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napettigrew/Documents/"/>
    </mc:Choice>
  </mc:AlternateContent>
  <xr:revisionPtr revIDLastSave="0" documentId="8_{83370FEA-F011-1742-B84B-9D253DE91F81}" xr6:coauthVersionLast="47" xr6:coauthVersionMax="47" xr10:uidLastSave="{00000000-0000-0000-0000-000000000000}"/>
  <bookViews>
    <workbookView xWindow="40" yWindow="500" windowWidth="28800" windowHeight="16340" activeTab="2" xr2:uid="{00000000-000D-0000-FFFF-FFFF00000000}"/>
  </bookViews>
  <sheets>
    <sheet name="Parent Category" sheetId="3" r:id="rId1"/>
    <sheet name="Sub Category" sheetId="4" r:id="rId2"/>
    <sheet name="Average Donation" sheetId="13" r:id="rId3"/>
    <sheet name="Date Created Conversion" sheetId="21" r:id="rId4"/>
    <sheet name="Date Ended Conversion" sheetId="22" r:id="rId5"/>
    <sheet name="Crowdfunding" sheetId="1" r:id="rId6"/>
  </sheets>
  <definedNames>
    <definedName name="_xlnm._FilterDatabase" localSheetId="5" hidden="1">Crowdfunding!$A$1:$R$1</definedName>
  </definedNames>
  <calcPr calcId="191029"/>
  <pivotCaches>
    <pivotCache cacheId="7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<sst xmlns="http://schemas.openxmlformats.org/spreadsheetml/2006/main" count="9089" uniqueCount="2086">
  <si>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</si>
  <si>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</si>
  <si>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</si>
  <si>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</si>
  <si>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</si>
  <si>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</si>
  <si>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</si>
  <si>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</si>
  <si>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</si>
  <si>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</si>
  <si>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</si>
  <si>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</si>
  <si>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</si>
  <si>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</si>
  <si>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</si>
  <si>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</si>
  <si>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</si>
  <si>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</si>
  <si>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</si>
  <si>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</si>
  <si>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</si>
  <si>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</si>
  <si>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</si>
  <si>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</si>
  <si>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</si>
  <si>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</si>
  <si>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</si>
  <si>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</si>
  <si>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</si>
  <si>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</si>
  <si>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</si>
  <si>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</si>
  <si>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</si>
  <si>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</si>
  <si>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</si>
  <si>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</si>
  <si>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</si>
  <si>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</si>
  <si>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</si>
  <si>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</si>
  <si>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</si>
  <si>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</si>
  <si>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</si>
  <si>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</si>
  <si>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</si>
  <si>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</si>
  <si>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</si>
  <si>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</si>
  <si>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</si>
  <si>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</si>
  <si>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</si>
  <si>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</si>
  <si>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</si>
  <si>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</si>
  <si>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</si>
  <si>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</si>
  <si>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</si>
  <si>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</si>
  <si>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</si>
  <si>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</si>
  <si>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</si>
  <si>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</si>
  <si>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</si>
  <si>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</si>
  <si>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</si>
  <si>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</si>
  <si>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</si>
  <si>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</si>
  <si>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</si>
  <si>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</si>
  <si>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</si>
  <si>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</si>
  <si>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</si>
  <si>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</si>
  <si>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</si>
  <si>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</si>
  <si>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</si>
  <si>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</si>
  <si>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</si>
  <si>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</si>
  <si>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</si>
  <si>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</si>
  <si>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</si>
  <si>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</si>
  <si>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</si>
  <si>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</si>
  <si>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</si>
  <si>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</si>
  <si>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</si>
  <si>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</si>
  <si>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</si>
  <si>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</si>
  <si>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</si>
  <si>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</si>
  <si>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</si>
  <si>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</si>
  <si>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</si>
  <si>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</si>
  <si>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</si>
  <si>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</si>
  <si>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</si>
  <si>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</si>
  <si>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</si>
  <si>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</si>
  <si>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</si>
  <si>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</si>
  <si>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</si>
  <si>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</si>
  <si>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</si>
  <si>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</si>
  <si>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</si>
  <si>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</si>
  <si>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</si>
  <si>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</si>
  <si>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</si>
  <si>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</si>
  <si>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</si>
  <si>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</si>
  <si>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</si>
  <si>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</si>
  <si>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</si>
  <si>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</si>
  <si>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</si>
  <si>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</si>
  <si>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</si>
  <si>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</si>
  <si>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</si>
  <si>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</si>
  <si>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</si>
  <si>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</si>
  <si>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</si>
  <si>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</si>
  <si>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</si>
  <si>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</si>
  <si>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</si>
  <si>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</si>
  <si>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</si>
  <si>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</si>
  <si>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</si>
  <si>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</si>
  <si>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</si>
  <si>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</si>
  <si>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</si>
  <si>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</si>
  <si>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</si>
  <si>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</si>
  <si>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</si>
  <si>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</si>
  <si>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</si>
  <si>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</si>
  <si>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</si>
  <si>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</si>
  <si>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</si>
  <si>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</si>
  <si>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</si>
  <si>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</si>
  <si>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</si>
  <si>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</si>
  <si>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</si>
  <si>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</si>
  <si>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</si>
  <si>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</si>
  <si>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</si>
  <si>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</si>
  <si>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</si>
  <si>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</si>
  <si>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</si>
  <si>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</si>
  <si>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</si>
  <si>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</si>
  <si>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</si>
  <si>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</si>
  <si>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</si>
  <si>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</si>
  <si>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</si>
  <si>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</si>
  <si>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</si>
  <si>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</si>
  <si>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</si>
  <si>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</si>
  <si>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</si>
  <si>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</si>
  <si>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</si>
  <si>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</si>
  <si>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</si>
  <si>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</si>
  <si>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</si>
  <si>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</si>
  <si>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</si>
  <si>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</si>
  <si>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</si>
  <si>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</si>
  <si>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</si>
  <si>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</si>
  <si>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</si>
  <si>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</si>
  <si>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</si>
  <si>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</si>
  <si>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</si>
  <si>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</si>
  <si>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</si>
  <si>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</si>
  <si>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</si>
  <si>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</si>
  <si>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</si>
  <si>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</si>
  <si>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</si>
  <si>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</si>
  <si>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</si>
  <si>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</si>
  <si>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</si>
  <si>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</si>
  <si>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</si>
  <si>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</si>
  <si>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</si>
  <si>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</si>
  <si>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</si>
  <si>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</si>
  <si>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</si>
  <si>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</si>
  <si>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</si>
  <si>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</si>
  <si>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</si>
  <si>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</si>
  <si>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</si>
  <si>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</si>
  <si>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</si>
  <si>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</si>
  <si>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</si>
  <si>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</si>
  <si>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</si>
  <si>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</si>
  <si>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</si>
  <si>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</si>
  <si>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</si>
  <si>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</si>
  <si>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</si>
  <si>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</si>
  <si>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</si>
  <si>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</si>
  <si>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</si>
  <si>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</si>
  <si>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</si>
  <si>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</si>
  <si>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</si>
  <si>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</si>
  <si>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</si>
  <si>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</si>
  <si>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</si>
  <si>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</si>
  <si>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</si>
  <si>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</si>
  <si>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</si>
  <si>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</si>
  <si>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</si>
  <si>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</si>
  <si>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</si>
  <si>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</si>
  <si>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</si>
  <si>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</si>
  <si>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</si>
  <si>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</si>
  <si>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</si>
  <si>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</si>
  <si>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</si>
  <si>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</si>
  <si>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</si>
  <si>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</si>
  <si>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</si>
  <si>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</si>
  <si>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</si>
  <si>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</si>
  <si>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</si>
  <si>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</si>
  <si>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</si>
  <si>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</si>
  <si>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</si>
  <si>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</si>
  <si>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</si>
  <si>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</si>
  <si>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</si>
  <si>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</si>
  <si>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</si>
  <si>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</si>
  <si>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</si>
  <si>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</si>
  <si>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</si>
  <si>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</si>
  <si>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</si>
  <si>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</si>
  <si>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</si>
  <si>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</si>
  <si>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</si>
  <si>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</si>
  <si>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</si>
  <si>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</si>
  <si>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</si>
  <si>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</si>
  <si>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</si>
  <si>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</si>
  <si>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</si>
  <si>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</si>
  <si>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</si>
  <si>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</si>
  <si>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</si>
  <si>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</si>
  <si>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</si>
  <si>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</si>
  <si>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</si>
  <si>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</si>
  <si>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</si>
  <si>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</si>
  <si>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</si>
  <si>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</si>
  <si>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</si>
  <si>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</si>
  <si>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</si>
  <si>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</si>
  <si>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</si>
  <si>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</si>
  <si>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</si>
  <si>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</si>
  <si>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</si>
  <si>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</si>
  <si>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</si>
  <si>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</si>
  <si>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</si>
  <si>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</si>
  <si>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</si>
  <si>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</si>
  <si>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</si>
  <si>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</si>
  <si>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</si>
  <si>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</si>
  <si>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</si>
  <si>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</si>
  <si>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</si>
  <si>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</si>
  <si>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</si>
  <si>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</si>
  <si>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</si>
  <si>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</si>
  <si>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</si>
  <si>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</si>
  <si>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</si>
  <si>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</si>
  <si>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</si>
  <si>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</si>
  <si>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</si>
  <si>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</si>
  <si>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</si>
  <si>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</si>
  <si>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</si>
  <si>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</si>
  <si>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</si>
  <si>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</si>
  <si>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</si>
  <si>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</si>
  <si>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</si>
  <si>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</si>
  <si>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</si>
  <si>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</si>
  <si>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</si>
  <si>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</si>
  <si>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</si>
  <si>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</si>
  <si>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</si>
  <si>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</si>
  <si>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</si>
  <si>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</si>
  <si>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</si>
  <si>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</si>
  <si>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</si>
  <si>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</si>
  <si>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</si>
  <si>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</si>
  <si>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</si>
  <si>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</si>
  <si>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</si>
  <si>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</si>
  <si>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</si>
  <si>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</si>
  <si>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</si>
  <si>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</si>
  <si>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</si>
  <si>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</si>
  <si>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</si>
  <si>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</si>
  <si>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</si>
  <si>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</si>
  <si>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</si>
  <si>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</si>
  <si>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</si>
  <si>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</si>
  <si>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</si>
  <si>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</si>
  <si>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</si>
  <si>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</si>
  <si>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</si>
  <si>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</si>
  <si>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</si>
  <si>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</si>
  <si>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</si>
  <si>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</si>
  <si>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</si>
  <si>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</si>
  <si>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</si>
  <si>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</si>
  <si>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</si>
  <si>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</si>
  <si>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</si>
  <si>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</si>
  <si>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</si>
  <si>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</si>
  <si>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</si>
  <si>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</si>
  <si>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</si>
  <si>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</si>
  <si>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</si>
  <si>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</si>
  <si>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</si>
  <si>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</si>
  <si>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</si>
  <si>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</si>
  <si>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</si>
  <si>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</si>
  <si>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</si>
  <si>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</si>
  <si>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</si>
  <si>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</si>
  <si>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</si>
  <si>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</si>
  <si>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</si>
  <si>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</si>
  <si>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</si>
  <si>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</si>
  <si>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</si>
  <si>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</si>
  <si>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</si>
  <si>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</si>
  <si>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</si>
  <si>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</si>
  <si>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</si>
  <si>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</si>
  <si>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</si>
  <si>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</si>
  <si>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</si>
  <si>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</si>
  <si>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</si>
  <si>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</si>
  <si>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</si>
  <si>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</si>
  <si>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</si>
  <si>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</si>
  <si>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</si>
  <si>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</si>
  <si>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</si>
  <si>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</si>
  <si>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</si>
  <si>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</si>
  <si>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</si>
  <si>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</si>
  <si>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</si>
  <si>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</si>
  <si>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</si>
  <si>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</si>
  <si>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</si>
  <si>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</si>
  <si>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</si>
  <si>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</si>
  <si>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</si>
  <si>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</si>
  <si>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</si>
  <si>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</si>
  <si>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</si>
  <si>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</si>
  <si>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</si>
  <si>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</si>
  <si>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</si>
  <si>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</si>
  <si>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</si>
  <si>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</si>
  <si>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</si>
  <si>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</si>
  <si>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</si>
  <si>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</si>
  <si>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</si>
  <si>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</si>
  <si>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</si>
  <si>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</si>
  <si>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</si>
  <si>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</si>
  <si>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</si>
  <si>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</si>
  <si>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</si>
  <si>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</si>
  <si>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</si>
  <si>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</si>
  <si>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</si>
  <si>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</si>
  <si>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</si>
  <si>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</si>
  <si>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</si>
  <si>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</si>
  <si>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</si>
  <si>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</si>
  <si>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</si>
  <si>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</si>
  <si>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</si>
  <si>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</si>
  <si>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</si>
  <si>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</si>
  <si>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</si>
  <si>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</si>
  <si>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</si>
  <si>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</si>
  <si>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</si>
  <si>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</si>
  <si>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</si>
  <si>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</si>
  <si>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</si>
  <si>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</si>
  <si>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</si>
  <si>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</si>
  <si>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</si>
  <si>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</si>
  <si>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</si>
  <si>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</si>
  <si>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</si>
  <si>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</si>
  <si>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</si>
  <si>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</si>
  <si>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</si>
  <si>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</si>
  <si>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</si>
  <si>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</si>
  <si>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</si>
  <si>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</si>
  <si>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</si>
  <si>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</si>
  <si>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</si>
  <si>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</si>
  <si>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</si>
  <si>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</si>
  <si>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</si>
  <si>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</si>
  <si>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</si>
  <si>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</si>
  <si>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</si>
  <si>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</si>
  <si>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</si>
  <si>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</si>
  <si>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</si>
  <si>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</si>
  <si>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</si>
  <si>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</si>
  <si>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</si>
  <si>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</si>
  <si>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</si>
  <si>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</si>
  <si>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</si>
  <si>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</si>
  <si>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</si>
  <si>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</si>
  <si>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</si>
  <si>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</si>
  <si>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</si>
  <si>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</si>
  <si>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</si>
  <si>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</si>
  <si>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</si>
  <si>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</si>
  <si>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</si>
  <si>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</si>
  <si>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</si>
  <si>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</si>
  <si>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</si>
  <si>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</si>
  <si>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</si>
  <si>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</si>
  <si>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</si>
  <si>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</si>
  <si>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</si>
  <si>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</si>
  <si>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</si>
  <si>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</si>
  <si>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</si>
  <si>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</si>
  <si>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</si>
  <si>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</si>
  <si>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</si>
  <si>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</si>
  <si>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</si>
  <si>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</si>
  <si>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</si>
  <si>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</si>
  <si>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</si>
  <si>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</si>
  <si>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</si>
  <si>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</si>
  <si>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</si>
  <si>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</si>
  <si>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</si>
  <si>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</si>
  <si>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</si>
  <si>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</si>
  <si>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</si>
  <si>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</si>
  <si>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</si>
  <si>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</si>
  <si>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</si>
  <si>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</si>
  <si>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</si>
  <si>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</si>
  <si>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</si>
  <si>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</si>
  <si>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</si>
  <si>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</si>
  <si>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</si>
  <si>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</si>
  <si>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</si>
  <si>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</si>
  <si>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</si>
  <si>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</si>
  <si>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</si>
  <si>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</si>
  <si>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</si>
  <si>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</si>
  <si>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</si>
  <si>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</si>
  <si>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</si>
  <si>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</si>
  <si>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</si>
  <si>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</si>
  <si>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</si>
  <si>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</si>
  <si>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</si>
  <si>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</si>
  <si>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</si>
  <si>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</si>
  <si>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</si>
  <si>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</si>
  <si>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</si>
  <si>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</si>
  <si>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</si>
  <si>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</si>
  <si>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</si>
  <si>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</si>
  <si>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</si>
  <si>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</si>
  <si>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</si>
  <si>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</si>
  <si>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</si>
  <si>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</si>
  <si>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</si>
  <si>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</si>
  <si>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</si>
  <si>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</si>
  <si>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</si>
  <si>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</si>
  <si>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</si>
  <si>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</si>
  <si>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</si>
  <si>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</si>
  <si>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</si>
  <si>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</si>
  <si>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</si>
  <si>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</si>
  <si>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</si>
  <si>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</si>
  <si>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</si>
  <si>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</si>
  <si>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</si>
  <si>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</si>
  <si>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</si>
  <si>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</si>
  <si>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</si>
  <si>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</si>
  <si>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</si>
  <si>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</si>
  <si>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</si>
  <si>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</si>
  <si>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</si>
  <si>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</si>
  <si>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</si>
  <si>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</si>
  <si>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</si>
  <si>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</si>
  <si>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</si>
  <si>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</si>
  <si>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</si>
  <si>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</si>
  <si>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</si>
  <si>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</si>
  <si>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</si>
  <si>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</si>
  <si>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</si>
  <si>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</si>
  <si>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</si>
  <si>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</si>
  <si>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</si>
  <si>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</si>
  <si>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</si>
  <si>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</si>
  <si>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</si>
  <si>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</si>
  <si>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</si>
  <si>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</si>
  <si>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</si>
  <si>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</si>
  <si>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</si>
  <si>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</si>
  <si>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</si>
  <si>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</si>
  <si>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</si>
  <si>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</si>
  <si>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</si>
  <si>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</si>
  <si>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</si>
  <si>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</si>
  <si>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</si>
  <si>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</si>
  <si>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</si>
  <si>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</si>
  <si>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</si>
  <si>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</si>
  <si>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</si>
  <si>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</si>
  <si>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</si>
  <si>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</si>
  <si>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</si>
  <si>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</si>
  <si>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</si>
  <si>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</si>
  <si>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</si>
  <si>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</si>
  <si>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</si>
  <si>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</si>
  <si>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</si>
  <si>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</si>
  <si>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</si>
  <si>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</si>
  <si>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</si>
  <si>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</si>
  <si>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</si>
  <si>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</si>
  <si>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</si>
  <si>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</si>
  <si>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</si>
  <si>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</si>
  <si>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</si>
  <si>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</si>
  <si>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</si>
  <si>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</si>
  <si>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</si>
  <si>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</si>
  <si>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</si>
  <si>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</si>
  <si>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</si>
  <si>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</si>
  <si>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</si>
  <si>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</si>
  <si>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</si>
  <si>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</si>
  <si>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</si>
  <si>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</si>
  <si>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</si>
  <si>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</si>
  <si>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</si>
  <si>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</si>
  <si>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</si>
  <si>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</si>
  <si>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</si>
  <si>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</si>
  <si>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</si>
  <si>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</si>
  <si>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</si>
  <si>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</si>
  <si>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</si>
  <si>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</si>
  <si>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</si>
  <si>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</si>
  <si>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</si>
  <si>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</si>
  <si>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</si>
  <si>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</si>
  <si>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</si>
  <si>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</si>
  <si>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</si>
  <si>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</si>
  <si>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</si>
  <si>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</si>
  <si>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</si>
  <si>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</si>
  <si>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</si>
  <si>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</si>
  <si>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</si>
  <si>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</si>
  <si>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</si>
  <si>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</si>
  <si>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</si>
  <si>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</si>
  <si>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</si>
  <si>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</si>
  <si>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</si>
  <si>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</si>
  <si>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</si>
  <si>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</si>
  <si>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</si>
  <si>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</si>
  <si>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</si>
  <si>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</si>
  <si>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</si>
  <si>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</si>
  <si>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</si>
  <si>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</si>
  <si>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</si>
  <si>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</si>
  <si>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</si>
  <si>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</si>
  <si>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</si>
  <si>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</si>
  <si>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</si>
  <si>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</si>
  <si>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</si>
  <si>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</si>
  <si>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</si>
  <si>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</si>
  <si>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</si>
  <si>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</si>
  <si>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</si>
  <si>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</si>
  <si>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</si>
  <si>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</si>
  <si>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</si>
  <si>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</si>
  <si>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</si>
  <si>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</si>
  <si>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</si>
  <si>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</si>
  <si>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</si>
  <si>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</si>
  <si>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</si>
  <si>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</si>
  <si>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</si>
  <si>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</si>
  <si>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</si>
  <si>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</si>
  <si>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</si>
  <si>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</si>
  <si>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</si>
  <si>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</si>
  <si>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</si>
  <si>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</si>
  <si>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</si>
  <si>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</si>
  <si>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</si>
  <si>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</si>
  <si>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</si>
  <si>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</si>
  <si>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</si>
  <si>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</si>
  <si>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</si>
  <si>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</si>
  <si>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</si>
  <si>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</si>
  <si>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</si>
  <si>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</si>
  <si>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</si>
  <si>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</si>
  <si>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</si>
  <si>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</si>
  <si>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</si>
  <si>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</si>
  <si>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</si>
  <si>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</si>
  <si>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</si>
  <si>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</si>
  <si>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</si>
  <si>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</si>
  <si>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</si>
  <si>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</si>
  <si>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</si>
  <si>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</si>
  <si>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</si>
  <si>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</si>
  <si>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</si>
  <si>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</si>
  <si>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</si>
  <si>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</si>
  <si>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</si>
  <si>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</si>
  <si>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</si>
  <si>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</si>
  <si>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</si>
  <si>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</si>
  <si>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</si>
  <si>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</si>
  <si>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</si>
  <si>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</si>
  <si>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</si>
  <si>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</si>
  <si>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</si>
  <si>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</si>
  <si>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</si>
  <si>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</si>
  <si>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</si>
  <si>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</si>
  <si>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</si>
  <si>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</si>
  <si>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</si>
  <si>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</si>
  <si>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</si>
  <si>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</si>
  <si>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</si>
  <si>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</si>
  <si>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</si>
  <si>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</si>
  <si>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</si>
  <si>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</si>
  <si>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</si>
  <si>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</si>
  <si>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</si>
  <si>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</si>
  <si>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</si>
  <si>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</si>
  <si>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</si>
  <si>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</si>
  <si>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</si>
  <si>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</si>
  <si>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</si>
  <si>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</si>
  <si>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</si>
  <si>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</si>
  <si>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</si>
  <si>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</si>
  <si>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</si>
  <si>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</si>
  <si>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</si>
  <si>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</si>
  <si>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</si>
  <si>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</si>
  <si>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</si>
  <si>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</si>
  <si>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</si>
  <si>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</si>
  <si>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</si>
  <si>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</si>
  <si>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</si>
  <si>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</si>
  <si>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</si>
  <si>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</si>
  <si>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</si>
  <si>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</si>
  <si>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</si>
  <si>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</si>
  <si>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</si>
  <si>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</si>
  <si>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</si>
  <si>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</si>
  <si>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</si>
  <si>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</si>
  <si>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</si>
  <si>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</si>
  <si>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</si>
  <si>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</si>
  <si>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</si>
  <si>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</si>
  <si>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</si>
  <si>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</si>
  <si>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</si>
  <si>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</si>
  <si>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</si>
  <si>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</si>
  <si>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</si>
  <si>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</si>
  <si>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</si>
  <si>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</si>
  <si>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</si>
  <si>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</si>
  <si>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</si>
  <si>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</si>
  <si>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</si>
  <si>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</si>
  <si>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</si>
  <si>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</si>
  <si>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</si>
  <si>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</si>
  <si>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</si>
  <si>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</si>
  <si>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</si>
  <si>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</si>
  <si>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</si>
  <si>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</si>
  <si>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</si>
  <si>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</si>
  <si>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</si>
  <si>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</si>
  <si>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</si>
  <si>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</si>
  <si>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</si>
  <si>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</si>
  <si>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</si>
  <si>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</si>
  <si>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</si>
  <si>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</si>
  <si>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</si>
  <si>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</si>
  <si>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</si>
  <si>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</si>
  <si>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</si>
  <si>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</si>
  <si>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</si>
  <si>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</si>
  <si>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</si>
  <si>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</si>
  <si>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</si>
  <si>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</si>
  <si>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</si>
  <si>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</si>
  <si>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</si>
  <si>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</si>
  <si>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</si>
  <si>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</si>
  <si>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</si>
  <si>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</si>
  <si>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</si>
  <si>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</si>
  <si>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</si>
  <si>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</si>
  <si>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</si>
  <si>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</si>
  <si>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</si>
  <si>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</si>
  <si>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</si>
  <si>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</si>
  <si>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</si>
  <si>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</si>
  <si>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</si>
  <si>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</si>
  <si>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</si>
  <si>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</si>
  <si>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</si>
  <si>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</si>
  <si>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</si>
  <si>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</si>
  <si>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</si>
  <si>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</si>
  <si>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</si>
  <si>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</si>
  <si>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</si>
  <si>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</si>
  <si>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</si>
  <si>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</si>
  <si>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</si>
  <si>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</si>
  <si>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</si>
  <si>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</si>
  <si>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</si>
  <si>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</si>
  <si>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</si>
  <si>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</si>
  <si>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</si>
  <si>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</si>
  <si>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</si>
  <si>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</si>
  <si>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</si>
  <si>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</si>
  <si>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</si>
  <si>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</si>
  <si>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</si>
  <si>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</si>
  <si>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</si>
  <si>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</si>
  <si>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</si>
  <si>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</si>
  <si>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</si>
  <si>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</si>
  <si>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</si>
  <si>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</si>
  <si>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</si>
  <si>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</si>
  <si>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</si>
  <si>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</si>
  <si>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</si>
  <si>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</si>
  <si>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</si>
  <si>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</si>
  <si>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</si>
  <si>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</si>
  <si>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</si>
  <si>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</si>
  <si>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</si>
  <si>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</si>
  <si>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</si>
  <si>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</si>
  <si>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</si>
  <si>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</si>
  <si>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</si>
  <si>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</si>
  <si>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</si>
  <si>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</si>
  <si>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</si>
  <si>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</si>
  <si>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</si>
  <si>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</si>
  <si>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</si>
  <si>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</si>
  <si>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</si>
  <si>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</si>
  <si>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</si>
  <si>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</si>
  <si>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</si>
  <si>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</si>
  <si>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</si>
  <si>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</si>
  <si>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</si>
  <si>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</si>
  <si>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</si>
  <si>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</si>
  <si>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</si>
  <si>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</si>
  <si>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</si>
  <si>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</si>
  <si>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</si>
  <si>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</si>
  <si>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</si>
  <si>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</si>
  <si>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</si>
  <si>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</si>
  <si>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</si>
  <si>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</si>
  <si>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</si>
  <si>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</si>
  <si>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</si>
  <si>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</si>
  <si>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</si>
  <si>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</si>
  <si>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</si>
  <si>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</si>
  <si>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</si>
  <si>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</si>
  <si>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</si>
  <si>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</si>
  <si>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</si>
  <si>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</si>
  <si>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</si>
  <si>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</si>
  <si>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</si>
  <si>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</si>
  <si>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</si>
  <si>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</si>
  <si>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</si>
  <si>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</si>
  <si>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</si>
  <si>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</si>
  <si>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</si>
  <si>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</si>
  <si>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</si>
  <si>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</si>
  <si>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</si>
  <si>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</si>
  <si>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</si>
  <si>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</si>
  <si>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</si>
  <si>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</si>
  <si>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</si>
  <si>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</si>
  <si>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</si>
  <si>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</si>
  <si>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</si>
  <si>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</si>
  <si>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</si>
  <si>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</si>
  <si>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</si>
  <si>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</si>
  <si>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</si>
  <si>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</si>
  <si>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</si>
  <si>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</si>
  <si>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</si>
  <si>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</si>
  <si>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</si>
  <si>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</si>
  <si>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</si>
  <si>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</si>
  <si>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</si>
  <si>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</si>
  <si>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</si>
  <si>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</si>
  <si>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</si>
  <si>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</si>
  <si>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</si>
  <si>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</si>
  <si>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</si>
  <si>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</si>
  <si>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</si>
  <si>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</si>
  <si>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</si>
  <si>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</si>
  <si>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</si>
  <si>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</si>
  <si>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</si>
  <si>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</si>
  <si>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</si>
  <si>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</si>
  <si>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</si>
  <si>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</si>
  <si>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</si>
  <si>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</si>
  <si>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</si>
  <si>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</si>
  <si>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</si>
  <si>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</si>
  <si>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</si>
  <si>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</si>
  <si>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</si>
  <si>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</si>
  <si>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</si>
  <si>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</si>
  <si>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</si>
  <si>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</si>
  <si>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</si>
  <si>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</si>
  <si>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</si>
  <si>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</si>
  <si>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</si>
  <si>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</si>
  <si>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</si>
  <si>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</si>
  <si>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</si>
  <si>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</si>
  <si>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</si>
  <si>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</si>
  <si>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</si>
  <si>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</si>
  <si>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</si>
  <si>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</si>
  <si>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</si>
  <si>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</si>
  <si>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</si>
  <si>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</si>
  <si>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</si>
  <si>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</si>
  <si>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</si>
  <si>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</si>
  <si>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</si>
  <si>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</si>
  <si>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</si>
  <si>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</si>
  <si>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</si>
  <si>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</si>
  <si>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</si>
  <si>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</si>
  <si>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</si>
  <si>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</si>
  <si>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</si>
  <si>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</si>
  <si>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</si>
  <si>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</si>
  <si>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</si>
  <si>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</si>
  <si>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</si>
  <si>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</si>
  <si>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</si>
  <si>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</si>
  <si>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</si>
  <si>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</si>
  <si>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</si>
  <si>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</si>
  <si>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</si>
  <si>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</si>
  <si>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</si>
  <si>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</si>
  <si>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</si>
  <si>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</si>
  <si>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</si>
  <si>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</si>
  <si>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</si>
  <si>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</si>
  <si>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</si>
  <si>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</si>
  <si>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</si>
  <si>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</si>
  <si>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</si>
  <si>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</si>
  <si>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</si>
  <si>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</si>
  <si>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</si>
  <si>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</si>
  <si>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</si>
  <si>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</si>
  <si>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</si>
  <si>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</si>
  <si>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</si>
  <si>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</si>
  <si>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</si>
  <si>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</si>
  <si>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</si>
  <si>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</si>
  <si>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</si>
  <si>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</si>
  <si>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</si>
  <si>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</si>
  <si>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</si>
  <si>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</si>
  <si>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</si>
  <si>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</si>
  <si>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</si>
  <si>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</si>
  <si>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</si>
  <si>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</si>
  <si>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</si>
  <si>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</si>
  <si>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</si>
  <si>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</si>
  <si>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</si>
  <si>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</si>
  <si>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</si>
  <si>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</si>
  <si>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</si>
  <si>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</si>
  <si>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</si>
  <si>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</si>
  <si>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</si>
  <si>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</si>
  <si>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</si>
  <si>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</si>
  <si>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</si>
  <si>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</si>
  <si>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</si>
  <si>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</si>
  <si>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</si>
  <si>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</si>
  <si>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</si>
  <si>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</si>
  <si>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</si>
  <si>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</si>
  <si>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</si>
  <si>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</si>
  <si>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</si>
  <si>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</si>
  <si>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</si>
  <si>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</si>
  <si>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</si>
  <si>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</si>
  <si>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</si>
  <si>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</si>
  <si>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</si>
  <si>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</si>
  <si>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</si>
  <si>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</si>
  <si>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</si>
  <si>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</si>
  <si>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</si>
  <si>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</si>
  <si>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</si>
  <si>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</si>
  <si>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</si>
  <si>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</si>
  <si>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</si>
  <si>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</si>
  <si>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</si>
  <si>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</si>
  <si>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</si>
  <si>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</si>
  <si>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</si>
  <si>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</si>
  <si>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</si>
  <si>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</si>
  <si>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</si>
  <si>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</si>
  <si>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</si>
  <si>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</si>
  <si>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</si>
  <si>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</si>
  <si>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</si>
  <si>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</si>
  <si>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</si>
  <si>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</si>
  <si>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</si>
  <si>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</si>
  <si>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</si>
  <si>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</si>
  <si>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</si>
  <si>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</si>
  <si>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</si>
  <si>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</si>
  <si>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</si>
  <si>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</si>
  <si>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</si>
  <si>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</si>
  <si>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</si>
  <si>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</si>
  <si>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</si>
  <si>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</si>
  <si>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</si>
  <si>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</si>
  <si>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</si>
  <si>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</si>
  <si>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</si>
  <si>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</si>
  <si>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</si>
  <si>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</si>
  <si>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</si>
  <si>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</si>
  <si>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</si>
  <si>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</si>
  <si>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</si>
  <si>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</si>
  <si>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</si>
  <si>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</si>
  <si>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</si>
  <si>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</si>
  <si>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</si>
  <si>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</si>
  <si>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</si>
  <si>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</si>
  <si>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</si>
  <si>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</si>
  <si>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</si>
  <si>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</si>
  <si>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</si>
  <si>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</si>
  <si>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</si>
  <si>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</si>
  <si>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</si>
  <si>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</si>
  <si>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</si>
  <si>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</si>
  <si>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</si>
  <si>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</si>
  <si>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</si>
  <si>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</si>
  <si>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</si>
  <si>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</si>
  <si>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</si>
  <si>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</si>
  <si>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</si>
  <si>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</si>
  <si>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</si>
  <si>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</si>
  <si>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</si>
  <si>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</si>
  <si>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</si>
  <si>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</si>
  <si>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</si>
  <si>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</si>
  <si>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</si>
  <si>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</si>
  <si>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</si>
  <si>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</si>
  <si>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</si>
  <si>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</si>
  <si>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</si>
  <si>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</si>
  <si>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</si>
  <si>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</si>
  <si>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</si>
  <si>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</si>
  <si>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</si>
  <si>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</si>
  <si>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</si>
  <si>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</si>
  <si>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</si>
  <si>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</si>
  <si>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</si>
  <si>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</si>
  <si>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</si>
  <si>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</si>
  <si>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</si>
  <si>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</si>
  <si>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</si>
  <si>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</si>
  <si>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</si>
  <si>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</si>
  <si>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</si>
  <si>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</si>
  <si>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</si>
  <si>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</si>
  <si>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</si>
  <si>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</si>
  <si>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</si>
  <si>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</si>
  <si>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</si>
  <si>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</si>
  <si>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</si>
  <si>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</si>
  <si>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</si>
  <si>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</si>
  <si>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</si>
  <si>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</si>
  <si>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</si>
  <si>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</si>
  <si>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</si>
  <si>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</si>
  <si>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</si>
  <si>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</si>
  <si>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</si>
  <si>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</si>
  <si>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</si>
  <si>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</si>
  <si>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</si>
  <si>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</si>
  <si>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</si>
  <si>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</si>
  <si>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</si>
  <si>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</si>
  <si>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</si>
  <si>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</si>
  <si>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</si>
  <si>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</si>
  <si>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</si>
  <si>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</si>
  <si>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</si>
  <si>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</si>
  <si>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</si>
  <si>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</si>
  <si>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</si>
  <si>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</si>
  <si>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</si>
  <si>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</si>
  <si>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</si>
  <si>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</si>
  <si>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</si>
  <si>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</si>
  <si>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</si>
  <si>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</si>
  <si>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</si>
  <si>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</si>
  <si>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</si>
  <si>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</si>
  <si>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</si>
  <si>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</si>
  <si>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</si>
  <si>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</si>
  <si>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</si>
  <si>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</si>
  <si>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</si>
  <si>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</si>
  <si>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</si>
  <si>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</si>
  <si>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</si>
  <si>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</si>
  <si>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</si>
  <si>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</si>
  <si>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</si>
  <si>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</si>
  <si>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</si>
  <si>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</si>
  <si>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</si>
  <si>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</si>
  <si>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</si>
  <si>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</si>
  <si>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</si>
  <si>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</si>
  <si>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</si>
  <si>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</si>
  <si>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</si>
  <si>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</si>
  <si>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</si>
  <si>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</si>
  <si>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</si>
  <si>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</si>
  <si>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</si>
  <si>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</si>
  <si>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</si>
  <si>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</si>
  <si>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</si>
  <si>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</si>
  <si>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</si>
  <si>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</si>
  <si>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</si>
  <si>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</si>
  <si>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</si>
  <si>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</si>
  <si>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</si>
  <si>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</si>
  <si>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</si>
  <si>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</si>
  <si>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</si>
  <si>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</si>
  <si>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</si>
  <si>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</si>
  <si>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</si>
  <si>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</si>
  <si>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</si>
  <si>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</si>
  <si>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</si>
  <si>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</si>
  <si>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</si>
  <si>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</si>
  <si>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</si>
  <si>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</si>
  <si>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</si>
  <si>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</si>
  <si>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</si>
  <si>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</si>
  <si>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</si>
  <si>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</si>
  <si>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</si>
  <si>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</si>
  <si>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</si>
  <si>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</si>
  <si>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</si>
  <si>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</si>
  <si>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</si>
  <si>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</si>
  <si>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</si>
  <si>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</si>
  <si>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</si>
  <si>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</si>
  <si>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</si>
  <si>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</si>
  <si>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</si>
  <si>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</si>
  <si>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</si>
  <si>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</si>
  <si>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</si>
  <si>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</si>
  <si>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</si>
  <si>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</si>
  <si>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</si>
  <si>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</si>
  <si>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</si>
  <si>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</si>
  <si>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</si>
  <si>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</si>
  <si>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</si>
  <si>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</si>
  <si>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</si>
  <si>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</si>
  <si>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</si>
  <si>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</si>
  <si>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</si>
  <si>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</si>
  <si>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</si>
  <si>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</si>
  <si>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</si>
  <si>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</si>
  <si>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</si>
  <si>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</si>
  <si>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</si>
  <si>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</si>
  <si>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</si>
  <si>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</si>
  <si>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</si>
  <si>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</si>
  <si>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</si>
  <si>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</si>
  <si>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</si>
  <si>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</si>
  <si>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</si>
  <si>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</si>
  <si>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</si>
  <si>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</si>
  <si>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</si>
  <si>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</si>
  <si>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</si>
  <si>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</si>
  <si>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</si>
  <si>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</si>
  <si>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</si>
  <si>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</si>
  <si>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</si>
  <si>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</si>
  <si>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</si>
  <si>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</si>
  <si>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</si>
  <si>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</si>
  <si>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</si>
  <si>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</si>
  <si>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</si>
  <si>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</si>
  <si>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</si>
  <si>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</si>
  <si>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</si>
  <si>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</si>
  <si>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</si>
  <si>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</si>
  <si>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</si>
  <si>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</si>
  <si>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</si>
  <si>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</si>
  <si>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</si>
  <si>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</si>
  <si>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</si>
  <si>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</si>
  <si>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</si>
  <si>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</si>
  <si>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</si>
  <si>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</si>
  <si>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</si>
  <si>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</si>
  <si>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</si>
  <si>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</si>
  <si>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</si>
  <si>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</si>
  <si>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</si>
  <si>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</si>
  <si>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</si>
  <si>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</si>
  <si>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</si>
  <si>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</si>
  <si>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</si>
  <si>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</si>
  <si>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</si>
  <si>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</si>
  <si>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</si>
  <si>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</si>
  <si>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</si>
  <si>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</si>
  <si>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</si>
  <si>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</si>
  <si>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</si>
  <si>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</si>
  <si>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</si>
  <si>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</si>
  <si>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</si>
  <si>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</si>
  <si>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</si>
  <si>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</si>
  <si>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</si>
  <si>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</si>
  <si>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</si>
  <si>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</si>
  <si>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</si>
  <si>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</si>
  <si>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</si>
  <si>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</si>
  <si>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</si>
  <si>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</si>
  <si>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</si>
  <si>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</si>
  <si>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</si>
  <si>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</si>
  <si>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</si>
  <si>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</si>
  <si>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</si>
  <si>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</si>
  <si>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</si>
  <si>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</si>
  <si>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</si>
  <si>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</si>
  <si>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</si>
  <si>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</si>
  <si>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</si>
  <si>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</si>
  <si>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</si>
  <si>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</si>
  <si>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</si>
  <si>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</si>
  <si>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</si>
  <si>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</si>
  <si>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</si>
  <si>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</si>
  <si>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</si>
  <si>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</si>
  <si>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</si>
  <si>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</si>
  <si>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</si>
  <si>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</si>
  <si>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</si>
  <si>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</si>
  <si>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</si>
  <si>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</si>
  <si>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</si>
  <si>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</si>
  <si>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</si>
  <si>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</si>
  <si>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</si>
  <si>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</si>
  <si>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</si>
  <si>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</si>
  <si>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</si>
  <si>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</si>
  <si>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</si>
  <si>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</si>
  <si>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</si>
  <si>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</si>
  <si>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</si>
  <si>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</si>
  <si>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</si>
  <si>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</si>
  <si>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</si>
  <si>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</si>
  <si>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</si>
  <si>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</si>
  <si>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</si>
  <si>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</si>
  <si>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</si>
  <si>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</si>
  <si>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</si>
  <si>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</si>
  <si>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</si>
  <si>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</si>
  <si>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</si>
  <si>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</si>
  <si>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</si>
  <si>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</si>
  <si>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</si>
  <si>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</si>
  <si>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</si>
  <si>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</si>
  <si>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</si>
  <si>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</si>
  <si>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</si>
  <si>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</si>
  <si>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</si>
  <si>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</si>
  <si>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</si>
  <si>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</si>
  <si>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</si>
  <si>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</si>
  <si>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</si>
  <si>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</si>
  <si>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</si>
  <si>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</si>
  <si>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</si>
  <si>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</si>
  <si>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</si>
  <si>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</si>
  <si>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</si>
  <si>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</si>
  <si>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</si>
  <si>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</si>
  <si>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</si>
  <si>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</si>
  <si>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</si>
  <si>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</si>
  <si>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</si>
  <si>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</si>
  <si>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</si>
  <si>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</si>
  <si>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</si>
  <si>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</si>
  <si>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</si>
  <si>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</si>
  <si>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</si>
  <si>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</si>
  <si>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</si>
  <si>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</si>
  <si>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</si>
  <si>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</si>
  <si>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</si>
  <si>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</si>
  <si>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</si>
  <si>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</si>
  <si>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</si>
  <si>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</si>
  <si>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</si>
  <si>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</si>
  <si>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</si>
  <si>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</si>
  <si>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</si>
  <si>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</si>
  <si>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</si>
  <si>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</si>
  <si>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</si>
  <si>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</si>
  <si>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</si>
  <si>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</si>
  <si>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</si>
  <si>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</si>
  <si>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</si>
  <si>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</si>
  <si>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</si>
  <si>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</si>
  <si>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</si>
  <si>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</si>
  <si>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</si>
  <si>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</si>
  <si>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</si>
  <si>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</si>
  <si>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</si>
  <si>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</si>
  <si>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</si>
  <si>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</si>
  <si>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</si>
  <si>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</si>
  <si>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</si>
  <si>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</si>
  <si>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</si>
  <si>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</si>
  <si>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</si>
  <si>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</si>
  <si>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</si>
  <si>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</si>
  <si>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</si>
  <si>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</si>
  <si>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</si>
  <si>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</si>
  <si>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</si>
  <si>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</si>
  <si>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</si>
  <si>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</si>
  <si>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</si>
  <si>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</si>
  <si>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</si>
  <si>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</si>
  <si>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</si>
  <si>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</si>
  <si>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</si>
  <si>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</si>
  <si>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</si>
  <si>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</si>
  <si>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</si>
  <si>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</si>
  <si>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</si>
  <si>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</si>
  <si>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</si>
  <si>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</si>
  <si>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</si>
  <si>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</si>
  <si>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</si>
  <si>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</si>
  <si>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</si>
  <si>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</si>
  <si>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</si>
  <si>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</si>
  <si>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</si>
  <si>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</si>
  <si>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</si>
  <si>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</si>
  <si>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</si>
  <si>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</si>
  <si>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</si>
  <si>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</si>
  <si>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</si>
  <si>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</si>
  <si>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</si>
  <si>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</si>
  <si>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</si>
  <si>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</si>
  <si>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</si>
  <si>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</si>
  <si>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</si>
  <si>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</si>
  <si>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</si>
  <si>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</si>
  <si>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</si>
  <si>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</si>
  <si>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</si>
  <si>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</si>
  <si>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</si>
  <si>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</si>
  <si>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</si>
  <si>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</si>
  <si>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</si>
  <si>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</si>
  <si>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</si>
  <si>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</si>
  <si>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</si>
  <si>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</si>
  <si>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</si>
  <si>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</si>
  <si>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</si>
  <si>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</si>
  <si>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</si>
  <si>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</si>
  <si>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</si>
  <si>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</si>
  <si>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</si>
  <si>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</si>
  <si>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</si>
  <si>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</si>
  <si>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</si>
  <si>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</si>
  <si>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</si>
  <si>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</si>
  <si>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</si>
  <si>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</si>
  <si>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</si>
  <si>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</si>
  <si>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</si>
  <si>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</si>
  <si>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</si>
  <si>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</si>
  <si>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</si>
  <si>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</si>
  <si>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</si>
  <si>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</si>
  <si>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</si>
  <si>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</si>
  <si>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</si>
  <si>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</si>
  <si>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</si>
  <si>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</si>
  <si>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</si>
  <si>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</si>
  <si>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</si>
  <si>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</si>
  <si>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</si>
  <si>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</si>
  <si>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</si>
  <si>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</si>
  <si>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</si>
  <si>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</si>
  <si>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</si>
  <si>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</si>
  <si>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</si>
  <si>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</si>
  <si>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</si>
  <si>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</si>
  <si>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</si>
  <si>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</si>
  <si>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</si>
  <si>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</si>
  <si>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</si>
  <si>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</si>
  <si>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</si>
  <si>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</si>
  <si>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</si>
  <si>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</si>
  <si>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</si>
  <si>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</si>
  <si>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</si>
  <si>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</si>
  <si>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</si>
  <si>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</si>
  <si>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</si>
  <si>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</si>
  <si>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</si>
  <si>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</si>
  <si>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</si>
  <si>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</si>
  <si>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</si>
  <si>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</si>
  <si>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</si>
  <si>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</si>
  <si>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</si>
  <si>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</si>
  <si>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</si>
  <si>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</si>
  <si>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</si>
  <si>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</si>
  <si>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</si>
  <si>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</si>
  <si>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</si>
  <si>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</si>
  <si>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</si>
  <si>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</si>
  <si>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</si>
  <si>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</si>
  <si>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</si>
  <si>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</si>
  <si>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</si>
  <si>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</si>
  <si>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</si>
  <si>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</si>
  <si>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</si>
  <si>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</si>
  <si>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</si>
  <si>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</si>
  <si>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</si>
  <si>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</si>
  <si>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</si>
  <si>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</si>
  <si>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</si>
  <si>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</si>
  <si>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</si>
  <si>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</si>
  <si>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</si>
  <si>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</si>
  <si>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</si>
  <si>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</si>
  <si>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Column Labels</t>
  </si>
  <si>
    <t>(blank)</t>
  </si>
  <si>
    <t>Grand Total</t>
  </si>
  <si>
    <t>Row Labels</t>
  </si>
  <si>
    <t>Count of outcome</t>
  </si>
  <si>
    <t xml:space="preserve">Date Created Conversion </t>
  </si>
  <si>
    <t>Date Ended Conversion</t>
  </si>
  <si>
    <t>Average of pledged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</si>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</sst>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E96D6D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96D6D"/>
      <color rgb="FFE9837D"/>
      <color rgb="FFC59C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[Excel-Homework.xlsx]Parent Category!PivotTable2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A-DF4C-90D9-392444E6177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A-DF4C-90D9-392444E6177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A-DF4C-90D9-392444E6177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A-DF4C-90D9-392444E6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323359"/>
        <c:axId val="1430325007"/>
      </c:barChart>
      <c:catAx>
        <c:axId val="14303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25007"/>
        <c:crosses val="autoZero"/>
        <c:auto val="1"/>
        <c:lblAlgn val="ctr"/>
        <c:lblOffset val="100"/>
        <c:noMultiLvlLbl val="0"/>
      </c:catAx>
      <c:valAx>
        <c:axId val="14303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[Excel-Homework.xlsx]Sub Category!PivotTable4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3-C449-8E18-CDB61B7760EF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3-C449-8E18-CDB61B7760EF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3-C449-8E18-CDB61B7760EF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3-C449-8E18-CDB61B77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401487"/>
        <c:axId val="1430338767"/>
      </c:barChart>
      <c:catAx>
        <c:axId val="14304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38767"/>
        <c:crosses val="autoZero"/>
        <c:auto val="1"/>
        <c:lblAlgn val="ctr"/>
        <c:lblOffset val="100"/>
        <c:noMultiLvlLbl val="0"/>
      </c:catAx>
      <c:valAx>
        <c:axId val="1430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0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[Excel-Homework.xlsx]Date Created Conversion!PivotTable7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2-4044-8515-D3B0628CE5B1}"/>
            </c:ext>
          </c:extLst>
        </c:ser>
        <c:ser>
          <c:idx val="1"/>
          <c:order val="1"/>
          <c:tx>
            <c:strRef>
              <c:f>'Date Created Conversion'!$C$3:$C$4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2-4044-8515-D3B0628CE5B1}"/>
            </c:ext>
          </c:extLst>
        </c:ser>
        <c:ser>
          <c:idx val="2"/>
          <c:order val="2"/>
          <c:tx>
            <c:strRef>
              <c:f>'Date Created Conversion'!$D$3:$D$4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2-4044-8515-D3B0628C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07456"/>
        <c:axId val="496411423"/>
      </c:lineChart>
      <c:catAx>
        <c:axId val="17542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11423"/>
        <c:crosses val="autoZero"/>
        <c:auto val="1"/>
        <c:lblAlgn val="ctr"/>
        <c:lblOffset val="100"/>
        <c:noMultiLvlLbl val="0"/>
      </c:catAx>
      <c:valAx>
        <c:axId val="496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[Excel-Homework.xlsx]Date Ended Conversion!PivotTable8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Ended Conversion'!$B$3:$B$4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Ended Conversion'!$A$5:$A$17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Conversion'!$B$5:$B$17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9-6A44-A1D0-EE51FE52BCAD}"/>
            </c:ext>
          </c:extLst>
        </c:ser>
        <c:ser>
          <c:idx val="1"/>
          <c:order val="1"/>
          <c:tx>
            <c:strRef>
              <c:f>'Date Ended Conversion'!$C$3:$C$4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Ended Conversion'!$A$5:$A$17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Conversion'!$C$5:$C$17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9-6A44-A1D0-EE51FE52BCAD}"/>
            </c:ext>
          </c:extLst>
        </c:ser>
        <c:ser>
          <c:idx val="2"/>
          <c:order val="2"/>
          <c:tx>
            <c:strRef>
              <c:f>'Date Ended Conversion'!$D$3:$D$4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Ended Conversion'!$A$5:$A$17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Conversion'!$D$5:$D$17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9-6A44-A1D0-EE51FE52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5935"/>
        <c:axId val="205240719"/>
      </c:lineChart>
      <c:catAx>
        <c:axId val="2050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0719"/>
        <c:crosses val="autoZero"/>
        <c:auto val="1"/>
        <c:lblAlgn val="ctr"/>
        <c:lblOffset val="100"/>
        <c:noMultiLvlLbl val="0"/>
      </c:catAx>
      <c:valAx>
        <c:axId val="2052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15</xdr:col>
      <xdr:colOff>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6ACFF-A506-0D4E-8A43-2AB1669D2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196850</xdr:rowOff>
    </xdr:from>
    <xdr:to>
      <xdr:col>17</xdr:col>
      <xdr:colOff>12700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0BA20-A85E-5A46-818D-2A6B3C7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31750</xdr:rowOff>
    </xdr:from>
    <xdr:to>
      <xdr:col>12</xdr:col>
      <xdr:colOff>812800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EAA0F-53C2-A741-9B20-40F9FE27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19050</xdr:rowOff>
    </xdr:from>
    <xdr:to>
      <xdr:col>13</xdr:col>
      <xdr:colOff>25400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E13E-A1D3-8649-A806-36B39139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6.514208449073" createdVersion="7" refreshedVersion="7" minRefreshableVersion="3" recordCount="1001" xr:uid="{AA3FC920-5DB3-AD44-A813-1A0EFD8B1ED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7.54790636574" createdVersion="7" refreshedVersion="7" minRefreshableVersion="3" recordCount="1001" xr:uid="{B71F74DE-5978-8743-A68C-CCA40E64D43B}">
  <cacheSource type="worksheet">
    <worksheetSource ref="G1:O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99110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0" base="6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12" base="8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" numFmtId="0" databaseField="0">
      <fieldGroup base="6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8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8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x v="0"/>
    <n v="0"/>
    <x v="0"/>
    <n v="0"/>
    <m/>
    <s v="CA"/>
    <s v="CAD"/>
    <x v="0"/>
    <x v="0"/>
    <b v="0"/>
    <x v="0"/>
    <s v="food/food trucks"/>
    <x v="0"/>
    <x v="0"/>
  </r>
  <r>
    <n v="1"/>
    <x v="1"/>
    <s v="Managed bottom-line architecture"/>
    <n v="1400"/>
    <x v="1"/>
    <n v="1040"/>
    <x v="1"/>
    <n v="158"/>
    <m/>
    <s v="US"/>
    <s v="USD"/>
    <x v="1"/>
    <x v="1"/>
    <b v="0"/>
    <x v="1"/>
    <s v="music/rock"/>
    <x v="1"/>
    <x v="1"/>
  </r>
  <r>
    <n v="2"/>
    <x v="2"/>
    <s v="Function-based leadingedge pricing structure"/>
    <n v="108400"/>
    <x v="2"/>
    <n v="131.4787822878229"/>
    <x v="1"/>
    <n v="1425"/>
    <m/>
    <s v="AU"/>
    <s v="AUD"/>
    <x v="2"/>
    <x v="2"/>
    <b v="0"/>
    <x v="0"/>
    <s v="technology/web"/>
    <x v="2"/>
    <x v="2"/>
  </r>
  <r>
    <n v="3"/>
    <x v="3"/>
    <s v="Vision-oriented fresh-thinking conglomeration"/>
    <n v="4200"/>
    <x v="3"/>
    <n v="58.976190476190467"/>
    <x v="0"/>
    <n v="24"/>
    <m/>
    <s v="US"/>
    <s v="USD"/>
    <x v="3"/>
    <x v="3"/>
    <b v="0"/>
    <x v="0"/>
    <s v="music/rock"/>
    <x v="1"/>
    <x v="1"/>
  </r>
  <r>
    <n v="4"/>
    <x v="4"/>
    <s v="Proactive foreground core"/>
    <n v="7600"/>
    <x v="4"/>
    <n v="69.276315789473685"/>
    <x v="0"/>
    <n v="53"/>
    <m/>
    <s v="US"/>
    <s v="USD"/>
    <x v="4"/>
    <x v="4"/>
    <b v="0"/>
    <x v="0"/>
    <s v="theater/plays"/>
    <x v="3"/>
    <x v="3"/>
  </r>
  <r>
    <n v="5"/>
    <x v="5"/>
    <s v="Open-source optimizing database"/>
    <n v="7600"/>
    <x v="5"/>
    <n v="173.61842105263159"/>
    <x v="1"/>
    <n v="174"/>
    <m/>
    <s v="DK"/>
    <s v="DKK"/>
    <x v="5"/>
    <x v="5"/>
    <b v="0"/>
    <x v="0"/>
    <s v="theater/plays"/>
    <x v="3"/>
    <x v="3"/>
  </r>
  <r>
    <n v="6"/>
    <x v="6"/>
    <s v="Operative upward-trending algorithm"/>
    <n v="5200"/>
    <x v="6"/>
    <n v="20.961538461538463"/>
    <x v="0"/>
    <n v="18"/>
    <m/>
    <s v="GB"/>
    <s v="GBP"/>
    <x v="6"/>
    <x v="6"/>
    <b v="0"/>
    <x v="0"/>
    <s v="film &amp; video/documentary"/>
    <x v="4"/>
    <x v="4"/>
  </r>
  <r>
    <n v="7"/>
    <x v="7"/>
    <s v="Centralized cohesive challenge"/>
    <n v="4500"/>
    <x v="7"/>
    <n v="327.57777777777778"/>
    <x v="1"/>
    <n v="227"/>
    <m/>
    <s v="DK"/>
    <s v="DKK"/>
    <x v="7"/>
    <x v="7"/>
    <b v="0"/>
    <x v="0"/>
    <s v="theater/plays"/>
    <x v="3"/>
    <x v="3"/>
  </r>
  <r>
    <n v="8"/>
    <x v="8"/>
    <s v="Exclusive attitude-oriented intranet"/>
    <n v="110100"/>
    <x v="8"/>
    <n v="19.932788374205266"/>
    <x v="2"/>
    <n v="708"/>
    <m/>
    <s v="DK"/>
    <s v="DKK"/>
    <x v="8"/>
    <x v="8"/>
    <b v="0"/>
    <x v="0"/>
    <s v="theater/plays"/>
    <x v="3"/>
    <x v="3"/>
  </r>
  <r>
    <n v="9"/>
    <x v="9"/>
    <s v="Open-source fresh-thinking model"/>
    <n v="6200"/>
    <x v="9"/>
    <n v="51.741935483870968"/>
    <x v="0"/>
    <n v="44"/>
    <m/>
    <s v="US"/>
    <s v="USD"/>
    <x v="9"/>
    <x v="9"/>
    <b v="0"/>
    <x v="0"/>
    <s v="music/electric music"/>
    <x v="1"/>
    <x v="5"/>
  </r>
  <r>
    <n v="10"/>
    <x v="10"/>
    <s v="Monitored empowering installation"/>
    <n v="5200"/>
    <x v="10"/>
    <n v="266.11538461538464"/>
    <x v="1"/>
    <n v="220"/>
    <m/>
    <s v="US"/>
    <s v="USD"/>
    <x v="10"/>
    <x v="10"/>
    <b v="0"/>
    <x v="0"/>
    <s v="film &amp; video/drama"/>
    <x v="4"/>
    <x v="6"/>
  </r>
  <r>
    <n v="11"/>
    <x v="11"/>
    <s v="Grass-roots zero administration system engine"/>
    <n v="6300"/>
    <x v="11"/>
    <n v="48.095238095238095"/>
    <x v="0"/>
    <n v="27"/>
    <m/>
    <s v="US"/>
    <s v="USD"/>
    <x v="11"/>
    <x v="11"/>
    <b v="0"/>
    <x v="1"/>
    <s v="theater/plays"/>
    <x v="3"/>
    <x v="3"/>
  </r>
  <r>
    <n v="12"/>
    <x v="12"/>
    <s v="Assimilated hybrid intranet"/>
    <n v="6300"/>
    <x v="12"/>
    <n v="89.349206349206341"/>
    <x v="0"/>
    <n v="55"/>
    <m/>
    <s v="US"/>
    <s v="USD"/>
    <x v="12"/>
    <x v="12"/>
    <b v="0"/>
    <x v="0"/>
    <s v="film &amp; video/drama"/>
    <x v="4"/>
    <x v="6"/>
  </r>
  <r>
    <n v="13"/>
    <x v="13"/>
    <s v="Multi-tiered directional open architecture"/>
    <n v="4200"/>
    <x v="13"/>
    <n v="245.11904761904765"/>
    <x v="1"/>
    <n v="98"/>
    <m/>
    <s v="US"/>
    <s v="USD"/>
    <x v="13"/>
    <x v="13"/>
    <b v="0"/>
    <x v="0"/>
    <s v="music/indie rock"/>
    <x v="1"/>
    <x v="7"/>
  </r>
  <r>
    <n v="14"/>
    <x v="14"/>
    <s v="Cloned directional synergy"/>
    <n v="28200"/>
    <x v="14"/>
    <n v="66.769503546099301"/>
    <x v="0"/>
    <n v="200"/>
    <m/>
    <s v="US"/>
    <s v="USD"/>
    <x v="14"/>
    <x v="14"/>
    <b v="0"/>
    <x v="0"/>
    <s v="music/indie rock"/>
    <x v="1"/>
    <x v="7"/>
  </r>
  <r>
    <n v="15"/>
    <x v="15"/>
    <s v="Extended eco-centric pricing structure"/>
    <n v="81200"/>
    <x v="15"/>
    <n v="47.307881773399011"/>
    <x v="0"/>
    <n v="452"/>
    <m/>
    <s v="US"/>
    <s v="USD"/>
    <x v="15"/>
    <x v="15"/>
    <b v="0"/>
    <x v="0"/>
    <s v="technology/wearables"/>
    <x v="2"/>
    <x v="8"/>
  </r>
  <r>
    <n v="16"/>
    <x v="16"/>
    <s v="Cross-platform systemic adapter"/>
    <n v="1700"/>
    <x v="16"/>
    <n v="649.47058823529414"/>
    <x v="1"/>
    <n v="100"/>
    <m/>
    <s v="US"/>
    <s v="USD"/>
    <x v="16"/>
    <x v="16"/>
    <b v="0"/>
    <x v="0"/>
    <s v="publishing/nonfiction"/>
    <x v="5"/>
    <x v="9"/>
  </r>
  <r>
    <n v="17"/>
    <x v="17"/>
    <s v="Seamless 4thgeneration methodology"/>
    <n v="84600"/>
    <x v="17"/>
    <n v="159.39125295508273"/>
    <x v="1"/>
    <n v="1249"/>
    <m/>
    <s v="US"/>
    <s v="USD"/>
    <x v="17"/>
    <x v="17"/>
    <b v="0"/>
    <x v="0"/>
    <s v="film &amp; video/animation"/>
    <x v="4"/>
    <x v="10"/>
  </r>
  <r>
    <n v="18"/>
    <x v="18"/>
    <s v="Exclusive needs-based adapter"/>
    <n v="9100"/>
    <x v="18"/>
    <n v="66.912087912087912"/>
    <x v="3"/>
    <n v="135"/>
    <m/>
    <s v="US"/>
    <s v="USD"/>
    <x v="18"/>
    <x v="18"/>
    <b v="0"/>
    <x v="0"/>
    <s v="theater/plays"/>
    <x v="3"/>
    <x v="3"/>
  </r>
  <r>
    <n v="19"/>
    <x v="19"/>
    <s v="Down-sized cohesive archive"/>
    <n v="62500"/>
    <x v="19"/>
    <n v="48.529600000000002"/>
    <x v="0"/>
    <n v="674"/>
    <m/>
    <s v="US"/>
    <s v="USD"/>
    <x v="19"/>
    <x v="19"/>
    <b v="0"/>
    <x v="1"/>
    <s v="theater/plays"/>
    <x v="3"/>
    <x v="3"/>
  </r>
  <r>
    <n v="20"/>
    <x v="20"/>
    <s v="Proactive composite alliance"/>
    <n v="131800"/>
    <x v="20"/>
    <n v="112.24279210925646"/>
    <x v="1"/>
    <n v="1396"/>
    <m/>
    <s v="US"/>
    <s v="USD"/>
    <x v="20"/>
    <x v="20"/>
    <b v="0"/>
    <x v="0"/>
    <s v="film &amp; video/drama"/>
    <x v="4"/>
    <x v="6"/>
  </r>
  <r>
    <n v="21"/>
    <x v="21"/>
    <s v="Re-engineered intangible definition"/>
    <n v="94000"/>
    <x v="21"/>
    <n v="40.992553191489364"/>
    <x v="0"/>
    <n v="558"/>
    <m/>
    <s v="US"/>
    <s v="USD"/>
    <x v="21"/>
    <x v="21"/>
    <b v="0"/>
    <x v="0"/>
    <s v="theater/plays"/>
    <x v="3"/>
    <x v="3"/>
  </r>
  <r>
    <n v="22"/>
    <x v="22"/>
    <s v="Enhanced dynamic definition"/>
    <n v="59100"/>
    <x v="22"/>
    <n v="128.07106598984771"/>
    <x v="1"/>
    <n v="890"/>
    <m/>
    <s v="US"/>
    <s v="USD"/>
    <x v="22"/>
    <x v="22"/>
    <b v="0"/>
    <x v="0"/>
    <s v="theater/plays"/>
    <x v="3"/>
    <x v="3"/>
  </r>
  <r>
    <n v="23"/>
    <x v="23"/>
    <s v="Devolved next generation adapter"/>
    <n v="4500"/>
    <x v="23"/>
    <n v="332.04444444444448"/>
    <x v="1"/>
    <n v="142"/>
    <m/>
    <s v="GB"/>
    <s v="GBP"/>
    <x v="23"/>
    <x v="23"/>
    <b v="0"/>
    <x v="0"/>
    <s v="film &amp; video/documentary"/>
    <x v="4"/>
    <x v="4"/>
  </r>
  <r>
    <n v="24"/>
    <x v="24"/>
    <s v="Cross-platform intermediate frame"/>
    <n v="92400"/>
    <x v="24"/>
    <n v="112.83225108225108"/>
    <x v="1"/>
    <n v="2673"/>
    <m/>
    <s v="US"/>
    <s v="USD"/>
    <x v="24"/>
    <x v="24"/>
    <b v="0"/>
    <x v="0"/>
    <s v="technology/wearables"/>
    <x v="2"/>
    <x v="8"/>
  </r>
  <r>
    <n v="25"/>
    <x v="25"/>
    <s v="Monitored impactful analyzer"/>
    <n v="5500"/>
    <x v="25"/>
    <n v="216.43636363636364"/>
    <x v="1"/>
    <n v="163"/>
    <m/>
    <s v="US"/>
    <s v="USD"/>
    <x v="25"/>
    <x v="25"/>
    <b v="0"/>
    <x v="1"/>
    <s v="games/video games"/>
    <x v="6"/>
    <x v="11"/>
  </r>
  <r>
    <n v="26"/>
    <x v="26"/>
    <s v="Optional responsive customer loyalty"/>
    <n v="107500"/>
    <x v="26"/>
    <n v="48.199069767441863"/>
    <x v="3"/>
    <n v="1480"/>
    <m/>
    <s v="US"/>
    <s v="USD"/>
    <x v="26"/>
    <x v="26"/>
    <b v="0"/>
    <x v="0"/>
    <s v="theater/plays"/>
    <x v="3"/>
    <x v="3"/>
  </r>
  <r>
    <n v="27"/>
    <x v="27"/>
    <s v="Diverse transitional migration"/>
    <n v="2000"/>
    <x v="27"/>
    <n v="79.95"/>
    <x v="0"/>
    <n v="15"/>
    <m/>
    <s v="US"/>
    <s v="USD"/>
    <x v="27"/>
    <x v="27"/>
    <b v="0"/>
    <x v="0"/>
    <s v="music/rock"/>
    <x v="1"/>
    <x v="1"/>
  </r>
  <r>
    <n v="28"/>
    <x v="28"/>
    <s v="Synchronized global task-force"/>
    <n v="130800"/>
    <x v="28"/>
    <n v="105.22553516819573"/>
    <x v="1"/>
    <n v="2220"/>
    <m/>
    <s v="US"/>
    <s v="USD"/>
    <x v="28"/>
    <x v="28"/>
    <b v="0"/>
    <x v="1"/>
    <s v="theater/plays"/>
    <x v="3"/>
    <x v="3"/>
  </r>
  <r>
    <n v="29"/>
    <x v="29"/>
    <s v="Focused 6thgeneration forecast"/>
    <n v="45900"/>
    <x v="29"/>
    <n v="328.89978213507629"/>
    <x v="1"/>
    <n v="1606"/>
    <m/>
    <s v="CH"/>
    <s v="CHF"/>
    <x v="29"/>
    <x v="29"/>
    <b v="0"/>
    <x v="0"/>
    <s v="film &amp; video/shorts"/>
    <x v="4"/>
    <x v="12"/>
  </r>
  <r>
    <n v="30"/>
    <x v="30"/>
    <s v="Down-sized analyzing challenge"/>
    <n v="9000"/>
    <x v="30"/>
    <n v="160.61111111111111"/>
    <x v="1"/>
    <n v="129"/>
    <m/>
    <s v="US"/>
    <s v="USD"/>
    <x v="30"/>
    <x v="30"/>
    <b v="0"/>
    <x v="0"/>
    <s v="film &amp; video/animation"/>
    <x v="4"/>
    <x v="10"/>
  </r>
  <r>
    <n v="31"/>
    <x v="31"/>
    <s v="Progressive needs-based focus group"/>
    <n v="3500"/>
    <x v="31"/>
    <n v="310"/>
    <x v="1"/>
    <n v="226"/>
    <m/>
    <s v="GB"/>
    <s v="GBP"/>
    <x v="31"/>
    <x v="31"/>
    <b v="0"/>
    <x v="0"/>
    <s v="games/video games"/>
    <x v="6"/>
    <x v="11"/>
  </r>
  <r>
    <n v="32"/>
    <x v="32"/>
    <s v="Ergonomic 6thgeneration success"/>
    <n v="101000"/>
    <x v="32"/>
    <n v="86.807920792079202"/>
    <x v="0"/>
    <n v="2307"/>
    <m/>
    <s v="IT"/>
    <s v="EUR"/>
    <x v="32"/>
    <x v="32"/>
    <b v="0"/>
    <x v="0"/>
    <s v="film &amp; video/documentary"/>
    <x v="4"/>
    <x v="4"/>
  </r>
  <r>
    <n v="33"/>
    <x v="33"/>
    <s v="Exclusive interactive approach"/>
    <n v="50200"/>
    <x v="33"/>
    <n v="377.82071713147411"/>
    <x v="1"/>
    <n v="5419"/>
    <m/>
    <s v="US"/>
    <s v="USD"/>
    <x v="33"/>
    <x v="33"/>
    <b v="0"/>
    <x v="0"/>
    <s v="theater/plays"/>
    <x v="3"/>
    <x v="3"/>
  </r>
  <r>
    <n v="34"/>
    <x v="34"/>
    <s v="Reverse-engineered asynchronous archive"/>
    <n v="9300"/>
    <x v="34"/>
    <n v="150.80645161290323"/>
    <x v="1"/>
    <n v="165"/>
    <m/>
    <s v="US"/>
    <s v="USD"/>
    <x v="34"/>
    <x v="34"/>
    <b v="0"/>
    <x v="0"/>
    <s v="film &amp; video/documentary"/>
    <x v="4"/>
    <x v="4"/>
  </r>
  <r>
    <n v="35"/>
    <x v="35"/>
    <s v="Synergized intangible challenge"/>
    <n v="125500"/>
    <x v="35"/>
    <n v="150.30119521912351"/>
    <x v="1"/>
    <n v="1965"/>
    <m/>
    <s v="DK"/>
    <s v="DKK"/>
    <x v="35"/>
    <x v="35"/>
    <b v="0"/>
    <x v="1"/>
    <s v="film &amp; video/drama"/>
    <x v="4"/>
    <x v="6"/>
  </r>
  <r>
    <n v="36"/>
    <x v="36"/>
    <s v="Monitored multi-state encryption"/>
    <n v="700"/>
    <x v="36"/>
    <n v="157.28571428571431"/>
    <x v="1"/>
    <n v="16"/>
    <m/>
    <s v="US"/>
    <s v="USD"/>
    <x v="36"/>
    <x v="36"/>
    <b v="0"/>
    <x v="0"/>
    <s v="theater/plays"/>
    <x v="3"/>
    <x v="3"/>
  </r>
  <r>
    <n v="37"/>
    <x v="37"/>
    <s v="Profound attitude-oriented functionalities"/>
    <n v="8100"/>
    <x v="37"/>
    <n v="139.98765432098764"/>
    <x v="1"/>
    <n v="107"/>
    <m/>
    <s v="US"/>
    <s v="USD"/>
    <x v="37"/>
    <x v="37"/>
    <b v="0"/>
    <x v="1"/>
    <s v="publishing/fiction"/>
    <x v="5"/>
    <x v="13"/>
  </r>
  <r>
    <n v="38"/>
    <x v="38"/>
    <s v="Digitized client-driven database"/>
    <n v="3100"/>
    <x v="38"/>
    <n v="325.32258064516128"/>
    <x v="1"/>
    <n v="134"/>
    <m/>
    <s v="US"/>
    <s v="USD"/>
    <x v="38"/>
    <x v="38"/>
    <b v="0"/>
    <x v="0"/>
    <s v="photography/photography books"/>
    <x v="7"/>
    <x v="14"/>
  </r>
  <r>
    <n v="39"/>
    <x v="39"/>
    <s v="Organized bi-directional function"/>
    <n v="9900"/>
    <x v="39"/>
    <n v="50.777777777777779"/>
    <x v="0"/>
    <n v="88"/>
    <m/>
    <s v="DK"/>
    <s v="DKK"/>
    <x v="39"/>
    <x v="39"/>
    <b v="0"/>
    <x v="0"/>
    <s v="theater/plays"/>
    <x v="3"/>
    <x v="3"/>
  </r>
  <r>
    <n v="40"/>
    <x v="40"/>
    <s v="Reduced stable middleware"/>
    <n v="8800"/>
    <x v="40"/>
    <n v="169.06818181818181"/>
    <x v="1"/>
    <n v="198"/>
    <m/>
    <s v="US"/>
    <s v="USD"/>
    <x v="40"/>
    <x v="40"/>
    <b v="0"/>
    <x v="1"/>
    <s v="technology/wearables"/>
    <x v="2"/>
    <x v="8"/>
  </r>
  <r>
    <n v="41"/>
    <x v="41"/>
    <s v="Universal 5thgeneration neural-net"/>
    <n v="5600"/>
    <x v="41"/>
    <n v="212.92857142857144"/>
    <x v="1"/>
    <n v="111"/>
    <m/>
    <s v="IT"/>
    <s v="EUR"/>
    <x v="41"/>
    <x v="41"/>
    <b v="0"/>
    <x v="1"/>
    <s v="music/rock"/>
    <x v="1"/>
    <x v="1"/>
  </r>
  <r>
    <n v="42"/>
    <x v="42"/>
    <s v="Virtual uniform frame"/>
    <n v="1800"/>
    <x v="42"/>
    <n v="443.94444444444446"/>
    <x v="1"/>
    <n v="222"/>
    <m/>
    <s v="US"/>
    <s v="USD"/>
    <x v="42"/>
    <x v="42"/>
    <b v="0"/>
    <x v="0"/>
    <s v="food/food trucks"/>
    <x v="0"/>
    <x v="0"/>
  </r>
  <r>
    <n v="43"/>
    <x v="43"/>
    <s v="Profound explicit paradigm"/>
    <n v="90200"/>
    <x v="43"/>
    <n v="185.9390243902439"/>
    <x v="1"/>
    <n v="6212"/>
    <m/>
    <s v="US"/>
    <s v="USD"/>
    <x v="43"/>
    <x v="43"/>
    <b v="0"/>
    <x v="0"/>
    <s v="publishing/radio &amp; podcasts"/>
    <x v="5"/>
    <x v="15"/>
  </r>
  <r>
    <n v="44"/>
    <x v="44"/>
    <s v="Visionary real-time groupware"/>
    <n v="1600"/>
    <x v="44"/>
    <n v="658.8125"/>
    <x v="1"/>
    <n v="98"/>
    <m/>
    <s v="DK"/>
    <s v="DKK"/>
    <x v="44"/>
    <x v="44"/>
    <b v="0"/>
    <x v="0"/>
    <s v="publishing/fiction"/>
    <x v="5"/>
    <x v="13"/>
  </r>
  <r>
    <n v="45"/>
    <x v="45"/>
    <s v="Networked tertiary Graphical User Interface"/>
    <n v="9500"/>
    <x v="45"/>
    <n v="47.684210526315788"/>
    <x v="0"/>
    <n v="48"/>
    <m/>
    <s v="US"/>
    <s v="USD"/>
    <x v="45"/>
    <x v="45"/>
    <b v="0"/>
    <x v="1"/>
    <s v="theater/plays"/>
    <x v="3"/>
    <x v="3"/>
  </r>
  <r>
    <n v="46"/>
    <x v="46"/>
    <s v="Virtual grid-enabled task-force"/>
    <n v="3700"/>
    <x v="46"/>
    <n v="114.78378378378378"/>
    <x v="1"/>
    <n v="92"/>
    <m/>
    <s v="US"/>
    <s v="USD"/>
    <x v="46"/>
    <x v="46"/>
    <b v="0"/>
    <x v="0"/>
    <s v="music/rock"/>
    <x v="1"/>
    <x v="1"/>
  </r>
  <r>
    <n v="47"/>
    <x v="47"/>
    <s v="Function-based multi-state software"/>
    <n v="1500"/>
    <x v="47"/>
    <n v="475.26666666666665"/>
    <x v="1"/>
    <n v="149"/>
    <m/>
    <s v="US"/>
    <s v="USD"/>
    <x v="47"/>
    <x v="47"/>
    <b v="0"/>
    <x v="0"/>
    <s v="theater/plays"/>
    <x v="3"/>
    <x v="3"/>
  </r>
  <r>
    <n v="48"/>
    <x v="48"/>
    <s v="Optimized leadingedge concept"/>
    <n v="33300"/>
    <x v="48"/>
    <n v="386.97297297297297"/>
    <x v="1"/>
    <n v="2431"/>
    <m/>
    <s v="US"/>
    <s v="USD"/>
    <x v="48"/>
    <x v="48"/>
    <b v="0"/>
    <x v="0"/>
    <s v="theater/plays"/>
    <x v="3"/>
    <x v="3"/>
  </r>
  <r>
    <n v="49"/>
    <x v="49"/>
    <s v="Sharable holistic interface"/>
    <n v="7200"/>
    <x v="49"/>
    <n v="189.625"/>
    <x v="1"/>
    <n v="303"/>
    <m/>
    <s v="US"/>
    <s v="USD"/>
    <x v="49"/>
    <x v="49"/>
    <b v="0"/>
    <x v="0"/>
    <s v="music/rock"/>
    <x v="1"/>
    <x v="1"/>
  </r>
  <r>
    <n v="50"/>
    <x v="50"/>
    <s v="Down-sized system-worthy secured line"/>
    <n v="100"/>
    <x v="50"/>
    <n v="2"/>
    <x v="0"/>
    <n v="1"/>
    <m/>
    <s v="IT"/>
    <s v="EUR"/>
    <x v="50"/>
    <x v="50"/>
    <b v="0"/>
    <x v="0"/>
    <s v="music/metal"/>
    <x v="1"/>
    <x v="16"/>
  </r>
  <r>
    <n v="51"/>
    <x v="51"/>
    <s v="Inverse secondary infrastructure"/>
    <n v="158100"/>
    <x v="51"/>
    <n v="91.867805186590772"/>
    <x v="0"/>
    <n v="1467"/>
    <m/>
    <s v="GB"/>
    <s v="GBP"/>
    <x v="51"/>
    <x v="51"/>
    <b v="0"/>
    <x v="1"/>
    <s v="technology/wearables"/>
    <x v="2"/>
    <x v="8"/>
  </r>
  <r>
    <n v="52"/>
    <x v="52"/>
    <s v="Organic foreground leverage"/>
    <n v="7200"/>
    <x v="52"/>
    <n v="34.152777777777779"/>
    <x v="0"/>
    <n v="75"/>
    <m/>
    <s v="US"/>
    <s v="USD"/>
    <x v="52"/>
    <x v="52"/>
    <b v="0"/>
    <x v="0"/>
    <s v="theater/plays"/>
    <x v="3"/>
    <x v="3"/>
  </r>
  <r>
    <n v="53"/>
    <x v="53"/>
    <s v="Reverse-engineered static concept"/>
    <n v="8800"/>
    <x v="53"/>
    <n v="140.40909090909091"/>
    <x v="1"/>
    <n v="209"/>
    <m/>
    <s v="US"/>
    <s v="USD"/>
    <x v="53"/>
    <x v="53"/>
    <b v="0"/>
    <x v="0"/>
    <s v="film &amp; video/drama"/>
    <x v="4"/>
    <x v="6"/>
  </r>
  <r>
    <n v="54"/>
    <x v="54"/>
    <s v="Multi-channeled neutral customer loyalty"/>
    <n v="6000"/>
    <x v="54"/>
    <n v="89.86666666666666"/>
    <x v="0"/>
    <n v="120"/>
    <m/>
    <s v="US"/>
    <s v="USD"/>
    <x v="54"/>
    <x v="54"/>
    <b v="0"/>
    <x v="0"/>
    <s v="technology/wearables"/>
    <x v="2"/>
    <x v="8"/>
  </r>
  <r>
    <n v="55"/>
    <x v="55"/>
    <s v="Reverse-engineered bifurcated strategy"/>
    <n v="6600"/>
    <x v="55"/>
    <n v="177.96969696969697"/>
    <x v="1"/>
    <n v="131"/>
    <m/>
    <s v="US"/>
    <s v="USD"/>
    <x v="55"/>
    <x v="55"/>
    <b v="0"/>
    <x v="0"/>
    <s v="music/jazz"/>
    <x v="1"/>
    <x v="17"/>
  </r>
  <r>
    <n v="56"/>
    <x v="56"/>
    <s v="Horizontal context-sensitive knowledge user"/>
    <n v="8000"/>
    <x v="56"/>
    <n v="143.66249999999999"/>
    <x v="1"/>
    <n v="164"/>
    <m/>
    <s v="US"/>
    <s v="USD"/>
    <x v="56"/>
    <x v="56"/>
    <b v="0"/>
    <x v="0"/>
    <s v="technology/wearables"/>
    <x v="2"/>
    <x v="8"/>
  </r>
  <r>
    <n v="57"/>
    <x v="57"/>
    <s v="Cross-group multi-state task-force"/>
    <n v="2900"/>
    <x v="57"/>
    <n v="215.27586206896552"/>
    <x v="1"/>
    <n v="201"/>
    <m/>
    <s v="US"/>
    <s v="USD"/>
    <x v="57"/>
    <x v="57"/>
    <b v="0"/>
    <x v="0"/>
    <s v="games/video games"/>
    <x v="6"/>
    <x v="11"/>
  </r>
  <r>
    <n v="58"/>
    <x v="58"/>
    <s v="Expanded 3rdgeneration strategy"/>
    <n v="2700"/>
    <x v="58"/>
    <n v="227.11111111111114"/>
    <x v="1"/>
    <n v="211"/>
    <m/>
    <s v="US"/>
    <s v="USD"/>
    <x v="58"/>
    <x v="58"/>
    <b v="0"/>
    <x v="0"/>
    <s v="theater/plays"/>
    <x v="3"/>
    <x v="3"/>
  </r>
  <r>
    <n v="59"/>
    <x v="59"/>
    <s v="Assimilated real-time support"/>
    <n v="1400"/>
    <x v="59"/>
    <n v="275.07142857142861"/>
    <x v="1"/>
    <n v="128"/>
    <m/>
    <s v="US"/>
    <s v="USD"/>
    <x v="59"/>
    <x v="59"/>
    <b v="0"/>
    <x v="1"/>
    <s v="theater/plays"/>
    <x v="3"/>
    <x v="3"/>
  </r>
  <r>
    <n v="60"/>
    <x v="60"/>
    <s v="User-centric regional database"/>
    <n v="94200"/>
    <x v="60"/>
    <n v="144.37048832271762"/>
    <x v="1"/>
    <n v="1600"/>
    <m/>
    <s v="CA"/>
    <s v="CAD"/>
    <x v="60"/>
    <x v="60"/>
    <b v="0"/>
    <x v="0"/>
    <s v="theater/plays"/>
    <x v="3"/>
    <x v="3"/>
  </r>
  <r>
    <n v="61"/>
    <x v="61"/>
    <s v="Open-source zero administration complexity"/>
    <n v="199200"/>
    <x v="61"/>
    <n v="92.74598393574297"/>
    <x v="0"/>
    <n v="2253"/>
    <m/>
    <s v="CA"/>
    <s v="CAD"/>
    <x v="61"/>
    <x v="61"/>
    <b v="0"/>
    <x v="0"/>
    <s v="theater/plays"/>
    <x v="3"/>
    <x v="3"/>
  </r>
  <r>
    <n v="62"/>
    <x v="62"/>
    <s v="Organized incremental standardization"/>
    <n v="2000"/>
    <x v="62"/>
    <n v="722.6"/>
    <x v="1"/>
    <n v="249"/>
    <m/>
    <s v="US"/>
    <s v="USD"/>
    <x v="62"/>
    <x v="62"/>
    <b v="0"/>
    <x v="0"/>
    <s v="technology/web"/>
    <x v="2"/>
    <x v="2"/>
  </r>
  <r>
    <n v="63"/>
    <x v="63"/>
    <s v="Assimilated didactic open system"/>
    <n v="4700"/>
    <x v="63"/>
    <n v="11.851063829787234"/>
    <x v="0"/>
    <n v="5"/>
    <m/>
    <s v="US"/>
    <s v="USD"/>
    <x v="63"/>
    <x v="63"/>
    <b v="0"/>
    <x v="0"/>
    <s v="theater/plays"/>
    <x v="3"/>
    <x v="3"/>
  </r>
  <r>
    <n v="64"/>
    <x v="64"/>
    <s v="Vision-oriented logistical intranet"/>
    <n v="2800"/>
    <x v="64"/>
    <n v="97.642857142857139"/>
    <x v="0"/>
    <n v="38"/>
    <m/>
    <s v="US"/>
    <s v="USD"/>
    <x v="64"/>
    <x v="64"/>
    <b v="0"/>
    <x v="1"/>
    <s v="technology/web"/>
    <x v="2"/>
    <x v="2"/>
  </r>
  <r>
    <n v="65"/>
    <x v="65"/>
    <s v="Mandatory incremental projection"/>
    <n v="6100"/>
    <x v="65"/>
    <n v="236.14754098360655"/>
    <x v="1"/>
    <n v="236"/>
    <m/>
    <s v="US"/>
    <s v="USD"/>
    <x v="65"/>
    <x v="65"/>
    <b v="0"/>
    <x v="0"/>
    <s v="theater/plays"/>
    <x v="3"/>
    <x v="3"/>
  </r>
  <r>
    <n v="66"/>
    <x v="66"/>
    <s v="Grass-roots needs-based encryption"/>
    <n v="2900"/>
    <x v="66"/>
    <n v="45.068965517241381"/>
    <x v="0"/>
    <n v="12"/>
    <m/>
    <s v="US"/>
    <s v="USD"/>
    <x v="66"/>
    <x v="66"/>
    <b v="0"/>
    <x v="1"/>
    <s v="theater/plays"/>
    <x v="3"/>
    <x v="3"/>
  </r>
  <r>
    <n v="67"/>
    <x v="67"/>
    <s v="Team-oriented 6thgeneration middleware"/>
    <n v="72600"/>
    <x v="67"/>
    <n v="162.38567493112947"/>
    <x v="1"/>
    <n v="4065"/>
    <m/>
    <s v="GB"/>
    <s v="GBP"/>
    <x v="67"/>
    <x v="67"/>
    <b v="0"/>
    <x v="1"/>
    <s v="technology/wearables"/>
    <x v="2"/>
    <x v="8"/>
  </r>
  <r>
    <n v="68"/>
    <x v="68"/>
    <s v="Inverse multi-tasking installation"/>
    <n v="5700"/>
    <x v="68"/>
    <n v="254.52631578947367"/>
    <x v="1"/>
    <n v="246"/>
    <m/>
    <s v="IT"/>
    <s v="EUR"/>
    <x v="68"/>
    <x v="68"/>
    <b v="0"/>
    <x v="1"/>
    <s v="theater/plays"/>
    <x v="3"/>
    <x v="3"/>
  </r>
  <r>
    <n v="69"/>
    <x v="69"/>
    <s v="Switchable disintermediate moderator"/>
    <n v="7900"/>
    <x v="69"/>
    <n v="24.063291139240505"/>
    <x v="3"/>
    <n v="17"/>
    <m/>
    <s v="US"/>
    <s v="USD"/>
    <x v="69"/>
    <x v="69"/>
    <b v="0"/>
    <x v="0"/>
    <s v="theater/plays"/>
    <x v="3"/>
    <x v="3"/>
  </r>
  <r>
    <n v="70"/>
    <x v="70"/>
    <s v="Re-engineered 24/7 task-force"/>
    <n v="128000"/>
    <x v="70"/>
    <n v="123.74140625000001"/>
    <x v="1"/>
    <n v="2475"/>
    <m/>
    <s v="IT"/>
    <s v="EUR"/>
    <x v="70"/>
    <x v="70"/>
    <b v="0"/>
    <x v="1"/>
    <s v="theater/plays"/>
    <x v="3"/>
    <x v="3"/>
  </r>
  <r>
    <n v="71"/>
    <x v="71"/>
    <s v="Organic object-oriented budgetary management"/>
    <n v="6000"/>
    <x v="71"/>
    <n v="108.06666666666666"/>
    <x v="1"/>
    <n v="76"/>
    <m/>
    <s v="US"/>
    <s v="USD"/>
    <x v="71"/>
    <x v="49"/>
    <b v="0"/>
    <x v="0"/>
    <s v="theater/plays"/>
    <x v="3"/>
    <x v="3"/>
  </r>
  <r>
    <n v="72"/>
    <x v="72"/>
    <s v="Seamless coherent parallelism"/>
    <n v="600"/>
    <x v="72"/>
    <n v="670.33333333333326"/>
    <x v="1"/>
    <n v="54"/>
    <m/>
    <s v="US"/>
    <s v="USD"/>
    <x v="72"/>
    <x v="71"/>
    <b v="0"/>
    <x v="0"/>
    <s v="film &amp; video/animation"/>
    <x v="4"/>
    <x v="10"/>
  </r>
  <r>
    <n v="73"/>
    <x v="73"/>
    <s v="Cross-platform even-keeled initiative"/>
    <n v="1400"/>
    <x v="73"/>
    <n v="660.92857142857144"/>
    <x v="1"/>
    <n v="88"/>
    <m/>
    <s v="US"/>
    <s v="USD"/>
    <x v="73"/>
    <x v="72"/>
    <b v="0"/>
    <x v="0"/>
    <s v="music/jazz"/>
    <x v="1"/>
    <x v="17"/>
  </r>
  <r>
    <n v="74"/>
    <x v="74"/>
    <s v="Progressive tertiary framework"/>
    <n v="3900"/>
    <x v="74"/>
    <n v="122.46153846153847"/>
    <x v="1"/>
    <n v="85"/>
    <m/>
    <s v="GB"/>
    <s v="GBP"/>
    <x v="74"/>
    <x v="73"/>
    <b v="0"/>
    <x v="0"/>
    <s v="music/metal"/>
    <x v="1"/>
    <x v="16"/>
  </r>
  <r>
    <n v="75"/>
    <x v="75"/>
    <s v="Multi-layered dynamic protocol"/>
    <n v="9700"/>
    <x v="75"/>
    <n v="150.57731958762886"/>
    <x v="1"/>
    <n v="170"/>
    <m/>
    <s v="US"/>
    <s v="USD"/>
    <x v="75"/>
    <x v="74"/>
    <b v="0"/>
    <x v="0"/>
    <s v="photography/photography books"/>
    <x v="7"/>
    <x v="14"/>
  </r>
  <r>
    <n v="76"/>
    <x v="76"/>
    <s v="Horizontal next generation function"/>
    <n v="122900"/>
    <x v="76"/>
    <n v="78.106590724165997"/>
    <x v="0"/>
    <n v="1684"/>
    <m/>
    <s v="US"/>
    <s v="USD"/>
    <x v="76"/>
    <x v="75"/>
    <b v="1"/>
    <x v="1"/>
    <s v="theater/plays"/>
    <x v="3"/>
    <x v="3"/>
  </r>
  <r>
    <n v="77"/>
    <x v="77"/>
    <s v="Pre-emptive impactful model"/>
    <n v="9500"/>
    <x v="77"/>
    <n v="46.94736842105263"/>
    <x v="0"/>
    <n v="56"/>
    <m/>
    <s v="US"/>
    <s v="USD"/>
    <x v="77"/>
    <x v="76"/>
    <b v="0"/>
    <x v="1"/>
    <s v="film &amp; video/animation"/>
    <x v="4"/>
    <x v="10"/>
  </r>
  <r>
    <n v="78"/>
    <x v="78"/>
    <s v="User-centric bifurcated knowledge user"/>
    <n v="4500"/>
    <x v="78"/>
    <n v="300.8"/>
    <x v="1"/>
    <n v="330"/>
    <m/>
    <s v="US"/>
    <s v="USD"/>
    <x v="78"/>
    <x v="77"/>
    <b v="0"/>
    <x v="0"/>
    <s v="publishing/translations"/>
    <x v="5"/>
    <x v="18"/>
  </r>
  <r>
    <n v="79"/>
    <x v="79"/>
    <s v="Triple-buffered reciprocal project"/>
    <n v="57800"/>
    <x v="79"/>
    <n v="69.598615916955026"/>
    <x v="0"/>
    <n v="838"/>
    <m/>
    <s v="US"/>
    <s v="USD"/>
    <x v="79"/>
    <x v="78"/>
    <b v="0"/>
    <x v="0"/>
    <s v="theater/plays"/>
    <x v="3"/>
    <x v="3"/>
  </r>
  <r>
    <n v="80"/>
    <x v="80"/>
    <s v="Cross-platform needs-based approach"/>
    <n v="1100"/>
    <x v="80"/>
    <n v="637.4545454545455"/>
    <x v="1"/>
    <n v="127"/>
    <m/>
    <s v="US"/>
    <s v="USD"/>
    <x v="80"/>
    <x v="79"/>
    <b v="0"/>
    <x v="0"/>
    <s v="games/video games"/>
    <x v="6"/>
    <x v="11"/>
  </r>
  <r>
    <n v="81"/>
    <x v="81"/>
    <s v="User-friendly static contingency"/>
    <n v="16800"/>
    <x v="81"/>
    <n v="225.33928571428569"/>
    <x v="1"/>
    <n v="411"/>
    <m/>
    <s v="US"/>
    <s v="USD"/>
    <x v="81"/>
    <x v="80"/>
    <b v="0"/>
    <x v="0"/>
    <s v="music/rock"/>
    <x v="1"/>
    <x v="1"/>
  </r>
  <r>
    <n v="82"/>
    <x v="82"/>
    <s v="Reactive content-based framework"/>
    <n v="1000"/>
    <x v="82"/>
    <n v="1497.3000000000002"/>
    <x v="1"/>
    <n v="180"/>
    <m/>
    <s v="GB"/>
    <s v="GBP"/>
    <x v="82"/>
    <x v="4"/>
    <b v="0"/>
    <x v="1"/>
    <s v="games/video games"/>
    <x v="6"/>
    <x v="11"/>
  </r>
  <r>
    <n v="83"/>
    <x v="83"/>
    <s v="Realigned user-facing concept"/>
    <n v="106400"/>
    <x v="83"/>
    <n v="37.590225563909776"/>
    <x v="0"/>
    <n v="1000"/>
    <m/>
    <s v="US"/>
    <s v="USD"/>
    <x v="83"/>
    <x v="81"/>
    <b v="0"/>
    <x v="0"/>
    <s v="music/electric music"/>
    <x v="1"/>
    <x v="5"/>
  </r>
  <r>
    <n v="84"/>
    <x v="84"/>
    <s v="Public-key zero tolerance orchestration"/>
    <n v="31400"/>
    <x v="84"/>
    <n v="132.36942675159236"/>
    <x v="1"/>
    <n v="374"/>
    <m/>
    <s v="US"/>
    <s v="USD"/>
    <x v="84"/>
    <x v="82"/>
    <b v="0"/>
    <x v="0"/>
    <s v="technology/wearables"/>
    <x v="2"/>
    <x v="8"/>
  </r>
  <r>
    <n v="85"/>
    <x v="85"/>
    <s v="Multi-tiered eco-centric architecture"/>
    <n v="4900"/>
    <x v="85"/>
    <n v="131.22448979591837"/>
    <x v="1"/>
    <n v="71"/>
    <m/>
    <s v="AU"/>
    <s v="AUD"/>
    <x v="85"/>
    <x v="83"/>
    <b v="0"/>
    <x v="0"/>
    <s v="music/indie rock"/>
    <x v="1"/>
    <x v="7"/>
  </r>
  <r>
    <n v="86"/>
    <x v="86"/>
    <s v="Organic motivating firmware"/>
    <n v="7400"/>
    <x v="86"/>
    <n v="167.63513513513513"/>
    <x v="1"/>
    <n v="203"/>
    <m/>
    <s v="US"/>
    <s v="USD"/>
    <x v="86"/>
    <x v="84"/>
    <b v="1"/>
    <x v="0"/>
    <s v="theater/plays"/>
    <x v="3"/>
    <x v="3"/>
  </r>
  <r>
    <n v="87"/>
    <x v="87"/>
    <s v="Synergized 4thgeneration conglomeration"/>
    <n v="198500"/>
    <x v="87"/>
    <n v="61.984886649874063"/>
    <x v="0"/>
    <n v="1482"/>
    <m/>
    <s v="AU"/>
    <s v="AUD"/>
    <x v="87"/>
    <x v="85"/>
    <b v="0"/>
    <x v="1"/>
    <s v="music/rock"/>
    <x v="1"/>
    <x v="1"/>
  </r>
  <r>
    <n v="88"/>
    <x v="88"/>
    <s v="Grass-roots fault-tolerant policy"/>
    <n v="4800"/>
    <x v="88"/>
    <n v="260.75"/>
    <x v="1"/>
    <n v="113"/>
    <m/>
    <s v="US"/>
    <s v="USD"/>
    <x v="88"/>
    <x v="86"/>
    <b v="0"/>
    <x v="0"/>
    <s v="publishing/translations"/>
    <x v="5"/>
    <x v="18"/>
  </r>
  <r>
    <n v="89"/>
    <x v="89"/>
    <s v="Monitored scalable knowledgebase"/>
    <n v="3400"/>
    <x v="89"/>
    <n v="252.58823529411765"/>
    <x v="1"/>
    <n v="96"/>
    <m/>
    <s v="US"/>
    <s v="USD"/>
    <x v="89"/>
    <x v="87"/>
    <b v="0"/>
    <x v="0"/>
    <s v="theater/plays"/>
    <x v="3"/>
    <x v="3"/>
  </r>
  <r>
    <n v="90"/>
    <x v="90"/>
    <s v="Synergistic explicit parallelism"/>
    <n v="7800"/>
    <x v="58"/>
    <n v="78.615384615384613"/>
    <x v="0"/>
    <n v="106"/>
    <m/>
    <s v="US"/>
    <s v="USD"/>
    <x v="90"/>
    <x v="88"/>
    <b v="0"/>
    <x v="1"/>
    <s v="theater/plays"/>
    <x v="3"/>
    <x v="3"/>
  </r>
  <r>
    <n v="91"/>
    <x v="91"/>
    <s v="Enhanced systemic analyzer"/>
    <n v="154300"/>
    <x v="90"/>
    <n v="48.404406999351913"/>
    <x v="0"/>
    <n v="679"/>
    <m/>
    <s v="IT"/>
    <s v="EUR"/>
    <x v="91"/>
    <x v="89"/>
    <b v="0"/>
    <x v="0"/>
    <s v="publishing/translations"/>
    <x v="5"/>
    <x v="18"/>
  </r>
  <r>
    <n v="92"/>
    <x v="92"/>
    <s v="Object-based analyzing knowledge user"/>
    <n v="20000"/>
    <x v="91"/>
    <n v="258.875"/>
    <x v="1"/>
    <n v="498"/>
    <m/>
    <s v="CH"/>
    <s v="CHF"/>
    <x v="92"/>
    <x v="40"/>
    <b v="0"/>
    <x v="1"/>
    <s v="games/video games"/>
    <x v="6"/>
    <x v="11"/>
  </r>
  <r>
    <n v="93"/>
    <x v="93"/>
    <s v="Pre-emptive radical architecture"/>
    <n v="108800"/>
    <x v="92"/>
    <n v="60.548713235294116"/>
    <x v="3"/>
    <n v="610"/>
    <m/>
    <s v="US"/>
    <s v="USD"/>
    <x v="93"/>
    <x v="90"/>
    <b v="0"/>
    <x v="1"/>
    <s v="theater/plays"/>
    <x v="3"/>
    <x v="3"/>
  </r>
  <r>
    <n v="94"/>
    <x v="94"/>
    <s v="Grass-roots web-enabled contingency"/>
    <n v="2900"/>
    <x v="93"/>
    <n v="303.68965517241378"/>
    <x v="1"/>
    <n v="180"/>
    <m/>
    <s v="GB"/>
    <s v="GBP"/>
    <x v="94"/>
    <x v="91"/>
    <b v="0"/>
    <x v="0"/>
    <s v="technology/web"/>
    <x v="2"/>
    <x v="2"/>
  </r>
  <r>
    <n v="95"/>
    <x v="95"/>
    <s v="Stand-alone system-worthy standardization"/>
    <n v="900"/>
    <x v="94"/>
    <n v="112.99999999999999"/>
    <x v="1"/>
    <n v="27"/>
    <m/>
    <s v="US"/>
    <s v="USD"/>
    <x v="95"/>
    <x v="92"/>
    <b v="0"/>
    <x v="0"/>
    <s v="film &amp; video/documentary"/>
    <x v="4"/>
    <x v="4"/>
  </r>
  <r>
    <n v="96"/>
    <x v="96"/>
    <s v="Down-sized systematic policy"/>
    <n v="69700"/>
    <x v="95"/>
    <n v="217.37876614060258"/>
    <x v="1"/>
    <n v="2331"/>
    <m/>
    <s v="US"/>
    <s v="USD"/>
    <x v="96"/>
    <x v="36"/>
    <b v="0"/>
    <x v="0"/>
    <s v="theater/plays"/>
    <x v="3"/>
    <x v="3"/>
  </r>
  <r>
    <n v="97"/>
    <x v="97"/>
    <s v="Cloned bi-directional architecture"/>
    <n v="1300"/>
    <x v="96"/>
    <n v="926.69230769230762"/>
    <x v="1"/>
    <n v="113"/>
    <m/>
    <s v="US"/>
    <s v="USD"/>
    <x v="48"/>
    <x v="93"/>
    <b v="0"/>
    <x v="0"/>
    <s v="food/food trucks"/>
    <x v="0"/>
    <x v="0"/>
  </r>
  <r>
    <n v="98"/>
    <x v="98"/>
    <s v="Seamless transitional portal"/>
    <n v="97800"/>
    <x v="97"/>
    <n v="33.692229038854805"/>
    <x v="0"/>
    <n v="1220"/>
    <m/>
    <s v="AU"/>
    <s v="AUD"/>
    <x v="97"/>
    <x v="94"/>
    <b v="0"/>
    <x v="0"/>
    <s v="games/video games"/>
    <x v="6"/>
    <x v="11"/>
  </r>
  <r>
    <n v="99"/>
    <x v="99"/>
    <s v="Fully-configurable motivating approach"/>
    <n v="7600"/>
    <x v="98"/>
    <n v="196.7236842105263"/>
    <x v="1"/>
    <n v="164"/>
    <m/>
    <s v="US"/>
    <s v="USD"/>
    <x v="98"/>
    <x v="95"/>
    <b v="0"/>
    <x v="0"/>
    <s v="theater/plays"/>
    <x v="3"/>
    <x v="3"/>
  </r>
  <r>
    <n v="100"/>
    <x v="100"/>
    <s v="Upgradable fault-tolerant approach"/>
    <n v="100"/>
    <x v="99"/>
    <n v="1"/>
    <x v="0"/>
    <n v="1"/>
    <m/>
    <s v="US"/>
    <s v="USD"/>
    <x v="99"/>
    <x v="96"/>
    <b v="0"/>
    <x v="0"/>
    <s v="theater/plays"/>
    <x v="3"/>
    <x v="3"/>
  </r>
  <r>
    <n v="101"/>
    <x v="101"/>
    <s v="Reduced heuristic moratorium"/>
    <n v="900"/>
    <x v="100"/>
    <n v="1021.4444444444445"/>
    <x v="1"/>
    <n v="164"/>
    <m/>
    <s v="US"/>
    <s v="USD"/>
    <x v="100"/>
    <x v="97"/>
    <b v="0"/>
    <x v="1"/>
    <s v="music/electric music"/>
    <x v="1"/>
    <x v="5"/>
  </r>
  <r>
    <n v="102"/>
    <x v="102"/>
    <s v="Front-line web-enabled model"/>
    <n v="3700"/>
    <x v="101"/>
    <n v="281.67567567567568"/>
    <x v="1"/>
    <n v="336"/>
    <m/>
    <s v="US"/>
    <s v="USD"/>
    <x v="101"/>
    <x v="98"/>
    <b v="0"/>
    <x v="1"/>
    <s v="technology/wearables"/>
    <x v="2"/>
    <x v="8"/>
  </r>
  <r>
    <n v="103"/>
    <x v="103"/>
    <s v="Polarized incremental emulation"/>
    <n v="10000"/>
    <x v="102"/>
    <n v="24.610000000000003"/>
    <x v="0"/>
    <n v="37"/>
    <m/>
    <s v="IT"/>
    <s v="EUR"/>
    <x v="102"/>
    <x v="99"/>
    <b v="0"/>
    <x v="0"/>
    <s v="music/electric music"/>
    <x v="1"/>
    <x v="5"/>
  </r>
  <r>
    <n v="104"/>
    <x v="104"/>
    <s v="Self-enabling grid-enabled initiative"/>
    <n v="119200"/>
    <x v="103"/>
    <n v="143.14010067114094"/>
    <x v="1"/>
    <n v="1917"/>
    <m/>
    <s v="US"/>
    <s v="USD"/>
    <x v="103"/>
    <x v="100"/>
    <b v="0"/>
    <x v="0"/>
    <s v="music/indie rock"/>
    <x v="1"/>
    <x v="7"/>
  </r>
  <r>
    <n v="105"/>
    <x v="105"/>
    <s v="Total fresh-thinking system engine"/>
    <n v="6800"/>
    <x v="104"/>
    <n v="144.54411764705884"/>
    <x v="1"/>
    <n v="95"/>
    <m/>
    <s v="US"/>
    <s v="USD"/>
    <x v="104"/>
    <x v="101"/>
    <b v="0"/>
    <x v="0"/>
    <s v="technology/web"/>
    <x v="2"/>
    <x v="2"/>
  </r>
  <r>
    <n v="106"/>
    <x v="106"/>
    <s v="Ameliorated clear-thinking circuit"/>
    <n v="3900"/>
    <x v="105"/>
    <n v="359.12820512820514"/>
    <x v="1"/>
    <n v="147"/>
    <m/>
    <s v="US"/>
    <s v="USD"/>
    <x v="105"/>
    <x v="102"/>
    <b v="0"/>
    <x v="0"/>
    <s v="theater/plays"/>
    <x v="3"/>
    <x v="3"/>
  </r>
  <r>
    <n v="107"/>
    <x v="107"/>
    <s v="Multi-layered encompassing installation"/>
    <n v="3500"/>
    <x v="106"/>
    <n v="186.48571428571427"/>
    <x v="1"/>
    <n v="86"/>
    <m/>
    <s v="US"/>
    <s v="USD"/>
    <x v="106"/>
    <x v="103"/>
    <b v="0"/>
    <x v="1"/>
    <s v="theater/plays"/>
    <x v="3"/>
    <x v="3"/>
  </r>
  <r>
    <n v="108"/>
    <x v="108"/>
    <s v="Universal encompassing implementation"/>
    <n v="1500"/>
    <x v="107"/>
    <n v="595.26666666666665"/>
    <x v="1"/>
    <n v="83"/>
    <m/>
    <s v="US"/>
    <s v="USD"/>
    <x v="107"/>
    <x v="104"/>
    <b v="0"/>
    <x v="0"/>
    <s v="film &amp; video/documentary"/>
    <x v="4"/>
    <x v="4"/>
  </r>
  <r>
    <n v="109"/>
    <x v="109"/>
    <s v="Object-based client-server application"/>
    <n v="5200"/>
    <x v="108"/>
    <n v="59.21153846153846"/>
    <x v="0"/>
    <n v="60"/>
    <m/>
    <s v="US"/>
    <s v="USD"/>
    <x v="108"/>
    <x v="105"/>
    <b v="0"/>
    <x v="0"/>
    <s v="film &amp; video/television"/>
    <x v="4"/>
    <x v="19"/>
  </r>
  <r>
    <n v="110"/>
    <x v="110"/>
    <s v="Cross-platform solution-oriented process improvement"/>
    <n v="142400"/>
    <x v="109"/>
    <n v="14.962780898876405"/>
    <x v="0"/>
    <n v="296"/>
    <m/>
    <s v="US"/>
    <s v="USD"/>
    <x v="109"/>
    <x v="106"/>
    <b v="0"/>
    <x v="0"/>
    <s v="food/food trucks"/>
    <x v="0"/>
    <x v="0"/>
  </r>
  <r>
    <n v="111"/>
    <x v="111"/>
    <s v="Re-engineered user-facing approach"/>
    <n v="61400"/>
    <x v="110"/>
    <n v="119.95602605863192"/>
    <x v="1"/>
    <n v="676"/>
    <m/>
    <s v="US"/>
    <s v="USD"/>
    <x v="110"/>
    <x v="107"/>
    <b v="0"/>
    <x v="0"/>
    <s v="publishing/radio &amp; podcasts"/>
    <x v="5"/>
    <x v="15"/>
  </r>
  <r>
    <n v="112"/>
    <x v="112"/>
    <s v="Re-engineered client-driven hub"/>
    <n v="4700"/>
    <x v="111"/>
    <n v="268.82978723404256"/>
    <x v="1"/>
    <n v="361"/>
    <m/>
    <s v="AU"/>
    <s v="AUD"/>
    <x v="111"/>
    <x v="108"/>
    <b v="0"/>
    <x v="0"/>
    <s v="technology/web"/>
    <x v="2"/>
    <x v="2"/>
  </r>
  <r>
    <n v="113"/>
    <x v="113"/>
    <s v="User-friendly tertiary array"/>
    <n v="3300"/>
    <x v="112"/>
    <n v="376.87878787878788"/>
    <x v="1"/>
    <n v="131"/>
    <m/>
    <s v="US"/>
    <s v="USD"/>
    <x v="112"/>
    <x v="109"/>
    <b v="0"/>
    <x v="0"/>
    <s v="food/food trucks"/>
    <x v="0"/>
    <x v="0"/>
  </r>
  <r>
    <n v="114"/>
    <x v="114"/>
    <s v="Robust heuristic encoding"/>
    <n v="1900"/>
    <x v="113"/>
    <n v="727.15789473684208"/>
    <x v="1"/>
    <n v="126"/>
    <m/>
    <s v="US"/>
    <s v="USD"/>
    <x v="113"/>
    <x v="110"/>
    <b v="0"/>
    <x v="1"/>
    <s v="technology/wearables"/>
    <x v="2"/>
    <x v="8"/>
  </r>
  <r>
    <n v="115"/>
    <x v="115"/>
    <s v="Team-oriented clear-thinking capacity"/>
    <n v="166700"/>
    <x v="114"/>
    <n v="87.211757648470297"/>
    <x v="0"/>
    <n v="3304"/>
    <m/>
    <s v="IT"/>
    <s v="EUR"/>
    <x v="114"/>
    <x v="111"/>
    <b v="0"/>
    <x v="0"/>
    <s v="publishing/fiction"/>
    <x v="5"/>
    <x v="13"/>
  </r>
  <r>
    <n v="116"/>
    <x v="116"/>
    <s v="De-engineered motivating standardization"/>
    <n v="7200"/>
    <x v="115"/>
    <n v="88"/>
    <x v="0"/>
    <n v="73"/>
    <m/>
    <s v="US"/>
    <s v="USD"/>
    <x v="115"/>
    <x v="112"/>
    <b v="0"/>
    <x v="0"/>
    <s v="theater/plays"/>
    <x v="3"/>
    <x v="3"/>
  </r>
  <r>
    <n v="117"/>
    <x v="117"/>
    <s v="Business-focused 24hour groupware"/>
    <n v="4900"/>
    <x v="116"/>
    <n v="173.9387755102041"/>
    <x v="1"/>
    <n v="275"/>
    <m/>
    <s v="US"/>
    <s v="USD"/>
    <x v="116"/>
    <x v="113"/>
    <b v="0"/>
    <x v="0"/>
    <s v="film &amp; video/television"/>
    <x v="4"/>
    <x v="19"/>
  </r>
  <r>
    <n v="118"/>
    <x v="118"/>
    <s v="Organic next generation protocol"/>
    <n v="5400"/>
    <x v="117"/>
    <n v="117.61111111111111"/>
    <x v="1"/>
    <n v="67"/>
    <m/>
    <s v="US"/>
    <s v="USD"/>
    <x v="117"/>
    <x v="114"/>
    <b v="0"/>
    <x v="0"/>
    <s v="photography/photography books"/>
    <x v="7"/>
    <x v="14"/>
  </r>
  <r>
    <n v="119"/>
    <x v="119"/>
    <s v="Reverse-engineered full-range Internet solution"/>
    <n v="5000"/>
    <x v="118"/>
    <n v="214.96"/>
    <x v="1"/>
    <n v="154"/>
    <m/>
    <s v="US"/>
    <s v="USD"/>
    <x v="118"/>
    <x v="115"/>
    <b v="0"/>
    <x v="1"/>
    <s v="film &amp; video/documentary"/>
    <x v="4"/>
    <x v="4"/>
  </r>
  <r>
    <n v="120"/>
    <x v="120"/>
    <s v="Synchronized regional synergy"/>
    <n v="75100"/>
    <x v="119"/>
    <n v="149.49667110519306"/>
    <x v="1"/>
    <n v="1782"/>
    <m/>
    <s v="US"/>
    <s v="USD"/>
    <x v="119"/>
    <x v="116"/>
    <b v="0"/>
    <x v="1"/>
    <s v="games/mobile games"/>
    <x v="6"/>
    <x v="20"/>
  </r>
  <r>
    <n v="121"/>
    <x v="121"/>
    <s v="Multi-lateral homogeneous success"/>
    <n v="45300"/>
    <x v="120"/>
    <n v="219.33995584988963"/>
    <x v="1"/>
    <n v="903"/>
    <m/>
    <s v="US"/>
    <s v="USD"/>
    <x v="33"/>
    <x v="117"/>
    <b v="0"/>
    <x v="0"/>
    <s v="games/video games"/>
    <x v="6"/>
    <x v="11"/>
  </r>
  <r>
    <n v="122"/>
    <x v="122"/>
    <s v="Seamless zero-defect solution"/>
    <n v="136800"/>
    <x v="121"/>
    <n v="64.367690058479525"/>
    <x v="0"/>
    <n v="3387"/>
    <m/>
    <s v="US"/>
    <s v="USD"/>
    <x v="120"/>
    <x v="95"/>
    <b v="0"/>
    <x v="0"/>
    <s v="publishing/fiction"/>
    <x v="5"/>
    <x v="13"/>
  </r>
  <r>
    <n v="123"/>
    <x v="123"/>
    <s v="Enhanced scalable concept"/>
    <n v="177700"/>
    <x v="122"/>
    <n v="18.622397298818232"/>
    <x v="0"/>
    <n v="662"/>
    <m/>
    <s v="CA"/>
    <s v="CAD"/>
    <x v="121"/>
    <x v="118"/>
    <b v="1"/>
    <x v="0"/>
    <s v="theater/plays"/>
    <x v="3"/>
    <x v="3"/>
  </r>
  <r>
    <n v="124"/>
    <x v="124"/>
    <s v="Polarized uniform software"/>
    <n v="2600"/>
    <x v="123"/>
    <n v="367.76923076923077"/>
    <x v="1"/>
    <n v="94"/>
    <m/>
    <s v="IT"/>
    <s v="EUR"/>
    <x v="122"/>
    <x v="119"/>
    <b v="0"/>
    <x v="0"/>
    <s v="photography/photography books"/>
    <x v="7"/>
    <x v="14"/>
  </r>
  <r>
    <n v="125"/>
    <x v="125"/>
    <s v="Stand-alone web-enabled moderator"/>
    <n v="5300"/>
    <x v="124"/>
    <n v="159.90566037735849"/>
    <x v="1"/>
    <n v="180"/>
    <m/>
    <s v="US"/>
    <s v="USD"/>
    <x v="123"/>
    <x v="120"/>
    <b v="0"/>
    <x v="0"/>
    <s v="theater/plays"/>
    <x v="3"/>
    <x v="3"/>
  </r>
  <r>
    <n v="126"/>
    <x v="126"/>
    <s v="Proactive methodical benchmark"/>
    <n v="180200"/>
    <x v="125"/>
    <n v="38.633185349611544"/>
    <x v="0"/>
    <n v="774"/>
    <m/>
    <s v="US"/>
    <s v="USD"/>
    <x v="124"/>
    <x v="121"/>
    <b v="0"/>
    <x v="1"/>
    <s v="theater/plays"/>
    <x v="3"/>
    <x v="3"/>
  </r>
  <r>
    <n v="127"/>
    <x v="127"/>
    <s v="Team-oriented 6thgeneration matrix"/>
    <n v="103200"/>
    <x v="126"/>
    <n v="51.42151162790698"/>
    <x v="0"/>
    <n v="672"/>
    <m/>
    <s v="CA"/>
    <s v="CAD"/>
    <x v="125"/>
    <x v="122"/>
    <b v="0"/>
    <x v="0"/>
    <s v="theater/plays"/>
    <x v="3"/>
    <x v="3"/>
  </r>
  <r>
    <n v="128"/>
    <x v="128"/>
    <s v="Phased human-resource core"/>
    <n v="70600"/>
    <x v="127"/>
    <n v="60.334277620396605"/>
    <x v="3"/>
    <n v="532"/>
    <m/>
    <s v="US"/>
    <s v="USD"/>
    <x v="126"/>
    <x v="123"/>
    <b v="0"/>
    <x v="0"/>
    <s v="music/rock"/>
    <x v="1"/>
    <x v="1"/>
  </r>
  <r>
    <n v="129"/>
    <x v="129"/>
    <s v="Mandatory tertiary implementation"/>
    <n v="148500"/>
    <x v="128"/>
    <n v="3.202693602693603"/>
    <x v="3"/>
    <n v="55"/>
    <m/>
    <s v="AU"/>
    <s v="AUD"/>
    <x v="127"/>
    <x v="97"/>
    <b v="0"/>
    <x v="0"/>
    <s v="food/food trucks"/>
    <x v="0"/>
    <x v="0"/>
  </r>
  <r>
    <n v="130"/>
    <x v="130"/>
    <s v="Secured directional encryption"/>
    <n v="9600"/>
    <x v="129"/>
    <n v="155.46875"/>
    <x v="1"/>
    <n v="533"/>
    <m/>
    <s v="DK"/>
    <s v="DKK"/>
    <x v="128"/>
    <x v="124"/>
    <b v="0"/>
    <x v="0"/>
    <s v="film &amp; video/drama"/>
    <x v="4"/>
    <x v="6"/>
  </r>
  <r>
    <n v="131"/>
    <x v="131"/>
    <s v="Distributed 5thgeneration implementation"/>
    <n v="164700"/>
    <x v="130"/>
    <n v="100.85974499089254"/>
    <x v="1"/>
    <n v="2443"/>
    <m/>
    <s v="GB"/>
    <s v="GBP"/>
    <x v="129"/>
    <x v="125"/>
    <b v="0"/>
    <x v="0"/>
    <s v="technology/web"/>
    <x v="2"/>
    <x v="2"/>
  </r>
  <r>
    <n v="132"/>
    <x v="132"/>
    <s v="Virtual static core"/>
    <n v="3300"/>
    <x v="131"/>
    <n v="116.18181818181819"/>
    <x v="1"/>
    <n v="89"/>
    <m/>
    <s v="US"/>
    <s v="USD"/>
    <x v="130"/>
    <x v="126"/>
    <b v="0"/>
    <x v="1"/>
    <s v="theater/plays"/>
    <x v="3"/>
    <x v="3"/>
  </r>
  <r>
    <n v="133"/>
    <x v="133"/>
    <s v="Secured content-based product"/>
    <n v="4500"/>
    <x v="132"/>
    <n v="310.77777777777777"/>
    <x v="1"/>
    <n v="159"/>
    <m/>
    <s v="US"/>
    <s v="USD"/>
    <x v="131"/>
    <x v="127"/>
    <b v="0"/>
    <x v="0"/>
    <s v="music/world music"/>
    <x v="1"/>
    <x v="21"/>
  </r>
  <r>
    <n v="134"/>
    <x v="134"/>
    <s v="Secured executive concept"/>
    <n v="99500"/>
    <x v="133"/>
    <n v="89.73668341708543"/>
    <x v="0"/>
    <n v="940"/>
    <m/>
    <s v="CH"/>
    <s v="CHF"/>
    <x v="132"/>
    <x v="128"/>
    <b v="0"/>
    <x v="1"/>
    <s v="film &amp; video/documentary"/>
    <x v="4"/>
    <x v="4"/>
  </r>
  <r>
    <n v="135"/>
    <x v="135"/>
    <s v="Balanced zero-defect software"/>
    <n v="7700"/>
    <x v="134"/>
    <n v="71.27272727272728"/>
    <x v="0"/>
    <n v="117"/>
    <m/>
    <s v="US"/>
    <s v="USD"/>
    <x v="133"/>
    <x v="129"/>
    <b v="0"/>
    <x v="1"/>
    <s v="theater/plays"/>
    <x v="3"/>
    <x v="3"/>
  </r>
  <r>
    <n v="136"/>
    <x v="136"/>
    <s v="Distributed context-sensitive flexibility"/>
    <n v="82800"/>
    <x v="135"/>
    <n v="3.2862318840579712"/>
    <x v="3"/>
    <n v="58"/>
    <m/>
    <s v="US"/>
    <s v="USD"/>
    <x v="134"/>
    <x v="130"/>
    <b v="0"/>
    <x v="1"/>
    <s v="film &amp; video/drama"/>
    <x v="4"/>
    <x v="6"/>
  </r>
  <r>
    <n v="137"/>
    <x v="137"/>
    <s v="Down-sized disintermediate support"/>
    <n v="1800"/>
    <x v="136"/>
    <n v="261.77777777777777"/>
    <x v="1"/>
    <n v="50"/>
    <m/>
    <s v="US"/>
    <s v="USD"/>
    <x v="135"/>
    <x v="131"/>
    <b v="0"/>
    <x v="0"/>
    <s v="publishing/nonfiction"/>
    <x v="5"/>
    <x v="9"/>
  </r>
  <r>
    <n v="138"/>
    <x v="138"/>
    <s v="Stand-alone mission-critical moratorium"/>
    <n v="9600"/>
    <x v="137"/>
    <n v="96"/>
    <x v="0"/>
    <n v="115"/>
    <m/>
    <s v="US"/>
    <s v="USD"/>
    <x v="136"/>
    <x v="132"/>
    <b v="0"/>
    <x v="0"/>
    <s v="games/mobile games"/>
    <x v="6"/>
    <x v="20"/>
  </r>
  <r>
    <n v="139"/>
    <x v="139"/>
    <s v="Down-sized empowering protocol"/>
    <n v="92100"/>
    <x v="138"/>
    <n v="20.896851248642779"/>
    <x v="0"/>
    <n v="326"/>
    <m/>
    <s v="US"/>
    <s v="USD"/>
    <x v="137"/>
    <x v="133"/>
    <b v="0"/>
    <x v="1"/>
    <s v="technology/wearables"/>
    <x v="2"/>
    <x v="8"/>
  </r>
  <r>
    <n v="140"/>
    <x v="140"/>
    <s v="Fully-configurable coherent Internet solution"/>
    <n v="5500"/>
    <x v="139"/>
    <n v="223.16363636363636"/>
    <x v="1"/>
    <n v="186"/>
    <m/>
    <s v="US"/>
    <s v="USD"/>
    <x v="138"/>
    <x v="134"/>
    <b v="0"/>
    <x v="0"/>
    <s v="film &amp; video/documentary"/>
    <x v="4"/>
    <x v="4"/>
  </r>
  <r>
    <n v="141"/>
    <x v="141"/>
    <s v="Distributed motivating algorithm"/>
    <n v="64300"/>
    <x v="140"/>
    <n v="101.59097978227061"/>
    <x v="1"/>
    <n v="1071"/>
    <m/>
    <s v="US"/>
    <s v="USD"/>
    <x v="139"/>
    <x v="135"/>
    <b v="0"/>
    <x v="0"/>
    <s v="technology/web"/>
    <x v="2"/>
    <x v="2"/>
  </r>
  <r>
    <n v="142"/>
    <x v="142"/>
    <s v="Expanded solution-oriented benchmark"/>
    <n v="5000"/>
    <x v="141"/>
    <n v="230.03999999999996"/>
    <x v="1"/>
    <n v="117"/>
    <m/>
    <s v="US"/>
    <s v="USD"/>
    <x v="107"/>
    <x v="136"/>
    <b v="0"/>
    <x v="0"/>
    <s v="technology/web"/>
    <x v="2"/>
    <x v="2"/>
  </r>
  <r>
    <n v="143"/>
    <x v="143"/>
    <s v="Implemented discrete secured line"/>
    <n v="5400"/>
    <x v="142"/>
    <n v="135.59259259259261"/>
    <x v="1"/>
    <n v="70"/>
    <m/>
    <s v="US"/>
    <s v="USD"/>
    <x v="140"/>
    <x v="137"/>
    <b v="0"/>
    <x v="0"/>
    <s v="music/indie rock"/>
    <x v="1"/>
    <x v="7"/>
  </r>
  <r>
    <n v="144"/>
    <x v="144"/>
    <s v="Multi-lateral actuating installation"/>
    <n v="9000"/>
    <x v="143"/>
    <n v="129.1"/>
    <x v="1"/>
    <n v="135"/>
    <m/>
    <s v="US"/>
    <s v="USD"/>
    <x v="141"/>
    <x v="138"/>
    <b v="0"/>
    <x v="0"/>
    <s v="theater/plays"/>
    <x v="3"/>
    <x v="3"/>
  </r>
  <r>
    <n v="145"/>
    <x v="145"/>
    <s v="Secured reciprocal array"/>
    <n v="25000"/>
    <x v="144"/>
    <n v="236.512"/>
    <x v="1"/>
    <n v="768"/>
    <m/>
    <s v="CH"/>
    <s v="CHF"/>
    <x v="142"/>
    <x v="139"/>
    <b v="0"/>
    <x v="0"/>
    <s v="technology/wearables"/>
    <x v="2"/>
    <x v="8"/>
  </r>
  <r>
    <n v="146"/>
    <x v="146"/>
    <s v="Optional bandwidth-monitored middleware"/>
    <n v="8800"/>
    <x v="145"/>
    <n v="17.25"/>
    <x v="3"/>
    <n v="51"/>
    <m/>
    <s v="US"/>
    <s v="USD"/>
    <x v="143"/>
    <x v="140"/>
    <b v="0"/>
    <x v="0"/>
    <s v="theater/plays"/>
    <x v="3"/>
    <x v="3"/>
  </r>
  <r>
    <n v="147"/>
    <x v="147"/>
    <s v="Upgradable upward-trending workforce"/>
    <n v="8300"/>
    <x v="146"/>
    <n v="112.49397590361446"/>
    <x v="1"/>
    <n v="199"/>
    <m/>
    <s v="US"/>
    <s v="USD"/>
    <x v="144"/>
    <x v="141"/>
    <b v="0"/>
    <x v="1"/>
    <s v="theater/plays"/>
    <x v="3"/>
    <x v="3"/>
  </r>
  <r>
    <n v="148"/>
    <x v="148"/>
    <s v="Upgradable hybrid capability"/>
    <n v="9300"/>
    <x v="147"/>
    <n v="121.02150537634408"/>
    <x v="1"/>
    <n v="107"/>
    <m/>
    <s v="US"/>
    <s v="USD"/>
    <x v="145"/>
    <x v="142"/>
    <b v="0"/>
    <x v="0"/>
    <s v="technology/wearables"/>
    <x v="2"/>
    <x v="8"/>
  </r>
  <r>
    <n v="149"/>
    <x v="149"/>
    <s v="Managed fresh-thinking flexibility"/>
    <n v="6200"/>
    <x v="148"/>
    <n v="219.87096774193549"/>
    <x v="1"/>
    <n v="195"/>
    <m/>
    <s v="US"/>
    <s v="USD"/>
    <x v="146"/>
    <x v="143"/>
    <b v="0"/>
    <x v="0"/>
    <s v="music/indie rock"/>
    <x v="1"/>
    <x v="7"/>
  </r>
  <r>
    <n v="150"/>
    <x v="150"/>
    <s v="Networked stable workforce"/>
    <n v="100"/>
    <x v="99"/>
    <n v="1"/>
    <x v="0"/>
    <n v="1"/>
    <m/>
    <s v="US"/>
    <s v="USD"/>
    <x v="147"/>
    <x v="144"/>
    <b v="0"/>
    <x v="0"/>
    <s v="music/rock"/>
    <x v="1"/>
    <x v="1"/>
  </r>
  <r>
    <n v="151"/>
    <x v="151"/>
    <s v="Customizable intermediate extranet"/>
    <n v="137200"/>
    <x v="149"/>
    <n v="64.166909620991248"/>
    <x v="0"/>
    <n v="1467"/>
    <m/>
    <s v="US"/>
    <s v="USD"/>
    <x v="148"/>
    <x v="145"/>
    <b v="0"/>
    <x v="0"/>
    <s v="music/electric music"/>
    <x v="1"/>
    <x v="5"/>
  </r>
  <r>
    <n v="152"/>
    <x v="152"/>
    <s v="User-centric fault-tolerant task-force"/>
    <n v="41500"/>
    <x v="150"/>
    <n v="423.06746987951806"/>
    <x v="1"/>
    <n v="3376"/>
    <m/>
    <s v="US"/>
    <s v="USD"/>
    <x v="149"/>
    <x v="146"/>
    <b v="0"/>
    <x v="0"/>
    <s v="music/indie rock"/>
    <x v="1"/>
    <x v="7"/>
  </r>
  <r>
    <n v="153"/>
    <x v="153"/>
    <s v="Multi-tiered radical definition"/>
    <n v="189400"/>
    <x v="151"/>
    <n v="92.984160506863773"/>
    <x v="0"/>
    <n v="5681"/>
    <m/>
    <s v="US"/>
    <s v="USD"/>
    <x v="150"/>
    <x v="147"/>
    <b v="0"/>
    <x v="0"/>
    <s v="theater/plays"/>
    <x v="3"/>
    <x v="3"/>
  </r>
  <r>
    <n v="154"/>
    <x v="154"/>
    <s v="Devolved foreground benchmark"/>
    <n v="171300"/>
    <x v="152"/>
    <n v="58.756567425569173"/>
    <x v="0"/>
    <n v="1059"/>
    <m/>
    <s v="US"/>
    <s v="USD"/>
    <x v="151"/>
    <x v="148"/>
    <b v="0"/>
    <x v="1"/>
    <s v="music/indie rock"/>
    <x v="1"/>
    <x v="7"/>
  </r>
  <r>
    <n v="155"/>
    <x v="155"/>
    <s v="Distributed eco-centric methodology"/>
    <n v="139500"/>
    <x v="153"/>
    <n v="65.022222222222226"/>
    <x v="0"/>
    <n v="1194"/>
    <m/>
    <s v="US"/>
    <s v="USD"/>
    <x v="152"/>
    <x v="149"/>
    <b v="0"/>
    <x v="0"/>
    <s v="theater/plays"/>
    <x v="3"/>
    <x v="3"/>
  </r>
  <r>
    <n v="156"/>
    <x v="156"/>
    <s v="Streamlined encompassing encryption"/>
    <n v="36400"/>
    <x v="154"/>
    <n v="73.939560439560438"/>
    <x v="3"/>
    <n v="379"/>
    <m/>
    <s v="AU"/>
    <s v="AUD"/>
    <x v="153"/>
    <x v="150"/>
    <b v="0"/>
    <x v="0"/>
    <s v="music/rock"/>
    <x v="1"/>
    <x v="1"/>
  </r>
  <r>
    <n v="157"/>
    <x v="157"/>
    <s v="User-friendly reciprocal initiative"/>
    <n v="4200"/>
    <x v="155"/>
    <n v="52.666666666666664"/>
    <x v="0"/>
    <n v="30"/>
    <m/>
    <s v="AU"/>
    <s v="AUD"/>
    <x v="154"/>
    <x v="151"/>
    <b v="0"/>
    <x v="0"/>
    <s v="photography/photography books"/>
    <x v="7"/>
    <x v="14"/>
  </r>
  <r>
    <n v="158"/>
    <x v="158"/>
    <s v="Ergonomic fresh-thinking installation"/>
    <n v="2100"/>
    <x v="156"/>
    <n v="220.95238095238096"/>
    <x v="1"/>
    <n v="41"/>
    <m/>
    <s v="US"/>
    <s v="USD"/>
    <x v="155"/>
    <x v="152"/>
    <b v="0"/>
    <x v="0"/>
    <s v="music/rock"/>
    <x v="1"/>
    <x v="1"/>
  </r>
  <r>
    <n v="159"/>
    <x v="159"/>
    <s v="Robust explicit hardware"/>
    <n v="191200"/>
    <x v="157"/>
    <n v="100.01150627615063"/>
    <x v="1"/>
    <n v="1821"/>
    <m/>
    <s v="US"/>
    <s v="USD"/>
    <x v="156"/>
    <x v="153"/>
    <b v="0"/>
    <x v="1"/>
    <s v="theater/plays"/>
    <x v="3"/>
    <x v="3"/>
  </r>
  <r>
    <n v="160"/>
    <x v="160"/>
    <s v="Stand-alone actuating support"/>
    <n v="8000"/>
    <x v="158"/>
    <n v="162.3125"/>
    <x v="1"/>
    <n v="164"/>
    <m/>
    <s v="US"/>
    <s v="USD"/>
    <x v="157"/>
    <x v="154"/>
    <b v="0"/>
    <x v="0"/>
    <s v="technology/wearables"/>
    <x v="2"/>
    <x v="8"/>
  </r>
  <r>
    <n v="161"/>
    <x v="161"/>
    <s v="Cross-platform methodical process improvement"/>
    <n v="5500"/>
    <x v="159"/>
    <n v="78.181818181818187"/>
    <x v="0"/>
    <n v="75"/>
    <m/>
    <s v="US"/>
    <s v="USD"/>
    <x v="158"/>
    <x v="155"/>
    <b v="0"/>
    <x v="1"/>
    <s v="technology/web"/>
    <x v="2"/>
    <x v="2"/>
  </r>
  <r>
    <n v="162"/>
    <x v="162"/>
    <s v="Extended bottom-line open architecture"/>
    <n v="6100"/>
    <x v="160"/>
    <n v="149.73770491803279"/>
    <x v="1"/>
    <n v="157"/>
    <m/>
    <s v="CH"/>
    <s v="CHF"/>
    <x v="159"/>
    <x v="156"/>
    <b v="0"/>
    <x v="0"/>
    <s v="music/rock"/>
    <x v="1"/>
    <x v="1"/>
  </r>
  <r>
    <n v="163"/>
    <x v="163"/>
    <s v="Extended reciprocal circuit"/>
    <n v="3500"/>
    <x v="161"/>
    <n v="253.25714285714284"/>
    <x v="1"/>
    <n v="246"/>
    <m/>
    <s v="US"/>
    <s v="USD"/>
    <x v="160"/>
    <x v="157"/>
    <b v="0"/>
    <x v="1"/>
    <s v="photography/photography books"/>
    <x v="7"/>
    <x v="14"/>
  </r>
  <r>
    <n v="164"/>
    <x v="164"/>
    <s v="Polarized human-resource protocol"/>
    <n v="150500"/>
    <x v="162"/>
    <n v="100.16943521594683"/>
    <x v="1"/>
    <n v="1396"/>
    <m/>
    <s v="US"/>
    <s v="USD"/>
    <x v="161"/>
    <x v="158"/>
    <b v="0"/>
    <x v="0"/>
    <s v="theater/plays"/>
    <x v="3"/>
    <x v="3"/>
  </r>
  <r>
    <n v="165"/>
    <x v="165"/>
    <s v="Synergized radical product"/>
    <n v="90400"/>
    <x v="163"/>
    <n v="121.99004424778761"/>
    <x v="1"/>
    <n v="2506"/>
    <m/>
    <s v="US"/>
    <s v="USD"/>
    <x v="162"/>
    <x v="159"/>
    <b v="0"/>
    <x v="0"/>
    <s v="technology/web"/>
    <x v="2"/>
    <x v="2"/>
  </r>
  <r>
    <n v="166"/>
    <x v="166"/>
    <s v="Robust heuristic artificial intelligence"/>
    <n v="9800"/>
    <x v="164"/>
    <n v="137.13265306122449"/>
    <x v="1"/>
    <n v="244"/>
    <m/>
    <s v="US"/>
    <s v="USD"/>
    <x v="163"/>
    <x v="160"/>
    <b v="0"/>
    <x v="0"/>
    <s v="photography/photography books"/>
    <x v="7"/>
    <x v="14"/>
  </r>
  <r>
    <n v="167"/>
    <x v="167"/>
    <s v="Robust content-based emulation"/>
    <n v="2600"/>
    <x v="165"/>
    <n v="415.53846153846149"/>
    <x v="1"/>
    <n v="146"/>
    <m/>
    <s v="AU"/>
    <s v="AUD"/>
    <x v="164"/>
    <x v="161"/>
    <b v="0"/>
    <x v="0"/>
    <s v="theater/plays"/>
    <x v="3"/>
    <x v="3"/>
  </r>
  <r>
    <n v="168"/>
    <x v="168"/>
    <s v="Ergonomic uniform open system"/>
    <n v="128100"/>
    <x v="166"/>
    <n v="31.30913348946136"/>
    <x v="0"/>
    <n v="955"/>
    <m/>
    <s v="DK"/>
    <s v="DKK"/>
    <x v="165"/>
    <x v="162"/>
    <b v="0"/>
    <x v="1"/>
    <s v="music/indie rock"/>
    <x v="1"/>
    <x v="7"/>
  </r>
  <r>
    <n v="169"/>
    <x v="169"/>
    <s v="Profit-focused modular product"/>
    <n v="23300"/>
    <x v="167"/>
    <n v="424.08154506437768"/>
    <x v="1"/>
    <n v="1267"/>
    <m/>
    <s v="US"/>
    <s v="USD"/>
    <x v="166"/>
    <x v="163"/>
    <b v="0"/>
    <x v="1"/>
    <s v="film &amp; video/shorts"/>
    <x v="4"/>
    <x v="12"/>
  </r>
  <r>
    <n v="170"/>
    <x v="170"/>
    <s v="Mandatory mobile product"/>
    <n v="188100"/>
    <x v="168"/>
    <n v="2.93886230728336"/>
    <x v="0"/>
    <n v="67"/>
    <m/>
    <s v="US"/>
    <s v="USD"/>
    <x v="167"/>
    <x v="164"/>
    <b v="0"/>
    <x v="0"/>
    <s v="music/indie rock"/>
    <x v="1"/>
    <x v="7"/>
  </r>
  <r>
    <n v="171"/>
    <x v="171"/>
    <s v="Public-key 3rdgeneration budgetary management"/>
    <n v="4900"/>
    <x v="169"/>
    <n v="10.63265306122449"/>
    <x v="0"/>
    <n v="5"/>
    <m/>
    <s v="US"/>
    <s v="USD"/>
    <x v="168"/>
    <x v="165"/>
    <b v="0"/>
    <x v="0"/>
    <s v="publishing/translations"/>
    <x v="5"/>
    <x v="18"/>
  </r>
  <r>
    <n v="172"/>
    <x v="172"/>
    <s v="Centralized national firmware"/>
    <n v="800"/>
    <x v="170"/>
    <n v="82.875"/>
    <x v="0"/>
    <n v="26"/>
    <m/>
    <s v="US"/>
    <s v="USD"/>
    <x v="169"/>
    <x v="166"/>
    <b v="0"/>
    <x v="1"/>
    <s v="film &amp; video/documentary"/>
    <x v="4"/>
    <x v="4"/>
  </r>
  <r>
    <n v="173"/>
    <x v="173"/>
    <s v="Cross-group 4thgeneration middleware"/>
    <n v="96700"/>
    <x v="171"/>
    <n v="163.01447776628748"/>
    <x v="1"/>
    <n v="1561"/>
    <m/>
    <s v="US"/>
    <s v="USD"/>
    <x v="170"/>
    <x v="167"/>
    <b v="0"/>
    <x v="0"/>
    <s v="theater/plays"/>
    <x v="3"/>
    <x v="3"/>
  </r>
  <r>
    <n v="174"/>
    <x v="174"/>
    <s v="Pre-emptive scalable access"/>
    <n v="600"/>
    <x v="172"/>
    <n v="894.66666666666674"/>
    <x v="1"/>
    <n v="48"/>
    <m/>
    <s v="US"/>
    <s v="USD"/>
    <x v="171"/>
    <x v="168"/>
    <b v="0"/>
    <x v="1"/>
    <s v="technology/wearables"/>
    <x v="2"/>
    <x v="8"/>
  </r>
  <r>
    <n v="175"/>
    <x v="175"/>
    <s v="Sharable intangible migration"/>
    <n v="181200"/>
    <x v="173"/>
    <n v="26.191501103752756"/>
    <x v="0"/>
    <n v="1130"/>
    <m/>
    <s v="US"/>
    <s v="USD"/>
    <x v="172"/>
    <x v="169"/>
    <b v="0"/>
    <x v="0"/>
    <s v="theater/plays"/>
    <x v="3"/>
    <x v="3"/>
  </r>
  <r>
    <n v="176"/>
    <x v="176"/>
    <s v="Proactive scalable Graphical User Interface"/>
    <n v="115000"/>
    <x v="174"/>
    <n v="74.834782608695647"/>
    <x v="0"/>
    <n v="782"/>
    <m/>
    <s v="US"/>
    <s v="USD"/>
    <x v="173"/>
    <x v="170"/>
    <b v="0"/>
    <x v="0"/>
    <s v="theater/plays"/>
    <x v="3"/>
    <x v="3"/>
  </r>
  <r>
    <n v="177"/>
    <x v="177"/>
    <s v="Digitized solution-oriented product"/>
    <n v="38800"/>
    <x v="175"/>
    <n v="416.47680412371136"/>
    <x v="1"/>
    <n v="2739"/>
    <m/>
    <s v="US"/>
    <s v="USD"/>
    <x v="174"/>
    <x v="171"/>
    <b v="0"/>
    <x v="0"/>
    <s v="theater/plays"/>
    <x v="3"/>
    <x v="3"/>
  </r>
  <r>
    <n v="178"/>
    <x v="178"/>
    <s v="Triple-buffered cohesive structure"/>
    <n v="7200"/>
    <x v="176"/>
    <n v="96.208333333333329"/>
    <x v="0"/>
    <n v="210"/>
    <m/>
    <s v="US"/>
    <s v="USD"/>
    <x v="175"/>
    <x v="172"/>
    <b v="0"/>
    <x v="0"/>
    <s v="food/food trucks"/>
    <x v="0"/>
    <x v="0"/>
  </r>
  <r>
    <n v="179"/>
    <x v="179"/>
    <s v="Realigned human-resource orchestration"/>
    <n v="44500"/>
    <x v="177"/>
    <n v="357.71910112359546"/>
    <x v="1"/>
    <n v="3537"/>
    <m/>
    <s v="CA"/>
    <s v="CAD"/>
    <x v="176"/>
    <x v="173"/>
    <b v="0"/>
    <x v="1"/>
    <s v="theater/plays"/>
    <x v="3"/>
    <x v="3"/>
  </r>
  <r>
    <n v="180"/>
    <x v="180"/>
    <s v="Optional clear-thinking software"/>
    <n v="56000"/>
    <x v="178"/>
    <n v="308.45714285714286"/>
    <x v="1"/>
    <n v="2107"/>
    <m/>
    <s v="AU"/>
    <s v="AUD"/>
    <x v="177"/>
    <x v="174"/>
    <b v="0"/>
    <x v="0"/>
    <s v="technology/wearables"/>
    <x v="2"/>
    <x v="8"/>
  </r>
  <r>
    <n v="181"/>
    <x v="181"/>
    <s v="Centralized global approach"/>
    <n v="8600"/>
    <x v="179"/>
    <n v="61.802325581395344"/>
    <x v="0"/>
    <n v="136"/>
    <m/>
    <s v="US"/>
    <s v="USD"/>
    <x v="178"/>
    <x v="175"/>
    <b v="0"/>
    <x v="0"/>
    <s v="technology/web"/>
    <x v="2"/>
    <x v="2"/>
  </r>
  <r>
    <n v="182"/>
    <x v="182"/>
    <s v="Reverse-engineered bandwidth-monitored contingency"/>
    <n v="27100"/>
    <x v="180"/>
    <n v="722.32472324723244"/>
    <x v="1"/>
    <n v="3318"/>
    <m/>
    <s v="DK"/>
    <s v="DKK"/>
    <x v="179"/>
    <x v="176"/>
    <b v="0"/>
    <x v="0"/>
    <s v="theater/plays"/>
    <x v="3"/>
    <x v="3"/>
  </r>
  <r>
    <n v="183"/>
    <x v="183"/>
    <s v="Pre-emptive bandwidth-monitored instruction set"/>
    <n v="5100"/>
    <x v="181"/>
    <n v="69.117647058823522"/>
    <x v="0"/>
    <n v="86"/>
    <m/>
    <s v="CA"/>
    <s v="CAD"/>
    <x v="180"/>
    <x v="177"/>
    <b v="0"/>
    <x v="0"/>
    <s v="music/rock"/>
    <x v="1"/>
    <x v="1"/>
  </r>
  <r>
    <n v="184"/>
    <x v="184"/>
    <s v="Adaptive asynchronous emulation"/>
    <n v="3600"/>
    <x v="182"/>
    <n v="293.05555555555554"/>
    <x v="1"/>
    <n v="340"/>
    <m/>
    <s v="US"/>
    <s v="USD"/>
    <x v="181"/>
    <x v="178"/>
    <b v="0"/>
    <x v="0"/>
    <s v="theater/plays"/>
    <x v="3"/>
    <x v="3"/>
  </r>
  <r>
    <n v="185"/>
    <x v="185"/>
    <s v="Innovative actuating conglomeration"/>
    <n v="1000"/>
    <x v="183"/>
    <n v="71.8"/>
    <x v="0"/>
    <n v="19"/>
    <m/>
    <s v="US"/>
    <s v="USD"/>
    <x v="182"/>
    <x v="179"/>
    <b v="0"/>
    <x v="0"/>
    <s v="film &amp; video/television"/>
    <x v="4"/>
    <x v="19"/>
  </r>
  <r>
    <n v="186"/>
    <x v="186"/>
    <s v="Grass-roots foreground policy"/>
    <n v="88800"/>
    <x v="184"/>
    <n v="31.934684684684683"/>
    <x v="0"/>
    <n v="886"/>
    <m/>
    <s v="US"/>
    <s v="USD"/>
    <x v="183"/>
    <x v="180"/>
    <b v="0"/>
    <x v="0"/>
    <s v="theater/plays"/>
    <x v="3"/>
    <x v="3"/>
  </r>
  <r>
    <n v="187"/>
    <x v="187"/>
    <s v="Horizontal transitional paradigm"/>
    <n v="60200"/>
    <x v="185"/>
    <n v="229.87375415282392"/>
    <x v="1"/>
    <n v="1442"/>
    <m/>
    <s v="CA"/>
    <s v="CAD"/>
    <x v="184"/>
    <x v="181"/>
    <b v="0"/>
    <x v="1"/>
    <s v="film &amp; video/shorts"/>
    <x v="4"/>
    <x v="12"/>
  </r>
  <r>
    <n v="188"/>
    <x v="188"/>
    <s v="Networked didactic info-mediaries"/>
    <n v="8200"/>
    <x v="186"/>
    <n v="32.012195121951223"/>
    <x v="0"/>
    <n v="35"/>
    <m/>
    <s v="IT"/>
    <s v="EUR"/>
    <x v="185"/>
    <x v="182"/>
    <b v="0"/>
    <x v="0"/>
    <s v="theater/plays"/>
    <x v="3"/>
    <x v="3"/>
  </r>
  <r>
    <n v="189"/>
    <x v="189"/>
    <s v="Switchable contextually-based access"/>
    <n v="191300"/>
    <x v="187"/>
    <n v="23.525352848928385"/>
    <x v="3"/>
    <n v="441"/>
    <m/>
    <s v="US"/>
    <s v="USD"/>
    <x v="186"/>
    <x v="183"/>
    <b v="0"/>
    <x v="0"/>
    <s v="theater/plays"/>
    <x v="3"/>
    <x v="3"/>
  </r>
  <r>
    <n v="190"/>
    <x v="190"/>
    <s v="Up-sized dynamic throughput"/>
    <n v="3700"/>
    <x v="188"/>
    <n v="68.594594594594597"/>
    <x v="0"/>
    <n v="24"/>
    <m/>
    <s v="US"/>
    <s v="USD"/>
    <x v="187"/>
    <x v="184"/>
    <b v="0"/>
    <x v="1"/>
    <s v="theater/plays"/>
    <x v="3"/>
    <x v="3"/>
  </r>
  <r>
    <n v="191"/>
    <x v="191"/>
    <s v="Mandatory reciprocal superstructure"/>
    <n v="8400"/>
    <x v="189"/>
    <n v="37.952380952380956"/>
    <x v="0"/>
    <n v="86"/>
    <m/>
    <s v="IT"/>
    <s v="EUR"/>
    <x v="188"/>
    <x v="185"/>
    <b v="0"/>
    <x v="0"/>
    <s v="theater/plays"/>
    <x v="3"/>
    <x v="3"/>
  </r>
  <r>
    <n v="192"/>
    <x v="192"/>
    <s v="Upgradable 4thgeneration productivity"/>
    <n v="42600"/>
    <x v="190"/>
    <n v="19.992957746478872"/>
    <x v="0"/>
    <n v="243"/>
    <m/>
    <s v="US"/>
    <s v="USD"/>
    <x v="189"/>
    <x v="186"/>
    <b v="0"/>
    <x v="0"/>
    <s v="music/rock"/>
    <x v="1"/>
    <x v="1"/>
  </r>
  <r>
    <n v="193"/>
    <x v="193"/>
    <s v="Progressive discrete hub"/>
    <n v="6600"/>
    <x v="191"/>
    <n v="45.636363636363633"/>
    <x v="0"/>
    <n v="65"/>
    <m/>
    <s v="US"/>
    <s v="USD"/>
    <x v="190"/>
    <x v="187"/>
    <b v="1"/>
    <x v="0"/>
    <s v="music/indie rock"/>
    <x v="1"/>
    <x v="7"/>
  </r>
  <r>
    <n v="194"/>
    <x v="194"/>
    <s v="Assimilated multi-tasking archive"/>
    <n v="7100"/>
    <x v="192"/>
    <n v="122.7605633802817"/>
    <x v="1"/>
    <n v="126"/>
    <m/>
    <s v="US"/>
    <s v="USD"/>
    <x v="191"/>
    <x v="188"/>
    <b v="0"/>
    <x v="0"/>
    <s v="music/metal"/>
    <x v="1"/>
    <x v="16"/>
  </r>
  <r>
    <n v="195"/>
    <x v="195"/>
    <s v="Upgradable high-level solution"/>
    <n v="15800"/>
    <x v="193"/>
    <n v="361.75316455696202"/>
    <x v="1"/>
    <n v="524"/>
    <m/>
    <s v="US"/>
    <s v="USD"/>
    <x v="192"/>
    <x v="189"/>
    <b v="0"/>
    <x v="0"/>
    <s v="music/electric music"/>
    <x v="1"/>
    <x v="5"/>
  </r>
  <r>
    <n v="196"/>
    <x v="196"/>
    <s v="Organic bandwidth-monitored frame"/>
    <n v="8200"/>
    <x v="194"/>
    <n v="63.146341463414636"/>
    <x v="0"/>
    <n v="100"/>
    <m/>
    <s v="DK"/>
    <s v="DKK"/>
    <x v="173"/>
    <x v="190"/>
    <b v="0"/>
    <x v="0"/>
    <s v="technology/wearables"/>
    <x v="2"/>
    <x v="8"/>
  </r>
  <r>
    <n v="197"/>
    <x v="197"/>
    <s v="Business-focused logistical framework"/>
    <n v="54700"/>
    <x v="195"/>
    <n v="298.20475319926874"/>
    <x v="1"/>
    <n v="1989"/>
    <m/>
    <s v="US"/>
    <s v="USD"/>
    <x v="193"/>
    <x v="191"/>
    <b v="0"/>
    <x v="0"/>
    <s v="film &amp; video/drama"/>
    <x v="4"/>
    <x v="6"/>
  </r>
  <r>
    <n v="198"/>
    <x v="198"/>
    <s v="Universal multi-state capability"/>
    <n v="63200"/>
    <x v="196"/>
    <n v="9.5585443037974684"/>
    <x v="0"/>
    <n v="168"/>
    <m/>
    <s v="US"/>
    <s v="USD"/>
    <x v="194"/>
    <x v="192"/>
    <b v="0"/>
    <x v="0"/>
    <s v="music/electric music"/>
    <x v="1"/>
    <x v="5"/>
  </r>
  <r>
    <n v="199"/>
    <x v="199"/>
    <s v="Digitized reciprocal infrastructure"/>
    <n v="1800"/>
    <x v="197"/>
    <n v="53.777777777777779"/>
    <x v="0"/>
    <n v="13"/>
    <m/>
    <s v="US"/>
    <s v="USD"/>
    <x v="195"/>
    <x v="193"/>
    <b v="0"/>
    <x v="0"/>
    <s v="music/rock"/>
    <x v="1"/>
    <x v="1"/>
  </r>
  <r>
    <n v="200"/>
    <x v="200"/>
    <s v="Reduced dedicated capability"/>
    <n v="100"/>
    <x v="50"/>
    <n v="2"/>
    <x v="0"/>
    <n v="1"/>
    <m/>
    <s v="CA"/>
    <s v="CAD"/>
    <x v="152"/>
    <x v="194"/>
    <b v="0"/>
    <x v="0"/>
    <s v="theater/plays"/>
    <x v="3"/>
    <x v="3"/>
  </r>
  <r>
    <n v="201"/>
    <x v="201"/>
    <s v="Cross-platform bi-directional workforce"/>
    <n v="2100"/>
    <x v="198"/>
    <n v="681.19047619047615"/>
    <x v="1"/>
    <n v="157"/>
    <m/>
    <s v="US"/>
    <s v="USD"/>
    <x v="196"/>
    <x v="195"/>
    <b v="0"/>
    <x v="0"/>
    <s v="technology/web"/>
    <x v="2"/>
    <x v="2"/>
  </r>
  <r>
    <n v="202"/>
    <x v="202"/>
    <s v="Upgradable scalable methodology"/>
    <n v="8300"/>
    <x v="199"/>
    <n v="78.831325301204828"/>
    <x v="3"/>
    <n v="82"/>
    <m/>
    <s v="US"/>
    <s v="USD"/>
    <x v="197"/>
    <x v="196"/>
    <b v="0"/>
    <x v="0"/>
    <s v="food/food trucks"/>
    <x v="0"/>
    <x v="0"/>
  </r>
  <r>
    <n v="203"/>
    <x v="203"/>
    <s v="Customer-focused client-server service-desk"/>
    <n v="143900"/>
    <x v="200"/>
    <n v="134.40792216817235"/>
    <x v="1"/>
    <n v="4498"/>
    <m/>
    <s v="AU"/>
    <s v="AUD"/>
    <x v="198"/>
    <x v="197"/>
    <b v="0"/>
    <x v="0"/>
    <s v="theater/plays"/>
    <x v="3"/>
    <x v="3"/>
  </r>
  <r>
    <n v="204"/>
    <x v="204"/>
    <s v="Mandatory multimedia leverage"/>
    <n v="75000"/>
    <x v="201"/>
    <n v="3.3719999999999999"/>
    <x v="0"/>
    <n v="40"/>
    <m/>
    <s v="US"/>
    <s v="USD"/>
    <x v="199"/>
    <x v="198"/>
    <b v="0"/>
    <x v="0"/>
    <s v="music/jazz"/>
    <x v="1"/>
    <x v="17"/>
  </r>
  <r>
    <n v="205"/>
    <x v="205"/>
    <s v="Focused analyzing circuit"/>
    <n v="1300"/>
    <x v="202"/>
    <n v="431.84615384615387"/>
    <x v="1"/>
    <n v="80"/>
    <m/>
    <s v="US"/>
    <s v="USD"/>
    <x v="200"/>
    <x v="199"/>
    <b v="1"/>
    <x v="0"/>
    <s v="theater/plays"/>
    <x v="3"/>
    <x v="3"/>
  </r>
  <r>
    <n v="206"/>
    <x v="206"/>
    <s v="Fundamental grid-enabled strategy"/>
    <n v="9000"/>
    <x v="203"/>
    <n v="38.844444444444441"/>
    <x v="3"/>
    <n v="57"/>
    <m/>
    <s v="US"/>
    <s v="USD"/>
    <x v="201"/>
    <x v="200"/>
    <b v="0"/>
    <x v="0"/>
    <s v="publishing/fiction"/>
    <x v="5"/>
    <x v="13"/>
  </r>
  <r>
    <n v="207"/>
    <x v="207"/>
    <s v="Digitized 5thgeneration knowledgebase"/>
    <n v="1000"/>
    <x v="204"/>
    <n v="425.7"/>
    <x v="1"/>
    <n v="43"/>
    <m/>
    <s v="US"/>
    <s v="USD"/>
    <x v="202"/>
    <x v="201"/>
    <b v="0"/>
    <x v="1"/>
    <s v="music/rock"/>
    <x v="1"/>
    <x v="1"/>
  </r>
  <r>
    <n v="208"/>
    <x v="208"/>
    <s v="Mandatory multi-tasking encryption"/>
    <n v="196900"/>
    <x v="205"/>
    <n v="101.12239715591672"/>
    <x v="1"/>
    <n v="2053"/>
    <m/>
    <s v="US"/>
    <s v="USD"/>
    <x v="203"/>
    <x v="202"/>
    <b v="0"/>
    <x v="0"/>
    <s v="film &amp; video/documentary"/>
    <x v="4"/>
    <x v="4"/>
  </r>
  <r>
    <n v="209"/>
    <x v="209"/>
    <s v="Distributed system-worthy application"/>
    <n v="194500"/>
    <x v="206"/>
    <n v="21.188688946015425"/>
    <x v="2"/>
    <n v="808"/>
    <m/>
    <s v="AU"/>
    <s v="AUD"/>
    <x v="204"/>
    <x v="203"/>
    <b v="0"/>
    <x v="0"/>
    <s v="film &amp; video/documentary"/>
    <x v="4"/>
    <x v="4"/>
  </r>
  <r>
    <n v="210"/>
    <x v="210"/>
    <s v="Synergistic tertiary time-frame"/>
    <n v="9400"/>
    <x v="207"/>
    <n v="67.425531914893625"/>
    <x v="0"/>
    <n v="226"/>
    <m/>
    <s v="DK"/>
    <s v="DKK"/>
    <x v="205"/>
    <x v="204"/>
    <b v="0"/>
    <x v="0"/>
    <s v="film &amp; video/science fiction"/>
    <x v="4"/>
    <x v="22"/>
  </r>
  <r>
    <n v="211"/>
    <x v="211"/>
    <s v="Customer-focused impactful benchmark"/>
    <n v="104400"/>
    <x v="208"/>
    <n v="94.923371647509583"/>
    <x v="0"/>
    <n v="1625"/>
    <m/>
    <s v="US"/>
    <s v="USD"/>
    <x v="206"/>
    <x v="205"/>
    <b v="0"/>
    <x v="0"/>
    <s v="theater/plays"/>
    <x v="3"/>
    <x v="3"/>
  </r>
  <r>
    <n v="212"/>
    <x v="212"/>
    <s v="Profound next generation infrastructure"/>
    <n v="8100"/>
    <x v="209"/>
    <n v="151.85185185185185"/>
    <x v="1"/>
    <n v="168"/>
    <m/>
    <s v="US"/>
    <s v="USD"/>
    <x v="207"/>
    <x v="206"/>
    <b v="0"/>
    <x v="0"/>
    <s v="theater/plays"/>
    <x v="3"/>
    <x v="3"/>
  </r>
  <r>
    <n v="213"/>
    <x v="213"/>
    <s v="Face-to-face encompassing info-mediaries"/>
    <n v="87900"/>
    <x v="210"/>
    <n v="195.16382252559728"/>
    <x v="1"/>
    <n v="4289"/>
    <m/>
    <s v="US"/>
    <s v="USD"/>
    <x v="208"/>
    <x v="207"/>
    <b v="0"/>
    <x v="1"/>
    <s v="music/indie rock"/>
    <x v="1"/>
    <x v="7"/>
  </r>
  <r>
    <n v="214"/>
    <x v="214"/>
    <s v="Open-source fresh-thinking policy"/>
    <n v="1400"/>
    <x v="211"/>
    <n v="1023.1428571428571"/>
    <x v="1"/>
    <n v="165"/>
    <m/>
    <s v="US"/>
    <s v="USD"/>
    <x v="209"/>
    <x v="208"/>
    <b v="0"/>
    <x v="0"/>
    <s v="music/rock"/>
    <x v="1"/>
    <x v="1"/>
  </r>
  <r>
    <n v="215"/>
    <x v="215"/>
    <s v="Extended 24/7 implementation"/>
    <n v="156800"/>
    <x v="212"/>
    <n v="3.841836734693878"/>
    <x v="0"/>
    <n v="143"/>
    <m/>
    <s v="US"/>
    <s v="USD"/>
    <x v="210"/>
    <x v="209"/>
    <b v="0"/>
    <x v="0"/>
    <s v="theater/plays"/>
    <x v="3"/>
    <x v="3"/>
  </r>
  <r>
    <n v="216"/>
    <x v="216"/>
    <s v="Organic dynamic algorithm"/>
    <n v="121700"/>
    <x v="213"/>
    <n v="155.07066557107643"/>
    <x v="1"/>
    <n v="1815"/>
    <m/>
    <s v="US"/>
    <s v="USD"/>
    <x v="211"/>
    <x v="210"/>
    <b v="0"/>
    <x v="0"/>
    <s v="theater/plays"/>
    <x v="3"/>
    <x v="3"/>
  </r>
  <r>
    <n v="217"/>
    <x v="217"/>
    <s v="Organic multi-tasking focus group"/>
    <n v="129400"/>
    <x v="214"/>
    <n v="44.753477588871718"/>
    <x v="0"/>
    <n v="934"/>
    <m/>
    <s v="US"/>
    <s v="USD"/>
    <x v="212"/>
    <x v="211"/>
    <b v="0"/>
    <x v="0"/>
    <s v="film &amp; video/science fiction"/>
    <x v="4"/>
    <x v="22"/>
  </r>
  <r>
    <n v="218"/>
    <x v="218"/>
    <s v="Adaptive logistical initiative"/>
    <n v="5700"/>
    <x v="215"/>
    <n v="215.94736842105263"/>
    <x v="1"/>
    <n v="397"/>
    <m/>
    <s v="GB"/>
    <s v="GBP"/>
    <x v="213"/>
    <x v="212"/>
    <b v="0"/>
    <x v="1"/>
    <s v="film &amp; video/shorts"/>
    <x v="4"/>
    <x v="12"/>
  </r>
  <r>
    <n v="219"/>
    <x v="219"/>
    <s v="Stand-alone mobile customer loyalty"/>
    <n v="41700"/>
    <x v="216"/>
    <n v="332.12709832134288"/>
    <x v="1"/>
    <n v="1539"/>
    <m/>
    <s v="US"/>
    <s v="USD"/>
    <x v="214"/>
    <x v="213"/>
    <b v="0"/>
    <x v="0"/>
    <s v="film &amp; video/animation"/>
    <x v="4"/>
    <x v="10"/>
  </r>
  <r>
    <n v="220"/>
    <x v="220"/>
    <s v="Focused composite approach"/>
    <n v="7900"/>
    <x v="217"/>
    <n v="8.4430379746835449"/>
    <x v="0"/>
    <n v="17"/>
    <m/>
    <s v="US"/>
    <s v="USD"/>
    <x v="215"/>
    <x v="214"/>
    <b v="1"/>
    <x v="0"/>
    <s v="theater/plays"/>
    <x v="3"/>
    <x v="3"/>
  </r>
  <r>
    <n v="221"/>
    <x v="221"/>
    <s v="Face-to-face clear-thinking Local Area Network"/>
    <n v="121500"/>
    <x v="218"/>
    <n v="98.625514403292186"/>
    <x v="0"/>
    <n v="2179"/>
    <m/>
    <s v="US"/>
    <s v="USD"/>
    <x v="216"/>
    <x v="215"/>
    <b v="1"/>
    <x v="0"/>
    <s v="food/food trucks"/>
    <x v="0"/>
    <x v="0"/>
  </r>
  <r>
    <n v="222"/>
    <x v="222"/>
    <s v="Cross-group cohesive circuit"/>
    <n v="4800"/>
    <x v="219"/>
    <n v="137.97916666666669"/>
    <x v="1"/>
    <n v="138"/>
    <m/>
    <s v="US"/>
    <s v="USD"/>
    <x v="217"/>
    <x v="216"/>
    <b v="0"/>
    <x v="0"/>
    <s v="photography/photography books"/>
    <x v="7"/>
    <x v="14"/>
  </r>
  <r>
    <n v="223"/>
    <x v="223"/>
    <s v="Synergistic explicit capability"/>
    <n v="87300"/>
    <x v="220"/>
    <n v="93.81099656357388"/>
    <x v="0"/>
    <n v="931"/>
    <m/>
    <s v="US"/>
    <s v="USD"/>
    <x v="218"/>
    <x v="217"/>
    <b v="0"/>
    <x v="0"/>
    <s v="theater/plays"/>
    <x v="3"/>
    <x v="3"/>
  </r>
  <r>
    <n v="224"/>
    <x v="224"/>
    <s v="Diverse analyzing definition"/>
    <n v="46300"/>
    <x v="221"/>
    <n v="403.63930885529157"/>
    <x v="1"/>
    <n v="3594"/>
    <m/>
    <s v="US"/>
    <s v="USD"/>
    <x v="219"/>
    <x v="218"/>
    <b v="0"/>
    <x v="0"/>
    <s v="film &amp; video/science fiction"/>
    <x v="4"/>
    <x v="22"/>
  </r>
  <r>
    <n v="225"/>
    <x v="225"/>
    <s v="Enterprise-wide reciprocal success"/>
    <n v="67800"/>
    <x v="222"/>
    <n v="260.1740412979351"/>
    <x v="1"/>
    <n v="5880"/>
    <m/>
    <s v="US"/>
    <s v="USD"/>
    <x v="220"/>
    <x v="219"/>
    <b v="1"/>
    <x v="0"/>
    <s v="music/rock"/>
    <x v="1"/>
    <x v="1"/>
  </r>
  <r>
    <n v="226"/>
    <x v="102"/>
    <s v="Progressive neutral middleware"/>
    <n v="3000"/>
    <x v="223"/>
    <n v="366.63333333333333"/>
    <x v="1"/>
    <n v="112"/>
    <m/>
    <s v="US"/>
    <s v="USD"/>
    <x v="221"/>
    <x v="122"/>
    <b v="0"/>
    <x v="0"/>
    <s v="photography/photography books"/>
    <x v="7"/>
    <x v="14"/>
  </r>
  <r>
    <n v="227"/>
    <x v="226"/>
    <s v="Intuitive exuding process improvement"/>
    <n v="60900"/>
    <x v="224"/>
    <n v="168.72085385878489"/>
    <x v="1"/>
    <n v="943"/>
    <m/>
    <s v="US"/>
    <s v="USD"/>
    <x v="222"/>
    <x v="220"/>
    <b v="0"/>
    <x v="0"/>
    <s v="games/mobile games"/>
    <x v="6"/>
    <x v="20"/>
  </r>
  <r>
    <n v="228"/>
    <x v="227"/>
    <s v="Exclusive real-time protocol"/>
    <n v="137900"/>
    <x v="225"/>
    <n v="119.90717911530093"/>
    <x v="1"/>
    <n v="2468"/>
    <m/>
    <s v="US"/>
    <s v="USD"/>
    <x v="172"/>
    <x v="221"/>
    <b v="0"/>
    <x v="0"/>
    <s v="film &amp; video/animation"/>
    <x v="4"/>
    <x v="10"/>
  </r>
  <r>
    <n v="229"/>
    <x v="228"/>
    <s v="Extended encompassing application"/>
    <n v="85600"/>
    <x v="226"/>
    <n v="193.68925233644859"/>
    <x v="1"/>
    <n v="2551"/>
    <m/>
    <s v="US"/>
    <s v="USD"/>
    <x v="223"/>
    <x v="222"/>
    <b v="0"/>
    <x v="1"/>
    <s v="games/mobile games"/>
    <x v="6"/>
    <x v="20"/>
  </r>
  <r>
    <n v="230"/>
    <x v="229"/>
    <s v="Progressive value-added ability"/>
    <n v="2400"/>
    <x v="227"/>
    <n v="420.16666666666669"/>
    <x v="1"/>
    <n v="101"/>
    <m/>
    <s v="US"/>
    <s v="USD"/>
    <x v="224"/>
    <x v="223"/>
    <b v="0"/>
    <x v="0"/>
    <s v="games/video games"/>
    <x v="6"/>
    <x v="11"/>
  </r>
  <r>
    <n v="231"/>
    <x v="230"/>
    <s v="Cross-platform uniform hardware"/>
    <n v="7200"/>
    <x v="228"/>
    <n v="76.708333333333329"/>
    <x v="3"/>
    <n v="67"/>
    <m/>
    <s v="US"/>
    <s v="USD"/>
    <x v="225"/>
    <x v="224"/>
    <b v="0"/>
    <x v="0"/>
    <s v="theater/plays"/>
    <x v="3"/>
    <x v="3"/>
  </r>
  <r>
    <n v="232"/>
    <x v="231"/>
    <s v="Progressive secondary portal"/>
    <n v="3400"/>
    <x v="229"/>
    <n v="171.26470588235293"/>
    <x v="1"/>
    <n v="92"/>
    <m/>
    <s v="US"/>
    <s v="USD"/>
    <x v="226"/>
    <x v="225"/>
    <b v="0"/>
    <x v="0"/>
    <s v="theater/plays"/>
    <x v="3"/>
    <x v="3"/>
  </r>
  <r>
    <n v="233"/>
    <x v="232"/>
    <s v="Multi-lateral national adapter"/>
    <n v="3800"/>
    <x v="230"/>
    <n v="157.89473684210526"/>
    <x v="1"/>
    <n v="62"/>
    <m/>
    <s v="US"/>
    <s v="USD"/>
    <x v="227"/>
    <x v="226"/>
    <b v="0"/>
    <x v="0"/>
    <s v="film &amp; video/animation"/>
    <x v="4"/>
    <x v="10"/>
  </r>
  <r>
    <n v="234"/>
    <x v="233"/>
    <s v="Enterprise-wide motivating matrices"/>
    <n v="7500"/>
    <x v="231"/>
    <n v="109.08"/>
    <x v="1"/>
    <n v="149"/>
    <m/>
    <s v="IT"/>
    <s v="EUR"/>
    <x v="228"/>
    <x v="227"/>
    <b v="0"/>
    <x v="1"/>
    <s v="games/video games"/>
    <x v="6"/>
    <x v="11"/>
  </r>
  <r>
    <n v="235"/>
    <x v="234"/>
    <s v="Polarized upward-trending Local Area Network"/>
    <n v="8600"/>
    <x v="232"/>
    <n v="41.732558139534881"/>
    <x v="0"/>
    <n v="92"/>
    <m/>
    <s v="US"/>
    <s v="USD"/>
    <x v="229"/>
    <x v="228"/>
    <b v="0"/>
    <x v="0"/>
    <s v="film &amp; video/animation"/>
    <x v="4"/>
    <x v="10"/>
  </r>
  <r>
    <n v="236"/>
    <x v="235"/>
    <s v="Object-based directional function"/>
    <n v="39500"/>
    <x v="233"/>
    <n v="10.944303797468354"/>
    <x v="0"/>
    <n v="57"/>
    <m/>
    <s v="AU"/>
    <s v="AUD"/>
    <x v="230"/>
    <x v="229"/>
    <b v="0"/>
    <x v="1"/>
    <s v="music/rock"/>
    <x v="1"/>
    <x v="1"/>
  </r>
  <r>
    <n v="237"/>
    <x v="236"/>
    <s v="Re-contextualized tangible open architecture"/>
    <n v="9300"/>
    <x v="234"/>
    <n v="159.3763440860215"/>
    <x v="1"/>
    <n v="329"/>
    <m/>
    <s v="US"/>
    <s v="USD"/>
    <x v="231"/>
    <x v="230"/>
    <b v="0"/>
    <x v="0"/>
    <s v="film &amp; video/animation"/>
    <x v="4"/>
    <x v="10"/>
  </r>
  <r>
    <n v="238"/>
    <x v="237"/>
    <s v="Distributed systemic adapter"/>
    <n v="2400"/>
    <x v="235"/>
    <n v="422.41666666666669"/>
    <x v="1"/>
    <n v="97"/>
    <m/>
    <s v="DK"/>
    <s v="DKK"/>
    <x v="232"/>
    <x v="231"/>
    <b v="0"/>
    <x v="1"/>
    <s v="theater/plays"/>
    <x v="3"/>
    <x v="3"/>
  </r>
  <r>
    <n v="239"/>
    <x v="238"/>
    <s v="Networked web-enabled instruction set"/>
    <n v="3200"/>
    <x v="236"/>
    <n v="97.71875"/>
    <x v="0"/>
    <n v="41"/>
    <m/>
    <s v="US"/>
    <s v="USD"/>
    <x v="233"/>
    <x v="232"/>
    <b v="0"/>
    <x v="0"/>
    <s v="technology/wearables"/>
    <x v="2"/>
    <x v="8"/>
  </r>
  <r>
    <n v="240"/>
    <x v="239"/>
    <s v="Vision-oriented dynamic service-desk"/>
    <n v="29400"/>
    <x v="237"/>
    <n v="418.78911564625849"/>
    <x v="1"/>
    <n v="1784"/>
    <m/>
    <s v="US"/>
    <s v="USD"/>
    <x v="194"/>
    <x v="233"/>
    <b v="0"/>
    <x v="0"/>
    <s v="theater/plays"/>
    <x v="3"/>
    <x v="3"/>
  </r>
  <r>
    <n v="241"/>
    <x v="240"/>
    <s v="Vision-oriented actuating open system"/>
    <n v="168500"/>
    <x v="238"/>
    <n v="101.91632047477745"/>
    <x v="1"/>
    <n v="1684"/>
    <m/>
    <s v="AU"/>
    <s v="AUD"/>
    <x v="234"/>
    <x v="234"/>
    <b v="0"/>
    <x v="1"/>
    <s v="publishing/nonfiction"/>
    <x v="5"/>
    <x v="9"/>
  </r>
  <r>
    <n v="242"/>
    <x v="241"/>
    <s v="Sharable scalable core"/>
    <n v="8400"/>
    <x v="239"/>
    <n v="127.72619047619047"/>
    <x v="1"/>
    <n v="250"/>
    <m/>
    <s v="US"/>
    <s v="USD"/>
    <x v="235"/>
    <x v="235"/>
    <b v="0"/>
    <x v="1"/>
    <s v="music/rock"/>
    <x v="1"/>
    <x v="1"/>
  </r>
  <r>
    <n v="243"/>
    <x v="242"/>
    <s v="Customer-focused attitude-oriented function"/>
    <n v="2300"/>
    <x v="240"/>
    <n v="445.21739130434781"/>
    <x v="1"/>
    <n v="238"/>
    <m/>
    <s v="US"/>
    <s v="USD"/>
    <x v="236"/>
    <x v="236"/>
    <b v="0"/>
    <x v="0"/>
    <s v="theater/plays"/>
    <x v="3"/>
    <x v="3"/>
  </r>
  <r>
    <n v="244"/>
    <x v="243"/>
    <s v="Reverse-engineered system-worthy extranet"/>
    <n v="700"/>
    <x v="241"/>
    <n v="569.71428571428578"/>
    <x v="1"/>
    <n v="53"/>
    <m/>
    <s v="US"/>
    <s v="USD"/>
    <x v="237"/>
    <x v="237"/>
    <b v="0"/>
    <x v="0"/>
    <s v="theater/plays"/>
    <x v="3"/>
    <x v="3"/>
  </r>
  <r>
    <n v="245"/>
    <x v="244"/>
    <s v="Re-engineered systematic monitoring"/>
    <n v="2900"/>
    <x v="242"/>
    <n v="509.34482758620686"/>
    <x v="1"/>
    <n v="214"/>
    <m/>
    <s v="US"/>
    <s v="USD"/>
    <x v="238"/>
    <x v="238"/>
    <b v="0"/>
    <x v="0"/>
    <s v="theater/plays"/>
    <x v="3"/>
    <x v="3"/>
  </r>
  <r>
    <n v="246"/>
    <x v="245"/>
    <s v="Seamless value-added standardization"/>
    <n v="4500"/>
    <x v="243"/>
    <n v="325.5333333333333"/>
    <x v="1"/>
    <n v="222"/>
    <m/>
    <s v="US"/>
    <s v="USD"/>
    <x v="239"/>
    <x v="239"/>
    <b v="0"/>
    <x v="0"/>
    <s v="technology/web"/>
    <x v="2"/>
    <x v="2"/>
  </r>
  <r>
    <n v="247"/>
    <x v="246"/>
    <s v="Triple-buffered fresh-thinking frame"/>
    <n v="19800"/>
    <x v="244"/>
    <n v="932.61616161616166"/>
    <x v="1"/>
    <n v="1884"/>
    <m/>
    <s v="US"/>
    <s v="USD"/>
    <x v="240"/>
    <x v="240"/>
    <b v="0"/>
    <x v="1"/>
    <s v="publishing/fiction"/>
    <x v="5"/>
    <x v="13"/>
  </r>
  <r>
    <n v="248"/>
    <x v="247"/>
    <s v="Streamlined holistic knowledgebase"/>
    <n v="6200"/>
    <x v="245"/>
    <n v="211.33870967741933"/>
    <x v="1"/>
    <n v="218"/>
    <m/>
    <s v="AU"/>
    <s v="AUD"/>
    <x v="241"/>
    <x v="241"/>
    <b v="0"/>
    <x v="0"/>
    <s v="games/mobile games"/>
    <x v="6"/>
    <x v="20"/>
  </r>
  <r>
    <n v="249"/>
    <x v="248"/>
    <s v="Up-sized intermediate website"/>
    <n v="61500"/>
    <x v="246"/>
    <n v="273.32520325203251"/>
    <x v="1"/>
    <n v="6465"/>
    <m/>
    <s v="US"/>
    <s v="USD"/>
    <x v="242"/>
    <x v="242"/>
    <b v="0"/>
    <x v="0"/>
    <s v="publishing/translations"/>
    <x v="5"/>
    <x v="18"/>
  </r>
  <r>
    <n v="250"/>
    <x v="249"/>
    <s v="Future-proofed directional synergy"/>
    <n v="100"/>
    <x v="247"/>
    <n v="3"/>
    <x v="0"/>
    <n v="1"/>
    <m/>
    <s v="US"/>
    <s v="USD"/>
    <x v="67"/>
    <x v="243"/>
    <b v="0"/>
    <x v="0"/>
    <s v="music/rock"/>
    <x v="1"/>
    <x v="1"/>
  </r>
  <r>
    <n v="251"/>
    <x v="250"/>
    <s v="Enhanced user-facing function"/>
    <n v="7100"/>
    <x v="248"/>
    <n v="54.084507042253513"/>
    <x v="0"/>
    <n v="101"/>
    <m/>
    <s v="US"/>
    <s v="USD"/>
    <x v="243"/>
    <x v="244"/>
    <b v="0"/>
    <x v="0"/>
    <s v="theater/plays"/>
    <x v="3"/>
    <x v="3"/>
  </r>
  <r>
    <n v="252"/>
    <x v="251"/>
    <s v="Operative bandwidth-monitored interface"/>
    <n v="1000"/>
    <x v="249"/>
    <n v="626.29999999999995"/>
    <x v="1"/>
    <n v="59"/>
    <m/>
    <s v="US"/>
    <s v="USD"/>
    <x v="244"/>
    <x v="245"/>
    <b v="0"/>
    <x v="0"/>
    <s v="theater/plays"/>
    <x v="3"/>
    <x v="3"/>
  </r>
  <r>
    <n v="253"/>
    <x v="252"/>
    <s v="Upgradable multi-state instruction set"/>
    <n v="121500"/>
    <x v="250"/>
    <n v="89.021399176954731"/>
    <x v="0"/>
    <n v="1335"/>
    <m/>
    <s v="CA"/>
    <s v="CAD"/>
    <x v="245"/>
    <x v="246"/>
    <b v="0"/>
    <x v="0"/>
    <s v="film &amp; video/drama"/>
    <x v="4"/>
    <x v="6"/>
  </r>
  <r>
    <n v="254"/>
    <x v="253"/>
    <s v="De-engineered static Local Area Network"/>
    <n v="4600"/>
    <x v="251"/>
    <n v="184.89130434782609"/>
    <x v="1"/>
    <n v="88"/>
    <m/>
    <s v="US"/>
    <s v="USD"/>
    <x v="246"/>
    <x v="247"/>
    <b v="0"/>
    <x v="0"/>
    <s v="publishing/nonfiction"/>
    <x v="5"/>
    <x v="9"/>
  </r>
  <r>
    <n v="255"/>
    <x v="254"/>
    <s v="Upgradable grid-enabled superstructure"/>
    <n v="80500"/>
    <x v="252"/>
    <n v="120.16770186335404"/>
    <x v="1"/>
    <n v="1697"/>
    <m/>
    <s v="US"/>
    <s v="USD"/>
    <x v="247"/>
    <x v="248"/>
    <b v="0"/>
    <x v="1"/>
    <s v="music/rock"/>
    <x v="1"/>
    <x v="1"/>
  </r>
  <r>
    <n v="256"/>
    <x v="255"/>
    <s v="Optimized actuating toolset"/>
    <n v="4100"/>
    <x v="253"/>
    <n v="23.390243902439025"/>
    <x v="0"/>
    <n v="15"/>
    <m/>
    <s v="GB"/>
    <s v="GBP"/>
    <x v="248"/>
    <x v="249"/>
    <b v="0"/>
    <x v="0"/>
    <s v="music/rock"/>
    <x v="1"/>
    <x v="1"/>
  </r>
  <r>
    <n v="257"/>
    <x v="256"/>
    <s v="Decentralized exuding strategy"/>
    <n v="5700"/>
    <x v="254"/>
    <n v="146"/>
    <x v="1"/>
    <n v="92"/>
    <m/>
    <s v="US"/>
    <s v="USD"/>
    <x v="249"/>
    <x v="250"/>
    <b v="0"/>
    <x v="0"/>
    <s v="theater/plays"/>
    <x v="3"/>
    <x v="3"/>
  </r>
  <r>
    <n v="258"/>
    <x v="257"/>
    <s v="Assimilated coherent hardware"/>
    <n v="5000"/>
    <x v="255"/>
    <n v="268.48"/>
    <x v="1"/>
    <n v="186"/>
    <m/>
    <s v="US"/>
    <s v="USD"/>
    <x v="250"/>
    <x v="251"/>
    <b v="0"/>
    <x v="1"/>
    <s v="theater/plays"/>
    <x v="3"/>
    <x v="3"/>
  </r>
  <r>
    <n v="259"/>
    <x v="258"/>
    <s v="Multi-channeled responsive implementation"/>
    <n v="1800"/>
    <x v="256"/>
    <n v="597.5"/>
    <x v="1"/>
    <n v="138"/>
    <m/>
    <s v="US"/>
    <s v="USD"/>
    <x v="251"/>
    <x v="252"/>
    <b v="1"/>
    <x v="0"/>
    <s v="photography/photography books"/>
    <x v="7"/>
    <x v="14"/>
  </r>
  <r>
    <n v="260"/>
    <x v="259"/>
    <s v="Centralized modular initiative"/>
    <n v="6300"/>
    <x v="257"/>
    <n v="157.69841269841268"/>
    <x v="1"/>
    <n v="261"/>
    <m/>
    <s v="US"/>
    <s v="USD"/>
    <x v="136"/>
    <x v="253"/>
    <b v="0"/>
    <x v="0"/>
    <s v="music/rock"/>
    <x v="1"/>
    <x v="1"/>
  </r>
  <r>
    <n v="261"/>
    <x v="260"/>
    <s v="Reverse-engineered cohesive migration"/>
    <n v="84300"/>
    <x v="258"/>
    <n v="31.201660735468568"/>
    <x v="0"/>
    <n v="454"/>
    <m/>
    <s v="US"/>
    <s v="USD"/>
    <x v="252"/>
    <x v="254"/>
    <b v="0"/>
    <x v="1"/>
    <s v="music/rock"/>
    <x v="1"/>
    <x v="1"/>
  </r>
  <r>
    <n v="262"/>
    <x v="261"/>
    <s v="Compatible multimedia hub"/>
    <n v="1700"/>
    <x v="259"/>
    <n v="313.41176470588238"/>
    <x v="1"/>
    <n v="107"/>
    <m/>
    <s v="US"/>
    <s v="USD"/>
    <x v="253"/>
    <x v="255"/>
    <b v="0"/>
    <x v="1"/>
    <s v="music/indie rock"/>
    <x v="1"/>
    <x v="7"/>
  </r>
  <r>
    <n v="263"/>
    <x v="262"/>
    <s v="Organic eco-centric success"/>
    <n v="2900"/>
    <x v="260"/>
    <n v="370.89655172413791"/>
    <x v="1"/>
    <n v="199"/>
    <m/>
    <s v="US"/>
    <s v="USD"/>
    <x v="254"/>
    <x v="256"/>
    <b v="0"/>
    <x v="0"/>
    <s v="photography/photography books"/>
    <x v="7"/>
    <x v="14"/>
  </r>
  <r>
    <n v="264"/>
    <x v="263"/>
    <s v="Virtual reciprocal policy"/>
    <n v="45600"/>
    <x v="261"/>
    <n v="362.66447368421052"/>
    <x v="1"/>
    <n v="5512"/>
    <m/>
    <s v="US"/>
    <s v="USD"/>
    <x v="255"/>
    <x v="257"/>
    <b v="0"/>
    <x v="0"/>
    <s v="theater/plays"/>
    <x v="3"/>
    <x v="3"/>
  </r>
  <r>
    <n v="265"/>
    <x v="264"/>
    <s v="Persevering interactive emulation"/>
    <n v="4900"/>
    <x v="262"/>
    <n v="123.08163265306122"/>
    <x v="1"/>
    <n v="86"/>
    <m/>
    <s v="US"/>
    <s v="USD"/>
    <x v="256"/>
    <x v="258"/>
    <b v="0"/>
    <x v="0"/>
    <s v="theater/plays"/>
    <x v="3"/>
    <x v="3"/>
  </r>
  <r>
    <n v="266"/>
    <x v="265"/>
    <s v="Proactive responsive emulation"/>
    <n v="111900"/>
    <x v="263"/>
    <n v="76.766756032171585"/>
    <x v="0"/>
    <n v="3182"/>
    <m/>
    <s v="IT"/>
    <s v="EUR"/>
    <x v="257"/>
    <x v="259"/>
    <b v="0"/>
    <x v="1"/>
    <s v="music/jazz"/>
    <x v="1"/>
    <x v="17"/>
  </r>
  <r>
    <n v="267"/>
    <x v="266"/>
    <s v="Extended eco-centric function"/>
    <n v="61600"/>
    <x v="264"/>
    <n v="233.62012987012989"/>
    <x v="1"/>
    <n v="2768"/>
    <m/>
    <s v="AU"/>
    <s v="AUD"/>
    <x v="258"/>
    <x v="260"/>
    <b v="0"/>
    <x v="0"/>
    <s v="theater/plays"/>
    <x v="3"/>
    <x v="3"/>
  </r>
  <r>
    <n v="268"/>
    <x v="267"/>
    <s v="Networked optimal productivity"/>
    <n v="1500"/>
    <x v="265"/>
    <n v="180.53333333333333"/>
    <x v="1"/>
    <n v="48"/>
    <m/>
    <s v="US"/>
    <s v="USD"/>
    <x v="259"/>
    <x v="261"/>
    <b v="0"/>
    <x v="0"/>
    <s v="film &amp; video/documentary"/>
    <x v="4"/>
    <x v="4"/>
  </r>
  <r>
    <n v="269"/>
    <x v="268"/>
    <s v="Persistent attitude-oriented approach"/>
    <n v="3500"/>
    <x v="266"/>
    <n v="252.62857142857143"/>
    <x v="1"/>
    <n v="87"/>
    <m/>
    <s v="US"/>
    <s v="USD"/>
    <x v="260"/>
    <x v="262"/>
    <b v="0"/>
    <x v="0"/>
    <s v="film &amp; video/television"/>
    <x v="4"/>
    <x v="19"/>
  </r>
  <r>
    <n v="270"/>
    <x v="269"/>
    <s v="Triple-buffered 4thgeneration toolset"/>
    <n v="173900"/>
    <x v="267"/>
    <n v="27.176538240368025"/>
    <x v="3"/>
    <n v="1890"/>
    <m/>
    <s v="US"/>
    <s v="USD"/>
    <x v="261"/>
    <x v="263"/>
    <b v="0"/>
    <x v="0"/>
    <s v="games/video games"/>
    <x v="6"/>
    <x v="11"/>
  </r>
  <r>
    <n v="271"/>
    <x v="270"/>
    <s v="Progressive zero administration leverage"/>
    <n v="153700"/>
    <x v="268"/>
    <n v="1.2706571242680547"/>
    <x v="2"/>
    <n v="61"/>
    <m/>
    <s v="US"/>
    <s v="USD"/>
    <x v="262"/>
    <x v="264"/>
    <b v="0"/>
    <x v="0"/>
    <s v="photography/photography books"/>
    <x v="7"/>
    <x v="14"/>
  </r>
  <r>
    <n v="272"/>
    <x v="271"/>
    <s v="Networked radical neural-net"/>
    <n v="51100"/>
    <x v="269"/>
    <n v="304.0097847358121"/>
    <x v="1"/>
    <n v="1894"/>
    <m/>
    <s v="US"/>
    <s v="USD"/>
    <x v="263"/>
    <x v="265"/>
    <b v="0"/>
    <x v="1"/>
    <s v="theater/plays"/>
    <x v="3"/>
    <x v="3"/>
  </r>
  <r>
    <n v="273"/>
    <x v="272"/>
    <s v="Re-engineered heuristic forecast"/>
    <n v="7800"/>
    <x v="270"/>
    <n v="137.23076923076923"/>
    <x v="1"/>
    <n v="282"/>
    <m/>
    <s v="CA"/>
    <s v="CAD"/>
    <x v="264"/>
    <x v="266"/>
    <b v="0"/>
    <x v="0"/>
    <s v="theater/plays"/>
    <x v="3"/>
    <x v="3"/>
  </r>
  <r>
    <n v="274"/>
    <x v="273"/>
    <s v="Fully-configurable background algorithm"/>
    <n v="2400"/>
    <x v="271"/>
    <n v="32.208333333333336"/>
    <x v="0"/>
    <n v="15"/>
    <m/>
    <s v="US"/>
    <s v="USD"/>
    <x v="265"/>
    <x v="267"/>
    <b v="0"/>
    <x v="0"/>
    <s v="theater/plays"/>
    <x v="3"/>
    <x v="3"/>
  </r>
  <r>
    <n v="275"/>
    <x v="274"/>
    <s v="Stand-alone discrete Graphical User Interface"/>
    <n v="3900"/>
    <x v="272"/>
    <n v="241.51282051282053"/>
    <x v="1"/>
    <n v="116"/>
    <m/>
    <s v="US"/>
    <s v="USD"/>
    <x v="266"/>
    <x v="153"/>
    <b v="0"/>
    <x v="0"/>
    <s v="publishing/translations"/>
    <x v="5"/>
    <x v="18"/>
  </r>
  <r>
    <n v="276"/>
    <x v="275"/>
    <s v="Front-line foreground project"/>
    <n v="5500"/>
    <x v="273"/>
    <n v="96.8"/>
    <x v="0"/>
    <n v="133"/>
    <m/>
    <s v="US"/>
    <s v="USD"/>
    <x v="267"/>
    <x v="268"/>
    <b v="0"/>
    <x v="1"/>
    <s v="games/video games"/>
    <x v="6"/>
    <x v="11"/>
  </r>
  <r>
    <n v="277"/>
    <x v="276"/>
    <s v="Persevering system-worthy info-mediaries"/>
    <n v="700"/>
    <x v="274"/>
    <n v="1066.4285714285716"/>
    <x v="1"/>
    <n v="83"/>
    <m/>
    <s v="US"/>
    <s v="USD"/>
    <x v="268"/>
    <x v="269"/>
    <b v="0"/>
    <x v="0"/>
    <s v="theater/plays"/>
    <x v="3"/>
    <x v="3"/>
  </r>
  <r>
    <n v="278"/>
    <x v="277"/>
    <s v="Distributed multi-tasking strategy"/>
    <n v="2700"/>
    <x v="275"/>
    <n v="325.88888888888891"/>
    <x v="1"/>
    <n v="91"/>
    <m/>
    <s v="US"/>
    <s v="USD"/>
    <x v="269"/>
    <x v="270"/>
    <b v="0"/>
    <x v="0"/>
    <s v="technology/web"/>
    <x v="2"/>
    <x v="2"/>
  </r>
  <r>
    <n v="279"/>
    <x v="278"/>
    <s v="Vision-oriented methodical application"/>
    <n v="8000"/>
    <x v="276"/>
    <n v="170.70000000000002"/>
    <x v="1"/>
    <n v="546"/>
    <m/>
    <s v="US"/>
    <s v="USD"/>
    <x v="270"/>
    <x v="271"/>
    <b v="0"/>
    <x v="0"/>
    <s v="theater/plays"/>
    <x v="3"/>
    <x v="3"/>
  </r>
  <r>
    <n v="280"/>
    <x v="279"/>
    <s v="Function-based high-level infrastructure"/>
    <n v="2500"/>
    <x v="277"/>
    <n v="581.44000000000005"/>
    <x v="1"/>
    <n v="393"/>
    <m/>
    <s v="US"/>
    <s v="USD"/>
    <x v="271"/>
    <x v="272"/>
    <b v="0"/>
    <x v="0"/>
    <s v="film &amp; video/animation"/>
    <x v="4"/>
    <x v="10"/>
  </r>
  <r>
    <n v="281"/>
    <x v="280"/>
    <s v="Profound object-oriented paradigm"/>
    <n v="164500"/>
    <x v="278"/>
    <n v="91.520972644376897"/>
    <x v="0"/>
    <n v="2062"/>
    <m/>
    <s v="US"/>
    <s v="USD"/>
    <x v="272"/>
    <x v="273"/>
    <b v="0"/>
    <x v="1"/>
    <s v="theater/plays"/>
    <x v="3"/>
    <x v="3"/>
  </r>
  <r>
    <n v="282"/>
    <x v="281"/>
    <s v="Virtual contextually-based circuit"/>
    <n v="8400"/>
    <x v="279"/>
    <n v="108.04761904761904"/>
    <x v="1"/>
    <n v="133"/>
    <m/>
    <s v="US"/>
    <s v="USD"/>
    <x v="73"/>
    <x v="274"/>
    <b v="0"/>
    <x v="1"/>
    <s v="film &amp; video/television"/>
    <x v="4"/>
    <x v="19"/>
  </r>
  <r>
    <n v="283"/>
    <x v="282"/>
    <s v="Business-focused dynamic instruction set"/>
    <n v="8100"/>
    <x v="280"/>
    <n v="18.728395061728396"/>
    <x v="0"/>
    <n v="29"/>
    <m/>
    <s v="DK"/>
    <s v="DKK"/>
    <x v="273"/>
    <x v="148"/>
    <b v="0"/>
    <x v="0"/>
    <s v="music/rock"/>
    <x v="1"/>
    <x v="1"/>
  </r>
  <r>
    <n v="284"/>
    <x v="283"/>
    <s v="Ameliorated fresh-thinking protocol"/>
    <n v="9800"/>
    <x v="281"/>
    <n v="83.193877551020407"/>
    <x v="0"/>
    <n v="132"/>
    <m/>
    <s v="US"/>
    <s v="USD"/>
    <x v="274"/>
    <x v="275"/>
    <b v="0"/>
    <x v="0"/>
    <s v="technology/web"/>
    <x v="2"/>
    <x v="2"/>
  </r>
  <r>
    <n v="285"/>
    <x v="284"/>
    <s v="Front-line optimizing emulation"/>
    <n v="900"/>
    <x v="282"/>
    <n v="706.33333333333337"/>
    <x v="1"/>
    <n v="254"/>
    <m/>
    <s v="US"/>
    <s v="USD"/>
    <x v="275"/>
    <x v="276"/>
    <b v="0"/>
    <x v="0"/>
    <s v="theater/plays"/>
    <x v="3"/>
    <x v="3"/>
  </r>
  <r>
    <n v="286"/>
    <x v="285"/>
    <s v="Devolved uniform complexity"/>
    <n v="112100"/>
    <x v="283"/>
    <n v="17.446030330062445"/>
    <x v="3"/>
    <n v="184"/>
    <m/>
    <s v="US"/>
    <s v="USD"/>
    <x v="276"/>
    <x v="72"/>
    <b v="0"/>
    <x v="0"/>
    <s v="theater/plays"/>
    <x v="3"/>
    <x v="3"/>
  </r>
  <r>
    <n v="287"/>
    <x v="286"/>
    <s v="Public-key intangible superstructure"/>
    <n v="6300"/>
    <x v="284"/>
    <n v="209.73015873015873"/>
    <x v="1"/>
    <n v="176"/>
    <m/>
    <s v="US"/>
    <s v="USD"/>
    <x v="277"/>
    <x v="277"/>
    <b v="0"/>
    <x v="0"/>
    <s v="music/electric music"/>
    <x v="1"/>
    <x v="5"/>
  </r>
  <r>
    <n v="288"/>
    <x v="287"/>
    <s v="Secured global success"/>
    <n v="5600"/>
    <x v="285"/>
    <n v="97.785714285714292"/>
    <x v="0"/>
    <n v="137"/>
    <m/>
    <s v="DK"/>
    <s v="DKK"/>
    <x v="278"/>
    <x v="278"/>
    <b v="0"/>
    <x v="1"/>
    <s v="music/metal"/>
    <x v="1"/>
    <x v="16"/>
  </r>
  <r>
    <n v="289"/>
    <x v="288"/>
    <s v="Grass-roots mission-critical capability"/>
    <n v="800"/>
    <x v="286"/>
    <n v="1684.25"/>
    <x v="1"/>
    <n v="337"/>
    <m/>
    <s v="CA"/>
    <s v="CAD"/>
    <x v="279"/>
    <x v="71"/>
    <b v="0"/>
    <x v="0"/>
    <s v="theater/plays"/>
    <x v="3"/>
    <x v="3"/>
  </r>
  <r>
    <n v="290"/>
    <x v="289"/>
    <s v="Advanced global data-warehouse"/>
    <n v="168600"/>
    <x v="287"/>
    <n v="54.402135231316727"/>
    <x v="0"/>
    <n v="908"/>
    <m/>
    <s v="US"/>
    <s v="USD"/>
    <x v="280"/>
    <x v="279"/>
    <b v="0"/>
    <x v="1"/>
    <s v="film &amp; video/documentary"/>
    <x v="4"/>
    <x v="4"/>
  </r>
  <r>
    <n v="291"/>
    <x v="290"/>
    <s v="Self-enabling uniform complexity"/>
    <n v="1800"/>
    <x v="288"/>
    <n v="456.61111111111109"/>
    <x v="1"/>
    <n v="107"/>
    <m/>
    <s v="US"/>
    <s v="USD"/>
    <x v="281"/>
    <x v="280"/>
    <b v="1"/>
    <x v="0"/>
    <s v="technology/web"/>
    <x v="2"/>
    <x v="2"/>
  </r>
  <r>
    <n v="292"/>
    <x v="291"/>
    <s v="Versatile cohesive encoding"/>
    <n v="7300"/>
    <x v="289"/>
    <n v="9.8219178082191778"/>
    <x v="0"/>
    <n v="10"/>
    <m/>
    <s v="US"/>
    <s v="USD"/>
    <x v="282"/>
    <x v="281"/>
    <b v="0"/>
    <x v="0"/>
    <s v="food/food trucks"/>
    <x v="0"/>
    <x v="0"/>
  </r>
  <r>
    <n v="293"/>
    <x v="292"/>
    <s v="Organized executive solution"/>
    <n v="6500"/>
    <x v="290"/>
    <n v="16.384615384615383"/>
    <x v="3"/>
    <n v="32"/>
    <m/>
    <s v="IT"/>
    <s v="EUR"/>
    <x v="283"/>
    <x v="282"/>
    <b v="0"/>
    <x v="0"/>
    <s v="theater/plays"/>
    <x v="3"/>
    <x v="3"/>
  </r>
  <r>
    <n v="294"/>
    <x v="293"/>
    <s v="Automated local emulation"/>
    <n v="600"/>
    <x v="291"/>
    <n v="1339.6666666666667"/>
    <x v="1"/>
    <n v="183"/>
    <m/>
    <s v="US"/>
    <s v="USD"/>
    <x v="284"/>
    <x v="283"/>
    <b v="0"/>
    <x v="0"/>
    <s v="theater/plays"/>
    <x v="3"/>
    <x v="3"/>
  </r>
  <r>
    <n v="295"/>
    <x v="294"/>
    <s v="Enterprise-wide intermediate middleware"/>
    <n v="192900"/>
    <x v="292"/>
    <n v="35.650077760497666"/>
    <x v="0"/>
    <n v="1910"/>
    <m/>
    <s v="CH"/>
    <s v="CHF"/>
    <x v="285"/>
    <x v="284"/>
    <b v="0"/>
    <x v="0"/>
    <s v="theater/plays"/>
    <x v="3"/>
    <x v="3"/>
  </r>
  <r>
    <n v="296"/>
    <x v="295"/>
    <s v="Grass-roots real-time Local Area Network"/>
    <n v="6100"/>
    <x v="293"/>
    <n v="54.950819672131146"/>
    <x v="0"/>
    <n v="38"/>
    <m/>
    <s v="AU"/>
    <s v="AUD"/>
    <x v="286"/>
    <x v="285"/>
    <b v="0"/>
    <x v="0"/>
    <s v="theater/plays"/>
    <x v="3"/>
    <x v="3"/>
  </r>
  <r>
    <n v="297"/>
    <x v="296"/>
    <s v="Organized client-driven capacity"/>
    <n v="7200"/>
    <x v="294"/>
    <n v="94.236111111111114"/>
    <x v="0"/>
    <n v="104"/>
    <m/>
    <s v="AU"/>
    <s v="AUD"/>
    <x v="287"/>
    <x v="286"/>
    <b v="0"/>
    <x v="1"/>
    <s v="theater/plays"/>
    <x v="3"/>
    <x v="3"/>
  </r>
  <r>
    <n v="298"/>
    <x v="297"/>
    <s v="Adaptive intangible database"/>
    <n v="3500"/>
    <x v="295"/>
    <n v="143.91428571428571"/>
    <x v="1"/>
    <n v="72"/>
    <m/>
    <s v="US"/>
    <s v="USD"/>
    <x v="288"/>
    <x v="287"/>
    <b v="0"/>
    <x v="1"/>
    <s v="music/rock"/>
    <x v="1"/>
    <x v="1"/>
  </r>
  <r>
    <n v="299"/>
    <x v="298"/>
    <s v="Grass-roots contextually-based algorithm"/>
    <n v="3800"/>
    <x v="296"/>
    <n v="51.421052631578945"/>
    <x v="0"/>
    <n v="49"/>
    <m/>
    <s v="US"/>
    <s v="USD"/>
    <x v="289"/>
    <x v="288"/>
    <b v="0"/>
    <x v="0"/>
    <s v="food/food trucks"/>
    <x v="0"/>
    <x v="0"/>
  </r>
  <r>
    <n v="300"/>
    <x v="299"/>
    <s v="Focused executive core"/>
    <n v="100"/>
    <x v="297"/>
    <n v="5"/>
    <x v="0"/>
    <n v="1"/>
    <m/>
    <s v="DK"/>
    <s v="DKK"/>
    <x v="290"/>
    <x v="289"/>
    <b v="0"/>
    <x v="1"/>
    <s v="publishing/nonfiction"/>
    <x v="5"/>
    <x v="9"/>
  </r>
  <r>
    <n v="301"/>
    <x v="300"/>
    <s v="Multi-channeled disintermediate policy"/>
    <n v="900"/>
    <x v="298"/>
    <n v="1344.6666666666667"/>
    <x v="1"/>
    <n v="295"/>
    <m/>
    <s v="US"/>
    <s v="USD"/>
    <x v="291"/>
    <x v="290"/>
    <b v="0"/>
    <x v="0"/>
    <s v="film &amp; video/documentary"/>
    <x v="4"/>
    <x v="4"/>
  </r>
  <r>
    <n v="302"/>
    <x v="301"/>
    <s v="Customizable bi-directional hardware"/>
    <n v="76100"/>
    <x v="299"/>
    <n v="31.844940867279899"/>
    <x v="0"/>
    <n v="245"/>
    <m/>
    <s v="US"/>
    <s v="USD"/>
    <x v="292"/>
    <x v="18"/>
    <b v="0"/>
    <x v="0"/>
    <s v="theater/plays"/>
    <x v="3"/>
    <x v="3"/>
  </r>
  <r>
    <n v="303"/>
    <x v="302"/>
    <s v="Networked optimal architecture"/>
    <n v="3400"/>
    <x v="300"/>
    <n v="82.617647058823536"/>
    <x v="0"/>
    <n v="32"/>
    <m/>
    <s v="US"/>
    <s v="USD"/>
    <x v="293"/>
    <x v="291"/>
    <b v="0"/>
    <x v="0"/>
    <s v="music/indie rock"/>
    <x v="1"/>
    <x v="7"/>
  </r>
  <r>
    <n v="304"/>
    <x v="303"/>
    <s v="User-friendly discrete benchmark"/>
    <n v="2100"/>
    <x v="301"/>
    <n v="546.14285714285722"/>
    <x v="1"/>
    <n v="142"/>
    <m/>
    <s v="US"/>
    <s v="USD"/>
    <x v="294"/>
    <x v="292"/>
    <b v="0"/>
    <x v="0"/>
    <s v="film &amp; video/documentary"/>
    <x v="4"/>
    <x v="4"/>
  </r>
  <r>
    <n v="305"/>
    <x v="304"/>
    <s v="Grass-roots actuating policy"/>
    <n v="2800"/>
    <x v="302"/>
    <n v="286.21428571428572"/>
    <x v="1"/>
    <n v="85"/>
    <m/>
    <s v="US"/>
    <s v="USD"/>
    <x v="295"/>
    <x v="293"/>
    <b v="0"/>
    <x v="0"/>
    <s v="theater/plays"/>
    <x v="3"/>
    <x v="3"/>
  </r>
  <r>
    <n v="306"/>
    <x v="305"/>
    <s v="Enterprise-wide 3rdgeneration knowledge user"/>
    <n v="6500"/>
    <x v="303"/>
    <n v="7.9076923076923071"/>
    <x v="0"/>
    <n v="7"/>
    <m/>
    <s v="US"/>
    <s v="USD"/>
    <x v="296"/>
    <x v="294"/>
    <b v="0"/>
    <x v="1"/>
    <s v="theater/plays"/>
    <x v="3"/>
    <x v="3"/>
  </r>
  <r>
    <n v="307"/>
    <x v="306"/>
    <s v="Face-to-face zero tolerance moderator"/>
    <n v="32900"/>
    <x v="304"/>
    <n v="132.13677811550153"/>
    <x v="1"/>
    <n v="659"/>
    <m/>
    <s v="DK"/>
    <s v="DKK"/>
    <x v="297"/>
    <x v="295"/>
    <b v="0"/>
    <x v="1"/>
    <s v="publishing/fiction"/>
    <x v="5"/>
    <x v="13"/>
  </r>
  <r>
    <n v="308"/>
    <x v="307"/>
    <s v="Grass-roots optimizing projection"/>
    <n v="118200"/>
    <x v="305"/>
    <n v="74.077834179357026"/>
    <x v="0"/>
    <n v="803"/>
    <m/>
    <s v="US"/>
    <s v="USD"/>
    <x v="298"/>
    <x v="296"/>
    <b v="0"/>
    <x v="0"/>
    <s v="theater/plays"/>
    <x v="3"/>
    <x v="3"/>
  </r>
  <r>
    <n v="309"/>
    <x v="308"/>
    <s v="User-centric 6thgeneration attitude"/>
    <n v="4100"/>
    <x v="306"/>
    <n v="75.292682926829272"/>
    <x v="3"/>
    <n v="75"/>
    <m/>
    <s v="US"/>
    <s v="USD"/>
    <x v="299"/>
    <x v="297"/>
    <b v="0"/>
    <x v="1"/>
    <s v="music/indie rock"/>
    <x v="1"/>
    <x v="7"/>
  </r>
  <r>
    <n v="310"/>
    <x v="309"/>
    <s v="Switchable zero tolerance website"/>
    <n v="7800"/>
    <x v="307"/>
    <n v="20.333333333333332"/>
    <x v="0"/>
    <n v="16"/>
    <m/>
    <s v="US"/>
    <s v="USD"/>
    <x v="300"/>
    <x v="298"/>
    <b v="0"/>
    <x v="0"/>
    <s v="games/video games"/>
    <x v="6"/>
    <x v="11"/>
  </r>
  <r>
    <n v="311"/>
    <x v="310"/>
    <s v="Focused real-time help-desk"/>
    <n v="6300"/>
    <x v="308"/>
    <n v="203.36507936507937"/>
    <x v="1"/>
    <n v="121"/>
    <m/>
    <s v="US"/>
    <s v="USD"/>
    <x v="247"/>
    <x v="299"/>
    <b v="0"/>
    <x v="0"/>
    <s v="theater/plays"/>
    <x v="3"/>
    <x v="3"/>
  </r>
  <r>
    <n v="312"/>
    <x v="311"/>
    <s v="Robust impactful approach"/>
    <n v="59100"/>
    <x v="309"/>
    <n v="310.2284263959391"/>
    <x v="1"/>
    <n v="3742"/>
    <m/>
    <s v="US"/>
    <s v="USD"/>
    <x v="244"/>
    <x v="300"/>
    <b v="0"/>
    <x v="0"/>
    <s v="theater/plays"/>
    <x v="3"/>
    <x v="3"/>
  </r>
  <r>
    <n v="313"/>
    <x v="312"/>
    <s v="Secured maximized policy"/>
    <n v="2200"/>
    <x v="310"/>
    <n v="395.31818181818181"/>
    <x v="1"/>
    <n v="223"/>
    <m/>
    <s v="US"/>
    <s v="USD"/>
    <x v="301"/>
    <x v="301"/>
    <b v="0"/>
    <x v="0"/>
    <s v="music/rock"/>
    <x v="1"/>
    <x v="1"/>
  </r>
  <r>
    <n v="314"/>
    <x v="313"/>
    <s v="Realigned upward-trending strategy"/>
    <n v="1400"/>
    <x v="311"/>
    <n v="294.71428571428572"/>
    <x v="1"/>
    <n v="133"/>
    <m/>
    <s v="US"/>
    <s v="USD"/>
    <x v="188"/>
    <x v="162"/>
    <b v="0"/>
    <x v="1"/>
    <s v="film &amp; video/documentary"/>
    <x v="4"/>
    <x v="4"/>
  </r>
  <r>
    <n v="315"/>
    <x v="314"/>
    <s v="Open-source interactive knowledge user"/>
    <n v="9500"/>
    <x v="312"/>
    <n v="33.89473684210526"/>
    <x v="0"/>
    <n v="31"/>
    <m/>
    <s v="US"/>
    <s v="USD"/>
    <x v="302"/>
    <x v="302"/>
    <b v="0"/>
    <x v="0"/>
    <s v="theater/plays"/>
    <x v="3"/>
    <x v="3"/>
  </r>
  <r>
    <n v="316"/>
    <x v="315"/>
    <s v="Configurable demand-driven matrix"/>
    <n v="9600"/>
    <x v="313"/>
    <n v="66.677083333333329"/>
    <x v="0"/>
    <n v="108"/>
    <m/>
    <s v="IT"/>
    <s v="EUR"/>
    <x v="303"/>
    <x v="303"/>
    <b v="0"/>
    <x v="1"/>
    <s v="food/food trucks"/>
    <x v="0"/>
    <x v="0"/>
  </r>
  <r>
    <n v="317"/>
    <x v="316"/>
    <s v="Cross-group coherent hierarchy"/>
    <n v="6600"/>
    <x v="314"/>
    <n v="19.227272727272727"/>
    <x v="0"/>
    <n v="30"/>
    <m/>
    <s v="US"/>
    <s v="USD"/>
    <x v="304"/>
    <x v="304"/>
    <b v="0"/>
    <x v="0"/>
    <s v="theater/plays"/>
    <x v="3"/>
    <x v="3"/>
  </r>
  <r>
    <n v="318"/>
    <x v="317"/>
    <s v="Decentralized demand-driven open system"/>
    <n v="5700"/>
    <x v="315"/>
    <n v="15.842105263157894"/>
    <x v="0"/>
    <n v="17"/>
    <m/>
    <s v="US"/>
    <s v="USD"/>
    <x v="305"/>
    <x v="305"/>
    <b v="0"/>
    <x v="0"/>
    <s v="music/rock"/>
    <x v="1"/>
    <x v="1"/>
  </r>
  <r>
    <n v="319"/>
    <x v="318"/>
    <s v="Advanced empowering matrix"/>
    <n v="8400"/>
    <x v="316"/>
    <n v="38.702380952380956"/>
    <x v="3"/>
    <n v="64"/>
    <m/>
    <s v="US"/>
    <s v="USD"/>
    <x v="306"/>
    <x v="306"/>
    <b v="0"/>
    <x v="0"/>
    <s v="technology/web"/>
    <x v="2"/>
    <x v="2"/>
  </r>
  <r>
    <n v="320"/>
    <x v="319"/>
    <s v="Phased holistic implementation"/>
    <n v="84400"/>
    <x v="317"/>
    <n v="9.5876777251184837"/>
    <x v="0"/>
    <n v="80"/>
    <m/>
    <s v="US"/>
    <s v="USD"/>
    <x v="307"/>
    <x v="307"/>
    <b v="0"/>
    <x v="0"/>
    <s v="publishing/fiction"/>
    <x v="5"/>
    <x v="13"/>
  </r>
  <r>
    <n v="321"/>
    <x v="320"/>
    <s v="Proactive attitude-oriented knowledge user"/>
    <n v="170400"/>
    <x v="318"/>
    <n v="94.144366197183089"/>
    <x v="0"/>
    <n v="2468"/>
    <m/>
    <s v="US"/>
    <s v="USD"/>
    <x v="308"/>
    <x v="308"/>
    <b v="0"/>
    <x v="0"/>
    <s v="film &amp; video/shorts"/>
    <x v="4"/>
    <x v="12"/>
  </r>
  <r>
    <n v="322"/>
    <x v="321"/>
    <s v="Visionary asymmetric Graphical User Interface"/>
    <n v="117900"/>
    <x v="319"/>
    <n v="166.56234096692114"/>
    <x v="1"/>
    <n v="5168"/>
    <m/>
    <s v="US"/>
    <s v="USD"/>
    <x v="309"/>
    <x v="309"/>
    <b v="0"/>
    <x v="0"/>
    <s v="theater/plays"/>
    <x v="3"/>
    <x v="3"/>
  </r>
  <r>
    <n v="323"/>
    <x v="322"/>
    <s v="Integrated zero-defect help-desk"/>
    <n v="8900"/>
    <x v="320"/>
    <n v="24.134831460674157"/>
    <x v="0"/>
    <n v="26"/>
    <m/>
    <s v="GB"/>
    <s v="GBP"/>
    <x v="310"/>
    <x v="310"/>
    <b v="0"/>
    <x v="0"/>
    <s v="film &amp; video/documentary"/>
    <x v="4"/>
    <x v="4"/>
  </r>
  <r>
    <n v="324"/>
    <x v="323"/>
    <s v="Inverse analyzing matrices"/>
    <n v="7100"/>
    <x v="321"/>
    <n v="164.05633802816902"/>
    <x v="1"/>
    <n v="307"/>
    <m/>
    <s v="US"/>
    <s v="USD"/>
    <x v="311"/>
    <x v="311"/>
    <b v="0"/>
    <x v="1"/>
    <s v="theater/plays"/>
    <x v="3"/>
    <x v="3"/>
  </r>
  <r>
    <n v="325"/>
    <x v="324"/>
    <s v="Programmable systemic implementation"/>
    <n v="6500"/>
    <x v="322"/>
    <n v="90.723076923076931"/>
    <x v="0"/>
    <n v="73"/>
    <m/>
    <s v="US"/>
    <s v="USD"/>
    <x v="79"/>
    <x v="312"/>
    <b v="0"/>
    <x v="1"/>
    <s v="theater/plays"/>
    <x v="3"/>
    <x v="3"/>
  </r>
  <r>
    <n v="326"/>
    <x v="325"/>
    <s v="Multi-channeled next generation architecture"/>
    <n v="7200"/>
    <x v="323"/>
    <n v="46.194444444444443"/>
    <x v="0"/>
    <n v="128"/>
    <m/>
    <s v="US"/>
    <s v="USD"/>
    <x v="312"/>
    <x v="313"/>
    <b v="0"/>
    <x v="0"/>
    <s v="film &amp; video/animation"/>
    <x v="4"/>
    <x v="10"/>
  </r>
  <r>
    <n v="327"/>
    <x v="326"/>
    <s v="Digitized 3rdgeneration encoding"/>
    <n v="2600"/>
    <x v="324"/>
    <n v="38.53846153846154"/>
    <x v="0"/>
    <n v="33"/>
    <m/>
    <s v="US"/>
    <s v="USD"/>
    <x v="313"/>
    <x v="314"/>
    <b v="0"/>
    <x v="1"/>
    <s v="theater/plays"/>
    <x v="3"/>
    <x v="3"/>
  </r>
  <r>
    <n v="328"/>
    <x v="327"/>
    <s v="Innovative well-modulated functionalities"/>
    <n v="98700"/>
    <x v="325"/>
    <n v="133.56231003039514"/>
    <x v="1"/>
    <n v="2441"/>
    <m/>
    <s v="US"/>
    <s v="USD"/>
    <x v="314"/>
    <x v="315"/>
    <b v="0"/>
    <x v="0"/>
    <s v="music/rock"/>
    <x v="1"/>
    <x v="1"/>
  </r>
  <r>
    <n v="329"/>
    <x v="328"/>
    <s v="Fundamental incremental database"/>
    <n v="93800"/>
    <x v="326"/>
    <n v="22.896588486140725"/>
    <x v="2"/>
    <n v="211"/>
    <m/>
    <s v="US"/>
    <s v="USD"/>
    <x v="315"/>
    <x v="316"/>
    <b v="0"/>
    <x v="0"/>
    <s v="games/video games"/>
    <x v="6"/>
    <x v="11"/>
  </r>
  <r>
    <n v="330"/>
    <x v="329"/>
    <s v="Expanded encompassing open architecture"/>
    <n v="33700"/>
    <x v="327"/>
    <n v="184.95548961424333"/>
    <x v="1"/>
    <n v="1385"/>
    <m/>
    <s v="GB"/>
    <s v="GBP"/>
    <x v="316"/>
    <x v="317"/>
    <b v="0"/>
    <x v="0"/>
    <s v="film &amp; video/documentary"/>
    <x v="4"/>
    <x v="4"/>
  </r>
  <r>
    <n v="331"/>
    <x v="330"/>
    <s v="Intuitive static portal"/>
    <n v="3300"/>
    <x v="328"/>
    <n v="443.72727272727275"/>
    <x v="1"/>
    <n v="190"/>
    <m/>
    <s v="US"/>
    <s v="USD"/>
    <x v="317"/>
    <x v="318"/>
    <b v="0"/>
    <x v="0"/>
    <s v="food/food trucks"/>
    <x v="0"/>
    <x v="0"/>
  </r>
  <r>
    <n v="332"/>
    <x v="331"/>
    <s v="Optional bandwidth-monitored definition"/>
    <n v="20700"/>
    <x v="329"/>
    <n v="199.9806763285024"/>
    <x v="1"/>
    <n v="470"/>
    <m/>
    <s v="US"/>
    <s v="USD"/>
    <x v="318"/>
    <x v="319"/>
    <b v="0"/>
    <x v="0"/>
    <s v="technology/wearables"/>
    <x v="2"/>
    <x v="8"/>
  </r>
  <r>
    <n v="333"/>
    <x v="332"/>
    <s v="Persistent well-modulated synergy"/>
    <n v="9600"/>
    <x v="330"/>
    <n v="123.95833333333333"/>
    <x v="1"/>
    <n v="253"/>
    <m/>
    <s v="US"/>
    <s v="USD"/>
    <x v="319"/>
    <x v="320"/>
    <b v="0"/>
    <x v="0"/>
    <s v="theater/plays"/>
    <x v="3"/>
    <x v="3"/>
  </r>
  <r>
    <n v="334"/>
    <x v="333"/>
    <s v="Assimilated discrete algorithm"/>
    <n v="66200"/>
    <x v="331"/>
    <n v="186.61329305135951"/>
    <x v="1"/>
    <n v="1113"/>
    <m/>
    <s v="US"/>
    <s v="USD"/>
    <x v="32"/>
    <x v="321"/>
    <b v="0"/>
    <x v="0"/>
    <s v="music/rock"/>
    <x v="1"/>
    <x v="1"/>
  </r>
  <r>
    <n v="335"/>
    <x v="334"/>
    <s v="Operative uniform hub"/>
    <n v="173800"/>
    <x v="332"/>
    <n v="114.28538550057536"/>
    <x v="1"/>
    <n v="2283"/>
    <m/>
    <s v="US"/>
    <s v="USD"/>
    <x v="320"/>
    <x v="322"/>
    <b v="0"/>
    <x v="0"/>
    <s v="music/rock"/>
    <x v="1"/>
    <x v="1"/>
  </r>
  <r>
    <n v="336"/>
    <x v="335"/>
    <s v="Customizable intangible capability"/>
    <n v="70700"/>
    <x v="333"/>
    <n v="97.032531824611041"/>
    <x v="0"/>
    <n v="1072"/>
    <m/>
    <s v="US"/>
    <s v="USD"/>
    <x v="321"/>
    <x v="323"/>
    <b v="0"/>
    <x v="1"/>
    <s v="music/rock"/>
    <x v="1"/>
    <x v="1"/>
  </r>
  <r>
    <n v="337"/>
    <x v="336"/>
    <s v="Innovative didactic analyzer"/>
    <n v="94500"/>
    <x v="334"/>
    <n v="122.81904761904762"/>
    <x v="1"/>
    <n v="1095"/>
    <m/>
    <s v="US"/>
    <s v="USD"/>
    <x v="322"/>
    <x v="324"/>
    <b v="0"/>
    <x v="0"/>
    <s v="theater/plays"/>
    <x v="3"/>
    <x v="3"/>
  </r>
  <r>
    <n v="338"/>
    <x v="337"/>
    <s v="Decentralized intangible encoding"/>
    <n v="69800"/>
    <x v="335"/>
    <n v="179.14326647564468"/>
    <x v="1"/>
    <n v="1690"/>
    <m/>
    <s v="US"/>
    <s v="USD"/>
    <x v="323"/>
    <x v="325"/>
    <b v="0"/>
    <x v="0"/>
    <s v="theater/plays"/>
    <x v="3"/>
    <x v="3"/>
  </r>
  <r>
    <n v="339"/>
    <x v="338"/>
    <s v="Front-line transitional algorithm"/>
    <n v="136300"/>
    <x v="336"/>
    <n v="79.951577402787962"/>
    <x v="3"/>
    <n v="1297"/>
    <m/>
    <s v="CA"/>
    <s v="CAD"/>
    <x v="324"/>
    <x v="326"/>
    <b v="0"/>
    <x v="0"/>
    <s v="theater/plays"/>
    <x v="3"/>
    <x v="3"/>
  </r>
  <r>
    <n v="340"/>
    <x v="339"/>
    <s v="Switchable didactic matrices"/>
    <n v="37100"/>
    <x v="337"/>
    <n v="94.242587601078171"/>
    <x v="0"/>
    <n v="393"/>
    <m/>
    <s v="US"/>
    <s v="USD"/>
    <x v="325"/>
    <x v="327"/>
    <b v="0"/>
    <x v="0"/>
    <s v="photography/photography books"/>
    <x v="7"/>
    <x v="14"/>
  </r>
  <r>
    <n v="341"/>
    <x v="340"/>
    <s v="Ameliorated disintermediate utilization"/>
    <n v="114300"/>
    <x v="338"/>
    <n v="84.669291338582681"/>
    <x v="0"/>
    <n v="1257"/>
    <m/>
    <s v="US"/>
    <s v="USD"/>
    <x v="326"/>
    <x v="328"/>
    <b v="0"/>
    <x v="0"/>
    <s v="music/indie rock"/>
    <x v="1"/>
    <x v="7"/>
  </r>
  <r>
    <n v="342"/>
    <x v="341"/>
    <s v="Visionary foreground middleware"/>
    <n v="47900"/>
    <x v="339"/>
    <n v="66.521920668058456"/>
    <x v="0"/>
    <n v="328"/>
    <m/>
    <s v="US"/>
    <s v="USD"/>
    <x v="327"/>
    <x v="329"/>
    <b v="0"/>
    <x v="0"/>
    <s v="theater/plays"/>
    <x v="3"/>
    <x v="3"/>
  </r>
  <r>
    <n v="343"/>
    <x v="342"/>
    <s v="Optional zero-defect task-force"/>
    <n v="9000"/>
    <x v="340"/>
    <n v="53.922222222222224"/>
    <x v="0"/>
    <n v="147"/>
    <m/>
    <s v="US"/>
    <s v="USD"/>
    <x v="328"/>
    <x v="151"/>
    <b v="0"/>
    <x v="0"/>
    <s v="theater/plays"/>
    <x v="3"/>
    <x v="3"/>
  </r>
  <r>
    <n v="344"/>
    <x v="343"/>
    <s v="Devolved exuding emulation"/>
    <n v="197600"/>
    <x v="341"/>
    <n v="41.983299595141702"/>
    <x v="0"/>
    <n v="830"/>
    <m/>
    <s v="US"/>
    <s v="USD"/>
    <x v="329"/>
    <x v="330"/>
    <b v="0"/>
    <x v="0"/>
    <s v="games/video games"/>
    <x v="6"/>
    <x v="11"/>
  </r>
  <r>
    <n v="345"/>
    <x v="344"/>
    <s v="Open-source neutral task-force"/>
    <n v="157600"/>
    <x v="342"/>
    <n v="14.69479695431472"/>
    <x v="0"/>
    <n v="331"/>
    <m/>
    <s v="GB"/>
    <s v="GBP"/>
    <x v="330"/>
    <x v="331"/>
    <b v="0"/>
    <x v="0"/>
    <s v="film &amp; video/drama"/>
    <x v="4"/>
    <x v="6"/>
  </r>
  <r>
    <n v="346"/>
    <x v="345"/>
    <s v="Virtual attitude-oriented migration"/>
    <n v="8000"/>
    <x v="343"/>
    <n v="34.475000000000001"/>
    <x v="0"/>
    <n v="25"/>
    <m/>
    <s v="US"/>
    <s v="USD"/>
    <x v="331"/>
    <x v="332"/>
    <b v="0"/>
    <x v="1"/>
    <s v="music/indie rock"/>
    <x v="1"/>
    <x v="7"/>
  </r>
  <r>
    <n v="347"/>
    <x v="346"/>
    <s v="Open-source full-range portal"/>
    <n v="900"/>
    <x v="344"/>
    <n v="1400.7777777777778"/>
    <x v="1"/>
    <n v="191"/>
    <m/>
    <s v="US"/>
    <s v="USD"/>
    <x v="332"/>
    <x v="333"/>
    <b v="0"/>
    <x v="0"/>
    <s v="technology/web"/>
    <x v="2"/>
    <x v="2"/>
  </r>
  <r>
    <n v="348"/>
    <x v="347"/>
    <s v="Versatile cohesive open system"/>
    <n v="199000"/>
    <x v="345"/>
    <n v="71.770351758793964"/>
    <x v="0"/>
    <n v="3483"/>
    <m/>
    <s v="US"/>
    <s v="USD"/>
    <x v="333"/>
    <x v="334"/>
    <b v="0"/>
    <x v="0"/>
    <s v="food/food trucks"/>
    <x v="0"/>
    <x v="0"/>
  </r>
  <r>
    <n v="349"/>
    <x v="348"/>
    <s v="Multi-layered bottom-line frame"/>
    <n v="180800"/>
    <x v="346"/>
    <n v="53.074115044247783"/>
    <x v="0"/>
    <n v="923"/>
    <m/>
    <s v="US"/>
    <s v="USD"/>
    <x v="296"/>
    <x v="335"/>
    <b v="0"/>
    <x v="0"/>
    <s v="theater/plays"/>
    <x v="3"/>
    <x v="3"/>
  </r>
  <r>
    <n v="350"/>
    <x v="349"/>
    <s v="Pre-emptive neutral capacity"/>
    <n v="100"/>
    <x v="297"/>
    <n v="5"/>
    <x v="0"/>
    <n v="1"/>
    <m/>
    <s v="US"/>
    <s v="USD"/>
    <x v="334"/>
    <x v="336"/>
    <b v="0"/>
    <x v="1"/>
    <s v="music/jazz"/>
    <x v="1"/>
    <x v="17"/>
  </r>
  <r>
    <n v="351"/>
    <x v="350"/>
    <s v="Universal maximized methodology"/>
    <n v="74100"/>
    <x v="347"/>
    <n v="127.70715249662618"/>
    <x v="1"/>
    <n v="2013"/>
    <m/>
    <s v="US"/>
    <s v="USD"/>
    <x v="335"/>
    <x v="337"/>
    <b v="0"/>
    <x v="0"/>
    <s v="music/rock"/>
    <x v="1"/>
    <x v="1"/>
  </r>
  <r>
    <n v="352"/>
    <x v="351"/>
    <s v="Expanded hybrid hardware"/>
    <n v="2800"/>
    <x v="348"/>
    <n v="34.892857142857139"/>
    <x v="0"/>
    <n v="33"/>
    <m/>
    <s v="CA"/>
    <s v="CAD"/>
    <x v="336"/>
    <x v="338"/>
    <b v="0"/>
    <x v="0"/>
    <s v="theater/plays"/>
    <x v="3"/>
    <x v="3"/>
  </r>
  <r>
    <n v="353"/>
    <x v="352"/>
    <s v="Profit-focused multi-tasking access"/>
    <n v="33600"/>
    <x v="349"/>
    <n v="410.59821428571428"/>
    <x v="1"/>
    <n v="1703"/>
    <m/>
    <s v="US"/>
    <s v="USD"/>
    <x v="337"/>
    <x v="339"/>
    <b v="0"/>
    <x v="0"/>
    <s v="theater/plays"/>
    <x v="3"/>
    <x v="3"/>
  </r>
  <r>
    <n v="354"/>
    <x v="353"/>
    <s v="Profit-focused transitional capability"/>
    <n v="6100"/>
    <x v="350"/>
    <n v="123.73770491803278"/>
    <x v="1"/>
    <n v="80"/>
    <m/>
    <s v="DK"/>
    <s v="DKK"/>
    <x v="338"/>
    <x v="340"/>
    <b v="0"/>
    <x v="0"/>
    <s v="film &amp; video/documentary"/>
    <x v="4"/>
    <x v="4"/>
  </r>
  <r>
    <n v="355"/>
    <x v="354"/>
    <s v="Front-line scalable definition"/>
    <n v="3800"/>
    <x v="351"/>
    <n v="58.973684210526315"/>
    <x v="2"/>
    <n v="86"/>
    <m/>
    <s v="US"/>
    <s v="USD"/>
    <x v="339"/>
    <x v="341"/>
    <b v="0"/>
    <x v="0"/>
    <s v="technology/wearables"/>
    <x v="2"/>
    <x v="8"/>
  </r>
  <r>
    <n v="356"/>
    <x v="355"/>
    <s v="Open-source systematic protocol"/>
    <n v="9300"/>
    <x v="352"/>
    <n v="36.892473118279568"/>
    <x v="0"/>
    <n v="40"/>
    <m/>
    <s v="IT"/>
    <s v="EUR"/>
    <x v="340"/>
    <x v="342"/>
    <b v="0"/>
    <x v="0"/>
    <s v="theater/plays"/>
    <x v="3"/>
    <x v="3"/>
  </r>
  <r>
    <n v="357"/>
    <x v="356"/>
    <s v="Implemented tangible algorithm"/>
    <n v="2300"/>
    <x v="353"/>
    <n v="184.91304347826087"/>
    <x v="1"/>
    <n v="41"/>
    <m/>
    <s v="US"/>
    <s v="USD"/>
    <x v="341"/>
    <x v="343"/>
    <b v="0"/>
    <x v="0"/>
    <s v="games/video games"/>
    <x v="6"/>
    <x v="11"/>
  </r>
  <r>
    <n v="358"/>
    <x v="357"/>
    <s v="Profit-focused 3rdgeneration circuit"/>
    <n v="9700"/>
    <x v="354"/>
    <n v="11.814432989690722"/>
    <x v="0"/>
    <n v="23"/>
    <m/>
    <s v="CA"/>
    <s v="CAD"/>
    <x v="342"/>
    <x v="344"/>
    <b v="1"/>
    <x v="0"/>
    <s v="photography/photography books"/>
    <x v="7"/>
    <x v="14"/>
  </r>
  <r>
    <n v="359"/>
    <x v="358"/>
    <s v="Compatible needs-based architecture"/>
    <n v="4000"/>
    <x v="355"/>
    <n v="298.7"/>
    <x v="1"/>
    <n v="187"/>
    <m/>
    <s v="US"/>
    <s v="USD"/>
    <x v="343"/>
    <x v="127"/>
    <b v="0"/>
    <x v="0"/>
    <s v="film &amp; video/animation"/>
    <x v="4"/>
    <x v="10"/>
  </r>
  <r>
    <n v="360"/>
    <x v="359"/>
    <s v="Right-sized zero tolerance migration"/>
    <n v="59700"/>
    <x v="356"/>
    <n v="226.35175879396985"/>
    <x v="1"/>
    <n v="2875"/>
    <m/>
    <s v="GB"/>
    <s v="GBP"/>
    <x v="344"/>
    <x v="345"/>
    <b v="0"/>
    <x v="1"/>
    <s v="theater/plays"/>
    <x v="3"/>
    <x v="3"/>
  </r>
  <r>
    <n v="361"/>
    <x v="360"/>
    <s v="Quality-focused reciprocal structure"/>
    <n v="5500"/>
    <x v="357"/>
    <n v="173.56363636363636"/>
    <x v="1"/>
    <n v="88"/>
    <m/>
    <s v="US"/>
    <s v="USD"/>
    <x v="345"/>
    <x v="346"/>
    <b v="0"/>
    <x v="0"/>
    <s v="theater/plays"/>
    <x v="3"/>
    <x v="3"/>
  </r>
  <r>
    <n v="362"/>
    <x v="361"/>
    <s v="Automated actuating conglomeration"/>
    <n v="3700"/>
    <x v="358"/>
    <n v="371.75675675675677"/>
    <x v="1"/>
    <n v="191"/>
    <m/>
    <s v="US"/>
    <s v="USD"/>
    <x v="65"/>
    <x v="347"/>
    <b v="0"/>
    <x v="0"/>
    <s v="music/rock"/>
    <x v="1"/>
    <x v="1"/>
  </r>
  <r>
    <n v="363"/>
    <x v="362"/>
    <s v="Re-contextualized local initiative"/>
    <n v="5200"/>
    <x v="359"/>
    <n v="160.19230769230771"/>
    <x v="1"/>
    <n v="139"/>
    <m/>
    <s v="US"/>
    <s v="USD"/>
    <x v="346"/>
    <x v="348"/>
    <b v="0"/>
    <x v="0"/>
    <s v="music/rock"/>
    <x v="1"/>
    <x v="1"/>
  </r>
  <r>
    <n v="364"/>
    <x v="363"/>
    <s v="Switchable intangible definition"/>
    <n v="900"/>
    <x v="360"/>
    <n v="1616.3333333333335"/>
    <x v="1"/>
    <n v="186"/>
    <m/>
    <s v="US"/>
    <s v="USD"/>
    <x v="347"/>
    <x v="349"/>
    <b v="0"/>
    <x v="0"/>
    <s v="music/indie rock"/>
    <x v="1"/>
    <x v="7"/>
  </r>
  <r>
    <n v="365"/>
    <x v="364"/>
    <s v="Networked bottom-line initiative"/>
    <n v="1600"/>
    <x v="361"/>
    <n v="733.4375"/>
    <x v="1"/>
    <n v="112"/>
    <m/>
    <s v="AU"/>
    <s v="AUD"/>
    <x v="348"/>
    <x v="350"/>
    <b v="0"/>
    <x v="0"/>
    <s v="theater/plays"/>
    <x v="3"/>
    <x v="3"/>
  </r>
  <r>
    <n v="366"/>
    <x v="365"/>
    <s v="Robust directional system engine"/>
    <n v="1800"/>
    <x v="362"/>
    <n v="592.11111111111109"/>
    <x v="1"/>
    <n v="101"/>
    <m/>
    <s v="US"/>
    <s v="USD"/>
    <x v="349"/>
    <x v="351"/>
    <b v="0"/>
    <x v="1"/>
    <s v="theater/plays"/>
    <x v="3"/>
    <x v="3"/>
  </r>
  <r>
    <n v="367"/>
    <x v="366"/>
    <s v="Triple-buffered explicit methodology"/>
    <n v="9900"/>
    <x v="363"/>
    <n v="18.888888888888889"/>
    <x v="0"/>
    <n v="75"/>
    <m/>
    <s v="US"/>
    <s v="USD"/>
    <x v="350"/>
    <x v="33"/>
    <b v="0"/>
    <x v="1"/>
    <s v="theater/plays"/>
    <x v="3"/>
    <x v="3"/>
  </r>
  <r>
    <n v="368"/>
    <x v="367"/>
    <s v="Reactive directional capacity"/>
    <n v="5200"/>
    <x v="364"/>
    <n v="276.80769230769232"/>
    <x v="1"/>
    <n v="206"/>
    <m/>
    <s v="GB"/>
    <s v="GBP"/>
    <x v="351"/>
    <x v="352"/>
    <b v="0"/>
    <x v="1"/>
    <s v="film &amp; video/documentary"/>
    <x v="4"/>
    <x v="4"/>
  </r>
  <r>
    <n v="369"/>
    <x v="368"/>
    <s v="Polarized needs-based approach"/>
    <n v="5400"/>
    <x v="365"/>
    <n v="273.01851851851848"/>
    <x v="1"/>
    <n v="154"/>
    <m/>
    <s v="US"/>
    <s v="USD"/>
    <x v="352"/>
    <x v="353"/>
    <b v="0"/>
    <x v="1"/>
    <s v="film &amp; video/television"/>
    <x v="4"/>
    <x v="19"/>
  </r>
  <r>
    <n v="370"/>
    <x v="369"/>
    <s v="Intuitive well-modulated middleware"/>
    <n v="112300"/>
    <x v="366"/>
    <n v="159.36331255565449"/>
    <x v="1"/>
    <n v="5966"/>
    <m/>
    <s v="US"/>
    <s v="USD"/>
    <x v="353"/>
    <x v="354"/>
    <b v="0"/>
    <x v="0"/>
    <s v="theater/plays"/>
    <x v="3"/>
    <x v="3"/>
  </r>
  <r>
    <n v="371"/>
    <x v="370"/>
    <s v="Multi-channeled logistical matrices"/>
    <n v="189200"/>
    <x v="367"/>
    <n v="67.869978858350947"/>
    <x v="0"/>
    <n v="2176"/>
    <m/>
    <s v="US"/>
    <s v="USD"/>
    <x v="354"/>
    <x v="355"/>
    <b v="0"/>
    <x v="0"/>
    <s v="theater/plays"/>
    <x v="3"/>
    <x v="3"/>
  </r>
  <r>
    <n v="372"/>
    <x v="371"/>
    <s v="Pre-emptive bifurcated artificial intelligence"/>
    <n v="900"/>
    <x v="211"/>
    <n v="1591.5555555555554"/>
    <x v="1"/>
    <n v="169"/>
    <m/>
    <s v="US"/>
    <s v="USD"/>
    <x v="355"/>
    <x v="356"/>
    <b v="0"/>
    <x v="1"/>
    <s v="film &amp; video/documentary"/>
    <x v="4"/>
    <x v="4"/>
  </r>
  <r>
    <n v="373"/>
    <x v="372"/>
    <s v="Down-sized coherent toolset"/>
    <n v="22500"/>
    <x v="368"/>
    <n v="730.18222222222221"/>
    <x v="1"/>
    <n v="2106"/>
    <m/>
    <s v="US"/>
    <s v="USD"/>
    <x v="356"/>
    <x v="357"/>
    <b v="0"/>
    <x v="0"/>
    <s v="theater/plays"/>
    <x v="3"/>
    <x v="3"/>
  </r>
  <r>
    <n v="374"/>
    <x v="373"/>
    <s v="Open-source multi-tasking data-warehouse"/>
    <n v="167400"/>
    <x v="369"/>
    <n v="13.185782556750297"/>
    <x v="0"/>
    <n v="441"/>
    <m/>
    <s v="US"/>
    <s v="USD"/>
    <x v="357"/>
    <x v="358"/>
    <b v="0"/>
    <x v="1"/>
    <s v="film &amp; video/documentary"/>
    <x v="4"/>
    <x v="4"/>
  </r>
  <r>
    <n v="375"/>
    <x v="374"/>
    <s v="Future-proofed upward-trending contingency"/>
    <n v="2700"/>
    <x v="370"/>
    <n v="54.777777777777779"/>
    <x v="0"/>
    <n v="25"/>
    <m/>
    <s v="US"/>
    <s v="USD"/>
    <x v="358"/>
    <x v="359"/>
    <b v="0"/>
    <x v="0"/>
    <s v="music/indie rock"/>
    <x v="1"/>
    <x v="7"/>
  </r>
  <r>
    <n v="376"/>
    <x v="375"/>
    <s v="Mandatory uniform matrix"/>
    <n v="3400"/>
    <x v="371"/>
    <n v="361.02941176470591"/>
    <x v="1"/>
    <n v="131"/>
    <m/>
    <s v="US"/>
    <s v="USD"/>
    <x v="359"/>
    <x v="360"/>
    <b v="0"/>
    <x v="0"/>
    <s v="music/rock"/>
    <x v="1"/>
    <x v="1"/>
  </r>
  <r>
    <n v="377"/>
    <x v="376"/>
    <s v="Phased methodical initiative"/>
    <n v="49700"/>
    <x v="372"/>
    <n v="10.257545271629779"/>
    <x v="0"/>
    <n v="127"/>
    <m/>
    <s v="US"/>
    <s v="USD"/>
    <x v="12"/>
    <x v="361"/>
    <b v="0"/>
    <x v="0"/>
    <s v="theater/plays"/>
    <x v="3"/>
    <x v="3"/>
  </r>
  <r>
    <n v="378"/>
    <x v="377"/>
    <s v="Managed stable function"/>
    <n v="178200"/>
    <x v="373"/>
    <n v="13.962962962962964"/>
    <x v="0"/>
    <n v="355"/>
    <m/>
    <s v="US"/>
    <s v="USD"/>
    <x v="360"/>
    <x v="362"/>
    <b v="0"/>
    <x v="0"/>
    <s v="film &amp; video/documentary"/>
    <x v="4"/>
    <x v="4"/>
  </r>
  <r>
    <n v="379"/>
    <x v="378"/>
    <s v="Realigned clear-thinking migration"/>
    <n v="7200"/>
    <x v="374"/>
    <n v="40.444444444444443"/>
    <x v="0"/>
    <n v="44"/>
    <m/>
    <s v="GB"/>
    <s v="GBP"/>
    <x v="361"/>
    <x v="363"/>
    <b v="0"/>
    <x v="0"/>
    <s v="theater/plays"/>
    <x v="3"/>
    <x v="3"/>
  </r>
  <r>
    <n v="380"/>
    <x v="379"/>
    <s v="Optional clear-thinking process improvement"/>
    <n v="2500"/>
    <x v="375"/>
    <n v="160.32"/>
    <x v="1"/>
    <n v="84"/>
    <m/>
    <s v="US"/>
    <s v="USD"/>
    <x v="362"/>
    <x v="364"/>
    <b v="0"/>
    <x v="0"/>
    <s v="theater/plays"/>
    <x v="3"/>
    <x v="3"/>
  </r>
  <r>
    <n v="381"/>
    <x v="380"/>
    <s v="Cross-group global moratorium"/>
    <n v="5300"/>
    <x v="376"/>
    <n v="183.9433962264151"/>
    <x v="1"/>
    <n v="155"/>
    <m/>
    <s v="US"/>
    <s v="USD"/>
    <x v="363"/>
    <x v="365"/>
    <b v="0"/>
    <x v="0"/>
    <s v="theater/plays"/>
    <x v="3"/>
    <x v="3"/>
  </r>
  <r>
    <n v="382"/>
    <x v="381"/>
    <s v="Visionary systemic process improvement"/>
    <n v="9100"/>
    <x v="377"/>
    <n v="63.769230769230766"/>
    <x v="0"/>
    <n v="67"/>
    <m/>
    <s v="US"/>
    <s v="USD"/>
    <x v="364"/>
    <x v="366"/>
    <b v="0"/>
    <x v="0"/>
    <s v="photography/photography books"/>
    <x v="7"/>
    <x v="14"/>
  </r>
  <r>
    <n v="383"/>
    <x v="382"/>
    <s v="Progressive intangible flexibility"/>
    <n v="6300"/>
    <x v="378"/>
    <n v="225.38095238095238"/>
    <x v="1"/>
    <n v="189"/>
    <m/>
    <s v="US"/>
    <s v="USD"/>
    <x v="210"/>
    <x v="285"/>
    <b v="0"/>
    <x v="1"/>
    <s v="food/food trucks"/>
    <x v="0"/>
    <x v="0"/>
  </r>
  <r>
    <n v="384"/>
    <x v="383"/>
    <s v="Reactive real-time software"/>
    <n v="114400"/>
    <x v="379"/>
    <n v="172.00961538461539"/>
    <x v="1"/>
    <n v="4799"/>
    <m/>
    <s v="US"/>
    <s v="USD"/>
    <x v="365"/>
    <x v="367"/>
    <b v="1"/>
    <x v="1"/>
    <s v="film &amp; video/documentary"/>
    <x v="4"/>
    <x v="4"/>
  </r>
  <r>
    <n v="385"/>
    <x v="384"/>
    <s v="Programmable incremental knowledge user"/>
    <n v="38900"/>
    <x v="380"/>
    <n v="146.16709511568124"/>
    <x v="1"/>
    <n v="1137"/>
    <m/>
    <s v="US"/>
    <s v="USD"/>
    <x v="366"/>
    <x v="368"/>
    <b v="0"/>
    <x v="0"/>
    <s v="publishing/nonfiction"/>
    <x v="5"/>
    <x v="9"/>
  </r>
  <r>
    <n v="386"/>
    <x v="385"/>
    <s v="Progressive 5thgeneration customer loyalty"/>
    <n v="135500"/>
    <x v="381"/>
    <n v="76.42361623616236"/>
    <x v="0"/>
    <n v="1068"/>
    <m/>
    <s v="US"/>
    <s v="USD"/>
    <x v="367"/>
    <x v="369"/>
    <b v="0"/>
    <x v="0"/>
    <s v="theater/plays"/>
    <x v="3"/>
    <x v="3"/>
  </r>
  <r>
    <n v="387"/>
    <x v="386"/>
    <s v="Triple-buffered logistical frame"/>
    <n v="109000"/>
    <x v="382"/>
    <n v="39.261467889908261"/>
    <x v="0"/>
    <n v="424"/>
    <m/>
    <s v="US"/>
    <s v="USD"/>
    <x v="368"/>
    <x v="370"/>
    <b v="0"/>
    <x v="0"/>
    <s v="technology/wearables"/>
    <x v="2"/>
    <x v="8"/>
  </r>
  <r>
    <n v="388"/>
    <x v="387"/>
    <s v="Exclusive dynamic adapter"/>
    <n v="114800"/>
    <x v="383"/>
    <n v="11.270034843205574"/>
    <x v="3"/>
    <n v="145"/>
    <m/>
    <s v="CH"/>
    <s v="CHF"/>
    <x v="369"/>
    <x v="371"/>
    <b v="0"/>
    <x v="0"/>
    <s v="music/indie rock"/>
    <x v="1"/>
    <x v="7"/>
  </r>
  <r>
    <n v="389"/>
    <x v="388"/>
    <s v="Automated systemic hierarchy"/>
    <n v="83000"/>
    <x v="384"/>
    <n v="122.11084337349398"/>
    <x v="1"/>
    <n v="1152"/>
    <m/>
    <s v="US"/>
    <s v="USD"/>
    <x v="370"/>
    <x v="372"/>
    <b v="0"/>
    <x v="0"/>
    <s v="theater/plays"/>
    <x v="3"/>
    <x v="3"/>
  </r>
  <r>
    <n v="390"/>
    <x v="389"/>
    <s v="Digitized eco-centric core"/>
    <n v="2400"/>
    <x v="385"/>
    <n v="186.54166666666669"/>
    <x v="1"/>
    <n v="50"/>
    <m/>
    <s v="US"/>
    <s v="USD"/>
    <x v="371"/>
    <x v="373"/>
    <b v="0"/>
    <x v="0"/>
    <s v="photography/photography books"/>
    <x v="7"/>
    <x v="14"/>
  </r>
  <r>
    <n v="391"/>
    <x v="390"/>
    <s v="Mandatory uniform strategy"/>
    <n v="60400"/>
    <x v="386"/>
    <n v="7.2731788079470201"/>
    <x v="0"/>
    <n v="151"/>
    <m/>
    <s v="US"/>
    <s v="USD"/>
    <x v="287"/>
    <x v="374"/>
    <b v="0"/>
    <x v="0"/>
    <s v="publishing/nonfiction"/>
    <x v="5"/>
    <x v="9"/>
  </r>
  <r>
    <n v="392"/>
    <x v="391"/>
    <s v="Profit-focused zero administration forecast"/>
    <n v="102900"/>
    <x v="387"/>
    <n v="65.642371234207957"/>
    <x v="0"/>
    <n v="1608"/>
    <m/>
    <s v="US"/>
    <s v="USD"/>
    <x v="372"/>
    <x v="375"/>
    <b v="0"/>
    <x v="0"/>
    <s v="technology/wearables"/>
    <x v="2"/>
    <x v="8"/>
  </r>
  <r>
    <n v="393"/>
    <x v="392"/>
    <s v="De-engineered static orchestration"/>
    <n v="62800"/>
    <x v="388"/>
    <n v="228.96178343949046"/>
    <x v="1"/>
    <n v="3059"/>
    <m/>
    <s v="CA"/>
    <s v="CAD"/>
    <x v="373"/>
    <x v="376"/>
    <b v="0"/>
    <x v="0"/>
    <s v="music/jazz"/>
    <x v="1"/>
    <x v="17"/>
  </r>
  <r>
    <n v="394"/>
    <x v="393"/>
    <s v="Customizable dynamic info-mediaries"/>
    <n v="800"/>
    <x v="389"/>
    <n v="469.37499999999994"/>
    <x v="1"/>
    <n v="34"/>
    <m/>
    <s v="US"/>
    <s v="USD"/>
    <x v="374"/>
    <x v="377"/>
    <b v="0"/>
    <x v="1"/>
    <s v="film &amp; video/documentary"/>
    <x v="4"/>
    <x v="4"/>
  </r>
  <r>
    <n v="395"/>
    <x v="122"/>
    <s v="Enhanced incremental budgetary management"/>
    <n v="7100"/>
    <x v="390"/>
    <n v="130.11267605633802"/>
    <x v="1"/>
    <n v="220"/>
    <m/>
    <s v="US"/>
    <s v="USD"/>
    <x v="375"/>
    <x v="378"/>
    <b v="1"/>
    <x v="0"/>
    <s v="theater/plays"/>
    <x v="3"/>
    <x v="3"/>
  </r>
  <r>
    <n v="396"/>
    <x v="394"/>
    <s v="Digitized local info-mediaries"/>
    <n v="46100"/>
    <x v="391"/>
    <n v="167.05422993492408"/>
    <x v="1"/>
    <n v="1604"/>
    <m/>
    <s v="AU"/>
    <s v="AUD"/>
    <x v="376"/>
    <x v="379"/>
    <b v="0"/>
    <x v="0"/>
    <s v="film &amp; video/drama"/>
    <x v="4"/>
    <x v="6"/>
  </r>
  <r>
    <n v="397"/>
    <x v="395"/>
    <s v="Virtual systematic monitoring"/>
    <n v="8100"/>
    <x v="392"/>
    <n v="173.8641975308642"/>
    <x v="1"/>
    <n v="454"/>
    <m/>
    <s v="US"/>
    <s v="USD"/>
    <x v="377"/>
    <x v="380"/>
    <b v="0"/>
    <x v="0"/>
    <s v="music/rock"/>
    <x v="1"/>
    <x v="1"/>
  </r>
  <r>
    <n v="398"/>
    <x v="396"/>
    <s v="Reactive bottom-line open architecture"/>
    <n v="1700"/>
    <x v="393"/>
    <n v="717.76470588235293"/>
    <x v="1"/>
    <n v="123"/>
    <m/>
    <s v="IT"/>
    <s v="EUR"/>
    <x v="378"/>
    <x v="103"/>
    <b v="0"/>
    <x v="1"/>
    <s v="film &amp; video/animation"/>
    <x v="4"/>
    <x v="10"/>
  </r>
  <r>
    <n v="399"/>
    <x v="397"/>
    <s v="Pre-emptive interactive model"/>
    <n v="97300"/>
    <x v="394"/>
    <n v="63.850976361767728"/>
    <x v="0"/>
    <n v="941"/>
    <m/>
    <s v="US"/>
    <s v="USD"/>
    <x v="379"/>
    <x v="381"/>
    <b v="0"/>
    <x v="0"/>
    <s v="music/indie rock"/>
    <x v="1"/>
    <x v="7"/>
  </r>
  <r>
    <n v="400"/>
    <x v="398"/>
    <s v="Ergonomic eco-centric open architecture"/>
    <n v="100"/>
    <x v="50"/>
    <n v="2"/>
    <x v="0"/>
    <n v="1"/>
    <m/>
    <s v="US"/>
    <s v="USD"/>
    <x v="380"/>
    <x v="382"/>
    <b v="0"/>
    <x v="1"/>
    <s v="photography/photography books"/>
    <x v="7"/>
    <x v="14"/>
  </r>
  <r>
    <n v="401"/>
    <x v="399"/>
    <s v="Inverse radical hierarchy"/>
    <n v="900"/>
    <x v="395"/>
    <n v="1530.2222222222222"/>
    <x v="1"/>
    <n v="299"/>
    <m/>
    <s v="US"/>
    <s v="USD"/>
    <x v="381"/>
    <x v="383"/>
    <b v="0"/>
    <x v="0"/>
    <s v="theater/plays"/>
    <x v="3"/>
    <x v="3"/>
  </r>
  <r>
    <n v="402"/>
    <x v="400"/>
    <s v="Team-oriented static interface"/>
    <n v="7300"/>
    <x v="396"/>
    <n v="40.356164383561641"/>
    <x v="0"/>
    <n v="40"/>
    <m/>
    <s v="US"/>
    <s v="USD"/>
    <x v="382"/>
    <x v="384"/>
    <b v="0"/>
    <x v="1"/>
    <s v="film &amp; video/shorts"/>
    <x v="4"/>
    <x v="12"/>
  </r>
  <r>
    <n v="403"/>
    <x v="401"/>
    <s v="Virtual foreground throughput"/>
    <n v="195800"/>
    <x v="397"/>
    <n v="86.220633299284984"/>
    <x v="0"/>
    <n v="3015"/>
    <m/>
    <s v="CA"/>
    <s v="CAD"/>
    <x v="125"/>
    <x v="385"/>
    <b v="0"/>
    <x v="1"/>
    <s v="theater/plays"/>
    <x v="3"/>
    <x v="3"/>
  </r>
  <r>
    <n v="404"/>
    <x v="402"/>
    <s v="Visionary exuding Internet solution"/>
    <n v="48900"/>
    <x v="398"/>
    <n v="315.58486707566465"/>
    <x v="1"/>
    <n v="2237"/>
    <m/>
    <s v="US"/>
    <s v="USD"/>
    <x v="383"/>
    <x v="386"/>
    <b v="0"/>
    <x v="0"/>
    <s v="theater/plays"/>
    <x v="3"/>
    <x v="3"/>
  </r>
  <r>
    <n v="405"/>
    <x v="403"/>
    <s v="Synchronized secondary analyzer"/>
    <n v="29600"/>
    <x v="399"/>
    <n v="89.618243243243242"/>
    <x v="0"/>
    <n v="435"/>
    <m/>
    <s v="US"/>
    <s v="USD"/>
    <x v="384"/>
    <x v="387"/>
    <b v="0"/>
    <x v="0"/>
    <s v="theater/plays"/>
    <x v="3"/>
    <x v="3"/>
  </r>
  <r>
    <n v="406"/>
    <x v="404"/>
    <s v="Balanced attitude-oriented parallelism"/>
    <n v="39300"/>
    <x v="400"/>
    <n v="182.14503816793894"/>
    <x v="1"/>
    <n v="645"/>
    <m/>
    <s v="US"/>
    <s v="USD"/>
    <x v="385"/>
    <x v="388"/>
    <b v="1"/>
    <x v="0"/>
    <s v="film &amp; video/documentary"/>
    <x v="4"/>
    <x v="4"/>
  </r>
  <r>
    <n v="407"/>
    <x v="405"/>
    <s v="Organized bandwidth-monitored core"/>
    <n v="3400"/>
    <x v="401"/>
    <n v="355.88235294117646"/>
    <x v="1"/>
    <n v="484"/>
    <m/>
    <s v="DK"/>
    <s v="DKK"/>
    <x v="386"/>
    <x v="389"/>
    <b v="0"/>
    <x v="0"/>
    <s v="theater/plays"/>
    <x v="3"/>
    <x v="3"/>
  </r>
  <r>
    <n v="408"/>
    <x v="406"/>
    <s v="Cloned leadingedge utilization"/>
    <n v="9200"/>
    <x v="402"/>
    <n v="131.83695652173913"/>
    <x v="1"/>
    <n v="154"/>
    <m/>
    <s v="CA"/>
    <s v="CAD"/>
    <x v="387"/>
    <x v="390"/>
    <b v="0"/>
    <x v="0"/>
    <s v="film &amp; video/documentary"/>
    <x v="4"/>
    <x v="4"/>
  </r>
  <r>
    <n v="409"/>
    <x v="97"/>
    <s v="Secured asymmetric projection"/>
    <n v="135600"/>
    <x v="403"/>
    <n v="46.315634218289084"/>
    <x v="0"/>
    <n v="714"/>
    <m/>
    <s v="US"/>
    <s v="USD"/>
    <x v="388"/>
    <x v="391"/>
    <b v="0"/>
    <x v="0"/>
    <s v="music/rock"/>
    <x v="1"/>
    <x v="1"/>
  </r>
  <r>
    <n v="410"/>
    <x v="407"/>
    <s v="Advanced cohesive Graphic Interface"/>
    <n v="153700"/>
    <x v="404"/>
    <n v="36.132726089785294"/>
    <x v="2"/>
    <n v="1111"/>
    <m/>
    <s v="US"/>
    <s v="USD"/>
    <x v="277"/>
    <x v="277"/>
    <b v="0"/>
    <x v="0"/>
    <s v="games/mobile games"/>
    <x v="6"/>
    <x v="20"/>
  </r>
  <r>
    <n v="411"/>
    <x v="408"/>
    <s v="Down-sized maximized function"/>
    <n v="7800"/>
    <x v="405"/>
    <n v="104.62820512820512"/>
    <x v="1"/>
    <n v="82"/>
    <m/>
    <s v="US"/>
    <s v="USD"/>
    <x v="389"/>
    <x v="392"/>
    <b v="0"/>
    <x v="0"/>
    <s v="theater/plays"/>
    <x v="3"/>
    <x v="3"/>
  </r>
  <r>
    <n v="412"/>
    <x v="409"/>
    <s v="Realigned zero tolerance software"/>
    <n v="2100"/>
    <x v="406"/>
    <n v="668.85714285714289"/>
    <x v="1"/>
    <n v="134"/>
    <m/>
    <s v="US"/>
    <s v="USD"/>
    <x v="390"/>
    <x v="393"/>
    <b v="0"/>
    <x v="0"/>
    <s v="publishing/fiction"/>
    <x v="5"/>
    <x v="13"/>
  </r>
  <r>
    <n v="413"/>
    <x v="410"/>
    <s v="Persevering analyzing extranet"/>
    <n v="189500"/>
    <x v="407"/>
    <n v="62.072823218997364"/>
    <x v="2"/>
    <n v="1089"/>
    <m/>
    <s v="US"/>
    <s v="USD"/>
    <x v="391"/>
    <x v="394"/>
    <b v="0"/>
    <x v="0"/>
    <s v="film &amp; video/animation"/>
    <x v="4"/>
    <x v="10"/>
  </r>
  <r>
    <n v="414"/>
    <x v="411"/>
    <s v="Innovative human-resource migration"/>
    <n v="188200"/>
    <x v="408"/>
    <n v="84.699787460148784"/>
    <x v="0"/>
    <n v="5497"/>
    <m/>
    <s v="US"/>
    <s v="USD"/>
    <x v="392"/>
    <x v="395"/>
    <b v="0"/>
    <x v="1"/>
    <s v="food/food trucks"/>
    <x v="0"/>
    <x v="0"/>
  </r>
  <r>
    <n v="415"/>
    <x v="412"/>
    <s v="Intuitive needs-based monitoring"/>
    <n v="113500"/>
    <x v="409"/>
    <n v="11.059030837004405"/>
    <x v="0"/>
    <n v="418"/>
    <m/>
    <s v="US"/>
    <s v="USD"/>
    <x v="393"/>
    <x v="396"/>
    <b v="0"/>
    <x v="0"/>
    <s v="theater/plays"/>
    <x v="3"/>
    <x v="3"/>
  </r>
  <r>
    <n v="416"/>
    <x v="413"/>
    <s v="Customer-focused disintermediate toolset"/>
    <n v="134600"/>
    <x v="410"/>
    <n v="43.838781575037146"/>
    <x v="0"/>
    <n v="1439"/>
    <m/>
    <s v="US"/>
    <s v="USD"/>
    <x v="394"/>
    <x v="397"/>
    <b v="0"/>
    <x v="1"/>
    <s v="film &amp; video/documentary"/>
    <x v="4"/>
    <x v="4"/>
  </r>
  <r>
    <n v="417"/>
    <x v="414"/>
    <s v="Upgradable 24/7 emulation"/>
    <n v="1700"/>
    <x v="411"/>
    <n v="55.470588235294116"/>
    <x v="0"/>
    <n v="15"/>
    <m/>
    <s v="US"/>
    <s v="USD"/>
    <x v="395"/>
    <x v="398"/>
    <b v="0"/>
    <x v="0"/>
    <s v="theater/plays"/>
    <x v="3"/>
    <x v="3"/>
  </r>
  <r>
    <n v="418"/>
    <x v="32"/>
    <s v="Quality-focused client-server core"/>
    <n v="163700"/>
    <x v="412"/>
    <n v="57.399511301160658"/>
    <x v="0"/>
    <n v="1999"/>
    <m/>
    <s v="CA"/>
    <s v="CAD"/>
    <x v="396"/>
    <x v="399"/>
    <b v="0"/>
    <x v="0"/>
    <s v="film &amp; video/documentary"/>
    <x v="4"/>
    <x v="4"/>
  </r>
  <r>
    <n v="419"/>
    <x v="415"/>
    <s v="Upgradable maximized protocol"/>
    <n v="113800"/>
    <x v="413"/>
    <n v="123.43497363796135"/>
    <x v="1"/>
    <n v="5203"/>
    <m/>
    <s v="US"/>
    <s v="USD"/>
    <x v="397"/>
    <x v="348"/>
    <b v="0"/>
    <x v="0"/>
    <s v="technology/web"/>
    <x v="2"/>
    <x v="2"/>
  </r>
  <r>
    <n v="420"/>
    <x v="416"/>
    <s v="Cross-platform interactive synergy"/>
    <n v="5000"/>
    <x v="414"/>
    <n v="128.46"/>
    <x v="1"/>
    <n v="94"/>
    <m/>
    <s v="US"/>
    <s v="USD"/>
    <x v="398"/>
    <x v="400"/>
    <b v="0"/>
    <x v="0"/>
    <s v="theater/plays"/>
    <x v="3"/>
    <x v="3"/>
  </r>
  <r>
    <n v="421"/>
    <x v="417"/>
    <s v="User-centric fault-tolerant archive"/>
    <n v="9400"/>
    <x v="415"/>
    <n v="63.989361702127653"/>
    <x v="0"/>
    <n v="118"/>
    <m/>
    <s v="US"/>
    <s v="USD"/>
    <x v="399"/>
    <x v="401"/>
    <b v="0"/>
    <x v="1"/>
    <s v="technology/wearables"/>
    <x v="2"/>
    <x v="8"/>
  </r>
  <r>
    <n v="422"/>
    <x v="418"/>
    <s v="Reverse-engineered regional knowledge user"/>
    <n v="8700"/>
    <x v="416"/>
    <n v="127.29885057471265"/>
    <x v="1"/>
    <n v="205"/>
    <m/>
    <s v="US"/>
    <s v="USD"/>
    <x v="400"/>
    <x v="402"/>
    <b v="0"/>
    <x v="1"/>
    <s v="theater/plays"/>
    <x v="3"/>
    <x v="3"/>
  </r>
  <r>
    <n v="423"/>
    <x v="419"/>
    <s v="Self-enabling real-time definition"/>
    <n v="147800"/>
    <x v="417"/>
    <n v="10.638024357239512"/>
    <x v="0"/>
    <n v="162"/>
    <m/>
    <s v="US"/>
    <s v="USD"/>
    <x v="116"/>
    <x v="403"/>
    <b v="0"/>
    <x v="1"/>
    <s v="food/food trucks"/>
    <x v="0"/>
    <x v="0"/>
  </r>
  <r>
    <n v="424"/>
    <x v="420"/>
    <s v="User-centric impactful projection"/>
    <n v="5100"/>
    <x v="418"/>
    <n v="40.470588235294116"/>
    <x v="0"/>
    <n v="83"/>
    <m/>
    <s v="US"/>
    <s v="USD"/>
    <x v="401"/>
    <x v="404"/>
    <b v="0"/>
    <x v="0"/>
    <s v="music/indie rock"/>
    <x v="1"/>
    <x v="7"/>
  </r>
  <r>
    <n v="425"/>
    <x v="421"/>
    <s v="Vision-oriented actuating hardware"/>
    <n v="2700"/>
    <x v="419"/>
    <n v="287.66666666666663"/>
    <x v="1"/>
    <n v="92"/>
    <m/>
    <s v="US"/>
    <s v="USD"/>
    <x v="402"/>
    <x v="405"/>
    <b v="0"/>
    <x v="0"/>
    <s v="photography/photography books"/>
    <x v="7"/>
    <x v="14"/>
  </r>
  <r>
    <n v="426"/>
    <x v="422"/>
    <s v="Virtual leadingedge framework"/>
    <n v="1800"/>
    <x v="420"/>
    <n v="572.94444444444446"/>
    <x v="1"/>
    <n v="219"/>
    <m/>
    <s v="US"/>
    <s v="USD"/>
    <x v="403"/>
    <x v="406"/>
    <b v="0"/>
    <x v="0"/>
    <s v="theater/plays"/>
    <x v="3"/>
    <x v="3"/>
  </r>
  <r>
    <n v="427"/>
    <x v="423"/>
    <s v="Managed discrete framework"/>
    <n v="174500"/>
    <x v="421"/>
    <n v="112.90429799426933"/>
    <x v="1"/>
    <n v="2526"/>
    <m/>
    <s v="US"/>
    <s v="USD"/>
    <x v="404"/>
    <x v="407"/>
    <b v="0"/>
    <x v="1"/>
    <s v="theater/plays"/>
    <x v="3"/>
    <x v="3"/>
  </r>
  <r>
    <n v="428"/>
    <x v="424"/>
    <s v="Progressive zero-defect capability"/>
    <n v="101400"/>
    <x v="422"/>
    <n v="46.387573964497044"/>
    <x v="0"/>
    <n v="747"/>
    <m/>
    <s v="US"/>
    <s v="USD"/>
    <x v="405"/>
    <x v="408"/>
    <b v="0"/>
    <x v="0"/>
    <s v="film &amp; video/animation"/>
    <x v="4"/>
    <x v="10"/>
  </r>
  <r>
    <n v="429"/>
    <x v="425"/>
    <s v="Right-sized demand-driven adapter"/>
    <n v="191000"/>
    <x v="423"/>
    <n v="90.675916230366497"/>
    <x v="3"/>
    <n v="2138"/>
    <m/>
    <s v="US"/>
    <s v="USD"/>
    <x v="406"/>
    <x v="409"/>
    <b v="0"/>
    <x v="1"/>
    <s v="photography/photography books"/>
    <x v="7"/>
    <x v="14"/>
  </r>
  <r>
    <n v="430"/>
    <x v="426"/>
    <s v="Re-engineered attitude-oriented frame"/>
    <n v="8100"/>
    <x v="424"/>
    <n v="67.740740740740748"/>
    <x v="0"/>
    <n v="84"/>
    <m/>
    <s v="US"/>
    <s v="USD"/>
    <x v="407"/>
    <x v="410"/>
    <b v="0"/>
    <x v="0"/>
    <s v="theater/plays"/>
    <x v="3"/>
    <x v="3"/>
  </r>
  <r>
    <n v="431"/>
    <x v="427"/>
    <s v="Compatible multimedia utilization"/>
    <n v="5100"/>
    <x v="425"/>
    <n v="192.49019607843135"/>
    <x v="1"/>
    <n v="94"/>
    <m/>
    <s v="US"/>
    <s v="USD"/>
    <x v="408"/>
    <x v="312"/>
    <b v="1"/>
    <x v="0"/>
    <s v="theater/plays"/>
    <x v="3"/>
    <x v="3"/>
  </r>
  <r>
    <n v="432"/>
    <x v="428"/>
    <s v="Re-contextualized dedicated hardware"/>
    <n v="7700"/>
    <x v="426"/>
    <n v="82.714285714285722"/>
    <x v="0"/>
    <n v="91"/>
    <m/>
    <s v="US"/>
    <s v="USD"/>
    <x v="409"/>
    <x v="411"/>
    <b v="0"/>
    <x v="0"/>
    <s v="theater/plays"/>
    <x v="3"/>
    <x v="3"/>
  </r>
  <r>
    <n v="433"/>
    <x v="429"/>
    <s v="Decentralized composite paradigm"/>
    <n v="121400"/>
    <x v="427"/>
    <n v="54.163920922570021"/>
    <x v="0"/>
    <n v="792"/>
    <m/>
    <s v="US"/>
    <s v="USD"/>
    <x v="410"/>
    <x v="412"/>
    <b v="0"/>
    <x v="1"/>
    <s v="film &amp; video/documentary"/>
    <x v="4"/>
    <x v="4"/>
  </r>
  <r>
    <n v="434"/>
    <x v="430"/>
    <s v="Cloned transitional hierarchy"/>
    <n v="5400"/>
    <x v="315"/>
    <n v="16.722222222222221"/>
    <x v="3"/>
    <n v="10"/>
    <m/>
    <s v="CA"/>
    <s v="CAD"/>
    <x v="411"/>
    <x v="413"/>
    <b v="1"/>
    <x v="0"/>
    <s v="theater/plays"/>
    <x v="3"/>
    <x v="3"/>
  </r>
  <r>
    <n v="435"/>
    <x v="431"/>
    <s v="Advanced discrete leverage"/>
    <n v="152400"/>
    <x v="428"/>
    <n v="116.87664041994749"/>
    <x v="1"/>
    <n v="1713"/>
    <m/>
    <s v="IT"/>
    <s v="EUR"/>
    <x v="412"/>
    <x v="414"/>
    <b v="0"/>
    <x v="1"/>
    <s v="theater/plays"/>
    <x v="3"/>
    <x v="3"/>
  </r>
  <r>
    <n v="436"/>
    <x v="432"/>
    <s v="Open-source incremental throughput"/>
    <n v="1300"/>
    <x v="429"/>
    <n v="1052.1538461538462"/>
    <x v="1"/>
    <n v="249"/>
    <m/>
    <s v="US"/>
    <s v="USD"/>
    <x v="413"/>
    <x v="354"/>
    <b v="0"/>
    <x v="0"/>
    <s v="music/jazz"/>
    <x v="1"/>
    <x v="17"/>
  </r>
  <r>
    <n v="437"/>
    <x v="433"/>
    <s v="Centralized regional interface"/>
    <n v="8100"/>
    <x v="430"/>
    <n v="123.07407407407408"/>
    <x v="1"/>
    <n v="192"/>
    <m/>
    <s v="US"/>
    <s v="USD"/>
    <x v="414"/>
    <x v="415"/>
    <b v="0"/>
    <x v="1"/>
    <s v="film &amp; video/animation"/>
    <x v="4"/>
    <x v="10"/>
  </r>
  <r>
    <n v="438"/>
    <x v="434"/>
    <s v="Streamlined web-enabled knowledgebase"/>
    <n v="8300"/>
    <x v="431"/>
    <n v="178.63855421686748"/>
    <x v="1"/>
    <n v="247"/>
    <m/>
    <s v="US"/>
    <s v="USD"/>
    <x v="415"/>
    <x v="416"/>
    <b v="0"/>
    <x v="0"/>
    <s v="theater/plays"/>
    <x v="3"/>
    <x v="3"/>
  </r>
  <r>
    <n v="439"/>
    <x v="435"/>
    <s v="Digitized transitional monitoring"/>
    <n v="28400"/>
    <x v="432"/>
    <n v="355.28169014084506"/>
    <x v="1"/>
    <n v="2293"/>
    <m/>
    <s v="US"/>
    <s v="USD"/>
    <x v="416"/>
    <x v="417"/>
    <b v="0"/>
    <x v="0"/>
    <s v="film &amp; video/science fiction"/>
    <x v="4"/>
    <x v="22"/>
  </r>
  <r>
    <n v="440"/>
    <x v="436"/>
    <s v="Networked optimal adapter"/>
    <n v="102500"/>
    <x v="433"/>
    <n v="161.90634146341463"/>
    <x v="1"/>
    <n v="3131"/>
    <m/>
    <s v="US"/>
    <s v="USD"/>
    <x v="417"/>
    <x v="418"/>
    <b v="0"/>
    <x v="0"/>
    <s v="film &amp; video/television"/>
    <x v="4"/>
    <x v="19"/>
  </r>
  <r>
    <n v="441"/>
    <x v="437"/>
    <s v="Automated optimal function"/>
    <n v="7000"/>
    <x v="434"/>
    <n v="24.914285714285715"/>
    <x v="0"/>
    <n v="32"/>
    <m/>
    <s v="US"/>
    <s v="USD"/>
    <x v="418"/>
    <x v="419"/>
    <b v="0"/>
    <x v="0"/>
    <s v="technology/wearables"/>
    <x v="2"/>
    <x v="8"/>
  </r>
  <r>
    <n v="442"/>
    <x v="438"/>
    <s v="Devolved system-worthy framework"/>
    <n v="5400"/>
    <x v="435"/>
    <n v="198.72222222222223"/>
    <x v="1"/>
    <n v="143"/>
    <m/>
    <s v="IT"/>
    <s v="EUR"/>
    <x v="419"/>
    <x v="420"/>
    <b v="0"/>
    <x v="0"/>
    <s v="theater/plays"/>
    <x v="3"/>
    <x v="3"/>
  </r>
  <r>
    <n v="443"/>
    <x v="439"/>
    <s v="Stand-alone user-facing service-desk"/>
    <n v="9300"/>
    <x v="436"/>
    <n v="34.752688172043008"/>
    <x v="3"/>
    <n v="90"/>
    <m/>
    <s v="US"/>
    <s v="USD"/>
    <x v="420"/>
    <x v="421"/>
    <b v="0"/>
    <x v="0"/>
    <s v="theater/plays"/>
    <x v="3"/>
    <x v="3"/>
  </r>
  <r>
    <n v="444"/>
    <x v="347"/>
    <s v="Versatile global attitude"/>
    <n v="6200"/>
    <x v="437"/>
    <n v="176.41935483870967"/>
    <x v="1"/>
    <n v="296"/>
    <m/>
    <s v="US"/>
    <s v="USD"/>
    <x v="421"/>
    <x v="422"/>
    <b v="0"/>
    <x v="1"/>
    <s v="music/indie rock"/>
    <x v="1"/>
    <x v="7"/>
  </r>
  <r>
    <n v="445"/>
    <x v="440"/>
    <s v="Intuitive demand-driven Local Area Network"/>
    <n v="2100"/>
    <x v="438"/>
    <n v="511.38095238095235"/>
    <x v="1"/>
    <n v="170"/>
    <m/>
    <s v="US"/>
    <s v="USD"/>
    <x v="422"/>
    <x v="423"/>
    <b v="0"/>
    <x v="1"/>
    <s v="theater/plays"/>
    <x v="3"/>
    <x v="3"/>
  </r>
  <r>
    <n v="446"/>
    <x v="441"/>
    <s v="Assimilated uniform methodology"/>
    <n v="6800"/>
    <x v="439"/>
    <n v="82.044117647058826"/>
    <x v="0"/>
    <n v="186"/>
    <m/>
    <s v="US"/>
    <s v="USD"/>
    <x v="423"/>
    <x v="424"/>
    <b v="0"/>
    <x v="0"/>
    <s v="technology/wearables"/>
    <x v="2"/>
    <x v="8"/>
  </r>
  <r>
    <n v="447"/>
    <x v="442"/>
    <s v="Self-enabling next generation algorithm"/>
    <n v="155200"/>
    <x v="440"/>
    <n v="24.326030927835053"/>
    <x v="3"/>
    <n v="439"/>
    <m/>
    <s v="GB"/>
    <s v="GBP"/>
    <x v="424"/>
    <x v="425"/>
    <b v="0"/>
    <x v="0"/>
    <s v="film &amp; video/television"/>
    <x v="4"/>
    <x v="19"/>
  </r>
  <r>
    <n v="448"/>
    <x v="443"/>
    <s v="Object-based demand-driven strategy"/>
    <n v="89900"/>
    <x v="441"/>
    <n v="50.482758620689658"/>
    <x v="0"/>
    <n v="605"/>
    <m/>
    <s v="US"/>
    <s v="USD"/>
    <x v="425"/>
    <x v="426"/>
    <b v="0"/>
    <x v="1"/>
    <s v="games/video games"/>
    <x v="6"/>
    <x v="11"/>
  </r>
  <r>
    <n v="449"/>
    <x v="444"/>
    <s v="Public-key coherent ability"/>
    <n v="900"/>
    <x v="442"/>
    <n v="967"/>
    <x v="1"/>
    <n v="86"/>
    <m/>
    <s v="DK"/>
    <s v="DKK"/>
    <x v="426"/>
    <x v="427"/>
    <b v="0"/>
    <x v="0"/>
    <s v="games/video games"/>
    <x v="6"/>
    <x v="11"/>
  </r>
  <r>
    <n v="450"/>
    <x v="445"/>
    <s v="Up-sized composite success"/>
    <n v="100"/>
    <x v="443"/>
    <n v="4"/>
    <x v="0"/>
    <n v="1"/>
    <m/>
    <s v="CA"/>
    <s v="CAD"/>
    <x v="427"/>
    <x v="428"/>
    <b v="0"/>
    <x v="0"/>
    <s v="film &amp; video/animation"/>
    <x v="4"/>
    <x v="10"/>
  </r>
  <r>
    <n v="451"/>
    <x v="446"/>
    <s v="Innovative exuding matrix"/>
    <n v="148400"/>
    <x v="444"/>
    <n v="122.84501347708894"/>
    <x v="1"/>
    <n v="6286"/>
    <m/>
    <s v="US"/>
    <s v="USD"/>
    <x v="428"/>
    <x v="429"/>
    <b v="0"/>
    <x v="0"/>
    <s v="music/rock"/>
    <x v="1"/>
    <x v="1"/>
  </r>
  <r>
    <n v="452"/>
    <x v="447"/>
    <s v="Realigned impactful artificial intelligence"/>
    <n v="4800"/>
    <x v="445"/>
    <n v="63.4375"/>
    <x v="0"/>
    <n v="31"/>
    <m/>
    <s v="US"/>
    <s v="USD"/>
    <x v="429"/>
    <x v="430"/>
    <b v="0"/>
    <x v="0"/>
    <s v="film &amp; video/drama"/>
    <x v="4"/>
    <x v="6"/>
  </r>
  <r>
    <n v="453"/>
    <x v="448"/>
    <s v="Multi-layered multi-tasking secured line"/>
    <n v="182400"/>
    <x v="446"/>
    <n v="56.331688596491226"/>
    <x v="0"/>
    <n v="1181"/>
    <m/>
    <s v="US"/>
    <s v="USD"/>
    <x v="411"/>
    <x v="431"/>
    <b v="0"/>
    <x v="0"/>
    <s v="film &amp; video/science fiction"/>
    <x v="4"/>
    <x v="22"/>
  </r>
  <r>
    <n v="454"/>
    <x v="449"/>
    <s v="Upgradable upward-trending portal"/>
    <n v="4000"/>
    <x v="447"/>
    <n v="44.074999999999996"/>
    <x v="0"/>
    <n v="39"/>
    <m/>
    <s v="US"/>
    <s v="USD"/>
    <x v="430"/>
    <x v="432"/>
    <b v="0"/>
    <x v="1"/>
    <s v="film &amp; video/drama"/>
    <x v="4"/>
    <x v="6"/>
  </r>
  <r>
    <n v="455"/>
    <x v="450"/>
    <s v="Profit-focused global product"/>
    <n v="116500"/>
    <x v="448"/>
    <n v="118.37253218884121"/>
    <x v="1"/>
    <n v="3727"/>
    <m/>
    <s v="US"/>
    <s v="USD"/>
    <x v="431"/>
    <x v="433"/>
    <b v="0"/>
    <x v="0"/>
    <s v="theater/plays"/>
    <x v="3"/>
    <x v="3"/>
  </r>
  <r>
    <n v="456"/>
    <x v="451"/>
    <s v="Operative well-modulated data-warehouse"/>
    <n v="146400"/>
    <x v="449"/>
    <n v="104.1243169398907"/>
    <x v="1"/>
    <n v="1605"/>
    <m/>
    <s v="US"/>
    <s v="USD"/>
    <x v="432"/>
    <x v="434"/>
    <b v="0"/>
    <x v="1"/>
    <s v="music/indie rock"/>
    <x v="1"/>
    <x v="7"/>
  </r>
  <r>
    <n v="457"/>
    <x v="452"/>
    <s v="Cloned asymmetric functionalities"/>
    <n v="5000"/>
    <x v="450"/>
    <n v="26.640000000000004"/>
    <x v="0"/>
    <n v="46"/>
    <m/>
    <s v="US"/>
    <s v="USD"/>
    <x v="433"/>
    <x v="435"/>
    <b v="0"/>
    <x v="0"/>
    <s v="theater/plays"/>
    <x v="3"/>
    <x v="3"/>
  </r>
  <r>
    <n v="458"/>
    <x v="453"/>
    <s v="Pre-emptive neutral portal"/>
    <n v="33800"/>
    <x v="451"/>
    <n v="351.20118343195264"/>
    <x v="1"/>
    <n v="2120"/>
    <m/>
    <s v="US"/>
    <s v="USD"/>
    <x v="434"/>
    <x v="436"/>
    <b v="0"/>
    <x v="0"/>
    <s v="theater/plays"/>
    <x v="3"/>
    <x v="3"/>
  </r>
  <r>
    <n v="459"/>
    <x v="454"/>
    <s v="Switchable demand-driven help-desk"/>
    <n v="6300"/>
    <x v="452"/>
    <n v="90.063492063492063"/>
    <x v="0"/>
    <n v="105"/>
    <m/>
    <s v="US"/>
    <s v="USD"/>
    <x v="435"/>
    <x v="437"/>
    <b v="0"/>
    <x v="0"/>
    <s v="film &amp; video/documentary"/>
    <x v="4"/>
    <x v="4"/>
  </r>
  <r>
    <n v="460"/>
    <x v="455"/>
    <s v="Business-focused static ability"/>
    <n v="2400"/>
    <x v="453"/>
    <n v="171.625"/>
    <x v="1"/>
    <n v="50"/>
    <m/>
    <s v="US"/>
    <s v="USD"/>
    <x v="8"/>
    <x v="438"/>
    <b v="0"/>
    <x v="0"/>
    <s v="theater/plays"/>
    <x v="3"/>
    <x v="3"/>
  </r>
  <r>
    <n v="461"/>
    <x v="456"/>
    <s v="Networked secondary structure"/>
    <n v="98800"/>
    <x v="454"/>
    <n v="141.04655870445345"/>
    <x v="1"/>
    <n v="2080"/>
    <m/>
    <s v="US"/>
    <s v="USD"/>
    <x v="436"/>
    <x v="439"/>
    <b v="0"/>
    <x v="0"/>
    <s v="film &amp; video/drama"/>
    <x v="4"/>
    <x v="6"/>
  </r>
  <r>
    <n v="462"/>
    <x v="457"/>
    <s v="Total multimedia website"/>
    <n v="188800"/>
    <x v="455"/>
    <n v="30.57944915254237"/>
    <x v="0"/>
    <n v="535"/>
    <m/>
    <s v="US"/>
    <s v="USD"/>
    <x v="385"/>
    <x v="440"/>
    <b v="0"/>
    <x v="0"/>
    <s v="games/mobile games"/>
    <x v="6"/>
    <x v="20"/>
  </r>
  <r>
    <n v="463"/>
    <x v="458"/>
    <s v="Cross-platform upward-trending parallelism"/>
    <n v="134300"/>
    <x v="456"/>
    <n v="108.16455696202532"/>
    <x v="1"/>
    <n v="2105"/>
    <m/>
    <s v="US"/>
    <s v="USD"/>
    <x v="437"/>
    <x v="441"/>
    <b v="0"/>
    <x v="0"/>
    <s v="film &amp; video/animation"/>
    <x v="4"/>
    <x v="10"/>
  </r>
  <r>
    <n v="464"/>
    <x v="459"/>
    <s v="Pre-emptive mission-critical hardware"/>
    <n v="71200"/>
    <x v="457"/>
    <n v="133.45505617977528"/>
    <x v="1"/>
    <n v="2436"/>
    <m/>
    <s v="US"/>
    <s v="USD"/>
    <x v="438"/>
    <x v="442"/>
    <b v="0"/>
    <x v="0"/>
    <s v="theater/plays"/>
    <x v="3"/>
    <x v="3"/>
  </r>
  <r>
    <n v="465"/>
    <x v="460"/>
    <s v="Up-sized responsive protocol"/>
    <n v="4700"/>
    <x v="458"/>
    <n v="187.85106382978722"/>
    <x v="1"/>
    <n v="80"/>
    <m/>
    <s v="US"/>
    <s v="USD"/>
    <x v="439"/>
    <x v="443"/>
    <b v="0"/>
    <x v="0"/>
    <s v="publishing/translations"/>
    <x v="5"/>
    <x v="18"/>
  </r>
  <r>
    <n v="466"/>
    <x v="461"/>
    <s v="Pre-emptive transitional frame"/>
    <n v="1200"/>
    <x v="459"/>
    <n v="332"/>
    <x v="1"/>
    <n v="42"/>
    <m/>
    <s v="US"/>
    <s v="USD"/>
    <x v="440"/>
    <x v="444"/>
    <b v="0"/>
    <x v="1"/>
    <s v="technology/wearables"/>
    <x v="2"/>
    <x v="8"/>
  </r>
  <r>
    <n v="467"/>
    <x v="462"/>
    <s v="Profit-focused content-based application"/>
    <n v="1400"/>
    <x v="460"/>
    <n v="575.21428571428578"/>
    <x v="1"/>
    <n v="139"/>
    <m/>
    <s v="CA"/>
    <s v="CAD"/>
    <x v="441"/>
    <x v="445"/>
    <b v="0"/>
    <x v="1"/>
    <s v="technology/web"/>
    <x v="2"/>
    <x v="2"/>
  </r>
  <r>
    <n v="468"/>
    <x v="463"/>
    <s v="Streamlined neutral analyzer"/>
    <n v="4000"/>
    <x v="461"/>
    <n v="40.5"/>
    <x v="0"/>
    <n v="16"/>
    <m/>
    <s v="US"/>
    <s v="USD"/>
    <x v="442"/>
    <x v="368"/>
    <b v="0"/>
    <x v="0"/>
    <s v="theater/plays"/>
    <x v="3"/>
    <x v="3"/>
  </r>
  <r>
    <n v="469"/>
    <x v="464"/>
    <s v="Assimilated neutral utilization"/>
    <n v="5600"/>
    <x v="462"/>
    <n v="184.42857142857144"/>
    <x v="1"/>
    <n v="159"/>
    <m/>
    <s v="US"/>
    <s v="USD"/>
    <x v="443"/>
    <x v="446"/>
    <b v="0"/>
    <x v="0"/>
    <s v="film &amp; video/drama"/>
    <x v="4"/>
    <x v="6"/>
  </r>
  <r>
    <n v="470"/>
    <x v="465"/>
    <s v="Extended dedicated archive"/>
    <n v="3600"/>
    <x v="463"/>
    <n v="285.80555555555554"/>
    <x v="1"/>
    <n v="381"/>
    <m/>
    <s v="US"/>
    <s v="USD"/>
    <x v="315"/>
    <x v="447"/>
    <b v="0"/>
    <x v="0"/>
    <s v="technology/wearables"/>
    <x v="2"/>
    <x v="8"/>
  </r>
  <r>
    <n v="471"/>
    <x v="197"/>
    <s v="Configurable static help-desk"/>
    <n v="3100"/>
    <x v="464"/>
    <n v="319"/>
    <x v="1"/>
    <n v="194"/>
    <m/>
    <s v="GB"/>
    <s v="GBP"/>
    <x v="444"/>
    <x v="448"/>
    <b v="0"/>
    <x v="1"/>
    <s v="food/food trucks"/>
    <x v="0"/>
    <x v="0"/>
  </r>
  <r>
    <n v="472"/>
    <x v="466"/>
    <s v="Self-enabling clear-thinking framework"/>
    <n v="153800"/>
    <x v="465"/>
    <n v="39.234070221066318"/>
    <x v="0"/>
    <n v="575"/>
    <m/>
    <s v="US"/>
    <s v="USD"/>
    <x v="445"/>
    <x v="178"/>
    <b v="0"/>
    <x v="0"/>
    <s v="music/rock"/>
    <x v="1"/>
    <x v="1"/>
  </r>
  <r>
    <n v="473"/>
    <x v="467"/>
    <s v="Assimilated fault-tolerant capacity"/>
    <n v="5000"/>
    <x v="466"/>
    <n v="178.14000000000001"/>
    <x v="1"/>
    <n v="106"/>
    <m/>
    <s v="US"/>
    <s v="USD"/>
    <x v="446"/>
    <x v="449"/>
    <b v="0"/>
    <x v="0"/>
    <s v="music/electric music"/>
    <x v="1"/>
    <x v="5"/>
  </r>
  <r>
    <n v="474"/>
    <x v="468"/>
    <s v="Enhanced neutral ability"/>
    <n v="4000"/>
    <x v="75"/>
    <n v="365.15"/>
    <x v="1"/>
    <n v="142"/>
    <m/>
    <s v="US"/>
    <s v="USD"/>
    <x v="447"/>
    <x v="450"/>
    <b v="0"/>
    <x v="0"/>
    <s v="film &amp; video/television"/>
    <x v="4"/>
    <x v="19"/>
  </r>
  <r>
    <n v="475"/>
    <x v="469"/>
    <s v="Function-based attitude-oriented groupware"/>
    <n v="7400"/>
    <x v="467"/>
    <n v="113.94594594594594"/>
    <x v="1"/>
    <n v="211"/>
    <m/>
    <s v="US"/>
    <s v="USD"/>
    <x v="448"/>
    <x v="451"/>
    <b v="0"/>
    <x v="1"/>
    <s v="publishing/translations"/>
    <x v="5"/>
    <x v="18"/>
  </r>
  <r>
    <n v="476"/>
    <x v="470"/>
    <s v="Optional solution-oriented instruction set"/>
    <n v="191500"/>
    <x v="468"/>
    <n v="29.828720626631856"/>
    <x v="0"/>
    <n v="1120"/>
    <m/>
    <s v="US"/>
    <s v="USD"/>
    <x v="342"/>
    <x v="452"/>
    <b v="0"/>
    <x v="0"/>
    <s v="publishing/fiction"/>
    <x v="5"/>
    <x v="13"/>
  </r>
  <r>
    <n v="477"/>
    <x v="471"/>
    <s v="Organic object-oriented core"/>
    <n v="8500"/>
    <x v="469"/>
    <n v="54.270588235294113"/>
    <x v="0"/>
    <n v="113"/>
    <m/>
    <s v="US"/>
    <s v="USD"/>
    <x v="449"/>
    <x v="453"/>
    <b v="0"/>
    <x v="0"/>
    <s v="film &amp; video/science fiction"/>
    <x v="4"/>
    <x v="22"/>
  </r>
  <r>
    <n v="478"/>
    <x v="472"/>
    <s v="Balanced impactful circuit"/>
    <n v="68800"/>
    <x v="470"/>
    <n v="236.34156976744185"/>
    <x v="1"/>
    <n v="2756"/>
    <m/>
    <s v="US"/>
    <s v="USD"/>
    <x v="450"/>
    <x v="454"/>
    <b v="0"/>
    <x v="0"/>
    <s v="technology/wearables"/>
    <x v="2"/>
    <x v="8"/>
  </r>
  <r>
    <n v="479"/>
    <x v="473"/>
    <s v="Future-proofed heuristic encryption"/>
    <n v="2400"/>
    <x v="471"/>
    <n v="512.91666666666663"/>
    <x v="1"/>
    <n v="173"/>
    <m/>
    <s v="GB"/>
    <s v="GBP"/>
    <x v="451"/>
    <x v="455"/>
    <b v="0"/>
    <x v="0"/>
    <s v="food/food trucks"/>
    <x v="0"/>
    <x v="0"/>
  </r>
  <r>
    <n v="480"/>
    <x v="474"/>
    <s v="Balanced bifurcated leverage"/>
    <n v="8600"/>
    <x v="472"/>
    <n v="100.65116279069768"/>
    <x v="1"/>
    <n v="87"/>
    <m/>
    <s v="US"/>
    <s v="USD"/>
    <x v="452"/>
    <x v="456"/>
    <b v="0"/>
    <x v="1"/>
    <s v="photography/photography books"/>
    <x v="7"/>
    <x v="14"/>
  </r>
  <r>
    <n v="481"/>
    <x v="475"/>
    <s v="Sharable discrete budgetary management"/>
    <n v="196600"/>
    <x v="473"/>
    <n v="81.348423194303152"/>
    <x v="0"/>
    <n v="1538"/>
    <m/>
    <s v="US"/>
    <s v="USD"/>
    <x v="453"/>
    <x v="457"/>
    <b v="0"/>
    <x v="1"/>
    <s v="theater/plays"/>
    <x v="3"/>
    <x v="3"/>
  </r>
  <r>
    <n v="482"/>
    <x v="476"/>
    <s v="Focused solution-oriented instruction set"/>
    <n v="4200"/>
    <x v="474"/>
    <n v="16.404761904761905"/>
    <x v="0"/>
    <n v="9"/>
    <m/>
    <s v="US"/>
    <s v="USD"/>
    <x v="454"/>
    <x v="458"/>
    <b v="0"/>
    <x v="1"/>
    <s v="publishing/fiction"/>
    <x v="5"/>
    <x v="13"/>
  </r>
  <r>
    <n v="483"/>
    <x v="477"/>
    <s v="Down-sized actuating infrastructure"/>
    <n v="91400"/>
    <x v="475"/>
    <n v="52.774617067833695"/>
    <x v="0"/>
    <n v="554"/>
    <m/>
    <s v="US"/>
    <s v="USD"/>
    <x v="455"/>
    <x v="459"/>
    <b v="0"/>
    <x v="0"/>
    <s v="theater/plays"/>
    <x v="3"/>
    <x v="3"/>
  </r>
  <r>
    <n v="484"/>
    <x v="478"/>
    <s v="Synergistic cohesive adapter"/>
    <n v="29600"/>
    <x v="476"/>
    <n v="260.20608108108109"/>
    <x v="1"/>
    <n v="1572"/>
    <m/>
    <s v="GB"/>
    <s v="GBP"/>
    <x v="456"/>
    <x v="460"/>
    <b v="0"/>
    <x v="1"/>
    <s v="food/food trucks"/>
    <x v="0"/>
    <x v="0"/>
  </r>
  <r>
    <n v="485"/>
    <x v="479"/>
    <s v="Quality-focused mission-critical structure"/>
    <n v="90600"/>
    <x v="477"/>
    <n v="30.73289183222958"/>
    <x v="0"/>
    <n v="648"/>
    <m/>
    <s v="GB"/>
    <s v="GBP"/>
    <x v="457"/>
    <x v="461"/>
    <b v="0"/>
    <x v="0"/>
    <s v="theater/plays"/>
    <x v="3"/>
    <x v="3"/>
  </r>
  <r>
    <n v="486"/>
    <x v="480"/>
    <s v="Compatible exuding Graphical User Interface"/>
    <n v="5200"/>
    <x v="478"/>
    <n v="13.5"/>
    <x v="0"/>
    <n v="21"/>
    <m/>
    <s v="GB"/>
    <s v="GBP"/>
    <x v="458"/>
    <x v="462"/>
    <b v="0"/>
    <x v="1"/>
    <s v="publishing/translations"/>
    <x v="5"/>
    <x v="18"/>
  </r>
  <r>
    <n v="487"/>
    <x v="481"/>
    <s v="Monitored 24/7 time-frame"/>
    <n v="110300"/>
    <x v="479"/>
    <n v="178.62556663644605"/>
    <x v="1"/>
    <n v="2346"/>
    <m/>
    <s v="US"/>
    <s v="USD"/>
    <x v="459"/>
    <x v="463"/>
    <b v="0"/>
    <x v="0"/>
    <s v="theater/plays"/>
    <x v="3"/>
    <x v="3"/>
  </r>
  <r>
    <n v="488"/>
    <x v="482"/>
    <s v="Virtual secondary open architecture"/>
    <n v="5300"/>
    <x v="480"/>
    <n v="220.0566037735849"/>
    <x v="1"/>
    <n v="115"/>
    <m/>
    <s v="US"/>
    <s v="USD"/>
    <x v="460"/>
    <x v="464"/>
    <b v="0"/>
    <x v="0"/>
    <s v="theater/plays"/>
    <x v="3"/>
    <x v="3"/>
  </r>
  <r>
    <n v="489"/>
    <x v="483"/>
    <s v="Down-sized mobile time-frame"/>
    <n v="9200"/>
    <x v="481"/>
    <n v="101.5108695652174"/>
    <x v="1"/>
    <n v="85"/>
    <m/>
    <s v="IT"/>
    <s v="EUR"/>
    <x v="461"/>
    <x v="465"/>
    <b v="0"/>
    <x v="0"/>
    <s v="technology/wearables"/>
    <x v="2"/>
    <x v="8"/>
  </r>
  <r>
    <n v="490"/>
    <x v="484"/>
    <s v="Innovative disintermediate encryption"/>
    <n v="2400"/>
    <x v="482"/>
    <n v="191.5"/>
    <x v="1"/>
    <n v="144"/>
    <m/>
    <s v="US"/>
    <s v="USD"/>
    <x v="462"/>
    <x v="466"/>
    <b v="0"/>
    <x v="0"/>
    <s v="journalism/audio"/>
    <x v="8"/>
    <x v="23"/>
  </r>
  <r>
    <n v="491"/>
    <x v="485"/>
    <s v="Universal contextually-based knowledgebase"/>
    <n v="56800"/>
    <x v="483"/>
    <n v="305.34683098591546"/>
    <x v="1"/>
    <n v="2443"/>
    <m/>
    <s v="US"/>
    <s v="USD"/>
    <x v="463"/>
    <x v="467"/>
    <b v="0"/>
    <x v="1"/>
    <s v="food/food trucks"/>
    <x v="0"/>
    <x v="0"/>
  </r>
  <r>
    <n v="492"/>
    <x v="486"/>
    <s v="Persevering interactive matrix"/>
    <n v="191000"/>
    <x v="484"/>
    <n v="23.995287958115181"/>
    <x v="3"/>
    <n v="595"/>
    <m/>
    <s v="US"/>
    <s v="USD"/>
    <x v="464"/>
    <x v="468"/>
    <b v="1"/>
    <x v="1"/>
    <s v="film &amp; video/shorts"/>
    <x v="4"/>
    <x v="12"/>
  </r>
  <r>
    <n v="493"/>
    <x v="487"/>
    <s v="Seamless background framework"/>
    <n v="900"/>
    <x v="485"/>
    <n v="723.77777777777771"/>
    <x v="1"/>
    <n v="64"/>
    <m/>
    <s v="US"/>
    <s v="USD"/>
    <x v="465"/>
    <x v="469"/>
    <b v="0"/>
    <x v="0"/>
    <s v="photography/photography books"/>
    <x v="7"/>
    <x v="14"/>
  </r>
  <r>
    <n v="494"/>
    <x v="488"/>
    <s v="Balanced upward-trending productivity"/>
    <n v="2500"/>
    <x v="486"/>
    <n v="547.36"/>
    <x v="1"/>
    <n v="268"/>
    <m/>
    <s v="US"/>
    <s v="USD"/>
    <x v="466"/>
    <x v="470"/>
    <b v="0"/>
    <x v="0"/>
    <s v="technology/wearables"/>
    <x v="2"/>
    <x v="8"/>
  </r>
  <r>
    <n v="495"/>
    <x v="489"/>
    <s v="Centralized clear-thinking solution"/>
    <n v="3200"/>
    <x v="487"/>
    <n v="414.49999999999994"/>
    <x v="1"/>
    <n v="195"/>
    <m/>
    <s v="DK"/>
    <s v="DKK"/>
    <x v="467"/>
    <x v="471"/>
    <b v="0"/>
    <x v="0"/>
    <s v="theater/plays"/>
    <x v="3"/>
    <x v="3"/>
  </r>
  <r>
    <n v="496"/>
    <x v="490"/>
    <s v="Optimized bi-directional extranet"/>
    <n v="183800"/>
    <x v="488"/>
    <n v="0.90696409140369971"/>
    <x v="0"/>
    <n v="54"/>
    <m/>
    <s v="US"/>
    <s v="USD"/>
    <x v="468"/>
    <x v="472"/>
    <b v="0"/>
    <x v="0"/>
    <s v="film &amp; video/animation"/>
    <x v="4"/>
    <x v="10"/>
  </r>
  <r>
    <n v="497"/>
    <x v="491"/>
    <s v="Intuitive actuating benchmark"/>
    <n v="9800"/>
    <x v="489"/>
    <n v="34.173469387755098"/>
    <x v="0"/>
    <n v="120"/>
    <m/>
    <s v="US"/>
    <s v="USD"/>
    <x v="469"/>
    <x v="473"/>
    <b v="0"/>
    <x v="1"/>
    <s v="technology/wearables"/>
    <x v="2"/>
    <x v="8"/>
  </r>
  <r>
    <n v="498"/>
    <x v="492"/>
    <s v="Devolved background project"/>
    <n v="193400"/>
    <x v="490"/>
    <n v="23.948810754912099"/>
    <x v="0"/>
    <n v="579"/>
    <m/>
    <s v="DK"/>
    <s v="DKK"/>
    <x v="470"/>
    <x v="474"/>
    <b v="0"/>
    <x v="0"/>
    <s v="technology/web"/>
    <x v="2"/>
    <x v="2"/>
  </r>
  <r>
    <n v="499"/>
    <x v="493"/>
    <s v="Reverse-engineered executive emulation"/>
    <n v="163800"/>
    <x v="491"/>
    <n v="48.072649572649574"/>
    <x v="0"/>
    <n v="2072"/>
    <m/>
    <s v="US"/>
    <s v="USD"/>
    <x v="471"/>
    <x v="475"/>
    <b v="0"/>
    <x v="1"/>
    <s v="film &amp; video/documentary"/>
    <x v="4"/>
    <x v="4"/>
  </r>
  <r>
    <n v="500"/>
    <x v="494"/>
    <s v="Team-oriented clear-thinking matrix"/>
    <n v="100"/>
    <x v="0"/>
    <n v="0"/>
    <x v="0"/>
    <n v="0"/>
    <m/>
    <s v="US"/>
    <s v="USD"/>
    <x v="472"/>
    <x v="380"/>
    <b v="0"/>
    <x v="1"/>
    <s v="theater/plays"/>
    <x v="3"/>
    <x v="3"/>
  </r>
  <r>
    <n v="501"/>
    <x v="495"/>
    <s v="Focused coherent methodology"/>
    <n v="153600"/>
    <x v="492"/>
    <n v="70.145182291666657"/>
    <x v="0"/>
    <n v="1796"/>
    <m/>
    <s v="US"/>
    <s v="USD"/>
    <x v="473"/>
    <x v="353"/>
    <b v="0"/>
    <x v="0"/>
    <s v="film &amp; video/documentary"/>
    <x v="4"/>
    <x v="4"/>
  </r>
  <r>
    <n v="502"/>
    <x v="212"/>
    <s v="Reduced context-sensitive complexity"/>
    <n v="1300"/>
    <x v="493"/>
    <n v="529.92307692307691"/>
    <x v="1"/>
    <n v="186"/>
    <m/>
    <s v="AU"/>
    <s v="AUD"/>
    <x v="474"/>
    <x v="476"/>
    <b v="0"/>
    <x v="1"/>
    <s v="games/video games"/>
    <x v="6"/>
    <x v="11"/>
  </r>
  <r>
    <n v="503"/>
    <x v="496"/>
    <s v="Decentralized 4thgeneration time-frame"/>
    <n v="25500"/>
    <x v="494"/>
    <n v="180.32549019607845"/>
    <x v="1"/>
    <n v="460"/>
    <m/>
    <s v="US"/>
    <s v="USD"/>
    <x v="72"/>
    <x v="477"/>
    <b v="0"/>
    <x v="0"/>
    <s v="film &amp; video/drama"/>
    <x v="4"/>
    <x v="6"/>
  </r>
  <r>
    <n v="504"/>
    <x v="497"/>
    <s v="De-engineered cohesive moderator"/>
    <n v="7500"/>
    <x v="495"/>
    <n v="92.320000000000007"/>
    <x v="0"/>
    <n v="62"/>
    <m/>
    <s v="IT"/>
    <s v="EUR"/>
    <x v="443"/>
    <x v="478"/>
    <b v="0"/>
    <x v="0"/>
    <s v="music/rock"/>
    <x v="1"/>
    <x v="1"/>
  </r>
  <r>
    <n v="505"/>
    <x v="498"/>
    <s v="Ameliorated explicit parallelism"/>
    <n v="89900"/>
    <x v="496"/>
    <n v="13.901001112347053"/>
    <x v="0"/>
    <n v="347"/>
    <m/>
    <s v="US"/>
    <s v="USD"/>
    <x v="475"/>
    <x v="479"/>
    <b v="0"/>
    <x v="1"/>
    <s v="publishing/radio &amp; podcasts"/>
    <x v="5"/>
    <x v="15"/>
  </r>
  <r>
    <n v="506"/>
    <x v="499"/>
    <s v="Customizable background monitoring"/>
    <n v="18000"/>
    <x v="497"/>
    <n v="927.07777777777767"/>
    <x v="1"/>
    <n v="2528"/>
    <m/>
    <s v="US"/>
    <s v="USD"/>
    <x v="81"/>
    <x v="480"/>
    <b v="0"/>
    <x v="1"/>
    <s v="theater/plays"/>
    <x v="3"/>
    <x v="3"/>
  </r>
  <r>
    <n v="507"/>
    <x v="500"/>
    <s v="Compatible well-modulated budgetary management"/>
    <n v="2100"/>
    <x v="498"/>
    <n v="39.857142857142861"/>
    <x v="0"/>
    <n v="19"/>
    <m/>
    <s v="US"/>
    <s v="USD"/>
    <x v="476"/>
    <x v="481"/>
    <b v="0"/>
    <x v="1"/>
    <s v="technology/web"/>
    <x v="2"/>
    <x v="2"/>
  </r>
  <r>
    <n v="508"/>
    <x v="501"/>
    <s v="Up-sized radical pricing structure"/>
    <n v="172700"/>
    <x v="499"/>
    <n v="112.22929936305732"/>
    <x v="1"/>
    <n v="3657"/>
    <m/>
    <s v="US"/>
    <s v="USD"/>
    <x v="192"/>
    <x v="482"/>
    <b v="0"/>
    <x v="0"/>
    <s v="theater/plays"/>
    <x v="3"/>
    <x v="3"/>
  </r>
  <r>
    <n v="509"/>
    <x v="173"/>
    <s v="Robust zero-defect project"/>
    <n v="168500"/>
    <x v="500"/>
    <n v="70.925816023738875"/>
    <x v="0"/>
    <n v="1258"/>
    <m/>
    <s v="US"/>
    <s v="USD"/>
    <x v="477"/>
    <x v="483"/>
    <b v="0"/>
    <x v="0"/>
    <s v="theater/plays"/>
    <x v="3"/>
    <x v="3"/>
  </r>
  <r>
    <n v="510"/>
    <x v="502"/>
    <s v="Re-engineered mobile task-force"/>
    <n v="7800"/>
    <x v="501"/>
    <n v="119.08974358974358"/>
    <x v="1"/>
    <n v="131"/>
    <m/>
    <s v="AU"/>
    <s v="AUD"/>
    <x v="478"/>
    <x v="484"/>
    <b v="0"/>
    <x v="0"/>
    <s v="film &amp; video/drama"/>
    <x v="4"/>
    <x v="6"/>
  </r>
  <r>
    <n v="511"/>
    <x v="503"/>
    <s v="User-centric intangible neural-net"/>
    <n v="147800"/>
    <x v="502"/>
    <n v="24.017591339648174"/>
    <x v="0"/>
    <n v="362"/>
    <m/>
    <s v="US"/>
    <s v="USD"/>
    <x v="479"/>
    <x v="265"/>
    <b v="0"/>
    <x v="0"/>
    <s v="theater/plays"/>
    <x v="3"/>
    <x v="3"/>
  </r>
  <r>
    <n v="512"/>
    <x v="504"/>
    <s v="Organized explicit core"/>
    <n v="9100"/>
    <x v="503"/>
    <n v="139.31868131868131"/>
    <x v="1"/>
    <n v="239"/>
    <m/>
    <s v="US"/>
    <s v="USD"/>
    <x v="480"/>
    <x v="485"/>
    <b v="0"/>
    <x v="1"/>
    <s v="games/video games"/>
    <x v="6"/>
    <x v="11"/>
  </r>
  <r>
    <n v="513"/>
    <x v="505"/>
    <s v="Synchronized 6thgeneration adapter"/>
    <n v="8300"/>
    <x v="504"/>
    <n v="39.277108433734945"/>
    <x v="3"/>
    <n v="35"/>
    <m/>
    <s v="US"/>
    <s v="USD"/>
    <x v="180"/>
    <x v="486"/>
    <b v="0"/>
    <x v="0"/>
    <s v="film &amp; video/television"/>
    <x v="4"/>
    <x v="19"/>
  </r>
  <r>
    <n v="514"/>
    <x v="506"/>
    <s v="Centralized motivating capacity"/>
    <n v="138700"/>
    <x v="505"/>
    <n v="22.439077144917089"/>
    <x v="3"/>
    <n v="528"/>
    <m/>
    <s v="CH"/>
    <s v="CHF"/>
    <x v="481"/>
    <x v="412"/>
    <b v="0"/>
    <x v="1"/>
    <s v="music/rock"/>
    <x v="1"/>
    <x v="1"/>
  </r>
  <r>
    <n v="515"/>
    <x v="507"/>
    <s v="Phased 24hour flexibility"/>
    <n v="8600"/>
    <x v="506"/>
    <n v="55.779069767441861"/>
    <x v="0"/>
    <n v="133"/>
    <m/>
    <s v="CA"/>
    <s v="CAD"/>
    <x v="482"/>
    <x v="487"/>
    <b v="0"/>
    <x v="1"/>
    <s v="theater/plays"/>
    <x v="3"/>
    <x v="3"/>
  </r>
  <r>
    <n v="516"/>
    <x v="508"/>
    <s v="Exclusive 5thgeneration structure"/>
    <n v="125400"/>
    <x v="507"/>
    <n v="42.523125996810208"/>
    <x v="0"/>
    <n v="846"/>
    <m/>
    <s v="US"/>
    <s v="USD"/>
    <x v="194"/>
    <x v="488"/>
    <b v="0"/>
    <x v="0"/>
    <s v="publishing/nonfiction"/>
    <x v="5"/>
    <x v="9"/>
  </r>
  <r>
    <n v="517"/>
    <x v="509"/>
    <s v="Multi-tiered maximized orchestration"/>
    <n v="5900"/>
    <x v="508"/>
    <n v="112.00000000000001"/>
    <x v="1"/>
    <n v="78"/>
    <m/>
    <s v="US"/>
    <s v="USD"/>
    <x v="483"/>
    <x v="489"/>
    <b v="0"/>
    <x v="0"/>
    <s v="food/food trucks"/>
    <x v="0"/>
    <x v="0"/>
  </r>
  <r>
    <n v="518"/>
    <x v="510"/>
    <s v="Open-architected uniform instruction set"/>
    <n v="8800"/>
    <x v="509"/>
    <n v="7.0681818181818183"/>
    <x v="0"/>
    <n v="10"/>
    <m/>
    <s v="US"/>
    <s v="USD"/>
    <x v="484"/>
    <x v="442"/>
    <b v="0"/>
    <x v="1"/>
    <s v="film &amp; video/animation"/>
    <x v="4"/>
    <x v="10"/>
  </r>
  <r>
    <n v="519"/>
    <x v="511"/>
    <s v="Exclusive asymmetric analyzer"/>
    <n v="177700"/>
    <x v="510"/>
    <n v="101.74563871693867"/>
    <x v="1"/>
    <n v="1773"/>
    <m/>
    <s v="US"/>
    <s v="USD"/>
    <x v="355"/>
    <x v="437"/>
    <b v="0"/>
    <x v="1"/>
    <s v="music/rock"/>
    <x v="1"/>
    <x v="1"/>
  </r>
  <r>
    <n v="520"/>
    <x v="512"/>
    <s v="Organic radical collaboration"/>
    <n v="800"/>
    <x v="511"/>
    <n v="425.75"/>
    <x v="1"/>
    <n v="32"/>
    <m/>
    <s v="US"/>
    <s v="USD"/>
    <x v="485"/>
    <x v="490"/>
    <b v="0"/>
    <x v="0"/>
    <s v="theater/plays"/>
    <x v="3"/>
    <x v="3"/>
  </r>
  <r>
    <n v="521"/>
    <x v="513"/>
    <s v="Function-based multi-state software"/>
    <n v="7600"/>
    <x v="512"/>
    <n v="145.53947368421052"/>
    <x v="1"/>
    <n v="369"/>
    <m/>
    <s v="US"/>
    <s v="USD"/>
    <x v="486"/>
    <x v="491"/>
    <b v="0"/>
    <x v="1"/>
    <s v="film &amp; video/drama"/>
    <x v="4"/>
    <x v="6"/>
  </r>
  <r>
    <n v="522"/>
    <x v="514"/>
    <s v="Innovative static budgetary management"/>
    <n v="50500"/>
    <x v="513"/>
    <n v="32.453465346534657"/>
    <x v="0"/>
    <n v="191"/>
    <m/>
    <s v="US"/>
    <s v="USD"/>
    <x v="487"/>
    <x v="163"/>
    <b v="0"/>
    <x v="0"/>
    <s v="film &amp; video/shorts"/>
    <x v="4"/>
    <x v="12"/>
  </r>
  <r>
    <n v="523"/>
    <x v="515"/>
    <s v="Triple-buffered holistic ability"/>
    <n v="900"/>
    <x v="514"/>
    <n v="700.33333333333326"/>
    <x v="1"/>
    <n v="89"/>
    <m/>
    <s v="US"/>
    <s v="USD"/>
    <x v="488"/>
    <x v="492"/>
    <b v="0"/>
    <x v="0"/>
    <s v="film &amp; video/shorts"/>
    <x v="4"/>
    <x v="12"/>
  </r>
  <r>
    <n v="524"/>
    <x v="516"/>
    <s v="Diverse scalable superstructure"/>
    <n v="96700"/>
    <x v="515"/>
    <n v="83.904860392967933"/>
    <x v="0"/>
    <n v="1979"/>
    <m/>
    <s v="US"/>
    <s v="USD"/>
    <x v="489"/>
    <x v="493"/>
    <b v="0"/>
    <x v="0"/>
    <s v="theater/plays"/>
    <x v="3"/>
    <x v="3"/>
  </r>
  <r>
    <n v="525"/>
    <x v="517"/>
    <s v="Balanced leadingedge data-warehouse"/>
    <n v="2100"/>
    <x v="516"/>
    <n v="84.19047619047619"/>
    <x v="0"/>
    <n v="63"/>
    <m/>
    <s v="US"/>
    <s v="USD"/>
    <x v="490"/>
    <x v="494"/>
    <b v="0"/>
    <x v="0"/>
    <s v="technology/wearables"/>
    <x v="2"/>
    <x v="8"/>
  </r>
  <r>
    <n v="526"/>
    <x v="518"/>
    <s v="Digitized bandwidth-monitored open architecture"/>
    <n v="8300"/>
    <x v="517"/>
    <n v="155.95180722891567"/>
    <x v="1"/>
    <n v="147"/>
    <m/>
    <s v="US"/>
    <s v="USD"/>
    <x v="312"/>
    <x v="495"/>
    <b v="0"/>
    <x v="1"/>
    <s v="theater/plays"/>
    <x v="3"/>
    <x v="3"/>
  </r>
  <r>
    <n v="527"/>
    <x v="519"/>
    <s v="Enterprise-wide intermediate portal"/>
    <n v="189200"/>
    <x v="518"/>
    <n v="99.619450317124731"/>
    <x v="0"/>
    <n v="6080"/>
    <m/>
    <s v="CA"/>
    <s v="CAD"/>
    <x v="491"/>
    <x v="496"/>
    <b v="0"/>
    <x v="0"/>
    <s v="film &amp; video/animation"/>
    <x v="4"/>
    <x v="10"/>
  </r>
  <r>
    <n v="528"/>
    <x v="520"/>
    <s v="Focused leadingedge matrix"/>
    <n v="9000"/>
    <x v="519"/>
    <n v="80.300000000000011"/>
    <x v="0"/>
    <n v="80"/>
    <m/>
    <s v="GB"/>
    <s v="GBP"/>
    <x v="492"/>
    <x v="497"/>
    <b v="0"/>
    <x v="0"/>
    <s v="music/indie rock"/>
    <x v="1"/>
    <x v="7"/>
  </r>
  <r>
    <n v="529"/>
    <x v="521"/>
    <s v="Seamless logistical encryption"/>
    <n v="5100"/>
    <x v="520"/>
    <n v="11.254901960784313"/>
    <x v="0"/>
    <n v="9"/>
    <m/>
    <s v="US"/>
    <s v="USD"/>
    <x v="493"/>
    <x v="180"/>
    <b v="0"/>
    <x v="0"/>
    <s v="games/video games"/>
    <x v="6"/>
    <x v="11"/>
  </r>
  <r>
    <n v="530"/>
    <x v="522"/>
    <s v="Stand-alone human-resource workforce"/>
    <n v="105000"/>
    <x v="521"/>
    <n v="91.740952380952379"/>
    <x v="0"/>
    <n v="1784"/>
    <m/>
    <s v="US"/>
    <s v="USD"/>
    <x v="494"/>
    <x v="498"/>
    <b v="0"/>
    <x v="1"/>
    <s v="publishing/fiction"/>
    <x v="5"/>
    <x v="13"/>
  </r>
  <r>
    <n v="531"/>
    <x v="523"/>
    <s v="Automated zero tolerance implementation"/>
    <n v="186700"/>
    <x v="522"/>
    <n v="95.521156936261391"/>
    <x v="2"/>
    <n v="3640"/>
    <m/>
    <s v="CH"/>
    <s v="CHF"/>
    <x v="495"/>
    <x v="499"/>
    <b v="0"/>
    <x v="0"/>
    <s v="games/video games"/>
    <x v="6"/>
    <x v="11"/>
  </r>
  <r>
    <n v="532"/>
    <x v="524"/>
    <s v="Pre-emptive grid-enabled contingency"/>
    <n v="1600"/>
    <x v="523"/>
    <n v="502.87499999999994"/>
    <x v="1"/>
    <n v="126"/>
    <m/>
    <s v="CA"/>
    <s v="CAD"/>
    <x v="496"/>
    <x v="500"/>
    <b v="0"/>
    <x v="0"/>
    <s v="theater/plays"/>
    <x v="3"/>
    <x v="3"/>
  </r>
  <r>
    <n v="533"/>
    <x v="525"/>
    <s v="Multi-lateral didactic encoding"/>
    <n v="115600"/>
    <x v="524"/>
    <n v="159.24394463667818"/>
    <x v="1"/>
    <n v="2218"/>
    <m/>
    <s v="GB"/>
    <s v="GBP"/>
    <x v="497"/>
    <x v="50"/>
    <b v="0"/>
    <x v="0"/>
    <s v="music/indie rock"/>
    <x v="1"/>
    <x v="7"/>
  </r>
  <r>
    <n v="534"/>
    <x v="526"/>
    <s v="Self-enabling didactic orchestration"/>
    <n v="89100"/>
    <x v="525"/>
    <n v="15.022446689113355"/>
    <x v="0"/>
    <n v="243"/>
    <m/>
    <s v="US"/>
    <s v="USD"/>
    <x v="498"/>
    <x v="501"/>
    <b v="0"/>
    <x v="1"/>
    <s v="film &amp; video/drama"/>
    <x v="4"/>
    <x v="6"/>
  </r>
  <r>
    <n v="535"/>
    <x v="527"/>
    <s v="Profit-focused 24/7 data-warehouse"/>
    <n v="2600"/>
    <x v="526"/>
    <n v="482.03846153846149"/>
    <x v="1"/>
    <n v="202"/>
    <m/>
    <s v="IT"/>
    <s v="EUR"/>
    <x v="499"/>
    <x v="502"/>
    <b v="0"/>
    <x v="1"/>
    <s v="theater/plays"/>
    <x v="3"/>
    <x v="3"/>
  </r>
  <r>
    <n v="536"/>
    <x v="528"/>
    <s v="Enhanced methodical middleware"/>
    <n v="9800"/>
    <x v="527"/>
    <n v="149.96938775510205"/>
    <x v="1"/>
    <n v="140"/>
    <m/>
    <s v="IT"/>
    <s v="EUR"/>
    <x v="500"/>
    <x v="52"/>
    <b v="0"/>
    <x v="0"/>
    <s v="publishing/fiction"/>
    <x v="5"/>
    <x v="13"/>
  </r>
  <r>
    <n v="537"/>
    <x v="529"/>
    <s v="Synchronized client-driven projection"/>
    <n v="84400"/>
    <x v="528"/>
    <n v="117.22156398104266"/>
    <x v="1"/>
    <n v="1052"/>
    <m/>
    <s v="DK"/>
    <s v="DKK"/>
    <x v="501"/>
    <x v="503"/>
    <b v="1"/>
    <x v="1"/>
    <s v="film &amp; video/documentary"/>
    <x v="4"/>
    <x v="4"/>
  </r>
  <r>
    <n v="538"/>
    <x v="530"/>
    <s v="Networked didactic time-frame"/>
    <n v="151300"/>
    <x v="529"/>
    <n v="37.695968274950431"/>
    <x v="0"/>
    <n v="1296"/>
    <m/>
    <s v="US"/>
    <s v="USD"/>
    <x v="502"/>
    <x v="504"/>
    <b v="0"/>
    <x v="0"/>
    <s v="games/mobile games"/>
    <x v="6"/>
    <x v="20"/>
  </r>
  <r>
    <n v="539"/>
    <x v="531"/>
    <s v="Assimilated exuding toolset"/>
    <n v="9800"/>
    <x v="530"/>
    <n v="72.653061224489804"/>
    <x v="0"/>
    <n v="77"/>
    <m/>
    <s v="US"/>
    <s v="USD"/>
    <x v="503"/>
    <x v="505"/>
    <b v="0"/>
    <x v="1"/>
    <s v="food/food trucks"/>
    <x v="0"/>
    <x v="0"/>
  </r>
  <r>
    <n v="540"/>
    <x v="532"/>
    <s v="Front-line client-server secured line"/>
    <n v="5300"/>
    <x v="531"/>
    <n v="265.98113207547169"/>
    <x v="1"/>
    <n v="247"/>
    <m/>
    <s v="US"/>
    <s v="USD"/>
    <x v="504"/>
    <x v="506"/>
    <b v="0"/>
    <x v="0"/>
    <s v="photography/photography books"/>
    <x v="7"/>
    <x v="14"/>
  </r>
  <r>
    <n v="541"/>
    <x v="533"/>
    <s v="Polarized systemic Internet solution"/>
    <n v="178000"/>
    <x v="532"/>
    <n v="24.205617977528089"/>
    <x v="0"/>
    <n v="395"/>
    <m/>
    <s v="IT"/>
    <s v="EUR"/>
    <x v="505"/>
    <x v="507"/>
    <b v="0"/>
    <x v="0"/>
    <s v="games/mobile games"/>
    <x v="6"/>
    <x v="20"/>
  </r>
  <r>
    <n v="542"/>
    <x v="534"/>
    <s v="Profit-focused exuding moderator"/>
    <n v="77000"/>
    <x v="533"/>
    <n v="2.5064935064935066"/>
    <x v="0"/>
    <n v="49"/>
    <m/>
    <s v="GB"/>
    <s v="GBP"/>
    <x v="506"/>
    <x v="508"/>
    <b v="0"/>
    <x v="0"/>
    <s v="music/indie rock"/>
    <x v="1"/>
    <x v="7"/>
  </r>
  <r>
    <n v="543"/>
    <x v="535"/>
    <s v="Cross-group high-level moderator"/>
    <n v="84900"/>
    <x v="534"/>
    <n v="16.329799764428738"/>
    <x v="0"/>
    <n v="180"/>
    <m/>
    <s v="US"/>
    <s v="USD"/>
    <x v="507"/>
    <x v="509"/>
    <b v="0"/>
    <x v="0"/>
    <s v="games/video games"/>
    <x v="6"/>
    <x v="11"/>
  </r>
  <r>
    <n v="544"/>
    <x v="536"/>
    <s v="Public-key 3rdgeneration system engine"/>
    <n v="2800"/>
    <x v="535"/>
    <n v="276.5"/>
    <x v="1"/>
    <n v="84"/>
    <m/>
    <s v="US"/>
    <s v="USD"/>
    <x v="508"/>
    <x v="510"/>
    <b v="0"/>
    <x v="0"/>
    <s v="music/rock"/>
    <x v="1"/>
    <x v="1"/>
  </r>
  <r>
    <n v="545"/>
    <x v="537"/>
    <s v="Organized value-added access"/>
    <n v="184800"/>
    <x v="536"/>
    <n v="88.803571428571431"/>
    <x v="0"/>
    <n v="2690"/>
    <m/>
    <s v="US"/>
    <s v="USD"/>
    <x v="509"/>
    <x v="511"/>
    <b v="0"/>
    <x v="0"/>
    <s v="theater/plays"/>
    <x v="3"/>
    <x v="3"/>
  </r>
  <r>
    <n v="546"/>
    <x v="538"/>
    <s v="Cloned global Graphical User Interface"/>
    <n v="4200"/>
    <x v="537"/>
    <n v="163.57142857142856"/>
    <x v="1"/>
    <n v="88"/>
    <m/>
    <s v="US"/>
    <s v="USD"/>
    <x v="510"/>
    <x v="512"/>
    <b v="0"/>
    <x v="1"/>
    <s v="theater/plays"/>
    <x v="3"/>
    <x v="3"/>
  </r>
  <r>
    <n v="547"/>
    <x v="539"/>
    <s v="Focused solution-oriented matrix"/>
    <n v="1300"/>
    <x v="538"/>
    <n v="969"/>
    <x v="1"/>
    <n v="156"/>
    <m/>
    <s v="US"/>
    <s v="USD"/>
    <x v="511"/>
    <x v="513"/>
    <b v="0"/>
    <x v="0"/>
    <s v="film &amp; video/drama"/>
    <x v="4"/>
    <x v="6"/>
  </r>
  <r>
    <n v="548"/>
    <x v="540"/>
    <s v="Monitored discrete toolset"/>
    <n v="66100"/>
    <x v="539"/>
    <n v="270.91376701966715"/>
    <x v="1"/>
    <n v="2985"/>
    <m/>
    <s v="US"/>
    <s v="USD"/>
    <x v="512"/>
    <x v="514"/>
    <b v="0"/>
    <x v="0"/>
    <s v="theater/plays"/>
    <x v="3"/>
    <x v="3"/>
  </r>
  <r>
    <n v="549"/>
    <x v="541"/>
    <s v="Business-focused intermediate system engine"/>
    <n v="29500"/>
    <x v="540"/>
    <n v="284.21355932203392"/>
    <x v="1"/>
    <n v="762"/>
    <m/>
    <s v="US"/>
    <s v="USD"/>
    <x v="513"/>
    <x v="515"/>
    <b v="0"/>
    <x v="0"/>
    <s v="technology/wearables"/>
    <x v="2"/>
    <x v="8"/>
  </r>
  <r>
    <n v="550"/>
    <x v="542"/>
    <s v="De-engineered disintermediate encoding"/>
    <n v="100"/>
    <x v="443"/>
    <n v="4"/>
    <x v="3"/>
    <n v="1"/>
    <m/>
    <s v="CH"/>
    <s v="CHF"/>
    <x v="514"/>
    <x v="516"/>
    <b v="0"/>
    <x v="0"/>
    <s v="music/indie rock"/>
    <x v="1"/>
    <x v="7"/>
  </r>
  <r>
    <n v="551"/>
    <x v="543"/>
    <s v="Streamlined upward-trending analyzer"/>
    <n v="180100"/>
    <x v="541"/>
    <n v="58.6329816768462"/>
    <x v="0"/>
    <n v="2779"/>
    <m/>
    <s v="AU"/>
    <s v="AUD"/>
    <x v="515"/>
    <x v="517"/>
    <b v="0"/>
    <x v="1"/>
    <s v="technology/web"/>
    <x v="2"/>
    <x v="2"/>
  </r>
  <r>
    <n v="552"/>
    <x v="544"/>
    <s v="Distributed human-resource policy"/>
    <n v="9000"/>
    <x v="542"/>
    <n v="98.51111111111112"/>
    <x v="0"/>
    <n v="92"/>
    <m/>
    <s v="US"/>
    <s v="USD"/>
    <x v="516"/>
    <x v="518"/>
    <b v="0"/>
    <x v="0"/>
    <s v="theater/plays"/>
    <x v="3"/>
    <x v="3"/>
  </r>
  <r>
    <n v="553"/>
    <x v="545"/>
    <s v="De-engineered 5thgeneration contingency"/>
    <n v="170600"/>
    <x v="543"/>
    <n v="43.975381008206334"/>
    <x v="0"/>
    <n v="1028"/>
    <m/>
    <s v="US"/>
    <s v="USD"/>
    <x v="517"/>
    <x v="519"/>
    <b v="0"/>
    <x v="0"/>
    <s v="music/rock"/>
    <x v="1"/>
    <x v="1"/>
  </r>
  <r>
    <n v="554"/>
    <x v="546"/>
    <s v="Multi-channeled upward-trending application"/>
    <n v="9500"/>
    <x v="544"/>
    <n v="151.66315789473683"/>
    <x v="1"/>
    <n v="554"/>
    <m/>
    <s v="CA"/>
    <s v="CAD"/>
    <x v="518"/>
    <x v="520"/>
    <b v="0"/>
    <x v="0"/>
    <s v="music/indie rock"/>
    <x v="1"/>
    <x v="7"/>
  </r>
  <r>
    <n v="555"/>
    <x v="547"/>
    <s v="Organic maximized database"/>
    <n v="6300"/>
    <x v="545"/>
    <n v="223.63492063492063"/>
    <x v="1"/>
    <n v="135"/>
    <m/>
    <s v="DK"/>
    <s v="DKK"/>
    <x v="519"/>
    <x v="219"/>
    <b v="0"/>
    <x v="0"/>
    <s v="music/rock"/>
    <x v="1"/>
    <x v="1"/>
  </r>
  <r>
    <n v="556"/>
    <x v="195"/>
    <s v="Grass-roots 24/7 attitude"/>
    <n v="5200"/>
    <x v="546"/>
    <n v="239.75"/>
    <x v="1"/>
    <n v="122"/>
    <m/>
    <s v="US"/>
    <s v="USD"/>
    <x v="520"/>
    <x v="521"/>
    <b v="0"/>
    <x v="1"/>
    <s v="publishing/translations"/>
    <x v="5"/>
    <x v="18"/>
  </r>
  <r>
    <n v="557"/>
    <x v="548"/>
    <s v="Team-oriented global strategy"/>
    <n v="6000"/>
    <x v="547"/>
    <n v="199.33333333333334"/>
    <x v="1"/>
    <n v="221"/>
    <m/>
    <s v="US"/>
    <s v="USD"/>
    <x v="521"/>
    <x v="522"/>
    <b v="0"/>
    <x v="1"/>
    <s v="film &amp; video/science fiction"/>
    <x v="4"/>
    <x v="22"/>
  </r>
  <r>
    <n v="558"/>
    <x v="549"/>
    <s v="Enhanced client-driven capacity"/>
    <n v="5800"/>
    <x v="548"/>
    <n v="137.34482758620689"/>
    <x v="1"/>
    <n v="126"/>
    <m/>
    <s v="US"/>
    <s v="USD"/>
    <x v="522"/>
    <x v="523"/>
    <b v="0"/>
    <x v="0"/>
    <s v="theater/plays"/>
    <x v="3"/>
    <x v="3"/>
  </r>
  <r>
    <n v="559"/>
    <x v="550"/>
    <s v="Exclusive systematic productivity"/>
    <n v="105300"/>
    <x v="549"/>
    <n v="100.9696106362773"/>
    <x v="1"/>
    <n v="1022"/>
    <m/>
    <s v="US"/>
    <s v="USD"/>
    <x v="523"/>
    <x v="524"/>
    <b v="0"/>
    <x v="0"/>
    <s v="theater/plays"/>
    <x v="3"/>
    <x v="3"/>
  </r>
  <r>
    <n v="560"/>
    <x v="551"/>
    <s v="Re-engineered radical policy"/>
    <n v="20000"/>
    <x v="550"/>
    <n v="794.16"/>
    <x v="1"/>
    <n v="3177"/>
    <m/>
    <s v="US"/>
    <s v="USD"/>
    <x v="524"/>
    <x v="348"/>
    <b v="0"/>
    <x v="0"/>
    <s v="film &amp; video/animation"/>
    <x v="4"/>
    <x v="10"/>
  </r>
  <r>
    <n v="561"/>
    <x v="552"/>
    <s v="Down-sized logistical adapter"/>
    <n v="3000"/>
    <x v="551"/>
    <n v="369.7"/>
    <x v="1"/>
    <n v="198"/>
    <m/>
    <s v="CH"/>
    <s v="CHF"/>
    <x v="525"/>
    <x v="280"/>
    <b v="0"/>
    <x v="0"/>
    <s v="theater/plays"/>
    <x v="3"/>
    <x v="3"/>
  </r>
  <r>
    <n v="562"/>
    <x v="553"/>
    <s v="Configurable bandwidth-monitored throughput"/>
    <n v="9900"/>
    <x v="314"/>
    <n v="12.818181818181817"/>
    <x v="0"/>
    <n v="26"/>
    <m/>
    <s v="CH"/>
    <s v="CHF"/>
    <x v="188"/>
    <x v="525"/>
    <b v="0"/>
    <x v="0"/>
    <s v="music/rock"/>
    <x v="1"/>
    <x v="1"/>
  </r>
  <r>
    <n v="563"/>
    <x v="554"/>
    <s v="Optional tangible pricing structure"/>
    <n v="3700"/>
    <x v="552"/>
    <n v="138.02702702702703"/>
    <x v="1"/>
    <n v="85"/>
    <m/>
    <s v="AU"/>
    <s v="AUD"/>
    <x v="526"/>
    <x v="526"/>
    <b v="0"/>
    <x v="0"/>
    <s v="film &amp; video/documentary"/>
    <x v="4"/>
    <x v="4"/>
  </r>
  <r>
    <n v="564"/>
    <x v="555"/>
    <s v="Organic high-level implementation"/>
    <n v="168700"/>
    <x v="553"/>
    <n v="83.813278008298752"/>
    <x v="0"/>
    <n v="1790"/>
    <m/>
    <s v="US"/>
    <s v="USD"/>
    <x v="527"/>
    <x v="527"/>
    <b v="0"/>
    <x v="0"/>
    <s v="theater/plays"/>
    <x v="3"/>
    <x v="3"/>
  </r>
  <r>
    <n v="565"/>
    <x v="556"/>
    <s v="Decentralized logistical collaboration"/>
    <n v="94900"/>
    <x v="554"/>
    <n v="204.60063224446787"/>
    <x v="1"/>
    <n v="3596"/>
    <m/>
    <s v="US"/>
    <s v="USD"/>
    <x v="528"/>
    <x v="528"/>
    <b v="0"/>
    <x v="0"/>
    <s v="theater/plays"/>
    <x v="3"/>
    <x v="3"/>
  </r>
  <r>
    <n v="566"/>
    <x v="557"/>
    <s v="Advanced content-based installation"/>
    <n v="9300"/>
    <x v="555"/>
    <n v="44.344086021505376"/>
    <x v="0"/>
    <n v="37"/>
    <m/>
    <s v="US"/>
    <s v="USD"/>
    <x v="522"/>
    <x v="529"/>
    <b v="0"/>
    <x v="1"/>
    <s v="music/electric music"/>
    <x v="1"/>
    <x v="5"/>
  </r>
  <r>
    <n v="567"/>
    <x v="558"/>
    <s v="Distributed high-level open architecture"/>
    <n v="6800"/>
    <x v="556"/>
    <n v="218.60294117647058"/>
    <x v="1"/>
    <n v="244"/>
    <m/>
    <s v="US"/>
    <s v="USD"/>
    <x v="529"/>
    <x v="360"/>
    <b v="0"/>
    <x v="0"/>
    <s v="music/rock"/>
    <x v="1"/>
    <x v="1"/>
  </r>
  <r>
    <n v="568"/>
    <x v="559"/>
    <s v="Synergized zero tolerance help-desk"/>
    <n v="72400"/>
    <x v="557"/>
    <n v="186.03314917127071"/>
    <x v="1"/>
    <n v="5180"/>
    <m/>
    <s v="US"/>
    <s v="USD"/>
    <x v="530"/>
    <x v="254"/>
    <b v="0"/>
    <x v="0"/>
    <s v="theater/plays"/>
    <x v="3"/>
    <x v="3"/>
  </r>
  <r>
    <n v="569"/>
    <x v="560"/>
    <s v="Extended multi-tasking definition"/>
    <n v="20100"/>
    <x v="558"/>
    <n v="237.33830845771143"/>
    <x v="1"/>
    <n v="589"/>
    <m/>
    <s v="IT"/>
    <s v="EUR"/>
    <x v="531"/>
    <x v="530"/>
    <b v="0"/>
    <x v="0"/>
    <s v="film &amp; video/animation"/>
    <x v="4"/>
    <x v="10"/>
  </r>
  <r>
    <n v="570"/>
    <x v="561"/>
    <s v="Realigned uniform knowledge user"/>
    <n v="31200"/>
    <x v="559"/>
    <n v="305.65384615384613"/>
    <x v="1"/>
    <n v="2725"/>
    <m/>
    <s v="US"/>
    <s v="USD"/>
    <x v="515"/>
    <x v="531"/>
    <b v="0"/>
    <x v="1"/>
    <s v="music/rock"/>
    <x v="1"/>
    <x v="1"/>
  </r>
  <r>
    <n v="571"/>
    <x v="562"/>
    <s v="Monitored grid-enabled model"/>
    <n v="3500"/>
    <x v="560"/>
    <n v="94.142857142857139"/>
    <x v="0"/>
    <n v="35"/>
    <m/>
    <s v="IT"/>
    <s v="EUR"/>
    <x v="532"/>
    <x v="532"/>
    <b v="0"/>
    <x v="0"/>
    <s v="film &amp; video/shorts"/>
    <x v="4"/>
    <x v="12"/>
  </r>
  <r>
    <n v="572"/>
    <x v="563"/>
    <s v="Assimilated actuating policy"/>
    <n v="9000"/>
    <x v="561"/>
    <n v="54.400000000000006"/>
    <x v="3"/>
    <n v="94"/>
    <m/>
    <s v="US"/>
    <s v="USD"/>
    <x v="533"/>
    <x v="533"/>
    <b v="0"/>
    <x v="1"/>
    <s v="music/rock"/>
    <x v="1"/>
    <x v="1"/>
  </r>
  <r>
    <n v="573"/>
    <x v="564"/>
    <s v="Total incremental productivity"/>
    <n v="6700"/>
    <x v="562"/>
    <n v="111.88059701492537"/>
    <x v="1"/>
    <n v="300"/>
    <m/>
    <s v="US"/>
    <s v="USD"/>
    <x v="409"/>
    <x v="534"/>
    <b v="0"/>
    <x v="0"/>
    <s v="journalism/audio"/>
    <x v="8"/>
    <x v="23"/>
  </r>
  <r>
    <n v="574"/>
    <x v="565"/>
    <s v="Adaptive local task-force"/>
    <n v="2700"/>
    <x v="563"/>
    <n v="369.14814814814815"/>
    <x v="1"/>
    <n v="144"/>
    <m/>
    <s v="US"/>
    <s v="USD"/>
    <x v="534"/>
    <x v="535"/>
    <b v="0"/>
    <x v="1"/>
    <s v="food/food trucks"/>
    <x v="0"/>
    <x v="0"/>
  </r>
  <r>
    <n v="575"/>
    <x v="566"/>
    <s v="Universal zero-defect concept"/>
    <n v="83300"/>
    <x v="564"/>
    <n v="62.930372148859547"/>
    <x v="0"/>
    <n v="558"/>
    <m/>
    <s v="US"/>
    <s v="USD"/>
    <x v="53"/>
    <x v="536"/>
    <b v="0"/>
    <x v="1"/>
    <s v="theater/plays"/>
    <x v="3"/>
    <x v="3"/>
  </r>
  <r>
    <n v="576"/>
    <x v="567"/>
    <s v="Object-based bottom-line superstructure"/>
    <n v="9700"/>
    <x v="565"/>
    <n v="64.927835051546396"/>
    <x v="0"/>
    <n v="64"/>
    <m/>
    <s v="US"/>
    <s v="USD"/>
    <x v="535"/>
    <x v="537"/>
    <b v="0"/>
    <x v="0"/>
    <s v="theater/plays"/>
    <x v="3"/>
    <x v="3"/>
  </r>
  <r>
    <n v="577"/>
    <x v="568"/>
    <s v="Adaptive 24hour projection"/>
    <n v="8200"/>
    <x v="566"/>
    <n v="18.853658536585368"/>
    <x v="3"/>
    <n v="37"/>
    <m/>
    <s v="US"/>
    <s v="USD"/>
    <x v="536"/>
    <x v="538"/>
    <b v="0"/>
    <x v="0"/>
    <s v="music/jazz"/>
    <x v="1"/>
    <x v="17"/>
  </r>
  <r>
    <n v="578"/>
    <x v="569"/>
    <s v="Sharable radical toolset"/>
    <n v="96500"/>
    <x v="567"/>
    <n v="16.754404145077721"/>
    <x v="0"/>
    <n v="245"/>
    <m/>
    <s v="US"/>
    <s v="USD"/>
    <x v="537"/>
    <x v="539"/>
    <b v="0"/>
    <x v="0"/>
    <s v="film &amp; video/science fiction"/>
    <x v="4"/>
    <x v="22"/>
  </r>
  <r>
    <n v="579"/>
    <x v="570"/>
    <s v="Focused multimedia knowledgebase"/>
    <n v="6200"/>
    <x v="568"/>
    <n v="101.11290322580646"/>
    <x v="1"/>
    <n v="87"/>
    <m/>
    <s v="US"/>
    <s v="USD"/>
    <x v="538"/>
    <x v="540"/>
    <b v="0"/>
    <x v="0"/>
    <s v="music/jazz"/>
    <x v="1"/>
    <x v="17"/>
  </r>
  <r>
    <n v="580"/>
    <x v="251"/>
    <s v="Seamless 6thgeneration extranet"/>
    <n v="43800"/>
    <x v="569"/>
    <n v="341.5022831050228"/>
    <x v="1"/>
    <n v="3116"/>
    <m/>
    <s v="US"/>
    <s v="USD"/>
    <x v="539"/>
    <x v="541"/>
    <b v="0"/>
    <x v="0"/>
    <s v="theater/plays"/>
    <x v="3"/>
    <x v="3"/>
  </r>
  <r>
    <n v="581"/>
    <x v="571"/>
    <s v="Sharable mobile knowledgebase"/>
    <n v="6000"/>
    <x v="570"/>
    <n v="64.016666666666666"/>
    <x v="0"/>
    <n v="71"/>
    <m/>
    <s v="US"/>
    <s v="USD"/>
    <x v="540"/>
    <x v="542"/>
    <b v="0"/>
    <x v="0"/>
    <s v="technology/web"/>
    <x v="2"/>
    <x v="2"/>
  </r>
  <r>
    <n v="582"/>
    <x v="572"/>
    <s v="Cross-group global system engine"/>
    <n v="8700"/>
    <x v="571"/>
    <n v="52.080459770114942"/>
    <x v="0"/>
    <n v="42"/>
    <m/>
    <s v="US"/>
    <s v="USD"/>
    <x v="505"/>
    <x v="543"/>
    <b v="0"/>
    <x v="1"/>
    <s v="games/video games"/>
    <x v="6"/>
    <x v="11"/>
  </r>
  <r>
    <n v="583"/>
    <x v="573"/>
    <s v="Centralized clear-thinking conglomeration"/>
    <n v="18900"/>
    <x v="572"/>
    <n v="322.40211640211641"/>
    <x v="1"/>
    <n v="909"/>
    <m/>
    <s v="US"/>
    <s v="USD"/>
    <x v="541"/>
    <x v="544"/>
    <b v="0"/>
    <x v="0"/>
    <s v="film &amp; video/documentary"/>
    <x v="4"/>
    <x v="4"/>
  </r>
  <r>
    <n v="584"/>
    <x v="8"/>
    <s v="De-engineered cohesive system engine"/>
    <n v="86400"/>
    <x v="573"/>
    <n v="119.50810185185186"/>
    <x v="1"/>
    <n v="1613"/>
    <m/>
    <s v="US"/>
    <s v="USD"/>
    <x v="542"/>
    <x v="545"/>
    <b v="0"/>
    <x v="0"/>
    <s v="technology/web"/>
    <x v="2"/>
    <x v="2"/>
  </r>
  <r>
    <n v="585"/>
    <x v="574"/>
    <s v="Reactive analyzing function"/>
    <n v="8900"/>
    <x v="574"/>
    <n v="146.79775280898878"/>
    <x v="1"/>
    <n v="136"/>
    <m/>
    <s v="US"/>
    <s v="USD"/>
    <x v="543"/>
    <x v="546"/>
    <b v="0"/>
    <x v="0"/>
    <s v="publishing/translations"/>
    <x v="5"/>
    <x v="18"/>
  </r>
  <r>
    <n v="586"/>
    <x v="575"/>
    <s v="Robust hybrid budgetary management"/>
    <n v="700"/>
    <x v="575"/>
    <n v="950.57142857142856"/>
    <x v="1"/>
    <n v="130"/>
    <m/>
    <s v="US"/>
    <s v="USD"/>
    <x v="544"/>
    <x v="547"/>
    <b v="0"/>
    <x v="0"/>
    <s v="music/rock"/>
    <x v="1"/>
    <x v="1"/>
  </r>
  <r>
    <n v="587"/>
    <x v="576"/>
    <s v="Open-source analyzing monitoring"/>
    <n v="9400"/>
    <x v="576"/>
    <n v="72.893617021276597"/>
    <x v="0"/>
    <n v="156"/>
    <m/>
    <s v="CA"/>
    <s v="CAD"/>
    <x v="35"/>
    <x v="548"/>
    <b v="0"/>
    <x v="1"/>
    <s v="food/food trucks"/>
    <x v="0"/>
    <x v="0"/>
  </r>
  <r>
    <n v="588"/>
    <x v="577"/>
    <s v="Up-sized discrete firmware"/>
    <n v="157600"/>
    <x v="577"/>
    <n v="79.008248730964468"/>
    <x v="0"/>
    <n v="1368"/>
    <m/>
    <s v="GB"/>
    <s v="GBP"/>
    <x v="152"/>
    <x v="298"/>
    <b v="0"/>
    <x v="0"/>
    <s v="theater/plays"/>
    <x v="3"/>
    <x v="3"/>
  </r>
  <r>
    <n v="589"/>
    <x v="578"/>
    <s v="Exclusive intangible extranet"/>
    <n v="7900"/>
    <x v="578"/>
    <n v="64.721518987341781"/>
    <x v="0"/>
    <n v="102"/>
    <m/>
    <s v="US"/>
    <s v="USD"/>
    <x v="545"/>
    <x v="549"/>
    <b v="0"/>
    <x v="0"/>
    <s v="film &amp; video/documentary"/>
    <x v="4"/>
    <x v="4"/>
  </r>
  <r>
    <n v="590"/>
    <x v="579"/>
    <s v="Synergized analyzing process improvement"/>
    <n v="7100"/>
    <x v="579"/>
    <n v="82.028169014084511"/>
    <x v="0"/>
    <n v="86"/>
    <m/>
    <s v="AU"/>
    <s v="AUD"/>
    <x v="546"/>
    <x v="550"/>
    <b v="0"/>
    <x v="0"/>
    <s v="publishing/radio &amp; podcasts"/>
    <x v="5"/>
    <x v="15"/>
  </r>
  <r>
    <n v="591"/>
    <x v="580"/>
    <s v="Realigned dedicated system engine"/>
    <n v="600"/>
    <x v="580"/>
    <n v="1037.6666666666667"/>
    <x v="1"/>
    <n v="102"/>
    <m/>
    <s v="US"/>
    <s v="USD"/>
    <x v="547"/>
    <x v="551"/>
    <b v="0"/>
    <x v="0"/>
    <s v="games/video games"/>
    <x v="6"/>
    <x v="11"/>
  </r>
  <r>
    <n v="592"/>
    <x v="581"/>
    <s v="Object-based bandwidth-monitored concept"/>
    <n v="156800"/>
    <x v="581"/>
    <n v="12.910076530612244"/>
    <x v="0"/>
    <n v="253"/>
    <m/>
    <s v="US"/>
    <s v="USD"/>
    <x v="548"/>
    <x v="552"/>
    <b v="0"/>
    <x v="0"/>
    <s v="theater/plays"/>
    <x v="3"/>
    <x v="3"/>
  </r>
  <r>
    <n v="593"/>
    <x v="582"/>
    <s v="Ameliorated client-driven open system"/>
    <n v="121600"/>
    <x v="582"/>
    <n v="154.84210526315789"/>
    <x v="1"/>
    <n v="4006"/>
    <m/>
    <s v="US"/>
    <s v="USD"/>
    <x v="549"/>
    <x v="238"/>
    <b v="0"/>
    <x v="0"/>
    <s v="film &amp; video/animation"/>
    <x v="4"/>
    <x v="10"/>
  </r>
  <r>
    <n v="594"/>
    <x v="583"/>
    <s v="Upgradable leadingedge Local Area Network"/>
    <n v="157300"/>
    <x v="583"/>
    <n v="7.0991735537190088"/>
    <x v="0"/>
    <n v="157"/>
    <m/>
    <s v="US"/>
    <s v="USD"/>
    <x v="550"/>
    <x v="553"/>
    <b v="0"/>
    <x v="1"/>
    <s v="theater/plays"/>
    <x v="3"/>
    <x v="3"/>
  </r>
  <r>
    <n v="595"/>
    <x v="584"/>
    <s v="Customizable intermediate data-warehouse"/>
    <n v="70300"/>
    <x v="584"/>
    <n v="208.52773826458036"/>
    <x v="1"/>
    <n v="1629"/>
    <m/>
    <s v="US"/>
    <s v="USD"/>
    <x v="551"/>
    <x v="554"/>
    <b v="0"/>
    <x v="1"/>
    <s v="theater/plays"/>
    <x v="3"/>
    <x v="3"/>
  </r>
  <r>
    <n v="596"/>
    <x v="585"/>
    <s v="Managed optimizing archive"/>
    <n v="7900"/>
    <x v="585"/>
    <n v="99.683544303797461"/>
    <x v="0"/>
    <n v="183"/>
    <m/>
    <s v="US"/>
    <s v="USD"/>
    <x v="552"/>
    <x v="496"/>
    <b v="0"/>
    <x v="1"/>
    <s v="film &amp; video/drama"/>
    <x v="4"/>
    <x v="6"/>
  </r>
  <r>
    <n v="597"/>
    <x v="586"/>
    <s v="Diverse systematic projection"/>
    <n v="73800"/>
    <x v="586"/>
    <n v="201.59756097560978"/>
    <x v="1"/>
    <n v="2188"/>
    <m/>
    <s v="US"/>
    <s v="USD"/>
    <x v="462"/>
    <x v="555"/>
    <b v="0"/>
    <x v="0"/>
    <s v="theater/plays"/>
    <x v="3"/>
    <x v="3"/>
  </r>
  <r>
    <n v="598"/>
    <x v="587"/>
    <s v="Up-sized web-enabled info-mediaries"/>
    <n v="108500"/>
    <x v="587"/>
    <n v="162.09032258064516"/>
    <x v="1"/>
    <n v="2409"/>
    <m/>
    <s v="IT"/>
    <s v="EUR"/>
    <x v="553"/>
    <x v="556"/>
    <b v="0"/>
    <x v="0"/>
    <s v="music/rock"/>
    <x v="1"/>
    <x v="1"/>
  </r>
  <r>
    <n v="599"/>
    <x v="588"/>
    <s v="Persevering optimizing Graphical User Interface"/>
    <n v="140300"/>
    <x v="588"/>
    <n v="3.6436208125445471"/>
    <x v="0"/>
    <n v="82"/>
    <m/>
    <s v="DK"/>
    <s v="DKK"/>
    <x v="554"/>
    <x v="557"/>
    <b v="0"/>
    <x v="0"/>
    <s v="film &amp; video/documentary"/>
    <x v="4"/>
    <x v="4"/>
  </r>
  <r>
    <n v="600"/>
    <x v="589"/>
    <s v="Cross-platform tertiary array"/>
    <n v="100"/>
    <x v="297"/>
    <n v="5"/>
    <x v="0"/>
    <n v="1"/>
    <m/>
    <s v="GB"/>
    <s v="GBP"/>
    <x v="555"/>
    <x v="558"/>
    <b v="0"/>
    <x v="0"/>
    <s v="food/food trucks"/>
    <x v="0"/>
    <x v="0"/>
  </r>
  <r>
    <n v="601"/>
    <x v="590"/>
    <s v="Inverse neutral structure"/>
    <n v="6300"/>
    <x v="589"/>
    <n v="206.63492063492063"/>
    <x v="1"/>
    <n v="194"/>
    <m/>
    <s v="US"/>
    <s v="USD"/>
    <x v="548"/>
    <x v="559"/>
    <b v="1"/>
    <x v="0"/>
    <s v="technology/wearables"/>
    <x v="2"/>
    <x v="8"/>
  </r>
  <r>
    <n v="602"/>
    <x v="591"/>
    <s v="Quality-focused system-worthy support"/>
    <n v="71100"/>
    <x v="590"/>
    <n v="128.23628691983123"/>
    <x v="1"/>
    <n v="1140"/>
    <m/>
    <s v="US"/>
    <s v="USD"/>
    <x v="62"/>
    <x v="560"/>
    <b v="0"/>
    <x v="0"/>
    <s v="theater/plays"/>
    <x v="3"/>
    <x v="3"/>
  </r>
  <r>
    <n v="603"/>
    <x v="592"/>
    <s v="Vision-oriented 5thgeneration array"/>
    <n v="5300"/>
    <x v="591"/>
    <n v="119.66037735849055"/>
    <x v="1"/>
    <n v="102"/>
    <m/>
    <s v="US"/>
    <s v="USD"/>
    <x v="556"/>
    <x v="561"/>
    <b v="0"/>
    <x v="0"/>
    <s v="theater/plays"/>
    <x v="3"/>
    <x v="3"/>
  </r>
  <r>
    <n v="604"/>
    <x v="593"/>
    <s v="Cross-platform logistical circuit"/>
    <n v="88700"/>
    <x v="592"/>
    <n v="170.73055242390078"/>
    <x v="1"/>
    <n v="2857"/>
    <m/>
    <s v="US"/>
    <s v="USD"/>
    <x v="557"/>
    <x v="562"/>
    <b v="0"/>
    <x v="0"/>
    <s v="theater/plays"/>
    <x v="3"/>
    <x v="3"/>
  </r>
  <r>
    <n v="605"/>
    <x v="594"/>
    <s v="Profound solution-oriented matrix"/>
    <n v="3300"/>
    <x v="593"/>
    <n v="187.21212121212122"/>
    <x v="1"/>
    <n v="107"/>
    <m/>
    <s v="US"/>
    <s v="USD"/>
    <x v="27"/>
    <x v="563"/>
    <b v="0"/>
    <x v="0"/>
    <s v="publishing/nonfiction"/>
    <x v="5"/>
    <x v="9"/>
  </r>
  <r>
    <n v="606"/>
    <x v="595"/>
    <s v="Extended asynchronous initiative"/>
    <n v="3400"/>
    <x v="594"/>
    <n v="188.38235294117646"/>
    <x v="1"/>
    <n v="160"/>
    <m/>
    <s v="GB"/>
    <s v="GBP"/>
    <x v="558"/>
    <x v="529"/>
    <b v="0"/>
    <x v="0"/>
    <s v="music/rock"/>
    <x v="1"/>
    <x v="1"/>
  </r>
  <r>
    <n v="607"/>
    <x v="596"/>
    <s v="Fundamental needs-based frame"/>
    <n v="137600"/>
    <x v="595"/>
    <n v="131.29869186046511"/>
    <x v="1"/>
    <n v="2230"/>
    <m/>
    <s v="US"/>
    <s v="USD"/>
    <x v="559"/>
    <x v="564"/>
    <b v="0"/>
    <x v="0"/>
    <s v="food/food trucks"/>
    <x v="0"/>
    <x v="0"/>
  </r>
  <r>
    <n v="608"/>
    <x v="597"/>
    <s v="Compatible full-range leverage"/>
    <n v="3900"/>
    <x v="416"/>
    <n v="283.97435897435901"/>
    <x v="1"/>
    <n v="316"/>
    <m/>
    <s v="US"/>
    <s v="USD"/>
    <x v="426"/>
    <x v="565"/>
    <b v="0"/>
    <x v="1"/>
    <s v="music/jazz"/>
    <x v="1"/>
    <x v="17"/>
  </r>
  <r>
    <n v="609"/>
    <x v="598"/>
    <s v="Upgradable holistic system engine"/>
    <n v="10000"/>
    <x v="596"/>
    <n v="120.41999999999999"/>
    <x v="1"/>
    <n v="117"/>
    <m/>
    <s v="US"/>
    <s v="USD"/>
    <x v="560"/>
    <x v="566"/>
    <b v="0"/>
    <x v="0"/>
    <s v="film &amp; video/science fiction"/>
    <x v="4"/>
    <x v="22"/>
  </r>
  <r>
    <n v="610"/>
    <x v="599"/>
    <s v="Stand-alone multi-state data-warehouse"/>
    <n v="42800"/>
    <x v="597"/>
    <n v="419.0560747663551"/>
    <x v="1"/>
    <n v="6406"/>
    <m/>
    <s v="US"/>
    <s v="USD"/>
    <x v="561"/>
    <x v="567"/>
    <b v="0"/>
    <x v="0"/>
    <s v="theater/plays"/>
    <x v="3"/>
    <x v="3"/>
  </r>
  <r>
    <n v="611"/>
    <x v="600"/>
    <s v="Multi-lateral maximized core"/>
    <n v="8200"/>
    <x v="598"/>
    <n v="13.853658536585368"/>
    <x v="3"/>
    <n v="15"/>
    <m/>
    <s v="US"/>
    <s v="USD"/>
    <x v="562"/>
    <x v="568"/>
    <b v="0"/>
    <x v="0"/>
    <s v="theater/plays"/>
    <x v="3"/>
    <x v="3"/>
  </r>
  <r>
    <n v="612"/>
    <x v="601"/>
    <s v="Innovative holistic hub"/>
    <n v="6200"/>
    <x v="599"/>
    <n v="139.43548387096774"/>
    <x v="1"/>
    <n v="192"/>
    <m/>
    <s v="US"/>
    <s v="USD"/>
    <x v="563"/>
    <x v="569"/>
    <b v="0"/>
    <x v="0"/>
    <s v="music/electric music"/>
    <x v="1"/>
    <x v="5"/>
  </r>
  <r>
    <n v="613"/>
    <x v="602"/>
    <s v="Reverse-engineered 24/7 methodology"/>
    <n v="1100"/>
    <x v="600"/>
    <n v="174"/>
    <x v="1"/>
    <n v="26"/>
    <m/>
    <s v="CA"/>
    <s v="CAD"/>
    <x v="564"/>
    <x v="570"/>
    <b v="0"/>
    <x v="0"/>
    <s v="theater/plays"/>
    <x v="3"/>
    <x v="3"/>
  </r>
  <r>
    <n v="614"/>
    <x v="603"/>
    <s v="Business-focused dynamic info-mediaries"/>
    <n v="26500"/>
    <x v="601"/>
    <n v="155.49056603773585"/>
    <x v="1"/>
    <n v="723"/>
    <m/>
    <s v="US"/>
    <s v="USD"/>
    <x v="565"/>
    <x v="571"/>
    <b v="0"/>
    <x v="0"/>
    <s v="theater/plays"/>
    <x v="3"/>
    <x v="3"/>
  </r>
  <r>
    <n v="615"/>
    <x v="604"/>
    <s v="Digitized clear-thinking installation"/>
    <n v="8500"/>
    <x v="602"/>
    <n v="170.44705882352943"/>
    <x v="1"/>
    <n v="170"/>
    <m/>
    <s v="IT"/>
    <s v="EUR"/>
    <x v="566"/>
    <x v="572"/>
    <b v="0"/>
    <x v="0"/>
    <s v="theater/plays"/>
    <x v="3"/>
    <x v="3"/>
  </r>
  <r>
    <n v="616"/>
    <x v="605"/>
    <s v="Quality-focused 24/7 superstructure"/>
    <n v="6400"/>
    <x v="402"/>
    <n v="189.515625"/>
    <x v="1"/>
    <n v="238"/>
    <m/>
    <s v="GB"/>
    <s v="GBP"/>
    <x v="567"/>
    <x v="573"/>
    <b v="0"/>
    <x v="1"/>
    <s v="music/indie rock"/>
    <x v="1"/>
    <x v="7"/>
  </r>
  <r>
    <n v="617"/>
    <x v="606"/>
    <s v="Multi-channeled local intranet"/>
    <n v="1400"/>
    <x v="203"/>
    <n v="249.71428571428572"/>
    <x v="1"/>
    <n v="55"/>
    <m/>
    <s v="US"/>
    <s v="USD"/>
    <x v="568"/>
    <x v="471"/>
    <b v="0"/>
    <x v="0"/>
    <s v="theater/plays"/>
    <x v="3"/>
    <x v="3"/>
  </r>
  <r>
    <n v="618"/>
    <x v="607"/>
    <s v="Open-architected mobile emulation"/>
    <n v="198600"/>
    <x v="603"/>
    <n v="48.860523665659613"/>
    <x v="0"/>
    <n v="1198"/>
    <m/>
    <s v="US"/>
    <s v="USD"/>
    <x v="569"/>
    <x v="574"/>
    <b v="0"/>
    <x v="0"/>
    <s v="publishing/nonfiction"/>
    <x v="5"/>
    <x v="9"/>
  </r>
  <r>
    <n v="619"/>
    <x v="608"/>
    <s v="Ameliorated foreground methodology"/>
    <n v="195900"/>
    <x v="604"/>
    <n v="28.461970393057683"/>
    <x v="0"/>
    <n v="648"/>
    <m/>
    <s v="US"/>
    <s v="USD"/>
    <x v="570"/>
    <x v="575"/>
    <b v="1"/>
    <x v="1"/>
    <s v="theater/plays"/>
    <x v="3"/>
    <x v="3"/>
  </r>
  <r>
    <n v="620"/>
    <x v="609"/>
    <s v="Synergized well-modulated project"/>
    <n v="4300"/>
    <x v="605"/>
    <n v="268.02325581395348"/>
    <x v="1"/>
    <n v="128"/>
    <m/>
    <s v="AU"/>
    <s v="AUD"/>
    <x v="571"/>
    <x v="576"/>
    <b v="0"/>
    <x v="0"/>
    <s v="photography/photography books"/>
    <x v="7"/>
    <x v="14"/>
  </r>
  <r>
    <n v="621"/>
    <x v="610"/>
    <s v="Extended context-sensitive forecast"/>
    <n v="25600"/>
    <x v="606"/>
    <n v="619.80078125"/>
    <x v="1"/>
    <n v="2144"/>
    <m/>
    <s v="US"/>
    <s v="USD"/>
    <x v="572"/>
    <x v="577"/>
    <b v="0"/>
    <x v="0"/>
    <s v="theater/plays"/>
    <x v="3"/>
    <x v="3"/>
  </r>
  <r>
    <n v="622"/>
    <x v="611"/>
    <s v="Total leadingedge neural-net"/>
    <n v="189000"/>
    <x v="607"/>
    <n v="3.1301587301587301"/>
    <x v="0"/>
    <n v="64"/>
    <m/>
    <s v="US"/>
    <s v="USD"/>
    <x v="573"/>
    <x v="578"/>
    <b v="0"/>
    <x v="0"/>
    <s v="music/indie rock"/>
    <x v="1"/>
    <x v="7"/>
  </r>
  <r>
    <n v="623"/>
    <x v="612"/>
    <s v="Organic actuating protocol"/>
    <n v="94300"/>
    <x v="608"/>
    <n v="159.92152704135739"/>
    <x v="1"/>
    <n v="2693"/>
    <m/>
    <s v="GB"/>
    <s v="GBP"/>
    <x v="574"/>
    <x v="477"/>
    <b v="0"/>
    <x v="0"/>
    <s v="theater/plays"/>
    <x v="3"/>
    <x v="3"/>
  </r>
  <r>
    <n v="624"/>
    <x v="613"/>
    <s v="Down-sized national software"/>
    <n v="5100"/>
    <x v="609"/>
    <n v="279.39215686274508"/>
    <x v="1"/>
    <n v="432"/>
    <m/>
    <s v="US"/>
    <s v="USD"/>
    <x v="511"/>
    <x v="579"/>
    <b v="0"/>
    <x v="0"/>
    <s v="photography/photography books"/>
    <x v="7"/>
    <x v="14"/>
  </r>
  <r>
    <n v="625"/>
    <x v="614"/>
    <s v="Organic upward-trending Graphical User Interface"/>
    <n v="7500"/>
    <x v="377"/>
    <n v="77.373333333333335"/>
    <x v="0"/>
    <n v="62"/>
    <m/>
    <s v="US"/>
    <s v="USD"/>
    <x v="575"/>
    <x v="580"/>
    <b v="0"/>
    <x v="0"/>
    <s v="theater/plays"/>
    <x v="3"/>
    <x v="3"/>
  </r>
  <r>
    <n v="626"/>
    <x v="615"/>
    <s v="Synergistic tertiary budgetary management"/>
    <n v="6400"/>
    <x v="610"/>
    <n v="206.32812500000003"/>
    <x v="1"/>
    <n v="189"/>
    <m/>
    <s v="US"/>
    <s v="USD"/>
    <x v="576"/>
    <x v="581"/>
    <b v="0"/>
    <x v="1"/>
    <s v="theater/plays"/>
    <x v="3"/>
    <x v="3"/>
  </r>
  <r>
    <n v="627"/>
    <x v="616"/>
    <s v="Open-architected incremental ability"/>
    <n v="1600"/>
    <x v="611"/>
    <n v="694.25"/>
    <x v="1"/>
    <n v="154"/>
    <m/>
    <s v="GB"/>
    <s v="GBP"/>
    <x v="577"/>
    <x v="582"/>
    <b v="1"/>
    <x v="0"/>
    <s v="food/food trucks"/>
    <x v="0"/>
    <x v="0"/>
  </r>
  <r>
    <n v="628"/>
    <x v="617"/>
    <s v="Intuitive object-oriented task-force"/>
    <n v="1900"/>
    <x v="612"/>
    <n v="151.78947368421052"/>
    <x v="1"/>
    <n v="96"/>
    <m/>
    <s v="US"/>
    <s v="USD"/>
    <x v="578"/>
    <x v="581"/>
    <b v="0"/>
    <x v="0"/>
    <s v="music/indie rock"/>
    <x v="1"/>
    <x v="7"/>
  </r>
  <r>
    <n v="629"/>
    <x v="618"/>
    <s v="Multi-tiered executive toolset"/>
    <n v="85900"/>
    <x v="613"/>
    <n v="64.58207217694995"/>
    <x v="0"/>
    <n v="750"/>
    <m/>
    <s v="US"/>
    <s v="USD"/>
    <x v="579"/>
    <x v="583"/>
    <b v="0"/>
    <x v="1"/>
    <s v="theater/plays"/>
    <x v="3"/>
    <x v="3"/>
  </r>
  <r>
    <n v="630"/>
    <x v="619"/>
    <s v="Grass-roots directional workforce"/>
    <n v="9500"/>
    <x v="614"/>
    <n v="62.873684210526314"/>
    <x v="3"/>
    <n v="87"/>
    <m/>
    <s v="US"/>
    <s v="USD"/>
    <x v="580"/>
    <x v="584"/>
    <b v="0"/>
    <x v="1"/>
    <s v="theater/plays"/>
    <x v="3"/>
    <x v="3"/>
  </r>
  <r>
    <n v="631"/>
    <x v="620"/>
    <s v="Quality-focused real-time solution"/>
    <n v="59200"/>
    <x v="615"/>
    <n v="310.39864864864865"/>
    <x v="1"/>
    <n v="3063"/>
    <m/>
    <s v="US"/>
    <s v="USD"/>
    <x v="581"/>
    <x v="585"/>
    <b v="0"/>
    <x v="0"/>
    <s v="theater/plays"/>
    <x v="3"/>
    <x v="3"/>
  </r>
  <r>
    <n v="632"/>
    <x v="621"/>
    <s v="Reduced interactive matrix"/>
    <n v="72100"/>
    <x v="616"/>
    <n v="42.859916782246884"/>
    <x v="2"/>
    <n v="278"/>
    <m/>
    <s v="US"/>
    <s v="USD"/>
    <x v="582"/>
    <x v="586"/>
    <b v="0"/>
    <x v="0"/>
    <s v="theater/plays"/>
    <x v="3"/>
    <x v="3"/>
  </r>
  <r>
    <n v="633"/>
    <x v="622"/>
    <s v="Adaptive context-sensitive architecture"/>
    <n v="6700"/>
    <x v="617"/>
    <n v="83.119402985074629"/>
    <x v="0"/>
    <n v="105"/>
    <m/>
    <s v="US"/>
    <s v="USD"/>
    <x v="336"/>
    <x v="587"/>
    <b v="0"/>
    <x v="0"/>
    <s v="film &amp; video/animation"/>
    <x v="4"/>
    <x v="10"/>
  </r>
  <r>
    <n v="634"/>
    <x v="623"/>
    <s v="Polarized incremental portal"/>
    <n v="118200"/>
    <x v="618"/>
    <n v="78.531302876480552"/>
    <x v="3"/>
    <n v="1658"/>
    <m/>
    <s v="US"/>
    <s v="USD"/>
    <x v="583"/>
    <x v="588"/>
    <b v="0"/>
    <x v="0"/>
    <s v="film &amp; video/television"/>
    <x v="4"/>
    <x v="19"/>
  </r>
  <r>
    <n v="635"/>
    <x v="624"/>
    <s v="Reactive regional access"/>
    <n v="139000"/>
    <x v="619"/>
    <n v="114.09352517985612"/>
    <x v="1"/>
    <n v="2266"/>
    <m/>
    <s v="US"/>
    <s v="USD"/>
    <x v="584"/>
    <x v="589"/>
    <b v="0"/>
    <x v="0"/>
    <s v="film &amp; video/television"/>
    <x v="4"/>
    <x v="19"/>
  </r>
  <r>
    <n v="636"/>
    <x v="625"/>
    <s v="Stand-alone reciprocal frame"/>
    <n v="197700"/>
    <x v="620"/>
    <n v="64.537683358624179"/>
    <x v="0"/>
    <n v="2604"/>
    <m/>
    <s v="DK"/>
    <s v="DKK"/>
    <x v="585"/>
    <x v="590"/>
    <b v="0"/>
    <x v="1"/>
    <s v="film &amp; video/animation"/>
    <x v="4"/>
    <x v="10"/>
  </r>
  <r>
    <n v="637"/>
    <x v="626"/>
    <s v="Open-architected 24/7 throughput"/>
    <n v="8500"/>
    <x v="621"/>
    <n v="79.411764705882348"/>
    <x v="0"/>
    <n v="65"/>
    <m/>
    <s v="US"/>
    <s v="USD"/>
    <x v="586"/>
    <x v="591"/>
    <b v="0"/>
    <x v="0"/>
    <s v="theater/plays"/>
    <x v="3"/>
    <x v="3"/>
  </r>
  <r>
    <n v="638"/>
    <x v="627"/>
    <s v="Monitored 24/7 approach"/>
    <n v="81600"/>
    <x v="622"/>
    <n v="11.419117647058824"/>
    <x v="0"/>
    <n v="94"/>
    <m/>
    <s v="US"/>
    <s v="USD"/>
    <x v="587"/>
    <x v="592"/>
    <b v="0"/>
    <x v="1"/>
    <s v="theater/plays"/>
    <x v="3"/>
    <x v="3"/>
  </r>
  <r>
    <n v="639"/>
    <x v="628"/>
    <s v="Upgradable explicit forecast"/>
    <n v="8600"/>
    <x v="623"/>
    <n v="56.186046511627907"/>
    <x v="2"/>
    <n v="45"/>
    <m/>
    <s v="US"/>
    <s v="USD"/>
    <x v="588"/>
    <x v="593"/>
    <b v="0"/>
    <x v="1"/>
    <s v="film &amp; video/drama"/>
    <x v="4"/>
    <x v="6"/>
  </r>
  <r>
    <n v="640"/>
    <x v="629"/>
    <s v="Pre-emptive context-sensitive support"/>
    <n v="119800"/>
    <x v="624"/>
    <n v="16.501669449081803"/>
    <x v="0"/>
    <n v="257"/>
    <m/>
    <s v="US"/>
    <s v="USD"/>
    <x v="589"/>
    <x v="510"/>
    <b v="0"/>
    <x v="0"/>
    <s v="theater/plays"/>
    <x v="3"/>
    <x v="3"/>
  </r>
  <r>
    <n v="641"/>
    <x v="630"/>
    <s v="Business-focused leadingedge instruction set"/>
    <n v="9400"/>
    <x v="625"/>
    <n v="119.96808510638297"/>
    <x v="1"/>
    <n v="194"/>
    <m/>
    <s v="CH"/>
    <s v="CHF"/>
    <x v="590"/>
    <x v="594"/>
    <b v="0"/>
    <x v="0"/>
    <s v="theater/plays"/>
    <x v="3"/>
    <x v="3"/>
  </r>
  <r>
    <n v="642"/>
    <x v="631"/>
    <s v="Extended multi-state knowledge user"/>
    <n v="9200"/>
    <x v="626"/>
    <n v="145.45652173913044"/>
    <x v="1"/>
    <n v="129"/>
    <m/>
    <s v="CA"/>
    <s v="CAD"/>
    <x v="591"/>
    <x v="595"/>
    <b v="0"/>
    <x v="0"/>
    <s v="technology/wearables"/>
    <x v="2"/>
    <x v="8"/>
  </r>
  <r>
    <n v="643"/>
    <x v="632"/>
    <s v="Future-proofed modular groupware"/>
    <n v="14900"/>
    <x v="627"/>
    <n v="221.38255033557047"/>
    <x v="1"/>
    <n v="375"/>
    <m/>
    <s v="US"/>
    <s v="USD"/>
    <x v="592"/>
    <x v="596"/>
    <b v="0"/>
    <x v="0"/>
    <s v="theater/plays"/>
    <x v="3"/>
    <x v="3"/>
  </r>
  <r>
    <n v="644"/>
    <x v="633"/>
    <s v="Distributed real-time algorithm"/>
    <n v="169400"/>
    <x v="628"/>
    <n v="48.396694214876035"/>
    <x v="0"/>
    <n v="2928"/>
    <m/>
    <s v="CA"/>
    <s v="CAD"/>
    <x v="593"/>
    <x v="597"/>
    <b v="0"/>
    <x v="0"/>
    <s v="theater/plays"/>
    <x v="3"/>
    <x v="3"/>
  </r>
  <r>
    <n v="645"/>
    <x v="634"/>
    <s v="Multi-lateral heuristic throughput"/>
    <n v="192100"/>
    <x v="629"/>
    <n v="92.911504424778755"/>
    <x v="0"/>
    <n v="4697"/>
    <m/>
    <s v="US"/>
    <s v="USD"/>
    <x v="594"/>
    <x v="598"/>
    <b v="0"/>
    <x v="1"/>
    <s v="music/rock"/>
    <x v="1"/>
    <x v="1"/>
  </r>
  <r>
    <n v="646"/>
    <x v="635"/>
    <s v="Switchable reciprocal middleware"/>
    <n v="98700"/>
    <x v="630"/>
    <n v="88.599797365754824"/>
    <x v="0"/>
    <n v="2915"/>
    <m/>
    <s v="US"/>
    <s v="USD"/>
    <x v="595"/>
    <x v="599"/>
    <b v="0"/>
    <x v="0"/>
    <s v="games/video games"/>
    <x v="6"/>
    <x v="11"/>
  </r>
  <r>
    <n v="647"/>
    <x v="636"/>
    <s v="Inverse multimedia Graphic Interface"/>
    <n v="4500"/>
    <x v="631"/>
    <n v="41.4"/>
    <x v="0"/>
    <n v="18"/>
    <m/>
    <s v="US"/>
    <s v="USD"/>
    <x v="596"/>
    <x v="600"/>
    <b v="0"/>
    <x v="0"/>
    <s v="publishing/translations"/>
    <x v="5"/>
    <x v="18"/>
  </r>
  <r>
    <n v="648"/>
    <x v="637"/>
    <s v="Vision-oriented local contingency"/>
    <n v="98600"/>
    <x v="632"/>
    <n v="63.056795131845846"/>
    <x v="3"/>
    <n v="723"/>
    <m/>
    <s v="US"/>
    <s v="USD"/>
    <x v="597"/>
    <x v="601"/>
    <b v="1"/>
    <x v="0"/>
    <s v="food/food trucks"/>
    <x v="0"/>
    <x v="0"/>
  </r>
  <r>
    <n v="649"/>
    <x v="638"/>
    <s v="Reactive 6thgeneration hub"/>
    <n v="121700"/>
    <x v="633"/>
    <n v="48.482333607230892"/>
    <x v="0"/>
    <n v="602"/>
    <m/>
    <s v="CH"/>
    <s v="CHF"/>
    <x v="598"/>
    <x v="602"/>
    <b v="1"/>
    <x v="1"/>
    <s v="theater/plays"/>
    <x v="3"/>
    <x v="3"/>
  </r>
  <r>
    <n v="650"/>
    <x v="639"/>
    <s v="Optional asymmetric success"/>
    <n v="100"/>
    <x v="50"/>
    <n v="2"/>
    <x v="0"/>
    <n v="1"/>
    <m/>
    <s v="US"/>
    <s v="USD"/>
    <x v="599"/>
    <x v="603"/>
    <b v="0"/>
    <x v="0"/>
    <s v="music/jazz"/>
    <x v="1"/>
    <x v="17"/>
  </r>
  <r>
    <n v="651"/>
    <x v="640"/>
    <s v="Digitized analyzing capacity"/>
    <n v="196700"/>
    <x v="634"/>
    <n v="88.47941026944585"/>
    <x v="0"/>
    <n v="3868"/>
    <m/>
    <s v="IT"/>
    <s v="EUR"/>
    <x v="600"/>
    <x v="604"/>
    <b v="0"/>
    <x v="0"/>
    <s v="film &amp; video/shorts"/>
    <x v="4"/>
    <x v="12"/>
  </r>
  <r>
    <n v="652"/>
    <x v="641"/>
    <s v="Vision-oriented regional hub"/>
    <n v="10000"/>
    <x v="635"/>
    <n v="126.84"/>
    <x v="1"/>
    <n v="409"/>
    <m/>
    <s v="US"/>
    <s v="USD"/>
    <x v="601"/>
    <x v="292"/>
    <b v="0"/>
    <x v="0"/>
    <s v="technology/web"/>
    <x v="2"/>
    <x v="2"/>
  </r>
  <r>
    <n v="653"/>
    <x v="642"/>
    <s v="Monitored incremental info-mediaries"/>
    <n v="600"/>
    <x v="636"/>
    <n v="2338.833333333333"/>
    <x v="1"/>
    <n v="234"/>
    <m/>
    <s v="US"/>
    <s v="USD"/>
    <x v="602"/>
    <x v="605"/>
    <b v="0"/>
    <x v="0"/>
    <s v="technology/web"/>
    <x v="2"/>
    <x v="2"/>
  </r>
  <r>
    <n v="654"/>
    <x v="643"/>
    <s v="Programmable static middleware"/>
    <n v="35000"/>
    <x v="637"/>
    <n v="508.38857142857148"/>
    <x v="1"/>
    <n v="3016"/>
    <m/>
    <s v="US"/>
    <s v="USD"/>
    <x v="335"/>
    <x v="606"/>
    <b v="0"/>
    <x v="0"/>
    <s v="music/metal"/>
    <x v="1"/>
    <x v="16"/>
  </r>
  <r>
    <n v="655"/>
    <x v="644"/>
    <s v="Multi-layered bottom-line encryption"/>
    <n v="6900"/>
    <x v="638"/>
    <n v="191.47826086956522"/>
    <x v="1"/>
    <n v="264"/>
    <m/>
    <s v="US"/>
    <s v="USD"/>
    <x v="603"/>
    <x v="607"/>
    <b v="1"/>
    <x v="0"/>
    <s v="photography/photography books"/>
    <x v="7"/>
    <x v="14"/>
  </r>
  <r>
    <n v="656"/>
    <x v="645"/>
    <s v="Vision-oriented systematic Graphical User Interface"/>
    <n v="118400"/>
    <x v="639"/>
    <n v="42.127533783783782"/>
    <x v="0"/>
    <n v="504"/>
    <m/>
    <s v="AU"/>
    <s v="AUD"/>
    <x v="604"/>
    <x v="608"/>
    <b v="0"/>
    <x v="0"/>
    <s v="food/food trucks"/>
    <x v="0"/>
    <x v="0"/>
  </r>
  <r>
    <n v="657"/>
    <x v="646"/>
    <s v="Balanced optimal hardware"/>
    <n v="10000"/>
    <x v="640"/>
    <n v="8.24"/>
    <x v="0"/>
    <n v="14"/>
    <m/>
    <s v="US"/>
    <s v="USD"/>
    <x v="605"/>
    <x v="609"/>
    <b v="0"/>
    <x v="0"/>
    <s v="film &amp; video/science fiction"/>
    <x v="4"/>
    <x v="22"/>
  </r>
  <r>
    <n v="658"/>
    <x v="647"/>
    <s v="Self-enabling mission-critical success"/>
    <n v="52600"/>
    <x v="641"/>
    <n v="60.064638783269963"/>
    <x v="3"/>
    <n v="390"/>
    <m/>
    <s v="US"/>
    <s v="USD"/>
    <x v="606"/>
    <x v="610"/>
    <b v="0"/>
    <x v="0"/>
    <s v="music/rock"/>
    <x v="1"/>
    <x v="1"/>
  </r>
  <r>
    <n v="659"/>
    <x v="648"/>
    <s v="Grass-roots dynamic emulation"/>
    <n v="120700"/>
    <x v="642"/>
    <n v="47.232808616404313"/>
    <x v="0"/>
    <n v="750"/>
    <m/>
    <s v="GB"/>
    <s v="GBP"/>
    <x v="65"/>
    <x v="611"/>
    <b v="0"/>
    <x v="0"/>
    <s v="film &amp; video/documentary"/>
    <x v="4"/>
    <x v="4"/>
  </r>
  <r>
    <n v="660"/>
    <x v="649"/>
    <s v="Fundamental disintermediate matrix"/>
    <n v="9100"/>
    <x v="643"/>
    <n v="81.736263736263737"/>
    <x v="0"/>
    <n v="77"/>
    <m/>
    <s v="US"/>
    <s v="USD"/>
    <x v="607"/>
    <x v="612"/>
    <b v="1"/>
    <x v="0"/>
    <s v="theater/plays"/>
    <x v="3"/>
    <x v="3"/>
  </r>
  <r>
    <n v="661"/>
    <x v="650"/>
    <s v="Right-sized secondary challenge"/>
    <n v="106800"/>
    <x v="644"/>
    <n v="54.187265917603"/>
    <x v="0"/>
    <n v="752"/>
    <m/>
    <s v="DK"/>
    <s v="DKK"/>
    <x v="608"/>
    <x v="613"/>
    <b v="0"/>
    <x v="0"/>
    <s v="music/jazz"/>
    <x v="1"/>
    <x v="17"/>
  </r>
  <r>
    <n v="662"/>
    <x v="651"/>
    <s v="Implemented exuding software"/>
    <n v="9100"/>
    <x v="645"/>
    <n v="97.868131868131869"/>
    <x v="0"/>
    <n v="131"/>
    <m/>
    <s v="US"/>
    <s v="USD"/>
    <x v="609"/>
    <x v="614"/>
    <b v="0"/>
    <x v="0"/>
    <s v="theater/plays"/>
    <x v="3"/>
    <x v="3"/>
  </r>
  <r>
    <n v="663"/>
    <x v="652"/>
    <s v="Total optimizing software"/>
    <n v="10000"/>
    <x v="646"/>
    <n v="77.239999999999995"/>
    <x v="0"/>
    <n v="87"/>
    <m/>
    <s v="US"/>
    <s v="USD"/>
    <x v="610"/>
    <x v="615"/>
    <b v="0"/>
    <x v="0"/>
    <s v="theater/plays"/>
    <x v="3"/>
    <x v="3"/>
  </r>
  <r>
    <n v="664"/>
    <x v="327"/>
    <s v="Optional maximized attitude"/>
    <n v="79400"/>
    <x v="647"/>
    <n v="33.464735516372798"/>
    <x v="0"/>
    <n v="1063"/>
    <m/>
    <s v="US"/>
    <s v="USD"/>
    <x v="541"/>
    <x v="616"/>
    <b v="0"/>
    <x v="0"/>
    <s v="music/jazz"/>
    <x v="1"/>
    <x v="17"/>
  </r>
  <r>
    <n v="665"/>
    <x v="653"/>
    <s v="Customer-focused impactful extranet"/>
    <n v="5100"/>
    <x v="648"/>
    <n v="239.58823529411765"/>
    <x v="1"/>
    <n v="272"/>
    <m/>
    <s v="US"/>
    <s v="USD"/>
    <x v="611"/>
    <x v="453"/>
    <b v="0"/>
    <x v="1"/>
    <s v="film &amp; video/documentary"/>
    <x v="4"/>
    <x v="4"/>
  </r>
  <r>
    <n v="666"/>
    <x v="654"/>
    <s v="Cloned bottom-line success"/>
    <n v="3100"/>
    <x v="649"/>
    <n v="64.032258064516128"/>
    <x v="3"/>
    <n v="25"/>
    <m/>
    <s v="US"/>
    <s v="USD"/>
    <x v="612"/>
    <x v="617"/>
    <b v="0"/>
    <x v="1"/>
    <s v="theater/plays"/>
    <x v="3"/>
    <x v="3"/>
  </r>
  <r>
    <n v="667"/>
    <x v="655"/>
    <s v="Decentralized bandwidth-monitored ability"/>
    <n v="6900"/>
    <x v="650"/>
    <n v="176.15942028985506"/>
    <x v="1"/>
    <n v="419"/>
    <m/>
    <s v="US"/>
    <s v="USD"/>
    <x v="613"/>
    <x v="618"/>
    <b v="0"/>
    <x v="0"/>
    <s v="journalism/audio"/>
    <x v="8"/>
    <x v="23"/>
  </r>
  <r>
    <n v="668"/>
    <x v="656"/>
    <s v="Programmable leadingedge budgetary management"/>
    <n v="27500"/>
    <x v="651"/>
    <n v="20.33818181818182"/>
    <x v="0"/>
    <n v="76"/>
    <m/>
    <s v="US"/>
    <s v="USD"/>
    <x v="614"/>
    <x v="619"/>
    <b v="0"/>
    <x v="0"/>
    <s v="theater/plays"/>
    <x v="3"/>
    <x v="3"/>
  </r>
  <r>
    <n v="669"/>
    <x v="657"/>
    <s v="Upgradable bi-directional concept"/>
    <n v="48800"/>
    <x v="652"/>
    <n v="358.64754098360658"/>
    <x v="1"/>
    <n v="1621"/>
    <m/>
    <s v="IT"/>
    <s v="EUR"/>
    <x v="615"/>
    <x v="620"/>
    <b v="0"/>
    <x v="0"/>
    <s v="theater/plays"/>
    <x v="3"/>
    <x v="3"/>
  </r>
  <r>
    <n v="670"/>
    <x v="635"/>
    <s v="Re-contextualized homogeneous flexibility"/>
    <n v="16200"/>
    <x v="653"/>
    <n v="468.85802469135803"/>
    <x v="1"/>
    <n v="1101"/>
    <m/>
    <s v="US"/>
    <s v="USD"/>
    <x v="90"/>
    <x v="621"/>
    <b v="0"/>
    <x v="0"/>
    <s v="music/indie rock"/>
    <x v="1"/>
    <x v="7"/>
  </r>
  <r>
    <n v="671"/>
    <x v="658"/>
    <s v="Monitored bi-directional standardization"/>
    <n v="97600"/>
    <x v="654"/>
    <n v="122.05635245901641"/>
    <x v="1"/>
    <n v="1073"/>
    <m/>
    <s v="US"/>
    <s v="USD"/>
    <x v="616"/>
    <x v="622"/>
    <b v="0"/>
    <x v="1"/>
    <s v="theater/plays"/>
    <x v="3"/>
    <x v="3"/>
  </r>
  <r>
    <n v="672"/>
    <x v="659"/>
    <s v="Stand-alone grid-enabled leverage"/>
    <n v="197900"/>
    <x v="655"/>
    <n v="55.931783729156137"/>
    <x v="0"/>
    <n v="4428"/>
    <m/>
    <s v="AU"/>
    <s v="AUD"/>
    <x v="617"/>
    <x v="623"/>
    <b v="0"/>
    <x v="0"/>
    <s v="theater/plays"/>
    <x v="3"/>
    <x v="3"/>
  </r>
  <r>
    <n v="673"/>
    <x v="660"/>
    <s v="Assimilated regional groupware"/>
    <n v="5600"/>
    <x v="656"/>
    <n v="43.660714285714285"/>
    <x v="0"/>
    <n v="58"/>
    <m/>
    <s v="IT"/>
    <s v="EUR"/>
    <x v="618"/>
    <x v="624"/>
    <b v="0"/>
    <x v="0"/>
    <s v="music/indie rock"/>
    <x v="1"/>
    <x v="7"/>
  </r>
  <r>
    <n v="674"/>
    <x v="661"/>
    <s v="Up-sized 24hour instruction set"/>
    <n v="170700"/>
    <x v="657"/>
    <n v="33.53837141183363"/>
    <x v="3"/>
    <n v="1218"/>
    <m/>
    <s v="US"/>
    <s v="USD"/>
    <x v="619"/>
    <x v="625"/>
    <b v="0"/>
    <x v="0"/>
    <s v="photography/photography books"/>
    <x v="7"/>
    <x v="14"/>
  </r>
  <r>
    <n v="675"/>
    <x v="662"/>
    <s v="Right-sized web-enabled intranet"/>
    <n v="9700"/>
    <x v="658"/>
    <n v="122.97938144329896"/>
    <x v="1"/>
    <n v="331"/>
    <m/>
    <s v="US"/>
    <s v="USD"/>
    <x v="620"/>
    <x v="626"/>
    <b v="0"/>
    <x v="0"/>
    <s v="journalism/audio"/>
    <x v="8"/>
    <x v="23"/>
  </r>
  <r>
    <n v="676"/>
    <x v="663"/>
    <s v="Expanded needs-based orchestration"/>
    <n v="62300"/>
    <x v="659"/>
    <n v="189.74959871589084"/>
    <x v="1"/>
    <n v="1170"/>
    <m/>
    <s v="US"/>
    <s v="USD"/>
    <x v="621"/>
    <x v="627"/>
    <b v="0"/>
    <x v="0"/>
    <s v="photography/photography books"/>
    <x v="7"/>
    <x v="14"/>
  </r>
  <r>
    <n v="677"/>
    <x v="664"/>
    <s v="Organic system-worthy orchestration"/>
    <n v="5300"/>
    <x v="660"/>
    <n v="83.622641509433961"/>
    <x v="0"/>
    <n v="111"/>
    <m/>
    <s v="US"/>
    <s v="USD"/>
    <x v="622"/>
    <x v="491"/>
    <b v="0"/>
    <x v="0"/>
    <s v="publishing/fiction"/>
    <x v="5"/>
    <x v="13"/>
  </r>
  <r>
    <n v="678"/>
    <x v="665"/>
    <s v="Inverse static standardization"/>
    <n v="99500"/>
    <x v="661"/>
    <n v="17.968844221105527"/>
    <x v="3"/>
    <n v="215"/>
    <m/>
    <s v="US"/>
    <s v="USD"/>
    <x v="35"/>
    <x v="628"/>
    <b v="0"/>
    <x v="0"/>
    <s v="film &amp; video/drama"/>
    <x v="4"/>
    <x v="6"/>
  </r>
  <r>
    <n v="679"/>
    <x v="307"/>
    <s v="Synchronized motivating solution"/>
    <n v="1400"/>
    <x v="662"/>
    <n v="1036.5"/>
    <x v="1"/>
    <n v="363"/>
    <m/>
    <s v="US"/>
    <s v="USD"/>
    <x v="623"/>
    <x v="629"/>
    <b v="0"/>
    <x v="1"/>
    <s v="food/food trucks"/>
    <x v="0"/>
    <x v="0"/>
  </r>
  <r>
    <n v="680"/>
    <x v="666"/>
    <s v="Open-source 4thgeneration open system"/>
    <n v="145600"/>
    <x v="663"/>
    <n v="97.405219780219781"/>
    <x v="0"/>
    <n v="2955"/>
    <m/>
    <s v="US"/>
    <s v="USD"/>
    <x v="624"/>
    <x v="630"/>
    <b v="0"/>
    <x v="1"/>
    <s v="games/mobile games"/>
    <x v="6"/>
    <x v="20"/>
  </r>
  <r>
    <n v="681"/>
    <x v="667"/>
    <s v="Decentralized context-sensitive superstructure"/>
    <n v="184100"/>
    <x v="664"/>
    <n v="86.386203150461711"/>
    <x v="0"/>
    <n v="1657"/>
    <m/>
    <s v="US"/>
    <s v="USD"/>
    <x v="625"/>
    <x v="631"/>
    <b v="0"/>
    <x v="0"/>
    <s v="theater/plays"/>
    <x v="3"/>
    <x v="3"/>
  </r>
  <r>
    <n v="682"/>
    <x v="668"/>
    <s v="Compatible 5thgeneration concept"/>
    <n v="5400"/>
    <x v="665"/>
    <n v="150.16666666666666"/>
    <x v="1"/>
    <n v="103"/>
    <m/>
    <s v="US"/>
    <s v="USD"/>
    <x v="626"/>
    <x v="632"/>
    <b v="0"/>
    <x v="0"/>
    <s v="theater/plays"/>
    <x v="3"/>
    <x v="3"/>
  </r>
  <r>
    <n v="683"/>
    <x v="669"/>
    <s v="Virtual systemic intranet"/>
    <n v="2300"/>
    <x v="666"/>
    <n v="358.43478260869563"/>
    <x v="1"/>
    <n v="147"/>
    <m/>
    <s v="US"/>
    <s v="USD"/>
    <x v="627"/>
    <x v="633"/>
    <b v="0"/>
    <x v="0"/>
    <s v="theater/plays"/>
    <x v="3"/>
    <x v="3"/>
  </r>
  <r>
    <n v="684"/>
    <x v="670"/>
    <s v="Optimized systemic algorithm"/>
    <n v="1400"/>
    <x v="667"/>
    <n v="542.85714285714289"/>
    <x v="1"/>
    <n v="110"/>
    <m/>
    <s v="CA"/>
    <s v="CAD"/>
    <x v="628"/>
    <x v="634"/>
    <b v="0"/>
    <x v="0"/>
    <s v="publishing/nonfiction"/>
    <x v="5"/>
    <x v="9"/>
  </r>
  <r>
    <n v="685"/>
    <x v="671"/>
    <s v="Customizable homogeneous firmware"/>
    <n v="140000"/>
    <x v="668"/>
    <n v="67.500714285714281"/>
    <x v="0"/>
    <n v="926"/>
    <m/>
    <s v="CA"/>
    <s v="CAD"/>
    <x v="629"/>
    <x v="415"/>
    <b v="0"/>
    <x v="0"/>
    <s v="theater/plays"/>
    <x v="3"/>
    <x v="3"/>
  </r>
  <r>
    <n v="686"/>
    <x v="672"/>
    <s v="Front-line cohesive extranet"/>
    <n v="7500"/>
    <x v="669"/>
    <n v="191.74666666666667"/>
    <x v="1"/>
    <n v="134"/>
    <m/>
    <s v="US"/>
    <s v="USD"/>
    <x v="630"/>
    <x v="635"/>
    <b v="0"/>
    <x v="0"/>
    <s v="technology/wearables"/>
    <x v="2"/>
    <x v="8"/>
  </r>
  <r>
    <n v="687"/>
    <x v="673"/>
    <s v="Distributed holistic neural-net"/>
    <n v="1500"/>
    <x v="670"/>
    <n v="932"/>
    <x v="1"/>
    <n v="269"/>
    <m/>
    <s v="US"/>
    <s v="USD"/>
    <x v="631"/>
    <x v="607"/>
    <b v="0"/>
    <x v="0"/>
    <s v="theater/plays"/>
    <x v="3"/>
    <x v="3"/>
  </r>
  <r>
    <n v="688"/>
    <x v="674"/>
    <s v="Devolved client-server monitoring"/>
    <n v="2900"/>
    <x v="671"/>
    <n v="429.27586206896552"/>
    <x v="1"/>
    <n v="175"/>
    <m/>
    <s v="US"/>
    <s v="USD"/>
    <x v="632"/>
    <x v="636"/>
    <b v="0"/>
    <x v="1"/>
    <s v="film &amp; video/television"/>
    <x v="4"/>
    <x v="19"/>
  </r>
  <r>
    <n v="689"/>
    <x v="675"/>
    <s v="Seamless directional capacity"/>
    <n v="7300"/>
    <x v="672"/>
    <n v="100.65753424657535"/>
    <x v="1"/>
    <n v="69"/>
    <m/>
    <s v="US"/>
    <s v="USD"/>
    <x v="633"/>
    <x v="637"/>
    <b v="0"/>
    <x v="0"/>
    <s v="technology/web"/>
    <x v="2"/>
    <x v="2"/>
  </r>
  <r>
    <n v="690"/>
    <x v="676"/>
    <s v="Polarized actuating implementation"/>
    <n v="3600"/>
    <x v="673"/>
    <n v="226.61111111111109"/>
    <x v="1"/>
    <n v="190"/>
    <m/>
    <s v="US"/>
    <s v="USD"/>
    <x v="634"/>
    <x v="638"/>
    <b v="0"/>
    <x v="1"/>
    <s v="film &amp; video/documentary"/>
    <x v="4"/>
    <x v="4"/>
  </r>
  <r>
    <n v="691"/>
    <x v="677"/>
    <s v="Front-line disintermediate hub"/>
    <n v="5000"/>
    <x v="674"/>
    <n v="142.38"/>
    <x v="1"/>
    <n v="237"/>
    <m/>
    <s v="US"/>
    <s v="USD"/>
    <x v="635"/>
    <x v="639"/>
    <b v="1"/>
    <x v="1"/>
    <s v="film &amp; video/documentary"/>
    <x v="4"/>
    <x v="4"/>
  </r>
  <r>
    <n v="692"/>
    <x v="678"/>
    <s v="Decentralized 4thgeneration challenge"/>
    <n v="6000"/>
    <x v="675"/>
    <n v="90.633333333333326"/>
    <x v="0"/>
    <n v="77"/>
    <m/>
    <s v="GB"/>
    <s v="GBP"/>
    <x v="636"/>
    <x v="640"/>
    <b v="0"/>
    <x v="0"/>
    <s v="music/rock"/>
    <x v="1"/>
    <x v="1"/>
  </r>
  <r>
    <n v="693"/>
    <x v="679"/>
    <s v="Reverse-engineered composite hierarchy"/>
    <n v="180400"/>
    <x v="676"/>
    <n v="63.966740576496676"/>
    <x v="0"/>
    <n v="1748"/>
    <m/>
    <s v="US"/>
    <s v="USD"/>
    <x v="637"/>
    <x v="641"/>
    <b v="0"/>
    <x v="0"/>
    <s v="theater/plays"/>
    <x v="3"/>
    <x v="3"/>
  </r>
  <r>
    <n v="694"/>
    <x v="680"/>
    <s v="Programmable tangible ability"/>
    <n v="9100"/>
    <x v="677"/>
    <n v="84.131868131868131"/>
    <x v="0"/>
    <n v="79"/>
    <m/>
    <s v="US"/>
    <s v="USD"/>
    <x v="638"/>
    <x v="642"/>
    <b v="0"/>
    <x v="0"/>
    <s v="theater/plays"/>
    <x v="3"/>
    <x v="3"/>
  </r>
  <r>
    <n v="695"/>
    <x v="681"/>
    <s v="Configurable full-range emulation"/>
    <n v="9200"/>
    <x v="678"/>
    <n v="133.93478260869566"/>
    <x v="1"/>
    <n v="196"/>
    <m/>
    <s v="IT"/>
    <s v="EUR"/>
    <x v="639"/>
    <x v="445"/>
    <b v="1"/>
    <x v="0"/>
    <s v="music/rock"/>
    <x v="1"/>
    <x v="1"/>
  </r>
  <r>
    <n v="696"/>
    <x v="682"/>
    <s v="Total real-time hardware"/>
    <n v="164100"/>
    <x v="679"/>
    <n v="59.042047531992694"/>
    <x v="0"/>
    <n v="889"/>
    <m/>
    <s v="US"/>
    <s v="USD"/>
    <x v="640"/>
    <x v="116"/>
    <b v="0"/>
    <x v="1"/>
    <s v="theater/plays"/>
    <x v="3"/>
    <x v="3"/>
  </r>
  <r>
    <n v="697"/>
    <x v="683"/>
    <s v="Profound system-worthy functionalities"/>
    <n v="128900"/>
    <x v="680"/>
    <n v="152.80062063615205"/>
    <x v="1"/>
    <n v="7295"/>
    <m/>
    <s v="US"/>
    <s v="USD"/>
    <x v="641"/>
    <x v="643"/>
    <b v="0"/>
    <x v="0"/>
    <s v="music/electric music"/>
    <x v="1"/>
    <x v="5"/>
  </r>
  <r>
    <n v="698"/>
    <x v="684"/>
    <s v="Cloned hybrid focus group"/>
    <n v="42100"/>
    <x v="681"/>
    <n v="446.69121140142522"/>
    <x v="1"/>
    <n v="2893"/>
    <m/>
    <s v="CA"/>
    <s v="CAD"/>
    <x v="642"/>
    <x v="644"/>
    <b v="0"/>
    <x v="0"/>
    <s v="technology/wearables"/>
    <x v="2"/>
    <x v="8"/>
  </r>
  <r>
    <n v="699"/>
    <x v="196"/>
    <s v="Ergonomic dedicated focus group"/>
    <n v="7400"/>
    <x v="682"/>
    <n v="84.391891891891888"/>
    <x v="0"/>
    <n v="56"/>
    <m/>
    <s v="US"/>
    <s v="USD"/>
    <x v="230"/>
    <x v="645"/>
    <b v="0"/>
    <x v="0"/>
    <s v="film &amp; video/drama"/>
    <x v="4"/>
    <x v="6"/>
  </r>
  <r>
    <n v="700"/>
    <x v="685"/>
    <s v="Realigned zero administration paradigm"/>
    <n v="100"/>
    <x v="247"/>
    <n v="3"/>
    <x v="0"/>
    <n v="1"/>
    <m/>
    <s v="US"/>
    <s v="USD"/>
    <x v="67"/>
    <x v="646"/>
    <b v="0"/>
    <x v="0"/>
    <s v="technology/wearables"/>
    <x v="2"/>
    <x v="8"/>
  </r>
  <r>
    <n v="701"/>
    <x v="686"/>
    <s v="Open-source multi-tasking methodology"/>
    <n v="52000"/>
    <x v="683"/>
    <n v="175.02692307692308"/>
    <x v="1"/>
    <n v="820"/>
    <m/>
    <s v="US"/>
    <s v="USD"/>
    <x v="643"/>
    <x v="647"/>
    <b v="1"/>
    <x v="0"/>
    <s v="theater/plays"/>
    <x v="3"/>
    <x v="3"/>
  </r>
  <r>
    <n v="702"/>
    <x v="687"/>
    <s v="Object-based attitude-oriented analyzer"/>
    <n v="8700"/>
    <x v="684"/>
    <n v="54.137931034482754"/>
    <x v="0"/>
    <n v="83"/>
    <m/>
    <s v="US"/>
    <s v="USD"/>
    <x v="644"/>
    <x v="467"/>
    <b v="0"/>
    <x v="0"/>
    <s v="technology/wearables"/>
    <x v="2"/>
    <x v="8"/>
  </r>
  <r>
    <n v="703"/>
    <x v="688"/>
    <s v="Cross-platform tertiary hub"/>
    <n v="63400"/>
    <x v="685"/>
    <n v="311.87381703470032"/>
    <x v="1"/>
    <n v="2038"/>
    <m/>
    <s v="US"/>
    <s v="USD"/>
    <x v="645"/>
    <x v="648"/>
    <b v="1"/>
    <x v="1"/>
    <s v="publishing/translations"/>
    <x v="5"/>
    <x v="18"/>
  </r>
  <r>
    <n v="704"/>
    <x v="689"/>
    <s v="Seamless clear-thinking artificial intelligence"/>
    <n v="8700"/>
    <x v="686"/>
    <n v="122.78160919540231"/>
    <x v="1"/>
    <n v="116"/>
    <m/>
    <s v="US"/>
    <s v="USD"/>
    <x v="646"/>
    <x v="649"/>
    <b v="0"/>
    <x v="0"/>
    <s v="film &amp; video/animation"/>
    <x v="4"/>
    <x v="10"/>
  </r>
  <r>
    <n v="705"/>
    <x v="690"/>
    <s v="Centralized tangible success"/>
    <n v="169700"/>
    <x v="687"/>
    <n v="99.026517383618156"/>
    <x v="0"/>
    <n v="2025"/>
    <m/>
    <s v="GB"/>
    <s v="GBP"/>
    <x v="626"/>
    <x v="650"/>
    <b v="0"/>
    <x v="0"/>
    <s v="publishing/nonfiction"/>
    <x v="5"/>
    <x v="9"/>
  </r>
  <r>
    <n v="706"/>
    <x v="691"/>
    <s v="Customer-focused multimedia methodology"/>
    <n v="108400"/>
    <x v="688"/>
    <n v="127.84686346863469"/>
    <x v="1"/>
    <n v="1345"/>
    <m/>
    <s v="AU"/>
    <s v="AUD"/>
    <x v="647"/>
    <x v="651"/>
    <b v="0"/>
    <x v="1"/>
    <s v="technology/web"/>
    <x v="2"/>
    <x v="2"/>
  </r>
  <r>
    <n v="707"/>
    <x v="692"/>
    <s v="Visionary maximized Local Area Network"/>
    <n v="7300"/>
    <x v="689"/>
    <n v="158.61643835616439"/>
    <x v="1"/>
    <n v="168"/>
    <m/>
    <s v="US"/>
    <s v="USD"/>
    <x v="159"/>
    <x v="652"/>
    <b v="0"/>
    <x v="0"/>
    <s v="film &amp; video/drama"/>
    <x v="4"/>
    <x v="6"/>
  </r>
  <r>
    <n v="708"/>
    <x v="693"/>
    <s v="Secured bifurcated intranet"/>
    <n v="1700"/>
    <x v="690"/>
    <n v="707.05882352941171"/>
    <x v="1"/>
    <n v="137"/>
    <m/>
    <s v="CH"/>
    <s v="CHF"/>
    <x v="648"/>
    <x v="653"/>
    <b v="0"/>
    <x v="0"/>
    <s v="theater/plays"/>
    <x v="3"/>
    <x v="3"/>
  </r>
  <r>
    <n v="709"/>
    <x v="694"/>
    <s v="Grass-roots 4thgeneration product"/>
    <n v="9800"/>
    <x v="691"/>
    <n v="142.38775510204081"/>
    <x v="1"/>
    <n v="186"/>
    <m/>
    <s v="IT"/>
    <s v="EUR"/>
    <x v="267"/>
    <x v="654"/>
    <b v="0"/>
    <x v="0"/>
    <s v="theater/plays"/>
    <x v="3"/>
    <x v="3"/>
  </r>
  <r>
    <n v="710"/>
    <x v="695"/>
    <s v="Reduced next generation info-mediaries"/>
    <n v="4300"/>
    <x v="692"/>
    <n v="147.86046511627907"/>
    <x v="1"/>
    <n v="125"/>
    <m/>
    <s v="US"/>
    <s v="USD"/>
    <x v="649"/>
    <x v="655"/>
    <b v="0"/>
    <x v="1"/>
    <s v="theater/plays"/>
    <x v="3"/>
    <x v="3"/>
  </r>
  <r>
    <n v="711"/>
    <x v="696"/>
    <s v="Customizable full-range artificial intelligence"/>
    <n v="6200"/>
    <x v="693"/>
    <n v="20.322580645161288"/>
    <x v="0"/>
    <n v="14"/>
    <m/>
    <s v="IT"/>
    <s v="EUR"/>
    <x v="248"/>
    <x v="656"/>
    <b v="1"/>
    <x v="1"/>
    <s v="theater/plays"/>
    <x v="3"/>
    <x v="3"/>
  </r>
  <r>
    <n v="712"/>
    <x v="697"/>
    <s v="Programmable leadingedge contingency"/>
    <n v="800"/>
    <x v="694"/>
    <n v="1840.625"/>
    <x v="1"/>
    <n v="202"/>
    <m/>
    <s v="US"/>
    <s v="USD"/>
    <x v="571"/>
    <x v="657"/>
    <b v="0"/>
    <x v="0"/>
    <s v="theater/plays"/>
    <x v="3"/>
    <x v="3"/>
  </r>
  <r>
    <n v="713"/>
    <x v="698"/>
    <s v="Multi-layered global groupware"/>
    <n v="6900"/>
    <x v="695"/>
    <n v="161.94202898550725"/>
    <x v="1"/>
    <n v="103"/>
    <m/>
    <s v="US"/>
    <s v="USD"/>
    <x v="650"/>
    <x v="89"/>
    <b v="0"/>
    <x v="0"/>
    <s v="publishing/radio &amp; podcasts"/>
    <x v="5"/>
    <x v="15"/>
  </r>
  <r>
    <n v="714"/>
    <x v="699"/>
    <s v="Switchable methodical superstructure"/>
    <n v="38500"/>
    <x v="696"/>
    <n v="472.82077922077923"/>
    <x v="1"/>
    <n v="1785"/>
    <m/>
    <s v="US"/>
    <s v="USD"/>
    <x v="1"/>
    <x v="658"/>
    <b v="0"/>
    <x v="0"/>
    <s v="music/rock"/>
    <x v="1"/>
    <x v="1"/>
  </r>
  <r>
    <n v="715"/>
    <x v="700"/>
    <s v="Expanded even-keeled portal"/>
    <n v="118000"/>
    <x v="697"/>
    <n v="24.466101694915253"/>
    <x v="0"/>
    <n v="656"/>
    <m/>
    <s v="US"/>
    <s v="USD"/>
    <x v="651"/>
    <x v="438"/>
    <b v="0"/>
    <x v="0"/>
    <s v="games/mobile games"/>
    <x v="6"/>
    <x v="20"/>
  </r>
  <r>
    <n v="716"/>
    <x v="701"/>
    <s v="Advanced modular moderator"/>
    <n v="2000"/>
    <x v="698"/>
    <n v="517.65"/>
    <x v="1"/>
    <n v="157"/>
    <m/>
    <s v="US"/>
    <s v="USD"/>
    <x v="652"/>
    <x v="659"/>
    <b v="0"/>
    <x v="1"/>
    <s v="theater/plays"/>
    <x v="3"/>
    <x v="3"/>
  </r>
  <r>
    <n v="717"/>
    <x v="702"/>
    <s v="Reverse-engineered well-modulated ability"/>
    <n v="5600"/>
    <x v="699"/>
    <n v="247.64285714285714"/>
    <x v="1"/>
    <n v="555"/>
    <m/>
    <s v="US"/>
    <s v="USD"/>
    <x v="653"/>
    <x v="660"/>
    <b v="0"/>
    <x v="0"/>
    <s v="film &amp; video/documentary"/>
    <x v="4"/>
    <x v="4"/>
  </r>
  <r>
    <n v="718"/>
    <x v="703"/>
    <s v="Expanded optimal pricing structure"/>
    <n v="8300"/>
    <x v="700"/>
    <n v="100.20481927710843"/>
    <x v="1"/>
    <n v="297"/>
    <m/>
    <s v="US"/>
    <s v="USD"/>
    <x v="654"/>
    <x v="661"/>
    <b v="0"/>
    <x v="0"/>
    <s v="technology/wearables"/>
    <x v="2"/>
    <x v="8"/>
  </r>
  <r>
    <n v="719"/>
    <x v="704"/>
    <s v="Down-sized uniform ability"/>
    <n v="6900"/>
    <x v="701"/>
    <n v="153"/>
    <x v="1"/>
    <n v="123"/>
    <m/>
    <s v="US"/>
    <s v="USD"/>
    <x v="655"/>
    <x v="662"/>
    <b v="0"/>
    <x v="0"/>
    <s v="publishing/fiction"/>
    <x v="5"/>
    <x v="13"/>
  </r>
  <r>
    <n v="720"/>
    <x v="705"/>
    <s v="Multi-layered upward-trending conglomeration"/>
    <n v="8700"/>
    <x v="702"/>
    <n v="37.091954022988503"/>
    <x v="3"/>
    <n v="38"/>
    <m/>
    <s v="DK"/>
    <s v="DKK"/>
    <x v="656"/>
    <x v="236"/>
    <b v="0"/>
    <x v="1"/>
    <s v="theater/plays"/>
    <x v="3"/>
    <x v="3"/>
  </r>
  <r>
    <n v="721"/>
    <x v="706"/>
    <s v="Open-architected systematic intranet"/>
    <n v="123600"/>
    <x v="703"/>
    <n v="4.392394822006473"/>
    <x v="3"/>
    <n v="60"/>
    <m/>
    <s v="US"/>
    <s v="USD"/>
    <x v="657"/>
    <x v="663"/>
    <b v="0"/>
    <x v="0"/>
    <s v="music/rock"/>
    <x v="1"/>
    <x v="1"/>
  </r>
  <r>
    <n v="722"/>
    <x v="707"/>
    <s v="Proactive 24hour frame"/>
    <n v="48500"/>
    <x v="704"/>
    <n v="156.50721649484535"/>
    <x v="1"/>
    <n v="3036"/>
    <m/>
    <s v="US"/>
    <s v="USD"/>
    <x v="265"/>
    <x v="202"/>
    <b v="0"/>
    <x v="0"/>
    <s v="film &amp; video/documentary"/>
    <x v="4"/>
    <x v="4"/>
  </r>
  <r>
    <n v="723"/>
    <x v="708"/>
    <s v="Exclusive fresh-thinking model"/>
    <n v="4900"/>
    <x v="705"/>
    <n v="270.40816326530609"/>
    <x v="1"/>
    <n v="144"/>
    <m/>
    <s v="AU"/>
    <s v="AUD"/>
    <x v="658"/>
    <x v="664"/>
    <b v="0"/>
    <x v="0"/>
    <s v="theater/plays"/>
    <x v="3"/>
    <x v="3"/>
  </r>
  <r>
    <n v="724"/>
    <x v="709"/>
    <s v="Business-focused encompassing intranet"/>
    <n v="8400"/>
    <x v="706"/>
    <n v="134.05952380952382"/>
    <x v="1"/>
    <n v="121"/>
    <m/>
    <s v="GB"/>
    <s v="GBP"/>
    <x v="659"/>
    <x v="665"/>
    <b v="0"/>
    <x v="1"/>
    <s v="theater/plays"/>
    <x v="3"/>
    <x v="3"/>
  </r>
  <r>
    <n v="725"/>
    <x v="710"/>
    <s v="Optional 6thgeneration access"/>
    <n v="193200"/>
    <x v="707"/>
    <n v="50.398033126293996"/>
    <x v="0"/>
    <n v="1596"/>
    <m/>
    <s v="US"/>
    <s v="USD"/>
    <x v="660"/>
    <x v="666"/>
    <b v="0"/>
    <x v="0"/>
    <s v="games/mobile games"/>
    <x v="6"/>
    <x v="20"/>
  </r>
  <r>
    <n v="726"/>
    <x v="711"/>
    <s v="Realigned web-enabled functionalities"/>
    <n v="54300"/>
    <x v="708"/>
    <n v="88.815837937384899"/>
    <x v="3"/>
    <n v="524"/>
    <m/>
    <s v="US"/>
    <s v="USD"/>
    <x v="661"/>
    <x v="602"/>
    <b v="0"/>
    <x v="1"/>
    <s v="theater/plays"/>
    <x v="3"/>
    <x v="3"/>
  </r>
  <r>
    <n v="727"/>
    <x v="712"/>
    <s v="Enterprise-wide multimedia software"/>
    <n v="8900"/>
    <x v="709"/>
    <n v="165"/>
    <x v="1"/>
    <n v="181"/>
    <m/>
    <s v="US"/>
    <s v="USD"/>
    <x v="4"/>
    <x v="667"/>
    <b v="0"/>
    <x v="0"/>
    <s v="technology/web"/>
    <x v="2"/>
    <x v="2"/>
  </r>
  <r>
    <n v="728"/>
    <x v="713"/>
    <s v="Versatile mission-critical knowledgebase"/>
    <n v="4200"/>
    <x v="710"/>
    <n v="17.5"/>
    <x v="0"/>
    <n v="10"/>
    <m/>
    <s v="US"/>
    <s v="USD"/>
    <x v="662"/>
    <x v="668"/>
    <b v="0"/>
    <x v="0"/>
    <s v="theater/plays"/>
    <x v="3"/>
    <x v="3"/>
  </r>
  <r>
    <n v="729"/>
    <x v="714"/>
    <s v="Multi-lateral object-oriented open system"/>
    <n v="5600"/>
    <x v="711"/>
    <n v="185.66071428571428"/>
    <x v="1"/>
    <n v="122"/>
    <m/>
    <s v="US"/>
    <s v="USD"/>
    <x v="663"/>
    <x v="669"/>
    <b v="0"/>
    <x v="0"/>
    <s v="film &amp; video/drama"/>
    <x v="4"/>
    <x v="6"/>
  </r>
  <r>
    <n v="730"/>
    <x v="715"/>
    <s v="Visionary system-worthy attitude"/>
    <n v="28800"/>
    <x v="712"/>
    <n v="412.6631944444444"/>
    <x v="1"/>
    <n v="1071"/>
    <m/>
    <s v="CA"/>
    <s v="CAD"/>
    <x v="664"/>
    <x v="670"/>
    <b v="0"/>
    <x v="0"/>
    <s v="technology/wearables"/>
    <x v="2"/>
    <x v="8"/>
  </r>
  <r>
    <n v="731"/>
    <x v="716"/>
    <s v="Synergized content-based hierarchy"/>
    <n v="8000"/>
    <x v="713"/>
    <n v="90.25"/>
    <x v="3"/>
    <n v="219"/>
    <m/>
    <s v="US"/>
    <s v="USD"/>
    <x v="665"/>
    <x v="601"/>
    <b v="0"/>
    <x v="0"/>
    <s v="technology/web"/>
    <x v="2"/>
    <x v="2"/>
  </r>
  <r>
    <n v="732"/>
    <x v="717"/>
    <s v="Business-focused 24hour access"/>
    <n v="117000"/>
    <x v="714"/>
    <n v="91.984615384615381"/>
    <x v="0"/>
    <n v="1121"/>
    <m/>
    <s v="US"/>
    <s v="USD"/>
    <x v="666"/>
    <x v="671"/>
    <b v="0"/>
    <x v="1"/>
    <s v="music/rock"/>
    <x v="1"/>
    <x v="1"/>
  </r>
  <r>
    <n v="733"/>
    <x v="718"/>
    <s v="Automated hybrid orchestration"/>
    <n v="15800"/>
    <x v="715"/>
    <n v="527.00632911392404"/>
    <x v="1"/>
    <n v="980"/>
    <m/>
    <s v="US"/>
    <s v="USD"/>
    <x v="43"/>
    <x v="672"/>
    <b v="0"/>
    <x v="0"/>
    <s v="music/metal"/>
    <x v="1"/>
    <x v="16"/>
  </r>
  <r>
    <n v="734"/>
    <x v="719"/>
    <s v="Exclusive 5thgeneration leverage"/>
    <n v="4200"/>
    <x v="716"/>
    <n v="319.14285714285711"/>
    <x v="1"/>
    <n v="536"/>
    <m/>
    <s v="US"/>
    <s v="USD"/>
    <x v="667"/>
    <x v="673"/>
    <b v="0"/>
    <x v="1"/>
    <s v="theater/plays"/>
    <x v="3"/>
    <x v="3"/>
  </r>
  <r>
    <n v="735"/>
    <x v="720"/>
    <s v="Grass-roots zero administration alliance"/>
    <n v="37100"/>
    <x v="717"/>
    <n v="354.18867924528303"/>
    <x v="1"/>
    <n v="1991"/>
    <m/>
    <s v="US"/>
    <s v="USD"/>
    <x v="668"/>
    <x v="674"/>
    <b v="0"/>
    <x v="0"/>
    <s v="photography/photography books"/>
    <x v="7"/>
    <x v="14"/>
  </r>
  <r>
    <n v="736"/>
    <x v="721"/>
    <s v="Proactive heuristic orchestration"/>
    <n v="7700"/>
    <x v="718"/>
    <n v="32.896103896103895"/>
    <x v="3"/>
    <n v="29"/>
    <m/>
    <s v="US"/>
    <s v="USD"/>
    <x v="669"/>
    <x v="675"/>
    <b v="0"/>
    <x v="0"/>
    <s v="publishing/nonfiction"/>
    <x v="5"/>
    <x v="9"/>
  </r>
  <r>
    <n v="737"/>
    <x v="722"/>
    <s v="Function-based systematic Graphical User Interface"/>
    <n v="3700"/>
    <x v="719"/>
    <n v="135.8918918918919"/>
    <x v="1"/>
    <n v="180"/>
    <m/>
    <s v="US"/>
    <s v="USD"/>
    <x v="670"/>
    <x v="676"/>
    <b v="0"/>
    <x v="0"/>
    <s v="music/indie rock"/>
    <x v="1"/>
    <x v="7"/>
  </r>
  <r>
    <n v="738"/>
    <x v="486"/>
    <s v="Extended zero administration software"/>
    <n v="74700"/>
    <x v="720"/>
    <n v="2.0843373493975905"/>
    <x v="0"/>
    <n v="15"/>
    <m/>
    <s v="US"/>
    <s v="USD"/>
    <x v="671"/>
    <x v="677"/>
    <b v="0"/>
    <x v="1"/>
    <s v="theater/plays"/>
    <x v="3"/>
    <x v="3"/>
  </r>
  <r>
    <n v="739"/>
    <x v="723"/>
    <s v="Multi-tiered discrete support"/>
    <n v="10000"/>
    <x v="721"/>
    <n v="61"/>
    <x v="0"/>
    <n v="191"/>
    <m/>
    <s v="US"/>
    <s v="USD"/>
    <x v="672"/>
    <x v="678"/>
    <b v="0"/>
    <x v="0"/>
    <s v="music/indie rock"/>
    <x v="1"/>
    <x v="7"/>
  </r>
  <r>
    <n v="740"/>
    <x v="724"/>
    <s v="Phased system-worthy conglomeration"/>
    <n v="5300"/>
    <x v="722"/>
    <n v="30.037735849056602"/>
    <x v="0"/>
    <n v="16"/>
    <m/>
    <s v="US"/>
    <s v="USD"/>
    <x v="673"/>
    <x v="679"/>
    <b v="0"/>
    <x v="0"/>
    <s v="theater/plays"/>
    <x v="3"/>
    <x v="3"/>
  </r>
  <r>
    <n v="741"/>
    <x v="287"/>
    <s v="Balanced mobile alliance"/>
    <n v="1200"/>
    <x v="723"/>
    <n v="1179.1666666666665"/>
    <x v="1"/>
    <n v="130"/>
    <m/>
    <s v="US"/>
    <s v="USD"/>
    <x v="674"/>
    <x v="680"/>
    <b v="0"/>
    <x v="0"/>
    <s v="theater/plays"/>
    <x v="3"/>
    <x v="3"/>
  </r>
  <r>
    <n v="742"/>
    <x v="725"/>
    <s v="Reactive solution-oriented groupware"/>
    <n v="1200"/>
    <x v="724"/>
    <n v="1126.0833333333335"/>
    <x v="1"/>
    <n v="122"/>
    <m/>
    <s v="US"/>
    <s v="USD"/>
    <x v="675"/>
    <x v="681"/>
    <b v="0"/>
    <x v="0"/>
    <s v="music/electric music"/>
    <x v="1"/>
    <x v="5"/>
  </r>
  <r>
    <n v="743"/>
    <x v="726"/>
    <s v="Exclusive bandwidth-monitored orchestration"/>
    <n v="3900"/>
    <x v="725"/>
    <n v="12.923076923076923"/>
    <x v="0"/>
    <n v="17"/>
    <m/>
    <s v="US"/>
    <s v="USD"/>
    <x v="676"/>
    <x v="682"/>
    <b v="0"/>
    <x v="1"/>
    <s v="theater/plays"/>
    <x v="3"/>
    <x v="3"/>
  </r>
  <r>
    <n v="744"/>
    <x v="727"/>
    <s v="Intuitive exuding initiative"/>
    <n v="2000"/>
    <x v="726"/>
    <n v="712"/>
    <x v="1"/>
    <n v="140"/>
    <m/>
    <s v="US"/>
    <s v="USD"/>
    <x v="342"/>
    <x v="683"/>
    <b v="0"/>
    <x v="1"/>
    <s v="theater/plays"/>
    <x v="3"/>
    <x v="3"/>
  </r>
  <r>
    <n v="745"/>
    <x v="728"/>
    <s v="Streamlined needs-based knowledge user"/>
    <n v="6900"/>
    <x v="727"/>
    <n v="30.304347826086957"/>
    <x v="0"/>
    <n v="34"/>
    <m/>
    <s v="US"/>
    <s v="USD"/>
    <x v="677"/>
    <x v="684"/>
    <b v="0"/>
    <x v="0"/>
    <s v="technology/wearables"/>
    <x v="2"/>
    <x v="8"/>
  </r>
  <r>
    <n v="746"/>
    <x v="729"/>
    <s v="Automated system-worthy structure"/>
    <n v="55800"/>
    <x v="728"/>
    <n v="212.50896057347671"/>
    <x v="1"/>
    <n v="3388"/>
    <m/>
    <s v="US"/>
    <s v="USD"/>
    <x v="678"/>
    <x v="685"/>
    <b v="0"/>
    <x v="0"/>
    <s v="technology/web"/>
    <x v="2"/>
    <x v="2"/>
  </r>
  <r>
    <n v="747"/>
    <x v="730"/>
    <s v="Secured clear-thinking intranet"/>
    <n v="4900"/>
    <x v="729"/>
    <n v="228.85714285714286"/>
    <x v="1"/>
    <n v="280"/>
    <m/>
    <s v="US"/>
    <s v="USD"/>
    <x v="679"/>
    <x v="488"/>
    <b v="0"/>
    <x v="0"/>
    <s v="theater/plays"/>
    <x v="3"/>
    <x v="3"/>
  </r>
  <r>
    <n v="748"/>
    <x v="731"/>
    <s v="Cloned actuating architecture"/>
    <n v="194900"/>
    <x v="730"/>
    <n v="34.959979476654695"/>
    <x v="3"/>
    <n v="614"/>
    <m/>
    <s v="US"/>
    <s v="USD"/>
    <x v="680"/>
    <x v="686"/>
    <b v="0"/>
    <x v="1"/>
    <s v="film &amp; video/animation"/>
    <x v="4"/>
    <x v="10"/>
  </r>
  <r>
    <n v="749"/>
    <x v="732"/>
    <s v="Down-sized needs-based task-force"/>
    <n v="8600"/>
    <x v="731"/>
    <n v="157.29069767441862"/>
    <x v="1"/>
    <n v="366"/>
    <m/>
    <s v="IT"/>
    <s v="EUR"/>
    <x v="681"/>
    <x v="687"/>
    <b v="0"/>
    <x v="1"/>
    <s v="technology/wearables"/>
    <x v="2"/>
    <x v="8"/>
  </r>
  <r>
    <n v="750"/>
    <x v="733"/>
    <s v="Extended responsive Internet solution"/>
    <n v="100"/>
    <x v="99"/>
    <n v="1"/>
    <x v="0"/>
    <n v="1"/>
    <m/>
    <s v="GB"/>
    <s v="GBP"/>
    <x v="682"/>
    <x v="688"/>
    <b v="0"/>
    <x v="0"/>
    <s v="music/electric music"/>
    <x v="1"/>
    <x v="5"/>
  </r>
  <r>
    <n v="751"/>
    <x v="734"/>
    <s v="Universal value-added moderator"/>
    <n v="3600"/>
    <x v="732"/>
    <n v="232.30555555555554"/>
    <x v="1"/>
    <n v="270"/>
    <m/>
    <s v="US"/>
    <s v="USD"/>
    <x v="683"/>
    <x v="689"/>
    <b v="1"/>
    <x v="1"/>
    <s v="publishing/nonfiction"/>
    <x v="5"/>
    <x v="9"/>
  </r>
  <r>
    <n v="752"/>
    <x v="735"/>
    <s v="Sharable motivating emulation"/>
    <n v="5800"/>
    <x v="733"/>
    <n v="92.448275862068968"/>
    <x v="3"/>
    <n v="114"/>
    <m/>
    <s v="US"/>
    <s v="USD"/>
    <x v="684"/>
    <x v="690"/>
    <b v="0"/>
    <x v="1"/>
    <s v="theater/plays"/>
    <x v="3"/>
    <x v="3"/>
  </r>
  <r>
    <n v="753"/>
    <x v="736"/>
    <s v="Networked web-enabled product"/>
    <n v="4700"/>
    <x v="734"/>
    <n v="256.70212765957444"/>
    <x v="1"/>
    <n v="137"/>
    <m/>
    <s v="US"/>
    <s v="USD"/>
    <x v="674"/>
    <x v="691"/>
    <b v="0"/>
    <x v="0"/>
    <s v="photography/photography books"/>
    <x v="7"/>
    <x v="14"/>
  </r>
  <r>
    <n v="754"/>
    <x v="737"/>
    <s v="Advanced dedicated encoding"/>
    <n v="70400"/>
    <x v="735"/>
    <n v="168.47017045454547"/>
    <x v="1"/>
    <n v="3205"/>
    <m/>
    <s v="US"/>
    <s v="USD"/>
    <x v="685"/>
    <x v="424"/>
    <b v="0"/>
    <x v="0"/>
    <s v="theater/plays"/>
    <x v="3"/>
    <x v="3"/>
  </r>
  <r>
    <n v="755"/>
    <x v="738"/>
    <s v="Stand-alone multi-state project"/>
    <n v="4500"/>
    <x v="562"/>
    <n v="166.57777777777778"/>
    <x v="1"/>
    <n v="288"/>
    <m/>
    <s v="DK"/>
    <s v="DKK"/>
    <x v="605"/>
    <x v="231"/>
    <b v="0"/>
    <x v="1"/>
    <s v="theater/plays"/>
    <x v="3"/>
    <x v="3"/>
  </r>
  <r>
    <n v="756"/>
    <x v="739"/>
    <s v="Customizable bi-directional monitoring"/>
    <n v="1300"/>
    <x v="736"/>
    <n v="772.07692307692309"/>
    <x v="1"/>
    <n v="148"/>
    <m/>
    <s v="US"/>
    <s v="USD"/>
    <x v="686"/>
    <x v="692"/>
    <b v="0"/>
    <x v="0"/>
    <s v="theater/plays"/>
    <x v="3"/>
    <x v="3"/>
  </r>
  <r>
    <n v="757"/>
    <x v="740"/>
    <s v="Profit-focused motivating function"/>
    <n v="1400"/>
    <x v="737"/>
    <n v="406.85714285714283"/>
    <x v="1"/>
    <n v="114"/>
    <m/>
    <s v="US"/>
    <s v="USD"/>
    <x v="687"/>
    <x v="693"/>
    <b v="0"/>
    <x v="0"/>
    <s v="film &amp; video/drama"/>
    <x v="4"/>
    <x v="6"/>
  </r>
  <r>
    <n v="758"/>
    <x v="741"/>
    <s v="Proactive systemic firmware"/>
    <n v="29600"/>
    <x v="738"/>
    <n v="564.20608108108115"/>
    <x v="1"/>
    <n v="1518"/>
    <m/>
    <s v="CA"/>
    <s v="CAD"/>
    <x v="688"/>
    <x v="694"/>
    <b v="0"/>
    <x v="0"/>
    <s v="music/rock"/>
    <x v="1"/>
    <x v="1"/>
  </r>
  <r>
    <n v="759"/>
    <x v="742"/>
    <s v="Grass-roots upward-trending installation"/>
    <n v="167500"/>
    <x v="739"/>
    <n v="68.426865671641792"/>
    <x v="0"/>
    <n v="1274"/>
    <m/>
    <s v="US"/>
    <s v="USD"/>
    <x v="689"/>
    <x v="236"/>
    <b v="0"/>
    <x v="0"/>
    <s v="music/electric music"/>
    <x v="1"/>
    <x v="5"/>
  </r>
  <r>
    <n v="760"/>
    <x v="743"/>
    <s v="Virtual heuristic hub"/>
    <n v="48300"/>
    <x v="740"/>
    <n v="34.351966873706004"/>
    <x v="0"/>
    <n v="210"/>
    <m/>
    <s v="IT"/>
    <s v="EUR"/>
    <x v="690"/>
    <x v="695"/>
    <b v="0"/>
    <x v="1"/>
    <s v="games/video games"/>
    <x v="6"/>
    <x v="11"/>
  </r>
  <r>
    <n v="761"/>
    <x v="744"/>
    <s v="Customizable leadingedge model"/>
    <n v="2200"/>
    <x v="741"/>
    <n v="655.4545454545455"/>
    <x v="1"/>
    <n v="166"/>
    <m/>
    <s v="US"/>
    <s v="USD"/>
    <x v="691"/>
    <x v="696"/>
    <b v="0"/>
    <x v="0"/>
    <s v="music/rock"/>
    <x v="1"/>
    <x v="1"/>
  </r>
  <r>
    <n v="762"/>
    <x v="307"/>
    <s v="Upgradable uniform service-desk"/>
    <n v="3500"/>
    <x v="742"/>
    <n v="177.25714285714284"/>
    <x v="1"/>
    <n v="100"/>
    <m/>
    <s v="AU"/>
    <s v="AUD"/>
    <x v="692"/>
    <x v="697"/>
    <b v="0"/>
    <x v="0"/>
    <s v="music/jazz"/>
    <x v="1"/>
    <x v="17"/>
  </r>
  <r>
    <n v="763"/>
    <x v="745"/>
    <s v="Inverse client-driven product"/>
    <n v="5600"/>
    <x v="207"/>
    <n v="113.17857142857144"/>
    <x v="1"/>
    <n v="235"/>
    <m/>
    <s v="US"/>
    <s v="USD"/>
    <x v="693"/>
    <x v="698"/>
    <b v="0"/>
    <x v="1"/>
    <s v="theater/plays"/>
    <x v="3"/>
    <x v="3"/>
  </r>
  <r>
    <n v="764"/>
    <x v="746"/>
    <s v="Managed bandwidth-monitored system engine"/>
    <n v="1100"/>
    <x v="743"/>
    <n v="728.18181818181824"/>
    <x v="1"/>
    <n v="148"/>
    <m/>
    <s v="US"/>
    <s v="USD"/>
    <x v="694"/>
    <x v="699"/>
    <b v="0"/>
    <x v="0"/>
    <s v="music/rock"/>
    <x v="1"/>
    <x v="1"/>
  </r>
  <r>
    <n v="765"/>
    <x v="747"/>
    <s v="Advanced transitional help-desk"/>
    <n v="3900"/>
    <x v="744"/>
    <n v="208.33333333333334"/>
    <x v="1"/>
    <n v="198"/>
    <m/>
    <s v="US"/>
    <s v="USD"/>
    <x v="695"/>
    <x v="489"/>
    <b v="1"/>
    <x v="1"/>
    <s v="music/indie rock"/>
    <x v="1"/>
    <x v="7"/>
  </r>
  <r>
    <n v="766"/>
    <x v="748"/>
    <s v="De-engineered disintermediate encryption"/>
    <n v="43800"/>
    <x v="49"/>
    <n v="31.171232876712331"/>
    <x v="0"/>
    <n v="248"/>
    <m/>
    <s v="AU"/>
    <s v="AUD"/>
    <x v="123"/>
    <x v="512"/>
    <b v="0"/>
    <x v="0"/>
    <s v="film &amp; video/science fiction"/>
    <x v="4"/>
    <x v="22"/>
  </r>
  <r>
    <n v="767"/>
    <x v="749"/>
    <s v="Upgradable attitude-oriented project"/>
    <n v="97200"/>
    <x v="745"/>
    <n v="56.967078189300416"/>
    <x v="0"/>
    <n v="513"/>
    <m/>
    <s v="US"/>
    <s v="USD"/>
    <x v="696"/>
    <x v="700"/>
    <b v="0"/>
    <x v="0"/>
    <s v="publishing/translations"/>
    <x v="5"/>
    <x v="18"/>
  </r>
  <r>
    <n v="768"/>
    <x v="750"/>
    <s v="Fundamental zero tolerance alliance"/>
    <n v="4800"/>
    <x v="746"/>
    <n v="231"/>
    <x v="1"/>
    <n v="150"/>
    <m/>
    <s v="US"/>
    <s v="USD"/>
    <x v="626"/>
    <x v="701"/>
    <b v="0"/>
    <x v="0"/>
    <s v="theater/plays"/>
    <x v="3"/>
    <x v="3"/>
  </r>
  <r>
    <n v="769"/>
    <x v="751"/>
    <s v="Devolved 24hour forecast"/>
    <n v="125600"/>
    <x v="747"/>
    <n v="86.867834394904463"/>
    <x v="0"/>
    <n v="3410"/>
    <m/>
    <s v="US"/>
    <s v="USD"/>
    <x v="697"/>
    <x v="340"/>
    <b v="0"/>
    <x v="0"/>
    <s v="games/video games"/>
    <x v="6"/>
    <x v="11"/>
  </r>
  <r>
    <n v="770"/>
    <x v="752"/>
    <s v="User-centric attitude-oriented intranet"/>
    <n v="4300"/>
    <x v="748"/>
    <n v="270.74418604651163"/>
    <x v="1"/>
    <n v="216"/>
    <m/>
    <s v="IT"/>
    <s v="EUR"/>
    <x v="698"/>
    <x v="702"/>
    <b v="0"/>
    <x v="1"/>
    <s v="theater/plays"/>
    <x v="3"/>
    <x v="3"/>
  </r>
  <r>
    <n v="771"/>
    <x v="753"/>
    <s v="Self-enabling 5thgeneration paradigm"/>
    <n v="5600"/>
    <x v="749"/>
    <n v="49.446428571428569"/>
    <x v="3"/>
    <n v="26"/>
    <m/>
    <s v="US"/>
    <s v="USD"/>
    <x v="699"/>
    <x v="703"/>
    <b v="0"/>
    <x v="0"/>
    <s v="theater/plays"/>
    <x v="3"/>
    <x v="3"/>
  </r>
  <r>
    <n v="772"/>
    <x v="754"/>
    <s v="Persistent 3rdgeneration moratorium"/>
    <n v="149600"/>
    <x v="750"/>
    <n v="113.3596256684492"/>
    <x v="1"/>
    <n v="5139"/>
    <m/>
    <s v="US"/>
    <s v="USD"/>
    <x v="700"/>
    <x v="704"/>
    <b v="0"/>
    <x v="0"/>
    <s v="music/indie rock"/>
    <x v="1"/>
    <x v="7"/>
  </r>
  <r>
    <n v="773"/>
    <x v="755"/>
    <s v="Cross-platform empowering project"/>
    <n v="53100"/>
    <x v="751"/>
    <n v="190.55555555555554"/>
    <x v="1"/>
    <n v="2353"/>
    <m/>
    <s v="US"/>
    <s v="USD"/>
    <x v="701"/>
    <x v="705"/>
    <b v="0"/>
    <x v="0"/>
    <s v="theater/plays"/>
    <x v="3"/>
    <x v="3"/>
  </r>
  <r>
    <n v="774"/>
    <x v="756"/>
    <s v="Polarized user-facing interface"/>
    <n v="5000"/>
    <x v="752"/>
    <n v="135.5"/>
    <x v="1"/>
    <n v="78"/>
    <m/>
    <s v="IT"/>
    <s v="EUR"/>
    <x v="702"/>
    <x v="706"/>
    <b v="0"/>
    <x v="0"/>
    <s v="technology/web"/>
    <x v="2"/>
    <x v="2"/>
  </r>
  <r>
    <n v="775"/>
    <x v="757"/>
    <s v="Customer-focused non-volatile framework"/>
    <n v="9400"/>
    <x v="197"/>
    <n v="10.297872340425531"/>
    <x v="0"/>
    <n v="10"/>
    <m/>
    <s v="US"/>
    <s v="USD"/>
    <x v="703"/>
    <x v="707"/>
    <b v="0"/>
    <x v="0"/>
    <s v="music/rock"/>
    <x v="1"/>
    <x v="1"/>
  </r>
  <r>
    <n v="776"/>
    <x v="758"/>
    <s v="Synchronized multimedia frame"/>
    <n v="110800"/>
    <x v="753"/>
    <n v="65.544223826714799"/>
    <x v="0"/>
    <n v="2201"/>
    <m/>
    <s v="US"/>
    <s v="USD"/>
    <x v="704"/>
    <x v="708"/>
    <b v="0"/>
    <x v="0"/>
    <s v="theater/plays"/>
    <x v="3"/>
    <x v="3"/>
  </r>
  <r>
    <n v="777"/>
    <x v="759"/>
    <s v="Open-architected stable algorithm"/>
    <n v="93800"/>
    <x v="754"/>
    <n v="49.026652452025587"/>
    <x v="0"/>
    <n v="676"/>
    <m/>
    <s v="US"/>
    <s v="USD"/>
    <x v="431"/>
    <x v="709"/>
    <b v="0"/>
    <x v="0"/>
    <s v="theater/plays"/>
    <x v="3"/>
    <x v="3"/>
  </r>
  <r>
    <n v="778"/>
    <x v="760"/>
    <s v="Cross-platform optimizing website"/>
    <n v="1300"/>
    <x v="755"/>
    <n v="787.92307692307691"/>
    <x v="1"/>
    <n v="174"/>
    <m/>
    <s v="CH"/>
    <s v="CHF"/>
    <x v="705"/>
    <x v="710"/>
    <b v="0"/>
    <x v="0"/>
    <s v="film &amp; video/animation"/>
    <x v="4"/>
    <x v="10"/>
  </r>
  <r>
    <n v="779"/>
    <x v="761"/>
    <s v="Public-key actuating projection"/>
    <n v="108700"/>
    <x v="756"/>
    <n v="80.306347746090154"/>
    <x v="0"/>
    <n v="831"/>
    <m/>
    <s v="US"/>
    <s v="USD"/>
    <x v="706"/>
    <x v="711"/>
    <b v="0"/>
    <x v="1"/>
    <s v="theater/plays"/>
    <x v="3"/>
    <x v="3"/>
  </r>
  <r>
    <n v="780"/>
    <x v="762"/>
    <s v="Implemented intangible instruction set"/>
    <n v="5100"/>
    <x v="757"/>
    <n v="106.29411764705883"/>
    <x v="1"/>
    <n v="164"/>
    <m/>
    <s v="US"/>
    <s v="USD"/>
    <x v="707"/>
    <x v="712"/>
    <b v="0"/>
    <x v="1"/>
    <s v="film &amp; video/drama"/>
    <x v="4"/>
    <x v="6"/>
  </r>
  <r>
    <n v="781"/>
    <x v="763"/>
    <s v="Cross-group interactive architecture"/>
    <n v="8700"/>
    <x v="758"/>
    <n v="50.735632183908038"/>
    <x v="3"/>
    <n v="56"/>
    <m/>
    <s v="CH"/>
    <s v="CHF"/>
    <x v="708"/>
    <x v="70"/>
    <b v="0"/>
    <x v="0"/>
    <s v="theater/plays"/>
    <x v="3"/>
    <x v="3"/>
  </r>
  <r>
    <n v="782"/>
    <x v="764"/>
    <s v="Centralized asymmetric framework"/>
    <n v="5100"/>
    <x v="759"/>
    <n v="215.31372549019611"/>
    <x v="1"/>
    <n v="161"/>
    <m/>
    <s v="US"/>
    <s v="USD"/>
    <x v="709"/>
    <x v="713"/>
    <b v="0"/>
    <x v="1"/>
    <s v="film &amp; video/animation"/>
    <x v="4"/>
    <x v="10"/>
  </r>
  <r>
    <n v="783"/>
    <x v="765"/>
    <s v="Down-sized systematic utilization"/>
    <n v="7400"/>
    <x v="760"/>
    <n v="141.22972972972974"/>
    <x v="1"/>
    <n v="138"/>
    <m/>
    <s v="US"/>
    <s v="USD"/>
    <x v="710"/>
    <x v="714"/>
    <b v="0"/>
    <x v="0"/>
    <s v="music/rock"/>
    <x v="1"/>
    <x v="1"/>
  </r>
  <r>
    <n v="784"/>
    <x v="766"/>
    <s v="Profound fault-tolerant model"/>
    <n v="88900"/>
    <x v="761"/>
    <n v="115.33745781777279"/>
    <x v="1"/>
    <n v="3308"/>
    <m/>
    <s v="US"/>
    <s v="USD"/>
    <x v="711"/>
    <x v="715"/>
    <b v="0"/>
    <x v="0"/>
    <s v="technology/web"/>
    <x v="2"/>
    <x v="2"/>
  </r>
  <r>
    <n v="785"/>
    <x v="767"/>
    <s v="Multi-channeled bi-directional moratorium"/>
    <n v="6700"/>
    <x v="762"/>
    <n v="193.11940298507463"/>
    <x v="1"/>
    <n v="127"/>
    <m/>
    <s v="AU"/>
    <s v="AUD"/>
    <x v="157"/>
    <x v="716"/>
    <b v="0"/>
    <x v="1"/>
    <s v="film &amp; video/animation"/>
    <x v="4"/>
    <x v="10"/>
  </r>
  <r>
    <n v="786"/>
    <x v="768"/>
    <s v="Object-based content-based ability"/>
    <n v="1500"/>
    <x v="763"/>
    <n v="729.73333333333335"/>
    <x v="1"/>
    <n v="207"/>
    <m/>
    <s v="IT"/>
    <s v="EUR"/>
    <x v="630"/>
    <x v="717"/>
    <b v="0"/>
    <x v="1"/>
    <s v="music/jazz"/>
    <x v="1"/>
    <x v="17"/>
  </r>
  <r>
    <n v="787"/>
    <x v="769"/>
    <s v="Progressive coherent secured line"/>
    <n v="61200"/>
    <x v="764"/>
    <n v="99.66339869281046"/>
    <x v="0"/>
    <n v="859"/>
    <m/>
    <s v="CA"/>
    <s v="CAD"/>
    <x v="712"/>
    <x v="718"/>
    <b v="0"/>
    <x v="0"/>
    <s v="music/rock"/>
    <x v="1"/>
    <x v="1"/>
  </r>
  <r>
    <n v="788"/>
    <x v="770"/>
    <s v="Synchronized directional capability"/>
    <n v="3600"/>
    <x v="765"/>
    <n v="88.166666666666671"/>
    <x v="2"/>
    <n v="31"/>
    <m/>
    <s v="US"/>
    <s v="USD"/>
    <x v="93"/>
    <x v="719"/>
    <b v="0"/>
    <x v="0"/>
    <s v="film &amp; video/animation"/>
    <x v="4"/>
    <x v="10"/>
  </r>
  <r>
    <n v="789"/>
    <x v="771"/>
    <s v="Cross-platform composite migration"/>
    <n v="9000"/>
    <x v="766"/>
    <n v="37.233333333333334"/>
    <x v="0"/>
    <n v="45"/>
    <m/>
    <s v="US"/>
    <s v="USD"/>
    <x v="713"/>
    <x v="115"/>
    <b v="0"/>
    <x v="0"/>
    <s v="theater/plays"/>
    <x v="3"/>
    <x v="3"/>
  </r>
  <r>
    <n v="790"/>
    <x v="772"/>
    <s v="Operative local pricing structure"/>
    <n v="185900"/>
    <x v="767"/>
    <n v="30.540075309306079"/>
    <x v="3"/>
    <n v="1113"/>
    <m/>
    <s v="US"/>
    <s v="USD"/>
    <x v="714"/>
    <x v="720"/>
    <b v="0"/>
    <x v="0"/>
    <s v="theater/plays"/>
    <x v="3"/>
    <x v="3"/>
  </r>
  <r>
    <n v="791"/>
    <x v="773"/>
    <s v="Optional web-enabled extranet"/>
    <n v="2100"/>
    <x v="768"/>
    <n v="25.714285714285712"/>
    <x v="0"/>
    <n v="6"/>
    <m/>
    <s v="US"/>
    <s v="USD"/>
    <x v="715"/>
    <x v="721"/>
    <b v="0"/>
    <x v="0"/>
    <s v="food/food trucks"/>
    <x v="0"/>
    <x v="0"/>
  </r>
  <r>
    <n v="792"/>
    <x v="774"/>
    <s v="Reduced 6thgeneration intranet"/>
    <n v="2000"/>
    <x v="769"/>
    <n v="34"/>
    <x v="0"/>
    <n v="7"/>
    <m/>
    <s v="US"/>
    <s v="USD"/>
    <x v="716"/>
    <x v="722"/>
    <b v="0"/>
    <x v="1"/>
    <s v="theater/plays"/>
    <x v="3"/>
    <x v="3"/>
  </r>
  <r>
    <n v="793"/>
    <x v="775"/>
    <s v="Networked disintermediate leverage"/>
    <n v="1100"/>
    <x v="770"/>
    <n v="1185.909090909091"/>
    <x v="1"/>
    <n v="181"/>
    <m/>
    <s v="CH"/>
    <s v="CHF"/>
    <x v="448"/>
    <x v="451"/>
    <b v="0"/>
    <x v="0"/>
    <s v="publishing/nonfiction"/>
    <x v="5"/>
    <x v="9"/>
  </r>
  <r>
    <n v="794"/>
    <x v="776"/>
    <s v="Optional optimal website"/>
    <n v="6600"/>
    <x v="771"/>
    <n v="125.39393939393939"/>
    <x v="1"/>
    <n v="110"/>
    <m/>
    <s v="US"/>
    <s v="USD"/>
    <x v="717"/>
    <x v="642"/>
    <b v="0"/>
    <x v="0"/>
    <s v="music/rock"/>
    <x v="1"/>
    <x v="1"/>
  </r>
  <r>
    <n v="795"/>
    <x v="777"/>
    <s v="Stand-alone asynchronous functionalities"/>
    <n v="7100"/>
    <x v="772"/>
    <n v="14.394366197183098"/>
    <x v="0"/>
    <n v="31"/>
    <m/>
    <s v="US"/>
    <s v="USD"/>
    <x v="718"/>
    <x v="723"/>
    <b v="0"/>
    <x v="0"/>
    <s v="film &amp; video/drama"/>
    <x v="4"/>
    <x v="6"/>
  </r>
  <r>
    <n v="796"/>
    <x v="778"/>
    <s v="Profound full-range open system"/>
    <n v="7800"/>
    <x v="773"/>
    <n v="54.807692307692314"/>
    <x v="0"/>
    <n v="78"/>
    <m/>
    <s v="US"/>
    <s v="USD"/>
    <x v="719"/>
    <x v="724"/>
    <b v="0"/>
    <x v="1"/>
    <s v="games/mobile games"/>
    <x v="6"/>
    <x v="20"/>
  </r>
  <r>
    <n v="797"/>
    <x v="779"/>
    <s v="Optional tangible utilization"/>
    <n v="7600"/>
    <x v="774"/>
    <n v="109.63157894736841"/>
    <x v="1"/>
    <n v="185"/>
    <m/>
    <s v="US"/>
    <s v="USD"/>
    <x v="720"/>
    <x v="725"/>
    <b v="0"/>
    <x v="0"/>
    <s v="technology/web"/>
    <x v="2"/>
    <x v="2"/>
  </r>
  <r>
    <n v="798"/>
    <x v="780"/>
    <s v="Seamless maximized product"/>
    <n v="3400"/>
    <x v="775"/>
    <n v="188.47058823529412"/>
    <x v="1"/>
    <n v="121"/>
    <m/>
    <s v="US"/>
    <s v="USD"/>
    <x v="721"/>
    <x v="726"/>
    <b v="0"/>
    <x v="1"/>
    <s v="theater/plays"/>
    <x v="3"/>
    <x v="3"/>
  </r>
  <r>
    <n v="799"/>
    <x v="781"/>
    <s v="Devolved tertiary time-frame"/>
    <n v="84500"/>
    <x v="776"/>
    <n v="87.008284023668637"/>
    <x v="0"/>
    <n v="1225"/>
    <m/>
    <s v="GB"/>
    <s v="GBP"/>
    <x v="722"/>
    <x v="727"/>
    <b v="0"/>
    <x v="0"/>
    <s v="theater/plays"/>
    <x v="3"/>
    <x v="3"/>
  </r>
  <r>
    <n v="800"/>
    <x v="782"/>
    <s v="Centralized regional function"/>
    <n v="100"/>
    <x v="99"/>
    <n v="1"/>
    <x v="0"/>
    <n v="1"/>
    <m/>
    <s v="CH"/>
    <s v="CHF"/>
    <x v="139"/>
    <x v="560"/>
    <b v="0"/>
    <x v="0"/>
    <s v="music/rock"/>
    <x v="1"/>
    <x v="1"/>
  </r>
  <r>
    <n v="801"/>
    <x v="783"/>
    <s v="User-friendly high-level initiative"/>
    <n v="2300"/>
    <x v="777"/>
    <n v="202.9130434782609"/>
    <x v="1"/>
    <n v="106"/>
    <m/>
    <s v="US"/>
    <s v="USD"/>
    <x v="723"/>
    <x v="728"/>
    <b v="0"/>
    <x v="1"/>
    <s v="photography/photography books"/>
    <x v="7"/>
    <x v="14"/>
  </r>
  <r>
    <n v="802"/>
    <x v="784"/>
    <s v="Reverse-engineered zero-defect infrastructure"/>
    <n v="6200"/>
    <x v="778"/>
    <n v="197.03225806451613"/>
    <x v="1"/>
    <n v="142"/>
    <m/>
    <s v="US"/>
    <s v="USD"/>
    <x v="704"/>
    <x v="339"/>
    <b v="0"/>
    <x v="0"/>
    <s v="photography/photography books"/>
    <x v="7"/>
    <x v="14"/>
  </r>
  <r>
    <n v="803"/>
    <x v="785"/>
    <s v="Stand-alone background customer loyalty"/>
    <n v="6100"/>
    <x v="106"/>
    <n v="107"/>
    <x v="1"/>
    <n v="233"/>
    <m/>
    <s v="US"/>
    <s v="USD"/>
    <x v="724"/>
    <x v="35"/>
    <b v="0"/>
    <x v="0"/>
    <s v="theater/plays"/>
    <x v="3"/>
    <x v="3"/>
  </r>
  <r>
    <n v="804"/>
    <x v="786"/>
    <s v="Business-focused discrete software"/>
    <n v="2600"/>
    <x v="779"/>
    <n v="268.73076923076923"/>
    <x v="1"/>
    <n v="218"/>
    <m/>
    <s v="US"/>
    <s v="USD"/>
    <x v="725"/>
    <x v="729"/>
    <b v="0"/>
    <x v="0"/>
    <s v="music/rock"/>
    <x v="1"/>
    <x v="1"/>
  </r>
  <r>
    <n v="805"/>
    <x v="787"/>
    <s v="Advanced intermediate Graphic Interface"/>
    <n v="9700"/>
    <x v="780"/>
    <n v="50.845360824742272"/>
    <x v="0"/>
    <n v="67"/>
    <m/>
    <s v="AU"/>
    <s v="AUD"/>
    <x v="660"/>
    <x v="241"/>
    <b v="0"/>
    <x v="0"/>
    <s v="film &amp; video/documentary"/>
    <x v="4"/>
    <x v="4"/>
  </r>
  <r>
    <n v="806"/>
    <x v="788"/>
    <s v="Adaptive holistic hub"/>
    <n v="700"/>
    <x v="781"/>
    <n v="1180.2857142857142"/>
    <x v="1"/>
    <n v="76"/>
    <m/>
    <s v="US"/>
    <s v="USD"/>
    <x v="726"/>
    <x v="730"/>
    <b v="0"/>
    <x v="1"/>
    <s v="film &amp; video/drama"/>
    <x v="4"/>
    <x v="6"/>
  </r>
  <r>
    <n v="807"/>
    <x v="789"/>
    <s v="Automated uniform concept"/>
    <n v="700"/>
    <x v="782"/>
    <n v="264"/>
    <x v="1"/>
    <n v="43"/>
    <m/>
    <s v="US"/>
    <s v="USD"/>
    <x v="727"/>
    <x v="322"/>
    <b v="0"/>
    <x v="1"/>
    <s v="theater/plays"/>
    <x v="3"/>
    <x v="3"/>
  </r>
  <r>
    <n v="808"/>
    <x v="790"/>
    <s v="Enhanced regional flexibility"/>
    <n v="5200"/>
    <x v="783"/>
    <n v="30.44230769230769"/>
    <x v="0"/>
    <n v="19"/>
    <m/>
    <s v="US"/>
    <s v="USD"/>
    <x v="728"/>
    <x v="731"/>
    <b v="0"/>
    <x v="0"/>
    <s v="food/food trucks"/>
    <x v="0"/>
    <x v="0"/>
  </r>
  <r>
    <n v="809"/>
    <x v="764"/>
    <s v="Public-key bottom-line algorithm"/>
    <n v="140800"/>
    <x v="784"/>
    <n v="62.880681818181813"/>
    <x v="0"/>
    <n v="2108"/>
    <m/>
    <s v="CH"/>
    <s v="CHF"/>
    <x v="729"/>
    <x v="732"/>
    <b v="0"/>
    <x v="0"/>
    <s v="film &amp; video/documentary"/>
    <x v="4"/>
    <x v="4"/>
  </r>
  <r>
    <n v="810"/>
    <x v="791"/>
    <s v="Multi-layered intangible instruction set"/>
    <n v="6400"/>
    <x v="785"/>
    <n v="193.125"/>
    <x v="1"/>
    <n v="221"/>
    <m/>
    <s v="US"/>
    <s v="USD"/>
    <x v="730"/>
    <x v="157"/>
    <b v="0"/>
    <x v="1"/>
    <s v="theater/plays"/>
    <x v="3"/>
    <x v="3"/>
  </r>
  <r>
    <n v="811"/>
    <x v="792"/>
    <s v="Fundamental methodical emulation"/>
    <n v="92500"/>
    <x v="786"/>
    <n v="77.102702702702715"/>
    <x v="0"/>
    <n v="679"/>
    <m/>
    <s v="US"/>
    <s v="USD"/>
    <x v="731"/>
    <x v="733"/>
    <b v="0"/>
    <x v="1"/>
    <s v="games/video games"/>
    <x v="6"/>
    <x v="11"/>
  </r>
  <r>
    <n v="812"/>
    <x v="793"/>
    <s v="Expanded value-added hardware"/>
    <n v="59700"/>
    <x v="787"/>
    <n v="225.52763819095478"/>
    <x v="1"/>
    <n v="2805"/>
    <m/>
    <s v="CA"/>
    <s v="CAD"/>
    <x v="78"/>
    <x v="734"/>
    <b v="0"/>
    <x v="0"/>
    <s v="publishing/nonfiction"/>
    <x v="5"/>
    <x v="9"/>
  </r>
  <r>
    <n v="813"/>
    <x v="794"/>
    <s v="Diverse high-level attitude"/>
    <n v="3200"/>
    <x v="788"/>
    <n v="239.40625"/>
    <x v="1"/>
    <n v="68"/>
    <m/>
    <s v="US"/>
    <s v="USD"/>
    <x v="732"/>
    <x v="735"/>
    <b v="0"/>
    <x v="0"/>
    <s v="games/video games"/>
    <x v="6"/>
    <x v="11"/>
  </r>
  <r>
    <n v="814"/>
    <x v="795"/>
    <s v="Visionary 24hour analyzer"/>
    <n v="3200"/>
    <x v="789"/>
    <n v="92.1875"/>
    <x v="0"/>
    <n v="36"/>
    <m/>
    <s v="DK"/>
    <s v="DKK"/>
    <x v="733"/>
    <x v="736"/>
    <b v="0"/>
    <x v="1"/>
    <s v="music/rock"/>
    <x v="1"/>
    <x v="1"/>
  </r>
  <r>
    <n v="815"/>
    <x v="796"/>
    <s v="Centralized bandwidth-monitored leverage"/>
    <n v="9000"/>
    <x v="790"/>
    <n v="130.23333333333335"/>
    <x v="1"/>
    <n v="183"/>
    <m/>
    <s v="CA"/>
    <s v="CAD"/>
    <x v="734"/>
    <x v="737"/>
    <b v="0"/>
    <x v="0"/>
    <s v="music/rock"/>
    <x v="1"/>
    <x v="1"/>
  </r>
  <r>
    <n v="816"/>
    <x v="797"/>
    <s v="Ergonomic mission-critical moratorium"/>
    <n v="2300"/>
    <x v="723"/>
    <n v="615.21739130434787"/>
    <x v="1"/>
    <n v="133"/>
    <m/>
    <s v="US"/>
    <s v="USD"/>
    <x v="406"/>
    <x v="738"/>
    <b v="1"/>
    <x v="1"/>
    <s v="theater/plays"/>
    <x v="3"/>
    <x v="3"/>
  </r>
  <r>
    <n v="817"/>
    <x v="798"/>
    <s v="Front-line intermediate moderator"/>
    <n v="51300"/>
    <x v="791"/>
    <n v="368.79532163742692"/>
    <x v="1"/>
    <n v="2489"/>
    <m/>
    <s v="IT"/>
    <s v="EUR"/>
    <x v="735"/>
    <x v="739"/>
    <b v="0"/>
    <x v="1"/>
    <s v="publishing/nonfiction"/>
    <x v="5"/>
    <x v="9"/>
  </r>
  <r>
    <n v="818"/>
    <x v="311"/>
    <s v="Automated local secured line"/>
    <n v="700"/>
    <x v="792"/>
    <n v="1094.8571428571429"/>
    <x v="1"/>
    <n v="69"/>
    <m/>
    <s v="US"/>
    <s v="USD"/>
    <x v="736"/>
    <x v="740"/>
    <b v="0"/>
    <x v="1"/>
    <s v="theater/plays"/>
    <x v="3"/>
    <x v="3"/>
  </r>
  <r>
    <n v="819"/>
    <x v="799"/>
    <s v="Integrated bandwidth-monitored alliance"/>
    <n v="8900"/>
    <x v="793"/>
    <n v="50.662921348314605"/>
    <x v="0"/>
    <n v="47"/>
    <m/>
    <s v="US"/>
    <s v="USD"/>
    <x v="737"/>
    <x v="697"/>
    <b v="1"/>
    <x v="0"/>
    <s v="games/video games"/>
    <x v="6"/>
    <x v="11"/>
  </r>
  <r>
    <n v="820"/>
    <x v="800"/>
    <s v="Cross-group heuristic forecast"/>
    <n v="1500"/>
    <x v="794"/>
    <n v="800.6"/>
    <x v="1"/>
    <n v="279"/>
    <m/>
    <s v="GB"/>
    <s v="GBP"/>
    <x v="192"/>
    <x v="741"/>
    <b v="0"/>
    <x v="1"/>
    <s v="music/rock"/>
    <x v="1"/>
    <x v="1"/>
  </r>
  <r>
    <n v="821"/>
    <x v="801"/>
    <s v="Extended impactful secured line"/>
    <n v="4900"/>
    <x v="795"/>
    <n v="291.28571428571428"/>
    <x v="1"/>
    <n v="210"/>
    <m/>
    <s v="US"/>
    <s v="USD"/>
    <x v="738"/>
    <x v="742"/>
    <b v="0"/>
    <x v="0"/>
    <s v="film &amp; video/documentary"/>
    <x v="4"/>
    <x v="4"/>
  </r>
  <r>
    <n v="822"/>
    <x v="802"/>
    <s v="Distributed optimizing protocol"/>
    <n v="54000"/>
    <x v="796"/>
    <n v="349.9666666666667"/>
    <x v="1"/>
    <n v="2100"/>
    <m/>
    <s v="US"/>
    <s v="USD"/>
    <x v="739"/>
    <x v="743"/>
    <b v="0"/>
    <x v="0"/>
    <s v="music/rock"/>
    <x v="1"/>
    <x v="1"/>
  </r>
  <r>
    <n v="823"/>
    <x v="803"/>
    <s v="Secured well-modulated system engine"/>
    <n v="4100"/>
    <x v="797"/>
    <n v="357.07317073170731"/>
    <x v="1"/>
    <n v="252"/>
    <m/>
    <s v="US"/>
    <s v="USD"/>
    <x v="613"/>
    <x v="744"/>
    <b v="1"/>
    <x v="1"/>
    <s v="music/rock"/>
    <x v="1"/>
    <x v="1"/>
  </r>
  <r>
    <n v="824"/>
    <x v="804"/>
    <s v="Streamlined national benchmark"/>
    <n v="85000"/>
    <x v="798"/>
    <n v="126.48941176470588"/>
    <x v="1"/>
    <n v="1280"/>
    <m/>
    <s v="US"/>
    <s v="USD"/>
    <x v="740"/>
    <x v="269"/>
    <b v="0"/>
    <x v="1"/>
    <s v="publishing/nonfiction"/>
    <x v="5"/>
    <x v="9"/>
  </r>
  <r>
    <n v="825"/>
    <x v="805"/>
    <s v="Open-architected 24/7 infrastructure"/>
    <n v="3600"/>
    <x v="799"/>
    <n v="387.5"/>
    <x v="1"/>
    <n v="157"/>
    <m/>
    <s v="GB"/>
    <s v="GBP"/>
    <x v="145"/>
    <x v="745"/>
    <b v="0"/>
    <x v="0"/>
    <s v="film &amp; video/shorts"/>
    <x v="4"/>
    <x v="12"/>
  </r>
  <r>
    <n v="826"/>
    <x v="806"/>
    <s v="Digitized 6thgeneration Local Area Network"/>
    <n v="2800"/>
    <x v="800"/>
    <n v="457.03571428571428"/>
    <x v="1"/>
    <n v="194"/>
    <m/>
    <s v="US"/>
    <s v="USD"/>
    <x v="741"/>
    <x v="746"/>
    <b v="0"/>
    <x v="1"/>
    <s v="theater/plays"/>
    <x v="3"/>
    <x v="3"/>
  </r>
  <r>
    <n v="827"/>
    <x v="807"/>
    <s v="Innovative actuating artificial intelligence"/>
    <n v="2300"/>
    <x v="801"/>
    <n v="266.69565217391306"/>
    <x v="1"/>
    <n v="82"/>
    <m/>
    <s v="AU"/>
    <s v="AUD"/>
    <x v="742"/>
    <x v="747"/>
    <b v="0"/>
    <x v="1"/>
    <s v="film &amp; video/drama"/>
    <x v="4"/>
    <x v="6"/>
  </r>
  <r>
    <n v="828"/>
    <x v="808"/>
    <s v="Cross-platform reciprocal budgetary management"/>
    <n v="7100"/>
    <x v="802"/>
    <n v="69"/>
    <x v="0"/>
    <n v="70"/>
    <m/>
    <s v="US"/>
    <s v="USD"/>
    <x v="202"/>
    <x v="503"/>
    <b v="0"/>
    <x v="0"/>
    <s v="theater/plays"/>
    <x v="3"/>
    <x v="3"/>
  </r>
  <r>
    <n v="829"/>
    <x v="809"/>
    <s v="Vision-oriented scalable portal"/>
    <n v="9600"/>
    <x v="803"/>
    <n v="51.34375"/>
    <x v="0"/>
    <n v="154"/>
    <m/>
    <s v="US"/>
    <s v="USD"/>
    <x v="743"/>
    <x v="748"/>
    <b v="0"/>
    <x v="0"/>
    <s v="theater/plays"/>
    <x v="3"/>
    <x v="3"/>
  </r>
  <r>
    <n v="830"/>
    <x v="810"/>
    <s v="Persevering zero administration knowledge user"/>
    <n v="121600"/>
    <x v="804"/>
    <n v="1.1710526315789473"/>
    <x v="0"/>
    <n v="22"/>
    <m/>
    <s v="US"/>
    <s v="USD"/>
    <x v="744"/>
    <x v="330"/>
    <b v="0"/>
    <x v="0"/>
    <s v="theater/plays"/>
    <x v="3"/>
    <x v="3"/>
  </r>
  <r>
    <n v="831"/>
    <x v="811"/>
    <s v="Front-line bottom-line Graphic Interface"/>
    <n v="97100"/>
    <x v="805"/>
    <n v="108.97734294541709"/>
    <x v="1"/>
    <n v="4233"/>
    <m/>
    <s v="US"/>
    <s v="USD"/>
    <x v="745"/>
    <x v="749"/>
    <b v="0"/>
    <x v="0"/>
    <s v="photography/photography books"/>
    <x v="7"/>
    <x v="14"/>
  </r>
  <r>
    <n v="832"/>
    <x v="812"/>
    <s v="Synergized fault-tolerant hierarchy"/>
    <n v="43200"/>
    <x v="806"/>
    <n v="315.17592592592592"/>
    <x v="1"/>
    <n v="1297"/>
    <m/>
    <s v="DK"/>
    <s v="DKK"/>
    <x v="746"/>
    <x v="750"/>
    <b v="1"/>
    <x v="0"/>
    <s v="publishing/translations"/>
    <x v="5"/>
    <x v="18"/>
  </r>
  <r>
    <n v="833"/>
    <x v="813"/>
    <s v="Expanded asynchronous groupware"/>
    <n v="6800"/>
    <x v="807"/>
    <n v="157.69117647058823"/>
    <x v="1"/>
    <n v="165"/>
    <m/>
    <s v="DK"/>
    <s v="DKK"/>
    <x v="747"/>
    <x v="751"/>
    <b v="0"/>
    <x v="0"/>
    <s v="publishing/translations"/>
    <x v="5"/>
    <x v="18"/>
  </r>
  <r>
    <n v="834"/>
    <x v="814"/>
    <s v="Expanded fault-tolerant emulation"/>
    <n v="7300"/>
    <x v="808"/>
    <n v="153.8082191780822"/>
    <x v="1"/>
    <n v="119"/>
    <m/>
    <s v="US"/>
    <s v="USD"/>
    <x v="362"/>
    <x v="451"/>
    <b v="0"/>
    <x v="0"/>
    <s v="theater/plays"/>
    <x v="3"/>
    <x v="3"/>
  </r>
  <r>
    <n v="835"/>
    <x v="815"/>
    <s v="Future-proofed 24hour model"/>
    <n v="86200"/>
    <x v="809"/>
    <n v="89.738979118329468"/>
    <x v="0"/>
    <n v="1758"/>
    <m/>
    <s v="US"/>
    <s v="USD"/>
    <x v="748"/>
    <x v="752"/>
    <b v="0"/>
    <x v="0"/>
    <s v="technology/web"/>
    <x v="2"/>
    <x v="2"/>
  </r>
  <r>
    <n v="836"/>
    <x v="816"/>
    <s v="Optimized didactic intranet"/>
    <n v="8100"/>
    <x v="810"/>
    <n v="75.135802469135797"/>
    <x v="0"/>
    <n v="94"/>
    <m/>
    <s v="US"/>
    <s v="USD"/>
    <x v="749"/>
    <x v="753"/>
    <b v="0"/>
    <x v="0"/>
    <s v="music/indie rock"/>
    <x v="1"/>
    <x v="7"/>
  </r>
  <r>
    <n v="837"/>
    <x v="817"/>
    <s v="Right-sized dedicated standardization"/>
    <n v="17700"/>
    <x v="811"/>
    <n v="852.88135593220341"/>
    <x v="1"/>
    <n v="1797"/>
    <m/>
    <s v="US"/>
    <s v="USD"/>
    <x v="643"/>
    <x v="754"/>
    <b v="0"/>
    <x v="0"/>
    <s v="music/jazz"/>
    <x v="1"/>
    <x v="17"/>
  </r>
  <r>
    <n v="838"/>
    <x v="818"/>
    <s v="Vision-oriented high-level extranet"/>
    <n v="6400"/>
    <x v="812"/>
    <n v="138.90625"/>
    <x v="1"/>
    <n v="261"/>
    <m/>
    <s v="US"/>
    <s v="USD"/>
    <x v="750"/>
    <x v="755"/>
    <b v="0"/>
    <x v="0"/>
    <s v="theater/plays"/>
    <x v="3"/>
    <x v="3"/>
  </r>
  <r>
    <n v="839"/>
    <x v="819"/>
    <s v="Organized scalable initiative"/>
    <n v="7700"/>
    <x v="813"/>
    <n v="190.18181818181819"/>
    <x v="1"/>
    <n v="157"/>
    <m/>
    <s v="US"/>
    <s v="USD"/>
    <x v="751"/>
    <x v="756"/>
    <b v="0"/>
    <x v="1"/>
    <s v="film &amp; video/documentary"/>
    <x v="4"/>
    <x v="4"/>
  </r>
  <r>
    <n v="840"/>
    <x v="820"/>
    <s v="Enhanced regional moderator"/>
    <n v="116300"/>
    <x v="814"/>
    <n v="100.24333619948409"/>
    <x v="1"/>
    <n v="3533"/>
    <m/>
    <s v="US"/>
    <s v="USD"/>
    <x v="752"/>
    <x v="757"/>
    <b v="0"/>
    <x v="1"/>
    <s v="theater/plays"/>
    <x v="3"/>
    <x v="3"/>
  </r>
  <r>
    <n v="841"/>
    <x v="821"/>
    <s v="Automated even-keeled emulation"/>
    <n v="9100"/>
    <x v="815"/>
    <n v="142.75824175824175"/>
    <x v="1"/>
    <n v="155"/>
    <m/>
    <s v="US"/>
    <s v="USD"/>
    <x v="753"/>
    <x v="758"/>
    <b v="0"/>
    <x v="0"/>
    <s v="technology/web"/>
    <x v="2"/>
    <x v="2"/>
  </r>
  <r>
    <n v="842"/>
    <x v="822"/>
    <s v="Reverse-engineered multi-tasking product"/>
    <n v="1500"/>
    <x v="816"/>
    <n v="563.13333333333333"/>
    <x v="1"/>
    <n v="132"/>
    <m/>
    <s v="IT"/>
    <s v="EUR"/>
    <x v="754"/>
    <x v="759"/>
    <b v="0"/>
    <x v="0"/>
    <s v="technology/wearables"/>
    <x v="2"/>
    <x v="8"/>
  </r>
  <r>
    <n v="843"/>
    <x v="823"/>
    <s v="De-engineered next generation parallelism"/>
    <n v="8800"/>
    <x v="817"/>
    <n v="30.715909090909086"/>
    <x v="0"/>
    <n v="33"/>
    <m/>
    <s v="US"/>
    <s v="USD"/>
    <x v="755"/>
    <x v="760"/>
    <b v="0"/>
    <x v="0"/>
    <s v="photography/photography books"/>
    <x v="7"/>
    <x v="14"/>
  </r>
  <r>
    <n v="844"/>
    <x v="824"/>
    <s v="Intuitive cohesive groupware"/>
    <n v="8800"/>
    <x v="818"/>
    <n v="99.39772727272728"/>
    <x v="3"/>
    <n v="94"/>
    <m/>
    <s v="US"/>
    <s v="USD"/>
    <x v="756"/>
    <x v="761"/>
    <b v="0"/>
    <x v="0"/>
    <s v="film &amp; video/documentary"/>
    <x v="4"/>
    <x v="4"/>
  </r>
  <r>
    <n v="845"/>
    <x v="825"/>
    <s v="Up-sized high-level access"/>
    <n v="69900"/>
    <x v="819"/>
    <n v="197.54935622317598"/>
    <x v="1"/>
    <n v="1354"/>
    <m/>
    <s v="GB"/>
    <s v="GBP"/>
    <x v="757"/>
    <x v="78"/>
    <b v="0"/>
    <x v="0"/>
    <s v="technology/web"/>
    <x v="2"/>
    <x v="2"/>
  </r>
  <r>
    <n v="846"/>
    <x v="826"/>
    <s v="Phased empowering success"/>
    <n v="1000"/>
    <x v="820"/>
    <n v="508.5"/>
    <x v="1"/>
    <n v="48"/>
    <m/>
    <s v="US"/>
    <s v="USD"/>
    <x v="758"/>
    <x v="762"/>
    <b v="1"/>
    <x v="1"/>
    <s v="technology/web"/>
    <x v="2"/>
    <x v="2"/>
  </r>
  <r>
    <n v="847"/>
    <x v="827"/>
    <s v="Distributed actuating project"/>
    <n v="4700"/>
    <x v="695"/>
    <n v="237.74468085106383"/>
    <x v="1"/>
    <n v="110"/>
    <m/>
    <s v="US"/>
    <s v="USD"/>
    <x v="759"/>
    <x v="763"/>
    <b v="0"/>
    <x v="0"/>
    <s v="food/food trucks"/>
    <x v="0"/>
    <x v="0"/>
  </r>
  <r>
    <n v="848"/>
    <x v="828"/>
    <s v="Robust motivating orchestration"/>
    <n v="3200"/>
    <x v="821"/>
    <n v="338.46875"/>
    <x v="1"/>
    <n v="172"/>
    <m/>
    <s v="US"/>
    <s v="USD"/>
    <x v="760"/>
    <x v="764"/>
    <b v="0"/>
    <x v="0"/>
    <s v="film &amp; video/drama"/>
    <x v="4"/>
    <x v="6"/>
  </r>
  <r>
    <n v="849"/>
    <x v="829"/>
    <s v="Vision-oriented uniform instruction set"/>
    <n v="6700"/>
    <x v="822"/>
    <n v="133.08955223880596"/>
    <x v="1"/>
    <n v="307"/>
    <m/>
    <s v="US"/>
    <s v="USD"/>
    <x v="761"/>
    <x v="765"/>
    <b v="0"/>
    <x v="1"/>
    <s v="music/indie rock"/>
    <x v="1"/>
    <x v="7"/>
  </r>
  <r>
    <n v="850"/>
    <x v="830"/>
    <s v="Cross-group upward-trending hierarchy"/>
    <n v="100"/>
    <x v="99"/>
    <n v="1"/>
    <x v="0"/>
    <n v="1"/>
    <m/>
    <s v="US"/>
    <s v="USD"/>
    <x v="762"/>
    <x v="539"/>
    <b v="1"/>
    <x v="0"/>
    <s v="music/rock"/>
    <x v="1"/>
    <x v="1"/>
  </r>
  <r>
    <n v="851"/>
    <x v="831"/>
    <s v="Object-based needs-based info-mediaries"/>
    <n v="6000"/>
    <x v="823"/>
    <n v="207.79999999999998"/>
    <x v="1"/>
    <n v="160"/>
    <m/>
    <s v="US"/>
    <s v="USD"/>
    <x v="444"/>
    <x v="766"/>
    <b v="0"/>
    <x v="0"/>
    <s v="music/electric music"/>
    <x v="1"/>
    <x v="5"/>
  </r>
  <r>
    <n v="852"/>
    <x v="832"/>
    <s v="Open-source reciprocal standardization"/>
    <n v="4900"/>
    <x v="824"/>
    <n v="51.122448979591837"/>
    <x v="0"/>
    <n v="31"/>
    <m/>
    <s v="US"/>
    <s v="USD"/>
    <x v="763"/>
    <x v="422"/>
    <b v="0"/>
    <x v="1"/>
    <s v="games/video games"/>
    <x v="6"/>
    <x v="11"/>
  </r>
  <r>
    <n v="853"/>
    <x v="833"/>
    <s v="Secured well-modulated projection"/>
    <n v="17100"/>
    <x v="825"/>
    <n v="652.05847953216369"/>
    <x v="1"/>
    <n v="1467"/>
    <m/>
    <s v="CA"/>
    <s v="CAD"/>
    <x v="764"/>
    <x v="767"/>
    <b v="0"/>
    <x v="1"/>
    <s v="music/indie rock"/>
    <x v="1"/>
    <x v="7"/>
  </r>
  <r>
    <n v="854"/>
    <x v="834"/>
    <s v="Multi-channeled secondary middleware"/>
    <n v="171000"/>
    <x v="826"/>
    <n v="113.63099415204678"/>
    <x v="1"/>
    <n v="2662"/>
    <m/>
    <s v="CA"/>
    <s v="CAD"/>
    <x v="765"/>
    <x v="768"/>
    <b v="0"/>
    <x v="0"/>
    <s v="publishing/fiction"/>
    <x v="5"/>
    <x v="13"/>
  </r>
  <r>
    <n v="855"/>
    <x v="835"/>
    <s v="Horizontal clear-thinking framework"/>
    <n v="23400"/>
    <x v="827"/>
    <n v="102.37606837606839"/>
    <x v="1"/>
    <n v="452"/>
    <m/>
    <s v="AU"/>
    <s v="AUD"/>
    <x v="766"/>
    <x v="214"/>
    <b v="0"/>
    <x v="0"/>
    <s v="theater/plays"/>
    <x v="3"/>
    <x v="3"/>
  </r>
  <r>
    <n v="856"/>
    <x v="764"/>
    <s v="Profound composite core"/>
    <n v="2400"/>
    <x v="828"/>
    <n v="356.58333333333331"/>
    <x v="1"/>
    <n v="158"/>
    <m/>
    <s v="US"/>
    <s v="USD"/>
    <x v="767"/>
    <x v="769"/>
    <b v="0"/>
    <x v="0"/>
    <s v="food/food trucks"/>
    <x v="0"/>
    <x v="0"/>
  </r>
  <r>
    <n v="857"/>
    <x v="836"/>
    <s v="Programmable disintermediate matrices"/>
    <n v="5300"/>
    <x v="829"/>
    <n v="139.86792452830187"/>
    <x v="1"/>
    <n v="225"/>
    <m/>
    <s v="CH"/>
    <s v="CHF"/>
    <x v="768"/>
    <x v="770"/>
    <b v="1"/>
    <x v="0"/>
    <s v="film &amp; video/shorts"/>
    <x v="4"/>
    <x v="12"/>
  </r>
  <r>
    <n v="858"/>
    <x v="837"/>
    <s v="Realigned 5thgeneration knowledge user"/>
    <n v="4000"/>
    <x v="830"/>
    <n v="69.45"/>
    <x v="0"/>
    <n v="35"/>
    <m/>
    <s v="US"/>
    <s v="USD"/>
    <x v="769"/>
    <x v="771"/>
    <b v="1"/>
    <x v="0"/>
    <s v="food/food trucks"/>
    <x v="0"/>
    <x v="0"/>
  </r>
  <r>
    <n v="859"/>
    <x v="838"/>
    <s v="Multi-layered upward-trending groupware"/>
    <n v="7300"/>
    <x v="831"/>
    <n v="35.534246575342465"/>
    <x v="0"/>
    <n v="63"/>
    <m/>
    <s v="US"/>
    <s v="USD"/>
    <x v="770"/>
    <x v="250"/>
    <b v="0"/>
    <x v="1"/>
    <s v="theater/plays"/>
    <x v="3"/>
    <x v="3"/>
  </r>
  <r>
    <n v="860"/>
    <x v="839"/>
    <s v="Re-contextualized leadingedge firmware"/>
    <n v="2000"/>
    <x v="832"/>
    <n v="251.65"/>
    <x v="1"/>
    <n v="65"/>
    <m/>
    <s v="US"/>
    <s v="USD"/>
    <x v="771"/>
    <x v="772"/>
    <b v="0"/>
    <x v="1"/>
    <s v="technology/wearables"/>
    <x v="2"/>
    <x v="8"/>
  </r>
  <r>
    <n v="861"/>
    <x v="840"/>
    <s v="Devolved disintermediate analyzer"/>
    <n v="8800"/>
    <x v="833"/>
    <n v="105.87500000000001"/>
    <x v="1"/>
    <n v="163"/>
    <m/>
    <s v="US"/>
    <s v="USD"/>
    <x v="772"/>
    <x v="773"/>
    <b v="0"/>
    <x v="0"/>
    <s v="theater/plays"/>
    <x v="3"/>
    <x v="3"/>
  </r>
  <r>
    <n v="862"/>
    <x v="841"/>
    <s v="Profound disintermediate open system"/>
    <n v="3500"/>
    <x v="834"/>
    <n v="187.42857142857144"/>
    <x v="1"/>
    <n v="85"/>
    <m/>
    <s v="US"/>
    <s v="USD"/>
    <x v="773"/>
    <x v="774"/>
    <b v="0"/>
    <x v="0"/>
    <s v="theater/plays"/>
    <x v="3"/>
    <x v="3"/>
  </r>
  <r>
    <n v="863"/>
    <x v="842"/>
    <s v="Automated reciprocal protocol"/>
    <n v="1400"/>
    <x v="835"/>
    <n v="386.78571428571428"/>
    <x v="1"/>
    <n v="217"/>
    <m/>
    <s v="US"/>
    <s v="USD"/>
    <x v="774"/>
    <x v="331"/>
    <b v="0"/>
    <x v="1"/>
    <s v="film &amp; video/television"/>
    <x v="4"/>
    <x v="19"/>
  </r>
  <r>
    <n v="864"/>
    <x v="843"/>
    <s v="Automated static workforce"/>
    <n v="4200"/>
    <x v="836"/>
    <n v="347.07142857142856"/>
    <x v="1"/>
    <n v="150"/>
    <m/>
    <s v="US"/>
    <s v="USD"/>
    <x v="775"/>
    <x v="775"/>
    <b v="0"/>
    <x v="0"/>
    <s v="film &amp; video/shorts"/>
    <x v="4"/>
    <x v="12"/>
  </r>
  <r>
    <n v="865"/>
    <x v="844"/>
    <s v="Horizontal attitude-oriented help-desk"/>
    <n v="81000"/>
    <x v="837"/>
    <n v="185.82098765432099"/>
    <x v="1"/>
    <n v="3272"/>
    <m/>
    <s v="US"/>
    <s v="USD"/>
    <x v="776"/>
    <x v="776"/>
    <b v="0"/>
    <x v="0"/>
    <s v="theater/plays"/>
    <x v="3"/>
    <x v="3"/>
  </r>
  <r>
    <n v="866"/>
    <x v="845"/>
    <s v="Versatile 5thgeneration matrices"/>
    <n v="182800"/>
    <x v="838"/>
    <n v="43.241247264770237"/>
    <x v="3"/>
    <n v="898"/>
    <m/>
    <s v="US"/>
    <s v="USD"/>
    <x v="777"/>
    <x v="777"/>
    <b v="0"/>
    <x v="0"/>
    <s v="photography/photography books"/>
    <x v="7"/>
    <x v="14"/>
  </r>
  <r>
    <n v="867"/>
    <x v="846"/>
    <s v="Cross-platform next generation service-desk"/>
    <n v="4800"/>
    <x v="839"/>
    <n v="162.4375"/>
    <x v="1"/>
    <n v="300"/>
    <m/>
    <s v="US"/>
    <s v="USD"/>
    <x v="778"/>
    <x v="778"/>
    <b v="0"/>
    <x v="0"/>
    <s v="food/food trucks"/>
    <x v="0"/>
    <x v="0"/>
  </r>
  <r>
    <n v="868"/>
    <x v="847"/>
    <s v="Front-line web-enabled installation"/>
    <n v="7000"/>
    <x v="762"/>
    <n v="184.84285714285716"/>
    <x v="1"/>
    <n v="126"/>
    <m/>
    <s v="US"/>
    <s v="USD"/>
    <x v="779"/>
    <x v="779"/>
    <b v="0"/>
    <x v="0"/>
    <s v="theater/plays"/>
    <x v="3"/>
    <x v="3"/>
  </r>
  <r>
    <n v="869"/>
    <x v="848"/>
    <s v="Multi-channeled responsive product"/>
    <n v="161900"/>
    <x v="840"/>
    <n v="23.703520691785052"/>
    <x v="0"/>
    <n v="526"/>
    <m/>
    <s v="US"/>
    <s v="USD"/>
    <x v="780"/>
    <x v="780"/>
    <b v="0"/>
    <x v="0"/>
    <s v="film &amp; video/drama"/>
    <x v="4"/>
    <x v="6"/>
  </r>
  <r>
    <n v="870"/>
    <x v="849"/>
    <s v="Adaptive demand-driven encryption"/>
    <n v="7700"/>
    <x v="841"/>
    <n v="89.870129870129873"/>
    <x v="0"/>
    <n v="121"/>
    <m/>
    <s v="US"/>
    <s v="USD"/>
    <x v="335"/>
    <x v="781"/>
    <b v="0"/>
    <x v="0"/>
    <s v="theater/plays"/>
    <x v="3"/>
    <x v="3"/>
  </r>
  <r>
    <n v="871"/>
    <x v="850"/>
    <s v="Re-engineered client-driven knowledge user"/>
    <n v="71500"/>
    <x v="842"/>
    <n v="272.6041958041958"/>
    <x v="1"/>
    <n v="2320"/>
    <m/>
    <s v="US"/>
    <s v="USD"/>
    <x v="535"/>
    <x v="782"/>
    <b v="0"/>
    <x v="1"/>
    <s v="theater/plays"/>
    <x v="3"/>
    <x v="3"/>
  </r>
  <r>
    <n v="872"/>
    <x v="851"/>
    <s v="Compatible logistical paradigm"/>
    <n v="4700"/>
    <x v="843"/>
    <n v="170.04255319148936"/>
    <x v="1"/>
    <n v="81"/>
    <m/>
    <s v="AU"/>
    <s v="AUD"/>
    <x v="270"/>
    <x v="783"/>
    <b v="0"/>
    <x v="0"/>
    <s v="film &amp; video/science fiction"/>
    <x v="4"/>
    <x v="22"/>
  </r>
  <r>
    <n v="873"/>
    <x v="852"/>
    <s v="Intuitive value-added installation"/>
    <n v="42100"/>
    <x v="844"/>
    <n v="188.28503562945369"/>
    <x v="1"/>
    <n v="1887"/>
    <m/>
    <s v="US"/>
    <s v="USD"/>
    <x v="781"/>
    <x v="393"/>
    <b v="0"/>
    <x v="0"/>
    <s v="photography/photography books"/>
    <x v="7"/>
    <x v="14"/>
  </r>
  <r>
    <n v="874"/>
    <x v="853"/>
    <s v="Managed discrete parallelism"/>
    <n v="40200"/>
    <x v="845"/>
    <n v="346.93532338308455"/>
    <x v="1"/>
    <n v="4358"/>
    <m/>
    <s v="US"/>
    <s v="USD"/>
    <x v="782"/>
    <x v="784"/>
    <b v="0"/>
    <x v="1"/>
    <s v="photography/photography books"/>
    <x v="7"/>
    <x v="14"/>
  </r>
  <r>
    <n v="875"/>
    <x v="854"/>
    <s v="Implemented tangible approach"/>
    <n v="7900"/>
    <x v="846"/>
    <n v="69.177215189873422"/>
    <x v="0"/>
    <n v="67"/>
    <m/>
    <s v="US"/>
    <s v="USD"/>
    <x v="783"/>
    <x v="785"/>
    <b v="0"/>
    <x v="0"/>
    <s v="music/rock"/>
    <x v="1"/>
    <x v="1"/>
  </r>
  <r>
    <n v="876"/>
    <x v="855"/>
    <s v="Re-engineered encompassing definition"/>
    <n v="8300"/>
    <x v="847"/>
    <n v="25.433734939759034"/>
    <x v="0"/>
    <n v="57"/>
    <m/>
    <s v="CA"/>
    <s v="CAD"/>
    <x v="784"/>
    <x v="229"/>
    <b v="0"/>
    <x v="0"/>
    <s v="photography/photography books"/>
    <x v="7"/>
    <x v="14"/>
  </r>
  <r>
    <n v="877"/>
    <x v="856"/>
    <s v="Multi-lateral uniform collaboration"/>
    <n v="163600"/>
    <x v="848"/>
    <n v="77.400977995110026"/>
    <x v="0"/>
    <n v="1229"/>
    <m/>
    <s v="US"/>
    <s v="USD"/>
    <x v="785"/>
    <x v="786"/>
    <b v="0"/>
    <x v="0"/>
    <s v="food/food trucks"/>
    <x v="0"/>
    <x v="0"/>
  </r>
  <r>
    <n v="878"/>
    <x v="857"/>
    <s v="Enterprise-wide foreground paradigm"/>
    <n v="2700"/>
    <x v="849"/>
    <n v="37.481481481481481"/>
    <x v="0"/>
    <n v="12"/>
    <m/>
    <s v="IT"/>
    <s v="EUR"/>
    <x v="786"/>
    <x v="787"/>
    <b v="0"/>
    <x v="0"/>
    <s v="music/metal"/>
    <x v="1"/>
    <x v="16"/>
  </r>
  <r>
    <n v="879"/>
    <x v="858"/>
    <s v="Stand-alone incremental parallelism"/>
    <n v="1000"/>
    <x v="675"/>
    <n v="543.79999999999995"/>
    <x v="1"/>
    <n v="53"/>
    <m/>
    <s v="US"/>
    <s v="USD"/>
    <x v="787"/>
    <x v="341"/>
    <b v="0"/>
    <x v="0"/>
    <s v="publishing/nonfiction"/>
    <x v="5"/>
    <x v="9"/>
  </r>
  <r>
    <n v="880"/>
    <x v="859"/>
    <s v="Persevering 5thgeneration throughput"/>
    <n v="84500"/>
    <x v="850"/>
    <n v="228.52189349112427"/>
    <x v="1"/>
    <n v="2414"/>
    <m/>
    <s v="US"/>
    <s v="USD"/>
    <x v="788"/>
    <x v="788"/>
    <b v="0"/>
    <x v="0"/>
    <s v="music/electric music"/>
    <x v="1"/>
    <x v="5"/>
  </r>
  <r>
    <n v="881"/>
    <x v="860"/>
    <s v="Implemented object-oriented synergy"/>
    <n v="81300"/>
    <x v="851"/>
    <n v="38.948339483394832"/>
    <x v="0"/>
    <n v="452"/>
    <m/>
    <s v="US"/>
    <s v="USD"/>
    <x v="330"/>
    <x v="789"/>
    <b v="0"/>
    <x v="1"/>
    <s v="theater/plays"/>
    <x v="3"/>
    <x v="3"/>
  </r>
  <r>
    <n v="882"/>
    <x v="861"/>
    <s v="Balanced demand-driven definition"/>
    <n v="800"/>
    <x v="852"/>
    <n v="370"/>
    <x v="1"/>
    <n v="80"/>
    <m/>
    <s v="US"/>
    <s v="USD"/>
    <x v="789"/>
    <x v="790"/>
    <b v="0"/>
    <x v="0"/>
    <s v="theater/plays"/>
    <x v="3"/>
    <x v="3"/>
  </r>
  <r>
    <n v="883"/>
    <x v="862"/>
    <s v="Customer-focused mobile Graphic Interface"/>
    <n v="3400"/>
    <x v="853"/>
    <n v="237.91176470588232"/>
    <x v="1"/>
    <n v="193"/>
    <m/>
    <s v="US"/>
    <s v="USD"/>
    <x v="790"/>
    <x v="791"/>
    <b v="0"/>
    <x v="0"/>
    <s v="film &amp; video/shorts"/>
    <x v="4"/>
    <x v="12"/>
  </r>
  <r>
    <n v="884"/>
    <x v="863"/>
    <s v="Horizontal secondary interface"/>
    <n v="170800"/>
    <x v="854"/>
    <n v="64.036299765807954"/>
    <x v="0"/>
    <n v="1886"/>
    <m/>
    <s v="US"/>
    <s v="USD"/>
    <x v="791"/>
    <x v="792"/>
    <b v="0"/>
    <x v="1"/>
    <s v="theater/plays"/>
    <x v="3"/>
    <x v="3"/>
  </r>
  <r>
    <n v="885"/>
    <x v="864"/>
    <s v="Virtual analyzing collaboration"/>
    <n v="1800"/>
    <x v="855"/>
    <n v="118.27777777777777"/>
    <x v="1"/>
    <n v="52"/>
    <m/>
    <s v="US"/>
    <s v="USD"/>
    <x v="792"/>
    <x v="556"/>
    <b v="0"/>
    <x v="0"/>
    <s v="theater/plays"/>
    <x v="3"/>
    <x v="3"/>
  </r>
  <r>
    <n v="886"/>
    <x v="865"/>
    <s v="Multi-tiered explicit focus group"/>
    <n v="150600"/>
    <x v="856"/>
    <n v="84.824037184594957"/>
    <x v="0"/>
    <n v="1825"/>
    <m/>
    <s v="US"/>
    <s v="USD"/>
    <x v="793"/>
    <x v="488"/>
    <b v="0"/>
    <x v="0"/>
    <s v="music/indie rock"/>
    <x v="1"/>
    <x v="7"/>
  </r>
  <r>
    <n v="887"/>
    <x v="866"/>
    <s v="Multi-layered systematic knowledgebase"/>
    <n v="7800"/>
    <x v="857"/>
    <n v="29.346153846153843"/>
    <x v="0"/>
    <n v="31"/>
    <m/>
    <s v="US"/>
    <s v="USD"/>
    <x v="794"/>
    <x v="232"/>
    <b v="0"/>
    <x v="1"/>
    <s v="theater/plays"/>
    <x v="3"/>
    <x v="3"/>
  </r>
  <r>
    <n v="888"/>
    <x v="867"/>
    <s v="Reverse-engineered uniform knowledge user"/>
    <n v="5800"/>
    <x v="858"/>
    <n v="209.89655172413794"/>
    <x v="1"/>
    <n v="290"/>
    <m/>
    <s v="US"/>
    <s v="USD"/>
    <x v="795"/>
    <x v="793"/>
    <b v="0"/>
    <x v="0"/>
    <s v="theater/plays"/>
    <x v="3"/>
    <x v="3"/>
  </r>
  <r>
    <n v="889"/>
    <x v="868"/>
    <s v="Secured dynamic capacity"/>
    <n v="5600"/>
    <x v="859"/>
    <n v="169.78571428571431"/>
    <x v="1"/>
    <n v="122"/>
    <m/>
    <s v="US"/>
    <s v="USD"/>
    <x v="796"/>
    <x v="794"/>
    <b v="0"/>
    <x v="1"/>
    <s v="music/electric music"/>
    <x v="1"/>
    <x v="5"/>
  </r>
  <r>
    <n v="890"/>
    <x v="869"/>
    <s v="Devolved foreground throughput"/>
    <n v="134400"/>
    <x v="860"/>
    <n v="115.95907738095239"/>
    <x v="1"/>
    <n v="1470"/>
    <m/>
    <s v="US"/>
    <s v="USD"/>
    <x v="797"/>
    <x v="138"/>
    <b v="0"/>
    <x v="0"/>
    <s v="music/indie rock"/>
    <x v="1"/>
    <x v="7"/>
  </r>
  <r>
    <n v="891"/>
    <x v="870"/>
    <s v="Synchronized demand-driven infrastructure"/>
    <n v="3000"/>
    <x v="861"/>
    <n v="258.59999999999997"/>
    <x v="1"/>
    <n v="165"/>
    <m/>
    <s v="CA"/>
    <s v="CAD"/>
    <x v="798"/>
    <x v="795"/>
    <b v="0"/>
    <x v="0"/>
    <s v="film &amp; video/documentary"/>
    <x v="4"/>
    <x v="4"/>
  </r>
  <r>
    <n v="892"/>
    <x v="871"/>
    <s v="Realigned discrete structure"/>
    <n v="6000"/>
    <x v="862"/>
    <n v="230.58333333333331"/>
    <x v="1"/>
    <n v="182"/>
    <m/>
    <s v="US"/>
    <s v="USD"/>
    <x v="799"/>
    <x v="796"/>
    <b v="0"/>
    <x v="0"/>
    <s v="publishing/translations"/>
    <x v="5"/>
    <x v="18"/>
  </r>
  <r>
    <n v="893"/>
    <x v="872"/>
    <s v="Progressive grid-enabled website"/>
    <n v="8400"/>
    <x v="863"/>
    <n v="128.21428571428572"/>
    <x v="1"/>
    <n v="199"/>
    <m/>
    <s v="IT"/>
    <s v="EUR"/>
    <x v="800"/>
    <x v="797"/>
    <b v="0"/>
    <x v="1"/>
    <s v="film &amp; video/documentary"/>
    <x v="4"/>
    <x v="4"/>
  </r>
  <r>
    <n v="894"/>
    <x v="873"/>
    <s v="Organic cohesive neural-net"/>
    <n v="1700"/>
    <x v="9"/>
    <n v="188.70588235294116"/>
    <x v="1"/>
    <n v="56"/>
    <m/>
    <s v="GB"/>
    <s v="GBP"/>
    <x v="801"/>
    <x v="798"/>
    <b v="0"/>
    <x v="1"/>
    <s v="film &amp; video/television"/>
    <x v="4"/>
    <x v="19"/>
  </r>
  <r>
    <n v="895"/>
    <x v="874"/>
    <s v="Integrated demand-driven info-mediaries"/>
    <n v="159800"/>
    <x v="611"/>
    <n v="6.9511889862327907"/>
    <x v="0"/>
    <n v="107"/>
    <m/>
    <s v="US"/>
    <s v="USD"/>
    <x v="802"/>
    <x v="799"/>
    <b v="0"/>
    <x v="0"/>
    <s v="theater/plays"/>
    <x v="3"/>
    <x v="3"/>
  </r>
  <r>
    <n v="896"/>
    <x v="875"/>
    <s v="Reverse-engineered client-server extranet"/>
    <n v="19800"/>
    <x v="864"/>
    <n v="774.43434343434342"/>
    <x v="1"/>
    <n v="1460"/>
    <m/>
    <s v="AU"/>
    <s v="AUD"/>
    <x v="803"/>
    <x v="800"/>
    <b v="0"/>
    <x v="1"/>
    <s v="food/food trucks"/>
    <x v="0"/>
    <x v="0"/>
  </r>
  <r>
    <n v="897"/>
    <x v="876"/>
    <s v="Organized discrete encoding"/>
    <n v="8800"/>
    <x v="865"/>
    <n v="27.693181818181817"/>
    <x v="0"/>
    <n v="27"/>
    <m/>
    <s v="US"/>
    <s v="USD"/>
    <x v="212"/>
    <x v="368"/>
    <b v="0"/>
    <x v="0"/>
    <s v="theater/plays"/>
    <x v="3"/>
    <x v="3"/>
  </r>
  <r>
    <n v="898"/>
    <x v="877"/>
    <s v="Balanced regional flexibility"/>
    <n v="179100"/>
    <x v="866"/>
    <n v="52.479620323841424"/>
    <x v="0"/>
    <n v="1221"/>
    <m/>
    <s v="US"/>
    <s v="USD"/>
    <x v="804"/>
    <x v="801"/>
    <b v="0"/>
    <x v="0"/>
    <s v="film &amp; video/documentary"/>
    <x v="4"/>
    <x v="4"/>
  </r>
  <r>
    <n v="899"/>
    <x v="878"/>
    <s v="Implemented multimedia time-frame"/>
    <n v="3100"/>
    <x v="867"/>
    <n v="407.09677419354841"/>
    <x v="1"/>
    <n v="123"/>
    <m/>
    <s v="CH"/>
    <s v="CHF"/>
    <x v="805"/>
    <x v="802"/>
    <b v="0"/>
    <x v="0"/>
    <s v="music/jazz"/>
    <x v="1"/>
    <x v="17"/>
  </r>
  <r>
    <n v="900"/>
    <x v="879"/>
    <s v="Enhanced uniform service-desk"/>
    <n v="100"/>
    <x v="50"/>
    <n v="2"/>
    <x v="0"/>
    <n v="1"/>
    <m/>
    <s v="US"/>
    <s v="USD"/>
    <x v="806"/>
    <x v="803"/>
    <b v="0"/>
    <x v="1"/>
    <s v="technology/web"/>
    <x v="2"/>
    <x v="2"/>
  </r>
  <r>
    <n v="901"/>
    <x v="880"/>
    <s v="Versatile bottom-line definition"/>
    <n v="5600"/>
    <x v="868"/>
    <n v="156.17857142857144"/>
    <x v="1"/>
    <n v="159"/>
    <m/>
    <s v="US"/>
    <s v="USD"/>
    <x v="807"/>
    <x v="482"/>
    <b v="0"/>
    <x v="1"/>
    <s v="music/rock"/>
    <x v="1"/>
    <x v="1"/>
  </r>
  <r>
    <n v="902"/>
    <x v="881"/>
    <s v="Integrated bifurcated software"/>
    <n v="1400"/>
    <x v="869"/>
    <n v="252.42857142857144"/>
    <x v="1"/>
    <n v="110"/>
    <m/>
    <s v="US"/>
    <s v="USD"/>
    <x v="722"/>
    <x v="496"/>
    <b v="0"/>
    <x v="0"/>
    <s v="technology/web"/>
    <x v="2"/>
    <x v="2"/>
  </r>
  <r>
    <n v="903"/>
    <x v="882"/>
    <s v="Assimilated next generation instruction set"/>
    <n v="41000"/>
    <x v="870"/>
    <n v="1.729268292682927"/>
    <x v="2"/>
    <n v="14"/>
    <m/>
    <s v="US"/>
    <s v="USD"/>
    <x v="477"/>
    <x v="804"/>
    <b v="0"/>
    <x v="1"/>
    <s v="publishing/nonfiction"/>
    <x v="5"/>
    <x v="9"/>
  </r>
  <r>
    <n v="904"/>
    <x v="883"/>
    <s v="Digitized foreground array"/>
    <n v="6500"/>
    <x v="871"/>
    <n v="12.230769230769232"/>
    <x v="0"/>
    <n v="16"/>
    <m/>
    <s v="US"/>
    <s v="USD"/>
    <x v="259"/>
    <x v="805"/>
    <b v="0"/>
    <x v="0"/>
    <s v="publishing/radio &amp; podcasts"/>
    <x v="5"/>
    <x v="15"/>
  </r>
  <r>
    <n v="905"/>
    <x v="884"/>
    <s v="Re-engineered clear-thinking project"/>
    <n v="7900"/>
    <x v="872"/>
    <n v="163.98734177215189"/>
    <x v="1"/>
    <n v="236"/>
    <m/>
    <s v="US"/>
    <s v="USD"/>
    <x v="9"/>
    <x v="806"/>
    <b v="0"/>
    <x v="0"/>
    <s v="theater/plays"/>
    <x v="3"/>
    <x v="3"/>
  </r>
  <r>
    <n v="906"/>
    <x v="885"/>
    <s v="Implemented even-keeled standardization"/>
    <n v="5500"/>
    <x v="873"/>
    <n v="162.98181818181817"/>
    <x v="1"/>
    <n v="191"/>
    <m/>
    <s v="US"/>
    <s v="USD"/>
    <x v="808"/>
    <x v="807"/>
    <b v="1"/>
    <x v="1"/>
    <s v="film &amp; video/documentary"/>
    <x v="4"/>
    <x v="4"/>
  </r>
  <r>
    <n v="907"/>
    <x v="886"/>
    <s v="Quality-focused asymmetric adapter"/>
    <n v="9100"/>
    <x v="874"/>
    <n v="20.252747252747252"/>
    <x v="0"/>
    <n v="41"/>
    <m/>
    <s v="US"/>
    <s v="USD"/>
    <x v="809"/>
    <x v="808"/>
    <b v="0"/>
    <x v="0"/>
    <s v="theater/plays"/>
    <x v="3"/>
    <x v="3"/>
  </r>
  <r>
    <n v="908"/>
    <x v="887"/>
    <s v="Networked intangible help-desk"/>
    <n v="38200"/>
    <x v="875"/>
    <n v="319.24083769633506"/>
    <x v="1"/>
    <n v="3934"/>
    <m/>
    <s v="US"/>
    <s v="USD"/>
    <x v="444"/>
    <x v="104"/>
    <b v="0"/>
    <x v="0"/>
    <s v="games/video games"/>
    <x v="6"/>
    <x v="11"/>
  </r>
  <r>
    <n v="909"/>
    <x v="888"/>
    <s v="Synchronized attitude-oriented frame"/>
    <n v="1800"/>
    <x v="876"/>
    <n v="478.94444444444446"/>
    <x v="1"/>
    <n v="80"/>
    <m/>
    <s v="CA"/>
    <s v="CAD"/>
    <x v="384"/>
    <x v="809"/>
    <b v="0"/>
    <x v="1"/>
    <s v="theater/plays"/>
    <x v="3"/>
    <x v="3"/>
  </r>
  <r>
    <n v="910"/>
    <x v="889"/>
    <s v="Proactive incremental architecture"/>
    <n v="154500"/>
    <x v="877"/>
    <n v="19.556634304207122"/>
    <x v="3"/>
    <n v="296"/>
    <m/>
    <s v="US"/>
    <s v="USD"/>
    <x v="810"/>
    <x v="810"/>
    <b v="0"/>
    <x v="0"/>
    <s v="theater/plays"/>
    <x v="3"/>
    <x v="3"/>
  </r>
  <r>
    <n v="911"/>
    <x v="890"/>
    <s v="Cloned responsive standardization"/>
    <n v="5800"/>
    <x v="878"/>
    <n v="198.94827586206895"/>
    <x v="1"/>
    <n v="462"/>
    <m/>
    <s v="US"/>
    <s v="USD"/>
    <x v="811"/>
    <x v="811"/>
    <b v="1"/>
    <x v="0"/>
    <s v="technology/web"/>
    <x v="2"/>
    <x v="2"/>
  </r>
  <r>
    <n v="912"/>
    <x v="891"/>
    <s v="Reduced bifurcated pricing structure"/>
    <n v="1800"/>
    <x v="879"/>
    <n v="795"/>
    <x v="1"/>
    <n v="179"/>
    <m/>
    <s v="US"/>
    <s v="USD"/>
    <x v="812"/>
    <x v="812"/>
    <b v="1"/>
    <x v="0"/>
    <s v="film &amp; video/drama"/>
    <x v="4"/>
    <x v="6"/>
  </r>
  <r>
    <n v="913"/>
    <x v="892"/>
    <s v="Re-engineered asymmetric challenge"/>
    <n v="70200"/>
    <x v="880"/>
    <n v="50.621082621082621"/>
    <x v="0"/>
    <n v="523"/>
    <m/>
    <s v="AU"/>
    <s v="AUD"/>
    <x v="813"/>
    <x v="813"/>
    <b v="0"/>
    <x v="0"/>
    <s v="film &amp; video/drama"/>
    <x v="4"/>
    <x v="6"/>
  </r>
  <r>
    <n v="914"/>
    <x v="893"/>
    <s v="Diverse client-driven conglomeration"/>
    <n v="6400"/>
    <x v="881"/>
    <n v="57.4375"/>
    <x v="0"/>
    <n v="141"/>
    <m/>
    <s v="GB"/>
    <s v="GBP"/>
    <x v="814"/>
    <x v="814"/>
    <b v="0"/>
    <x v="0"/>
    <s v="theater/plays"/>
    <x v="3"/>
    <x v="3"/>
  </r>
  <r>
    <n v="915"/>
    <x v="894"/>
    <s v="Configurable upward-trending solution"/>
    <n v="125900"/>
    <x v="882"/>
    <n v="155.62827640984909"/>
    <x v="1"/>
    <n v="1866"/>
    <m/>
    <s v="GB"/>
    <s v="GBP"/>
    <x v="80"/>
    <x v="815"/>
    <b v="0"/>
    <x v="0"/>
    <s v="film &amp; video/television"/>
    <x v="4"/>
    <x v="19"/>
  </r>
  <r>
    <n v="916"/>
    <x v="895"/>
    <s v="Persistent bandwidth-monitored framework"/>
    <n v="3700"/>
    <x v="883"/>
    <n v="36.297297297297298"/>
    <x v="0"/>
    <n v="52"/>
    <m/>
    <s v="US"/>
    <s v="USD"/>
    <x v="815"/>
    <x v="414"/>
    <b v="0"/>
    <x v="0"/>
    <s v="photography/photography books"/>
    <x v="7"/>
    <x v="14"/>
  </r>
  <r>
    <n v="917"/>
    <x v="896"/>
    <s v="Polarized discrete product"/>
    <n v="3600"/>
    <x v="884"/>
    <n v="58.25"/>
    <x v="2"/>
    <n v="27"/>
    <m/>
    <s v="GB"/>
    <s v="GBP"/>
    <x v="816"/>
    <x v="816"/>
    <b v="0"/>
    <x v="1"/>
    <s v="film &amp; video/shorts"/>
    <x v="4"/>
    <x v="12"/>
  </r>
  <r>
    <n v="918"/>
    <x v="897"/>
    <s v="Seamless dynamic website"/>
    <n v="3800"/>
    <x v="885"/>
    <n v="237.39473684210526"/>
    <x v="1"/>
    <n v="156"/>
    <m/>
    <s v="CH"/>
    <s v="CHF"/>
    <x v="474"/>
    <x v="82"/>
    <b v="0"/>
    <x v="0"/>
    <s v="publishing/radio &amp; podcasts"/>
    <x v="5"/>
    <x v="15"/>
  </r>
  <r>
    <n v="919"/>
    <x v="898"/>
    <s v="Extended multimedia firmware"/>
    <n v="35600"/>
    <x v="886"/>
    <n v="58.75"/>
    <x v="0"/>
    <n v="225"/>
    <m/>
    <s v="AU"/>
    <s v="AUD"/>
    <x v="817"/>
    <x v="817"/>
    <b v="0"/>
    <x v="1"/>
    <s v="theater/plays"/>
    <x v="3"/>
    <x v="3"/>
  </r>
  <r>
    <n v="920"/>
    <x v="899"/>
    <s v="Versatile directional project"/>
    <n v="5300"/>
    <x v="887"/>
    <n v="182.56603773584905"/>
    <x v="1"/>
    <n v="255"/>
    <m/>
    <s v="US"/>
    <s v="USD"/>
    <x v="818"/>
    <x v="818"/>
    <b v="1"/>
    <x v="0"/>
    <s v="film &amp; video/animation"/>
    <x v="4"/>
    <x v="10"/>
  </r>
  <r>
    <n v="921"/>
    <x v="900"/>
    <s v="Profound directional knowledge user"/>
    <n v="160400"/>
    <x v="888"/>
    <n v="0.75436408977556113"/>
    <x v="0"/>
    <n v="38"/>
    <m/>
    <s v="US"/>
    <s v="USD"/>
    <x v="819"/>
    <x v="819"/>
    <b v="0"/>
    <x v="0"/>
    <s v="technology/web"/>
    <x v="2"/>
    <x v="2"/>
  </r>
  <r>
    <n v="922"/>
    <x v="901"/>
    <s v="Ameliorated logistical capability"/>
    <n v="51400"/>
    <x v="889"/>
    <n v="175.95330739299609"/>
    <x v="1"/>
    <n v="2261"/>
    <m/>
    <s v="US"/>
    <s v="USD"/>
    <x v="609"/>
    <x v="320"/>
    <b v="0"/>
    <x v="1"/>
    <s v="music/world music"/>
    <x v="1"/>
    <x v="21"/>
  </r>
  <r>
    <n v="923"/>
    <x v="902"/>
    <s v="Sharable discrete definition"/>
    <n v="1700"/>
    <x v="890"/>
    <n v="237.88235294117646"/>
    <x v="1"/>
    <n v="40"/>
    <m/>
    <s v="US"/>
    <s v="USD"/>
    <x v="547"/>
    <x v="820"/>
    <b v="0"/>
    <x v="0"/>
    <s v="theater/plays"/>
    <x v="3"/>
    <x v="3"/>
  </r>
  <r>
    <n v="924"/>
    <x v="903"/>
    <s v="User-friendly next generation core"/>
    <n v="39400"/>
    <x v="891"/>
    <n v="488.05076142131981"/>
    <x v="1"/>
    <n v="2289"/>
    <m/>
    <s v="IT"/>
    <s v="EUR"/>
    <x v="820"/>
    <x v="821"/>
    <b v="0"/>
    <x v="0"/>
    <s v="theater/plays"/>
    <x v="3"/>
    <x v="3"/>
  </r>
  <r>
    <n v="925"/>
    <x v="904"/>
    <s v="Profit-focused empowering system engine"/>
    <n v="3000"/>
    <x v="892"/>
    <n v="224.06666666666669"/>
    <x v="1"/>
    <n v="65"/>
    <m/>
    <s v="US"/>
    <s v="USD"/>
    <x v="821"/>
    <x v="822"/>
    <b v="0"/>
    <x v="0"/>
    <s v="theater/plays"/>
    <x v="3"/>
    <x v="3"/>
  </r>
  <r>
    <n v="926"/>
    <x v="905"/>
    <s v="Synchronized cohesive encoding"/>
    <n v="8700"/>
    <x v="893"/>
    <n v="18.126436781609197"/>
    <x v="0"/>
    <n v="15"/>
    <m/>
    <s v="US"/>
    <s v="USD"/>
    <x v="151"/>
    <x v="823"/>
    <b v="0"/>
    <x v="0"/>
    <s v="food/food trucks"/>
    <x v="0"/>
    <x v="0"/>
  </r>
  <r>
    <n v="927"/>
    <x v="906"/>
    <s v="Synergistic dynamic utilization"/>
    <n v="7200"/>
    <x v="894"/>
    <n v="45.847222222222221"/>
    <x v="0"/>
    <n v="37"/>
    <m/>
    <s v="US"/>
    <s v="USD"/>
    <x v="822"/>
    <x v="824"/>
    <b v="0"/>
    <x v="0"/>
    <s v="theater/plays"/>
    <x v="3"/>
    <x v="3"/>
  </r>
  <r>
    <n v="928"/>
    <x v="907"/>
    <s v="Triple-buffered bi-directional model"/>
    <n v="167400"/>
    <x v="895"/>
    <n v="117.31541218637993"/>
    <x v="1"/>
    <n v="3777"/>
    <m/>
    <s v="IT"/>
    <s v="EUR"/>
    <x v="823"/>
    <x v="497"/>
    <b v="0"/>
    <x v="0"/>
    <s v="technology/web"/>
    <x v="2"/>
    <x v="2"/>
  </r>
  <r>
    <n v="929"/>
    <x v="908"/>
    <s v="Polarized tertiary function"/>
    <n v="5500"/>
    <x v="896"/>
    <n v="217.30909090909088"/>
    <x v="1"/>
    <n v="184"/>
    <m/>
    <s v="GB"/>
    <s v="GBP"/>
    <x v="824"/>
    <x v="825"/>
    <b v="0"/>
    <x v="0"/>
    <s v="theater/plays"/>
    <x v="3"/>
    <x v="3"/>
  </r>
  <r>
    <n v="930"/>
    <x v="909"/>
    <s v="Configurable fault-tolerant structure"/>
    <n v="3500"/>
    <x v="897"/>
    <n v="112.28571428571428"/>
    <x v="1"/>
    <n v="85"/>
    <m/>
    <s v="US"/>
    <s v="USD"/>
    <x v="825"/>
    <x v="826"/>
    <b v="0"/>
    <x v="1"/>
    <s v="theater/plays"/>
    <x v="3"/>
    <x v="3"/>
  </r>
  <r>
    <n v="931"/>
    <x v="910"/>
    <s v="Digitized 24/7 budgetary management"/>
    <n v="7900"/>
    <x v="898"/>
    <n v="72.51898734177216"/>
    <x v="0"/>
    <n v="112"/>
    <m/>
    <s v="US"/>
    <s v="USD"/>
    <x v="826"/>
    <x v="827"/>
    <b v="0"/>
    <x v="1"/>
    <s v="theater/plays"/>
    <x v="3"/>
    <x v="3"/>
  </r>
  <r>
    <n v="932"/>
    <x v="911"/>
    <s v="Stand-alone zero tolerance algorithm"/>
    <n v="2300"/>
    <x v="899"/>
    <n v="212.30434782608697"/>
    <x v="1"/>
    <n v="144"/>
    <m/>
    <s v="US"/>
    <s v="USD"/>
    <x v="827"/>
    <x v="828"/>
    <b v="0"/>
    <x v="0"/>
    <s v="music/rock"/>
    <x v="1"/>
    <x v="1"/>
  </r>
  <r>
    <n v="933"/>
    <x v="912"/>
    <s v="Implemented tangible support"/>
    <n v="73000"/>
    <x v="900"/>
    <n v="239.74657534246577"/>
    <x v="1"/>
    <n v="1902"/>
    <m/>
    <s v="US"/>
    <s v="USD"/>
    <x v="828"/>
    <x v="829"/>
    <b v="0"/>
    <x v="0"/>
    <s v="theater/plays"/>
    <x v="3"/>
    <x v="3"/>
  </r>
  <r>
    <n v="934"/>
    <x v="913"/>
    <s v="Reactive radical framework"/>
    <n v="6200"/>
    <x v="901"/>
    <n v="181.93548387096774"/>
    <x v="1"/>
    <n v="105"/>
    <m/>
    <s v="US"/>
    <s v="USD"/>
    <x v="829"/>
    <x v="830"/>
    <b v="0"/>
    <x v="0"/>
    <s v="theater/plays"/>
    <x v="3"/>
    <x v="3"/>
  </r>
  <r>
    <n v="935"/>
    <x v="914"/>
    <s v="Object-based full-range knowledge user"/>
    <n v="6100"/>
    <x v="902"/>
    <n v="164.13114754098362"/>
    <x v="1"/>
    <n v="132"/>
    <m/>
    <s v="US"/>
    <s v="USD"/>
    <x v="830"/>
    <x v="94"/>
    <b v="0"/>
    <x v="0"/>
    <s v="theater/plays"/>
    <x v="3"/>
    <x v="3"/>
  </r>
  <r>
    <n v="936"/>
    <x v="591"/>
    <s v="Enhanced composite contingency"/>
    <n v="103200"/>
    <x v="903"/>
    <n v="1.6375968992248062"/>
    <x v="0"/>
    <n v="21"/>
    <m/>
    <s v="US"/>
    <s v="USD"/>
    <x v="831"/>
    <x v="831"/>
    <b v="1"/>
    <x v="0"/>
    <s v="theater/plays"/>
    <x v="3"/>
    <x v="3"/>
  </r>
  <r>
    <n v="937"/>
    <x v="915"/>
    <s v="Cloned fresh-thinking model"/>
    <n v="171000"/>
    <x v="904"/>
    <n v="49.64385964912281"/>
    <x v="3"/>
    <n v="976"/>
    <m/>
    <s v="US"/>
    <s v="USD"/>
    <x v="832"/>
    <x v="832"/>
    <b v="0"/>
    <x v="0"/>
    <s v="film &amp; video/documentary"/>
    <x v="4"/>
    <x v="4"/>
  </r>
  <r>
    <n v="938"/>
    <x v="916"/>
    <s v="Total dedicated benchmark"/>
    <n v="9200"/>
    <x v="905"/>
    <n v="109.70652173913042"/>
    <x v="1"/>
    <n v="96"/>
    <m/>
    <s v="US"/>
    <s v="USD"/>
    <x v="833"/>
    <x v="833"/>
    <b v="0"/>
    <x v="1"/>
    <s v="publishing/fiction"/>
    <x v="5"/>
    <x v="13"/>
  </r>
  <r>
    <n v="939"/>
    <x v="917"/>
    <s v="Streamlined human-resource Graphic Interface"/>
    <n v="7800"/>
    <x v="906"/>
    <n v="49.217948717948715"/>
    <x v="0"/>
    <n v="67"/>
    <m/>
    <s v="US"/>
    <s v="USD"/>
    <x v="834"/>
    <x v="834"/>
    <b v="0"/>
    <x v="1"/>
    <s v="games/video games"/>
    <x v="6"/>
    <x v="11"/>
  </r>
  <r>
    <n v="940"/>
    <x v="918"/>
    <s v="Upgradable analyzing core"/>
    <n v="9900"/>
    <x v="907"/>
    <n v="62.232323232323225"/>
    <x v="2"/>
    <n v="66"/>
    <m/>
    <s v="CA"/>
    <s v="CAD"/>
    <x v="835"/>
    <x v="835"/>
    <b v="0"/>
    <x v="0"/>
    <s v="technology/web"/>
    <x v="2"/>
    <x v="2"/>
  </r>
  <r>
    <n v="941"/>
    <x v="919"/>
    <s v="Profound exuding pricing structure"/>
    <n v="43000"/>
    <x v="908"/>
    <n v="13.05813953488372"/>
    <x v="0"/>
    <n v="78"/>
    <m/>
    <s v="US"/>
    <s v="USD"/>
    <x v="836"/>
    <x v="836"/>
    <b v="1"/>
    <x v="0"/>
    <s v="theater/plays"/>
    <x v="3"/>
    <x v="3"/>
  </r>
  <r>
    <n v="942"/>
    <x v="916"/>
    <s v="Horizontal optimizing model"/>
    <n v="9600"/>
    <x v="909"/>
    <n v="64.635416666666671"/>
    <x v="0"/>
    <n v="67"/>
    <m/>
    <s v="AU"/>
    <s v="AUD"/>
    <x v="837"/>
    <x v="611"/>
    <b v="0"/>
    <x v="0"/>
    <s v="theater/plays"/>
    <x v="3"/>
    <x v="3"/>
  </r>
  <r>
    <n v="943"/>
    <x v="920"/>
    <s v="Synchronized fault-tolerant algorithm"/>
    <n v="7500"/>
    <x v="910"/>
    <n v="159.58666666666667"/>
    <x v="1"/>
    <n v="114"/>
    <m/>
    <s v="US"/>
    <s v="USD"/>
    <x v="219"/>
    <x v="837"/>
    <b v="0"/>
    <x v="0"/>
    <s v="food/food trucks"/>
    <x v="0"/>
    <x v="0"/>
  </r>
  <r>
    <n v="944"/>
    <x v="921"/>
    <s v="Streamlined 5thgeneration intranet"/>
    <n v="10000"/>
    <x v="911"/>
    <n v="81.42"/>
    <x v="0"/>
    <n v="263"/>
    <m/>
    <s v="AU"/>
    <s v="AUD"/>
    <x v="365"/>
    <x v="334"/>
    <b v="0"/>
    <x v="0"/>
    <s v="photography/photography books"/>
    <x v="7"/>
    <x v="14"/>
  </r>
  <r>
    <n v="945"/>
    <x v="922"/>
    <s v="Cross-group clear-thinking task-force"/>
    <n v="172000"/>
    <x v="912"/>
    <n v="32.444767441860463"/>
    <x v="0"/>
    <n v="1691"/>
    <m/>
    <s v="US"/>
    <s v="USD"/>
    <x v="838"/>
    <x v="838"/>
    <b v="1"/>
    <x v="0"/>
    <s v="photography/photography books"/>
    <x v="7"/>
    <x v="14"/>
  </r>
  <r>
    <n v="946"/>
    <x v="923"/>
    <s v="Public-key bandwidth-monitored intranet"/>
    <n v="153700"/>
    <x v="913"/>
    <n v="9.9141184124918666"/>
    <x v="0"/>
    <n v="181"/>
    <m/>
    <s v="US"/>
    <s v="USD"/>
    <x v="839"/>
    <x v="839"/>
    <b v="0"/>
    <x v="0"/>
    <s v="theater/plays"/>
    <x v="3"/>
    <x v="3"/>
  </r>
  <r>
    <n v="947"/>
    <x v="924"/>
    <s v="Upgradable clear-thinking hardware"/>
    <n v="3600"/>
    <x v="914"/>
    <n v="26.694444444444443"/>
    <x v="0"/>
    <n v="13"/>
    <m/>
    <s v="US"/>
    <s v="USD"/>
    <x v="840"/>
    <x v="216"/>
    <b v="0"/>
    <x v="0"/>
    <s v="theater/plays"/>
    <x v="3"/>
    <x v="3"/>
  </r>
  <r>
    <n v="948"/>
    <x v="925"/>
    <s v="Integrated holistic paradigm"/>
    <n v="9400"/>
    <x v="915"/>
    <n v="62.957446808510639"/>
    <x v="3"/>
    <n v="160"/>
    <m/>
    <s v="US"/>
    <s v="USD"/>
    <x v="841"/>
    <x v="840"/>
    <b v="1"/>
    <x v="1"/>
    <s v="film &amp; video/documentary"/>
    <x v="4"/>
    <x v="4"/>
  </r>
  <r>
    <n v="949"/>
    <x v="926"/>
    <s v="Seamless clear-thinking conglomeration"/>
    <n v="5900"/>
    <x v="916"/>
    <n v="161.35593220338984"/>
    <x v="1"/>
    <n v="203"/>
    <m/>
    <s v="US"/>
    <s v="USD"/>
    <x v="842"/>
    <x v="133"/>
    <b v="0"/>
    <x v="0"/>
    <s v="technology/web"/>
    <x v="2"/>
    <x v="2"/>
  </r>
  <r>
    <n v="950"/>
    <x v="927"/>
    <s v="Persistent content-based methodology"/>
    <n v="100"/>
    <x v="297"/>
    <n v="5"/>
    <x v="0"/>
    <n v="1"/>
    <m/>
    <s v="US"/>
    <s v="USD"/>
    <x v="843"/>
    <x v="354"/>
    <b v="0"/>
    <x v="1"/>
    <s v="theater/plays"/>
    <x v="3"/>
    <x v="3"/>
  </r>
  <r>
    <n v="951"/>
    <x v="928"/>
    <s v="Re-engineered 24hour matrix"/>
    <n v="14500"/>
    <x v="917"/>
    <n v="1096.9379310344827"/>
    <x v="1"/>
    <n v="1559"/>
    <m/>
    <s v="US"/>
    <s v="USD"/>
    <x v="844"/>
    <x v="721"/>
    <b v="0"/>
    <x v="1"/>
    <s v="music/rock"/>
    <x v="1"/>
    <x v="1"/>
  </r>
  <r>
    <n v="952"/>
    <x v="929"/>
    <s v="Virtual multi-tasking core"/>
    <n v="145500"/>
    <x v="918"/>
    <n v="70.094158075601371"/>
    <x v="3"/>
    <n v="2266"/>
    <m/>
    <s v="US"/>
    <s v="USD"/>
    <x v="845"/>
    <x v="841"/>
    <b v="0"/>
    <x v="0"/>
    <s v="film &amp; video/documentary"/>
    <x v="4"/>
    <x v="4"/>
  </r>
  <r>
    <n v="953"/>
    <x v="930"/>
    <s v="Streamlined fault-tolerant conglomeration"/>
    <n v="3300"/>
    <x v="919"/>
    <n v="60"/>
    <x v="0"/>
    <n v="21"/>
    <m/>
    <s v="US"/>
    <s v="USD"/>
    <x v="846"/>
    <x v="842"/>
    <b v="0"/>
    <x v="1"/>
    <s v="film &amp; video/science fiction"/>
    <x v="4"/>
    <x v="22"/>
  </r>
  <r>
    <n v="954"/>
    <x v="931"/>
    <s v="Enterprise-wide client-driven policy"/>
    <n v="42600"/>
    <x v="920"/>
    <n v="367.0985915492958"/>
    <x v="1"/>
    <n v="1548"/>
    <m/>
    <s v="AU"/>
    <s v="AUD"/>
    <x v="110"/>
    <x v="843"/>
    <b v="0"/>
    <x v="0"/>
    <s v="technology/web"/>
    <x v="2"/>
    <x v="2"/>
  </r>
  <r>
    <n v="955"/>
    <x v="932"/>
    <s v="Function-based next generation emulation"/>
    <n v="700"/>
    <x v="921"/>
    <n v="1109"/>
    <x v="1"/>
    <n v="80"/>
    <m/>
    <s v="US"/>
    <s v="USD"/>
    <x v="847"/>
    <x v="844"/>
    <b v="0"/>
    <x v="0"/>
    <s v="theater/plays"/>
    <x v="3"/>
    <x v="3"/>
  </r>
  <r>
    <n v="956"/>
    <x v="933"/>
    <s v="Re-engineered composite focus group"/>
    <n v="187600"/>
    <x v="922"/>
    <n v="19.028784648187631"/>
    <x v="0"/>
    <n v="830"/>
    <m/>
    <s v="US"/>
    <s v="USD"/>
    <x v="848"/>
    <x v="845"/>
    <b v="0"/>
    <x v="0"/>
    <s v="film &amp; video/science fiction"/>
    <x v="4"/>
    <x v="22"/>
  </r>
  <r>
    <n v="957"/>
    <x v="934"/>
    <s v="Profound mission-critical function"/>
    <n v="9800"/>
    <x v="923"/>
    <n v="126.87755102040816"/>
    <x v="1"/>
    <n v="131"/>
    <m/>
    <s v="US"/>
    <s v="USD"/>
    <x v="849"/>
    <x v="846"/>
    <b v="0"/>
    <x v="0"/>
    <s v="theater/plays"/>
    <x v="3"/>
    <x v="3"/>
  </r>
  <r>
    <n v="958"/>
    <x v="935"/>
    <s v="De-engineered zero-defect open system"/>
    <n v="1100"/>
    <x v="924"/>
    <n v="734.63636363636363"/>
    <x v="1"/>
    <n v="112"/>
    <m/>
    <s v="US"/>
    <s v="USD"/>
    <x v="780"/>
    <x v="847"/>
    <b v="0"/>
    <x v="0"/>
    <s v="film &amp; video/animation"/>
    <x v="4"/>
    <x v="10"/>
  </r>
  <r>
    <n v="959"/>
    <x v="936"/>
    <s v="Operative hybrid utilization"/>
    <n v="145000"/>
    <x v="925"/>
    <n v="4.5731034482758623"/>
    <x v="0"/>
    <n v="130"/>
    <m/>
    <s v="US"/>
    <s v="USD"/>
    <x v="140"/>
    <x v="688"/>
    <b v="0"/>
    <x v="0"/>
    <s v="publishing/translations"/>
    <x v="5"/>
    <x v="18"/>
  </r>
  <r>
    <n v="960"/>
    <x v="937"/>
    <s v="Function-based interactive matrix"/>
    <n v="5500"/>
    <x v="926"/>
    <n v="85.054545454545448"/>
    <x v="0"/>
    <n v="55"/>
    <m/>
    <s v="US"/>
    <s v="USD"/>
    <x v="850"/>
    <x v="848"/>
    <b v="0"/>
    <x v="0"/>
    <s v="technology/web"/>
    <x v="2"/>
    <x v="2"/>
  </r>
  <r>
    <n v="961"/>
    <x v="938"/>
    <s v="Optimized content-based collaboration"/>
    <n v="5700"/>
    <x v="927"/>
    <n v="119.29824561403508"/>
    <x v="1"/>
    <n v="155"/>
    <m/>
    <s v="US"/>
    <s v="USD"/>
    <x v="851"/>
    <x v="248"/>
    <b v="0"/>
    <x v="0"/>
    <s v="publishing/translations"/>
    <x v="5"/>
    <x v="18"/>
  </r>
  <r>
    <n v="962"/>
    <x v="939"/>
    <s v="User-centric cohesive policy"/>
    <n v="3600"/>
    <x v="928"/>
    <n v="296.02777777777777"/>
    <x v="1"/>
    <n v="266"/>
    <m/>
    <s v="US"/>
    <s v="USD"/>
    <x v="852"/>
    <x v="849"/>
    <b v="0"/>
    <x v="0"/>
    <s v="food/food trucks"/>
    <x v="0"/>
    <x v="0"/>
  </r>
  <r>
    <n v="963"/>
    <x v="940"/>
    <s v="Ergonomic methodical hub"/>
    <n v="5900"/>
    <x v="929"/>
    <n v="84.694915254237287"/>
    <x v="0"/>
    <n v="114"/>
    <m/>
    <s v="IT"/>
    <s v="EUR"/>
    <x v="853"/>
    <x v="850"/>
    <b v="0"/>
    <x v="1"/>
    <s v="photography/photography books"/>
    <x v="7"/>
    <x v="14"/>
  </r>
  <r>
    <n v="964"/>
    <x v="941"/>
    <s v="Devolved disintermediate encryption"/>
    <n v="3700"/>
    <x v="930"/>
    <n v="355.7837837837838"/>
    <x v="1"/>
    <n v="155"/>
    <m/>
    <s v="US"/>
    <s v="USD"/>
    <x v="854"/>
    <x v="851"/>
    <b v="0"/>
    <x v="0"/>
    <s v="theater/plays"/>
    <x v="3"/>
    <x v="3"/>
  </r>
  <r>
    <n v="965"/>
    <x v="942"/>
    <s v="Phased clear-thinking policy"/>
    <n v="2200"/>
    <x v="931"/>
    <n v="386.40909090909093"/>
    <x v="1"/>
    <n v="207"/>
    <m/>
    <s v="GB"/>
    <s v="GBP"/>
    <x v="67"/>
    <x v="852"/>
    <b v="0"/>
    <x v="0"/>
    <s v="music/rock"/>
    <x v="1"/>
    <x v="1"/>
  </r>
  <r>
    <n v="966"/>
    <x v="411"/>
    <s v="Seamless solution-oriented capacity"/>
    <n v="1700"/>
    <x v="932"/>
    <n v="792.23529411764707"/>
    <x v="1"/>
    <n v="245"/>
    <m/>
    <s v="US"/>
    <s v="USD"/>
    <x v="855"/>
    <x v="853"/>
    <b v="0"/>
    <x v="0"/>
    <s v="theater/plays"/>
    <x v="3"/>
    <x v="3"/>
  </r>
  <r>
    <n v="967"/>
    <x v="943"/>
    <s v="Organized human-resource attitude"/>
    <n v="88400"/>
    <x v="933"/>
    <n v="137.03393665158373"/>
    <x v="1"/>
    <n v="1573"/>
    <m/>
    <s v="US"/>
    <s v="USD"/>
    <x v="107"/>
    <x v="104"/>
    <b v="0"/>
    <x v="0"/>
    <s v="music/world music"/>
    <x v="1"/>
    <x v="21"/>
  </r>
  <r>
    <n v="968"/>
    <x v="944"/>
    <s v="Open-architected disintermediate budgetary management"/>
    <n v="2400"/>
    <x v="934"/>
    <n v="338.20833333333337"/>
    <x v="1"/>
    <n v="114"/>
    <m/>
    <s v="US"/>
    <s v="USD"/>
    <x v="344"/>
    <x v="854"/>
    <b v="0"/>
    <x v="0"/>
    <s v="food/food trucks"/>
    <x v="0"/>
    <x v="0"/>
  </r>
  <r>
    <n v="969"/>
    <x v="945"/>
    <s v="Multi-lateral radical solution"/>
    <n v="7900"/>
    <x v="935"/>
    <n v="108.22784810126582"/>
    <x v="1"/>
    <n v="93"/>
    <m/>
    <s v="US"/>
    <s v="USD"/>
    <x v="856"/>
    <x v="855"/>
    <b v="0"/>
    <x v="0"/>
    <s v="theater/plays"/>
    <x v="3"/>
    <x v="3"/>
  </r>
  <r>
    <n v="970"/>
    <x v="946"/>
    <s v="Inverse context-sensitive info-mediaries"/>
    <n v="94900"/>
    <x v="936"/>
    <n v="60.757639620653315"/>
    <x v="0"/>
    <n v="594"/>
    <m/>
    <s v="US"/>
    <s v="USD"/>
    <x v="857"/>
    <x v="856"/>
    <b v="0"/>
    <x v="0"/>
    <s v="theater/plays"/>
    <x v="3"/>
    <x v="3"/>
  </r>
  <r>
    <n v="971"/>
    <x v="947"/>
    <s v="Versatile neutral workforce"/>
    <n v="5100"/>
    <x v="937"/>
    <n v="27.725490196078432"/>
    <x v="0"/>
    <n v="24"/>
    <m/>
    <s v="US"/>
    <s v="USD"/>
    <x v="858"/>
    <x v="857"/>
    <b v="0"/>
    <x v="0"/>
    <s v="film &amp; video/television"/>
    <x v="4"/>
    <x v="19"/>
  </r>
  <r>
    <n v="972"/>
    <x v="948"/>
    <s v="Multi-tiered systematic knowledge user"/>
    <n v="42700"/>
    <x v="938"/>
    <n v="228.3934426229508"/>
    <x v="1"/>
    <n v="1681"/>
    <m/>
    <s v="US"/>
    <s v="USD"/>
    <x v="859"/>
    <x v="858"/>
    <b v="0"/>
    <x v="1"/>
    <s v="technology/web"/>
    <x v="2"/>
    <x v="2"/>
  </r>
  <r>
    <n v="973"/>
    <x v="949"/>
    <s v="Programmable multi-state algorithm"/>
    <n v="121100"/>
    <x v="939"/>
    <n v="21.615194054500414"/>
    <x v="0"/>
    <n v="252"/>
    <m/>
    <s v="US"/>
    <s v="USD"/>
    <x v="860"/>
    <x v="859"/>
    <b v="0"/>
    <x v="1"/>
    <s v="theater/plays"/>
    <x v="3"/>
    <x v="3"/>
  </r>
  <r>
    <n v="974"/>
    <x v="950"/>
    <s v="Multi-channeled reciprocal interface"/>
    <n v="800"/>
    <x v="940"/>
    <n v="373.875"/>
    <x v="1"/>
    <n v="32"/>
    <m/>
    <s v="US"/>
    <s v="USD"/>
    <x v="170"/>
    <x v="860"/>
    <b v="0"/>
    <x v="0"/>
    <s v="music/indie rock"/>
    <x v="1"/>
    <x v="7"/>
  </r>
  <r>
    <n v="975"/>
    <x v="951"/>
    <s v="Right-sized maximized migration"/>
    <n v="5400"/>
    <x v="941"/>
    <n v="154.92592592592592"/>
    <x v="1"/>
    <n v="135"/>
    <m/>
    <s v="US"/>
    <s v="USD"/>
    <x v="861"/>
    <x v="264"/>
    <b v="0"/>
    <x v="1"/>
    <s v="theater/plays"/>
    <x v="3"/>
    <x v="3"/>
  </r>
  <r>
    <n v="976"/>
    <x v="952"/>
    <s v="Self-enabling value-added artificial intelligence"/>
    <n v="4000"/>
    <x v="942"/>
    <n v="322.14999999999998"/>
    <x v="1"/>
    <n v="140"/>
    <m/>
    <s v="US"/>
    <s v="USD"/>
    <x v="862"/>
    <x v="65"/>
    <b v="0"/>
    <x v="1"/>
    <s v="theater/plays"/>
    <x v="3"/>
    <x v="3"/>
  </r>
  <r>
    <n v="977"/>
    <x v="597"/>
    <s v="Vision-oriented interactive solution"/>
    <n v="7000"/>
    <x v="943"/>
    <n v="73.957142857142856"/>
    <x v="0"/>
    <n v="67"/>
    <m/>
    <s v="US"/>
    <s v="USD"/>
    <x v="863"/>
    <x v="861"/>
    <b v="0"/>
    <x v="0"/>
    <s v="food/food trucks"/>
    <x v="0"/>
    <x v="0"/>
  </r>
  <r>
    <n v="978"/>
    <x v="953"/>
    <s v="Fundamental user-facing productivity"/>
    <n v="1000"/>
    <x v="944"/>
    <n v="864.1"/>
    <x v="1"/>
    <n v="92"/>
    <m/>
    <s v="US"/>
    <s v="USD"/>
    <x v="864"/>
    <x v="862"/>
    <b v="0"/>
    <x v="0"/>
    <s v="games/video games"/>
    <x v="6"/>
    <x v="11"/>
  </r>
  <r>
    <n v="979"/>
    <x v="954"/>
    <s v="Innovative well-modulated capability"/>
    <n v="60200"/>
    <x v="945"/>
    <n v="143.26245847176079"/>
    <x v="1"/>
    <n v="1015"/>
    <m/>
    <s v="GB"/>
    <s v="GBP"/>
    <x v="527"/>
    <x v="454"/>
    <b v="0"/>
    <x v="0"/>
    <s v="theater/plays"/>
    <x v="3"/>
    <x v="3"/>
  </r>
  <r>
    <n v="980"/>
    <x v="955"/>
    <s v="Universal fault-tolerant orchestration"/>
    <n v="195200"/>
    <x v="946"/>
    <n v="40.281762295081968"/>
    <x v="0"/>
    <n v="742"/>
    <m/>
    <s v="US"/>
    <s v="USD"/>
    <x v="865"/>
    <x v="863"/>
    <b v="1"/>
    <x v="0"/>
    <s v="publishing/nonfiction"/>
    <x v="5"/>
    <x v="9"/>
  </r>
  <r>
    <n v="981"/>
    <x v="956"/>
    <s v="Grass-roots executive synergy"/>
    <n v="6700"/>
    <x v="947"/>
    <n v="178.22388059701493"/>
    <x v="1"/>
    <n v="323"/>
    <m/>
    <s v="US"/>
    <s v="USD"/>
    <x v="866"/>
    <x v="864"/>
    <b v="0"/>
    <x v="0"/>
    <s v="technology/web"/>
    <x v="2"/>
    <x v="2"/>
  </r>
  <r>
    <n v="982"/>
    <x v="957"/>
    <s v="Multi-layered optimal application"/>
    <n v="7200"/>
    <x v="948"/>
    <n v="84.930555555555557"/>
    <x v="0"/>
    <n v="75"/>
    <m/>
    <s v="US"/>
    <s v="USD"/>
    <x v="867"/>
    <x v="865"/>
    <b v="0"/>
    <x v="1"/>
    <s v="film &amp; video/documentary"/>
    <x v="4"/>
    <x v="4"/>
  </r>
  <r>
    <n v="983"/>
    <x v="958"/>
    <s v="Business-focused full-range core"/>
    <n v="129100"/>
    <x v="949"/>
    <n v="145.93648334624322"/>
    <x v="1"/>
    <n v="2326"/>
    <m/>
    <s v="US"/>
    <s v="USD"/>
    <x v="868"/>
    <x v="866"/>
    <b v="0"/>
    <x v="0"/>
    <s v="film &amp; video/documentary"/>
    <x v="4"/>
    <x v="4"/>
  </r>
  <r>
    <n v="984"/>
    <x v="959"/>
    <s v="Exclusive system-worthy Graphic Interface"/>
    <n v="6500"/>
    <x v="950"/>
    <n v="152.46153846153848"/>
    <x v="1"/>
    <n v="381"/>
    <m/>
    <s v="US"/>
    <s v="USD"/>
    <x v="105"/>
    <x v="867"/>
    <b v="0"/>
    <x v="0"/>
    <s v="theater/plays"/>
    <x v="3"/>
    <x v="3"/>
  </r>
  <r>
    <n v="985"/>
    <x v="960"/>
    <s v="Enhanced optimal ability"/>
    <n v="170600"/>
    <x v="951"/>
    <n v="67.129542790152414"/>
    <x v="0"/>
    <n v="4405"/>
    <m/>
    <s v="US"/>
    <s v="USD"/>
    <x v="481"/>
    <x v="868"/>
    <b v="0"/>
    <x v="1"/>
    <s v="music/rock"/>
    <x v="1"/>
    <x v="1"/>
  </r>
  <r>
    <n v="986"/>
    <x v="961"/>
    <s v="Optional zero administration neural-net"/>
    <n v="7800"/>
    <x v="952"/>
    <n v="40.307692307692307"/>
    <x v="0"/>
    <n v="92"/>
    <m/>
    <s v="US"/>
    <s v="USD"/>
    <x v="253"/>
    <x v="296"/>
    <b v="0"/>
    <x v="0"/>
    <s v="music/rock"/>
    <x v="1"/>
    <x v="1"/>
  </r>
  <r>
    <n v="987"/>
    <x v="962"/>
    <s v="Ameliorated foreground focus group"/>
    <n v="6200"/>
    <x v="953"/>
    <n v="216.79032258064518"/>
    <x v="1"/>
    <n v="480"/>
    <m/>
    <s v="US"/>
    <s v="USD"/>
    <x v="869"/>
    <x v="869"/>
    <b v="0"/>
    <x v="0"/>
    <s v="film &amp; video/documentary"/>
    <x v="4"/>
    <x v="4"/>
  </r>
  <r>
    <n v="988"/>
    <x v="963"/>
    <s v="Triple-buffered multi-tasking matrices"/>
    <n v="9400"/>
    <x v="802"/>
    <n v="52.117021276595743"/>
    <x v="0"/>
    <n v="64"/>
    <m/>
    <s v="US"/>
    <s v="USD"/>
    <x v="864"/>
    <x v="274"/>
    <b v="0"/>
    <x v="0"/>
    <s v="publishing/radio &amp; podcasts"/>
    <x v="5"/>
    <x v="15"/>
  </r>
  <r>
    <n v="989"/>
    <x v="964"/>
    <s v="Versatile dedicated migration"/>
    <n v="2400"/>
    <x v="954"/>
    <n v="499.58333333333337"/>
    <x v="1"/>
    <n v="226"/>
    <m/>
    <s v="US"/>
    <s v="USD"/>
    <x v="843"/>
    <x v="354"/>
    <b v="0"/>
    <x v="0"/>
    <s v="publishing/translations"/>
    <x v="5"/>
    <x v="18"/>
  </r>
  <r>
    <n v="990"/>
    <x v="965"/>
    <s v="Devolved foreground customer loyalty"/>
    <n v="7800"/>
    <x v="955"/>
    <n v="87.679487179487182"/>
    <x v="0"/>
    <n v="64"/>
    <m/>
    <s v="US"/>
    <s v="USD"/>
    <x v="289"/>
    <x v="870"/>
    <b v="0"/>
    <x v="1"/>
    <s v="film &amp; video/drama"/>
    <x v="4"/>
    <x v="6"/>
  </r>
  <r>
    <n v="991"/>
    <x v="509"/>
    <s v="Reduced reciprocal focus group"/>
    <n v="9800"/>
    <x v="551"/>
    <n v="113.17346938775511"/>
    <x v="1"/>
    <n v="241"/>
    <m/>
    <s v="US"/>
    <s v="USD"/>
    <x v="870"/>
    <x v="871"/>
    <b v="0"/>
    <x v="1"/>
    <s v="music/rock"/>
    <x v="1"/>
    <x v="1"/>
  </r>
  <r>
    <n v="992"/>
    <x v="966"/>
    <s v="Networked global migration"/>
    <n v="3100"/>
    <x v="956"/>
    <n v="426.54838709677421"/>
    <x v="1"/>
    <n v="132"/>
    <m/>
    <s v="US"/>
    <s v="USD"/>
    <x v="871"/>
    <x v="98"/>
    <b v="0"/>
    <x v="1"/>
    <s v="film &amp; video/drama"/>
    <x v="4"/>
    <x v="6"/>
  </r>
  <r>
    <n v="993"/>
    <x v="967"/>
    <s v="De-engineered even-keeled definition"/>
    <n v="9800"/>
    <x v="957"/>
    <n v="77.632653061224488"/>
    <x v="3"/>
    <n v="75"/>
    <m/>
    <s v="IT"/>
    <s v="EUR"/>
    <x v="872"/>
    <x v="872"/>
    <b v="0"/>
    <x v="1"/>
    <s v="photography/photography books"/>
    <x v="7"/>
    <x v="14"/>
  </r>
  <r>
    <n v="994"/>
    <x v="968"/>
    <s v="Implemented bi-directional flexibility"/>
    <n v="141100"/>
    <x v="958"/>
    <n v="52.496810772501767"/>
    <x v="0"/>
    <n v="842"/>
    <m/>
    <s v="US"/>
    <s v="USD"/>
    <x v="873"/>
    <x v="873"/>
    <b v="0"/>
    <x v="1"/>
    <s v="publishing/translations"/>
    <x v="5"/>
    <x v="18"/>
  </r>
  <r>
    <n v="995"/>
    <x v="969"/>
    <s v="Vision-oriented scalable definition"/>
    <n v="97300"/>
    <x v="959"/>
    <n v="157.46762589928059"/>
    <x v="1"/>
    <n v="2043"/>
    <m/>
    <s v="US"/>
    <s v="USD"/>
    <x v="874"/>
    <x v="526"/>
    <b v="0"/>
    <x v="1"/>
    <s v="food/food trucks"/>
    <x v="0"/>
    <x v="0"/>
  </r>
  <r>
    <n v="996"/>
    <x v="970"/>
    <s v="Future-proofed upward-trending migration"/>
    <n v="6600"/>
    <x v="960"/>
    <n v="72.939393939393938"/>
    <x v="0"/>
    <n v="112"/>
    <m/>
    <s v="US"/>
    <s v="USD"/>
    <x v="875"/>
    <x v="874"/>
    <b v="0"/>
    <x v="0"/>
    <s v="theater/plays"/>
    <x v="3"/>
    <x v="3"/>
  </r>
  <r>
    <n v="997"/>
    <x v="971"/>
    <s v="Right-sized full-range throughput"/>
    <n v="7600"/>
    <x v="961"/>
    <n v="60.565789473684205"/>
    <x v="3"/>
    <n v="139"/>
    <m/>
    <s v="IT"/>
    <s v="EUR"/>
    <x v="876"/>
    <x v="875"/>
    <b v="0"/>
    <x v="0"/>
    <s v="theater/plays"/>
    <x v="3"/>
    <x v="3"/>
  </r>
  <r>
    <n v="998"/>
    <x v="972"/>
    <s v="Polarized composite customer loyalty"/>
    <n v="66600"/>
    <x v="962"/>
    <n v="56.791291291291287"/>
    <x v="0"/>
    <n v="374"/>
    <m/>
    <s v="US"/>
    <s v="USD"/>
    <x v="877"/>
    <x v="876"/>
    <b v="0"/>
    <x v="1"/>
    <s v="music/indie rock"/>
    <x v="1"/>
    <x v="7"/>
  </r>
  <r>
    <n v="999"/>
    <x v="973"/>
    <s v="Expanded eco-centric policy"/>
    <n v="111100"/>
    <x v="963"/>
    <n v="56.542754275427541"/>
    <x v="3"/>
    <n v="1122"/>
    <m/>
    <s v="US"/>
    <s v="USD"/>
    <x v="878"/>
    <x v="877"/>
    <b v="0"/>
    <x v="0"/>
    <s v="food/food trucks"/>
    <x v="0"/>
    <x v="0"/>
  </r>
  <r>
    <m/>
    <x v="974"/>
    <m/>
    <m/>
    <x v="964"/>
    <m/>
    <x v="4"/>
    <m/>
    <m/>
    <m/>
    <m/>
    <x v="879"/>
    <x v="878"/>
    <m/>
    <x v="2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x v="0"/>
    <n v="1450159200"/>
    <x v="0"/>
  </r>
  <r>
    <x v="1"/>
    <n v="158"/>
    <n v="14560"/>
    <s v="US"/>
    <s v="USD"/>
    <n v="1408424400"/>
    <x v="1"/>
    <n v="1408597200"/>
    <x v="1"/>
  </r>
  <r>
    <x v="1"/>
    <n v="1425"/>
    <n v="142523"/>
    <s v="AU"/>
    <s v="AUD"/>
    <n v="1384668000"/>
    <x v="2"/>
    <n v="1384840800"/>
    <x v="2"/>
  </r>
  <r>
    <x v="0"/>
    <n v="24"/>
    <n v="2477"/>
    <s v="US"/>
    <s v="USD"/>
    <n v="1565499600"/>
    <x v="3"/>
    <n v="1568955600"/>
    <x v="3"/>
  </r>
  <r>
    <x v="0"/>
    <n v="53"/>
    <n v="5265"/>
    <s v="US"/>
    <s v="USD"/>
    <n v="1547964000"/>
    <x v="4"/>
    <n v="1548309600"/>
    <x v="4"/>
  </r>
  <r>
    <x v="1"/>
    <n v="174"/>
    <n v="13195"/>
    <s v="DK"/>
    <s v="DKK"/>
    <n v="1346130000"/>
    <x v="5"/>
    <n v="1347080400"/>
    <x v="5"/>
  </r>
  <r>
    <x v="0"/>
    <n v="18"/>
    <n v="1090"/>
    <s v="GB"/>
    <s v="GBP"/>
    <n v="1505278800"/>
    <x v="6"/>
    <n v="1505365200"/>
    <x v="6"/>
  </r>
  <r>
    <x v="1"/>
    <n v="227"/>
    <n v="14741"/>
    <s v="DK"/>
    <s v="DKK"/>
    <n v="1439442000"/>
    <x v="7"/>
    <n v="1439614800"/>
    <x v="7"/>
  </r>
  <r>
    <x v="2"/>
    <n v="708"/>
    <n v="62600.5"/>
    <s v="DK"/>
    <s v="DKK"/>
    <n v="1281330000"/>
    <x v="8"/>
    <n v="1281502800"/>
    <x v="8"/>
  </r>
  <r>
    <x v="0"/>
    <n v="44"/>
    <n v="3208"/>
    <s v="US"/>
    <s v="USD"/>
    <n v="1379566800"/>
    <x v="9"/>
    <n v="1383804000"/>
    <x v="9"/>
  </r>
  <r>
    <x v="1"/>
    <n v="220"/>
    <n v="13838"/>
    <s v="US"/>
    <s v="USD"/>
    <n v="1281762000"/>
    <x v="10"/>
    <n v="1285909200"/>
    <x v="10"/>
  </r>
  <r>
    <x v="0"/>
    <n v="27"/>
    <n v="3030"/>
    <s v="US"/>
    <s v="USD"/>
    <n v="1285045200"/>
    <x v="11"/>
    <n v="1285563600"/>
    <x v="11"/>
  </r>
  <r>
    <x v="0"/>
    <n v="55"/>
    <n v="5629"/>
    <s v="US"/>
    <s v="USD"/>
    <n v="1571720400"/>
    <x v="12"/>
    <n v="1572411600"/>
    <x v="12"/>
  </r>
  <r>
    <x v="1"/>
    <n v="98"/>
    <n v="10295"/>
    <s v="US"/>
    <s v="USD"/>
    <n v="1465621200"/>
    <x v="13"/>
    <n v="1466658000"/>
    <x v="13"/>
  </r>
  <r>
    <x v="0"/>
    <n v="200"/>
    <n v="18829"/>
    <s v="US"/>
    <s v="USD"/>
    <n v="1331013600"/>
    <x v="14"/>
    <n v="1333342800"/>
    <x v="14"/>
  </r>
  <r>
    <x v="0"/>
    <n v="452"/>
    <n v="42748.055"/>
    <s v="US"/>
    <s v="USD"/>
    <n v="1575957600"/>
    <x v="15"/>
    <n v="1576303200"/>
    <x v="15"/>
  </r>
  <r>
    <x v="1"/>
    <n v="100"/>
    <n v="11041"/>
    <s v="US"/>
    <s v="USD"/>
    <n v="1390370400"/>
    <x v="16"/>
    <n v="1392271200"/>
    <x v="16"/>
  </r>
  <r>
    <x v="1"/>
    <n v="1249"/>
    <n v="134845"/>
    <s v="US"/>
    <s v="USD"/>
    <n v="1294812000"/>
    <x v="17"/>
    <n v="1294898400"/>
    <x v="17"/>
  </r>
  <r>
    <x v="3"/>
    <n v="135"/>
    <n v="6089"/>
    <s v="US"/>
    <s v="USD"/>
    <n v="1536382800"/>
    <x v="18"/>
    <n v="1537074000"/>
    <x v="18"/>
  </r>
  <r>
    <x v="0"/>
    <n v="674"/>
    <n v="30331"/>
    <s v="US"/>
    <s v="USD"/>
    <n v="1551679200"/>
    <x v="19"/>
    <n v="1553490000"/>
    <x v="19"/>
  </r>
  <r>
    <x v="1"/>
    <n v="1396"/>
    <n v="147936"/>
    <s v="US"/>
    <s v="USD"/>
    <n v="1406523600"/>
    <x v="20"/>
    <n v="1406523600"/>
    <x v="20"/>
  </r>
  <r>
    <x v="0"/>
    <n v="558"/>
    <n v="38533"/>
    <s v="US"/>
    <s v="USD"/>
    <n v="1313384400"/>
    <x v="21"/>
    <n v="1316322000"/>
    <x v="21"/>
  </r>
  <r>
    <x v="1"/>
    <n v="890"/>
    <n v="75690"/>
    <s v="US"/>
    <s v="USD"/>
    <n v="1522731600"/>
    <x v="22"/>
    <n v="1524027600"/>
    <x v="22"/>
  </r>
  <r>
    <x v="1"/>
    <n v="142"/>
    <n v="14942"/>
    <s v="GB"/>
    <s v="GBP"/>
    <n v="1550124000"/>
    <x v="23"/>
    <n v="1554699600"/>
    <x v="23"/>
  </r>
  <r>
    <x v="1"/>
    <n v="2673"/>
    <n v="104257"/>
    <s v="US"/>
    <s v="USD"/>
    <n v="1403326800"/>
    <x v="24"/>
    <n v="1403499600"/>
    <x v="24"/>
  </r>
  <r>
    <x v="1"/>
    <n v="163"/>
    <n v="11904"/>
    <s v="US"/>
    <s v="USD"/>
    <n v="1305694800"/>
    <x v="25"/>
    <n v="1307422800"/>
    <x v="25"/>
  </r>
  <r>
    <x v="3"/>
    <n v="1480"/>
    <n v="51814"/>
    <s v="US"/>
    <s v="USD"/>
    <n v="1533013200"/>
    <x v="26"/>
    <n v="1535346000"/>
    <x v="26"/>
  </r>
  <r>
    <x v="0"/>
    <n v="15"/>
    <n v="1599"/>
    <s v="US"/>
    <s v="USD"/>
    <n v="1443848400"/>
    <x v="27"/>
    <n v="1444539600"/>
    <x v="27"/>
  </r>
  <r>
    <x v="1"/>
    <n v="2220"/>
    <n v="137635"/>
    <s v="US"/>
    <s v="USD"/>
    <n v="1265695200"/>
    <x v="28"/>
    <n v="1267682400"/>
    <x v="28"/>
  </r>
  <r>
    <x v="1"/>
    <n v="1606"/>
    <n v="150965"/>
    <s v="CH"/>
    <s v="CHF"/>
    <n v="1532062800"/>
    <x v="29"/>
    <n v="1535518800"/>
    <x v="29"/>
  </r>
  <r>
    <x v="1"/>
    <n v="129"/>
    <n v="14455"/>
    <s v="US"/>
    <s v="USD"/>
    <n v="1558674000"/>
    <x v="30"/>
    <n v="1559106000"/>
    <x v="30"/>
  </r>
  <r>
    <x v="1"/>
    <n v="226"/>
    <n v="10850"/>
    <s v="GB"/>
    <s v="GBP"/>
    <n v="1451973600"/>
    <x v="31"/>
    <n v="1454392800"/>
    <x v="31"/>
  </r>
  <r>
    <x v="0"/>
    <n v="2307"/>
    <n v="90819.5"/>
    <s v="IT"/>
    <s v="EUR"/>
    <n v="1515564000"/>
    <x v="32"/>
    <n v="1517896800"/>
    <x v="32"/>
  </r>
  <r>
    <x v="1"/>
    <n v="5419"/>
    <n v="189666"/>
    <s v="US"/>
    <s v="USD"/>
    <n v="1412485200"/>
    <x v="33"/>
    <n v="1415685600"/>
    <x v="33"/>
  </r>
  <r>
    <x v="1"/>
    <n v="165"/>
    <n v="14025"/>
    <s v="US"/>
    <s v="USD"/>
    <n v="1490245200"/>
    <x v="34"/>
    <n v="1490677200"/>
    <x v="34"/>
  </r>
  <r>
    <x v="1"/>
    <n v="1965"/>
    <n v="188628"/>
    <s v="DK"/>
    <s v="DKK"/>
    <n v="1547877600"/>
    <x v="35"/>
    <n v="1551506400"/>
    <x v="35"/>
  </r>
  <r>
    <x v="1"/>
    <n v="16"/>
    <n v="1101"/>
    <s v="US"/>
    <s v="USD"/>
    <n v="1298700000"/>
    <x v="36"/>
    <n v="1300856400"/>
    <x v="36"/>
  </r>
  <r>
    <x v="1"/>
    <n v="107"/>
    <n v="11339"/>
    <s v="US"/>
    <s v="USD"/>
    <n v="1570338000"/>
    <x v="37"/>
    <n v="1573192800"/>
    <x v="37"/>
  </r>
  <r>
    <x v="1"/>
    <n v="134"/>
    <n v="10085"/>
    <s v="US"/>
    <s v="USD"/>
    <n v="1287378000"/>
    <x v="38"/>
    <n v="1287810000"/>
    <x v="38"/>
  </r>
  <r>
    <x v="0"/>
    <n v="88"/>
    <n v="5027"/>
    <s v="DK"/>
    <s v="DKK"/>
    <n v="1361772000"/>
    <x v="39"/>
    <n v="1362978000"/>
    <x v="39"/>
  </r>
  <r>
    <x v="1"/>
    <n v="198"/>
    <n v="14878"/>
    <s v="US"/>
    <s v="USD"/>
    <n v="1275714000"/>
    <x v="40"/>
    <n v="1277355600"/>
    <x v="40"/>
  </r>
  <r>
    <x v="1"/>
    <n v="111"/>
    <n v="11924"/>
    <s v="IT"/>
    <s v="EUR"/>
    <n v="1346734800"/>
    <x v="41"/>
    <n v="1348981200"/>
    <x v="41"/>
  </r>
  <r>
    <x v="1"/>
    <n v="222"/>
    <n v="7991"/>
    <s v="US"/>
    <s v="USD"/>
    <n v="1309755600"/>
    <x v="42"/>
    <n v="1310533200"/>
    <x v="42"/>
  </r>
  <r>
    <x v="1"/>
    <n v="6212"/>
    <n v="167717"/>
    <s v="US"/>
    <s v="USD"/>
    <n v="1406178000"/>
    <x v="43"/>
    <n v="1407560400"/>
    <x v="43"/>
  </r>
  <r>
    <x v="1"/>
    <n v="98"/>
    <n v="10541"/>
    <s v="DK"/>
    <s v="DKK"/>
    <n v="1552798800"/>
    <x v="44"/>
    <n v="1552885200"/>
    <x v="44"/>
  </r>
  <r>
    <x v="0"/>
    <n v="48"/>
    <n v="4530"/>
    <s v="US"/>
    <s v="USD"/>
    <n v="1478062800"/>
    <x v="45"/>
    <n v="1479362400"/>
    <x v="45"/>
  </r>
  <r>
    <x v="1"/>
    <n v="92"/>
    <n v="4247"/>
    <s v="US"/>
    <s v="USD"/>
    <n v="1278565200"/>
    <x v="46"/>
    <n v="1280552400"/>
    <x v="46"/>
  </r>
  <r>
    <x v="1"/>
    <n v="149"/>
    <n v="7129"/>
    <s v="US"/>
    <s v="USD"/>
    <n v="1396069200"/>
    <x v="47"/>
    <n v="1398661200"/>
    <x v="47"/>
  </r>
  <r>
    <x v="1"/>
    <n v="2431"/>
    <n v="128862"/>
    <s v="US"/>
    <s v="USD"/>
    <n v="1435208400"/>
    <x v="48"/>
    <n v="1436245200"/>
    <x v="48"/>
  </r>
  <r>
    <x v="1"/>
    <n v="303"/>
    <n v="13653"/>
    <s v="US"/>
    <s v="USD"/>
    <n v="1571547600"/>
    <x v="49"/>
    <n v="1575439200"/>
    <x v="49"/>
  </r>
  <r>
    <x v="0"/>
    <n v="1"/>
    <n v="2"/>
    <s v="IT"/>
    <s v="EUR"/>
    <n v="1375333200"/>
    <x v="50"/>
    <n v="1377752400"/>
    <x v="50"/>
  </r>
  <r>
    <x v="0"/>
    <n v="1467"/>
    <n v="145243"/>
    <s v="GB"/>
    <s v="GBP"/>
    <n v="1332824400"/>
    <x v="51"/>
    <n v="1334206800"/>
    <x v="51"/>
  </r>
  <r>
    <x v="0"/>
    <n v="75"/>
    <n v="2459"/>
    <s v="US"/>
    <s v="USD"/>
    <n v="1284526800"/>
    <x v="52"/>
    <n v="1284872400"/>
    <x v="52"/>
  </r>
  <r>
    <x v="1"/>
    <n v="209"/>
    <n v="12356"/>
    <s v="US"/>
    <s v="USD"/>
    <n v="1400562000"/>
    <x v="53"/>
    <n v="1403931600"/>
    <x v="53"/>
  </r>
  <r>
    <x v="0"/>
    <n v="120"/>
    <n v="5392"/>
    <s v="US"/>
    <s v="USD"/>
    <n v="1520748000"/>
    <x v="54"/>
    <n v="1521262800"/>
    <x v="54"/>
  </r>
  <r>
    <x v="1"/>
    <n v="131"/>
    <n v="42748.055"/>
    <s v="US"/>
    <s v="USD"/>
    <n v="1532926800"/>
    <x v="55"/>
    <n v="1533358800"/>
    <x v="55"/>
  </r>
  <r>
    <x v="1"/>
    <n v="164"/>
    <n v="11493"/>
    <s v="US"/>
    <s v="USD"/>
    <n v="1420869600"/>
    <x v="56"/>
    <n v="1421474400"/>
    <x v="56"/>
  </r>
  <r>
    <x v="1"/>
    <n v="201"/>
    <n v="6243"/>
    <s v="US"/>
    <s v="USD"/>
    <n v="1504242000"/>
    <x v="57"/>
    <n v="1505278800"/>
    <x v="57"/>
  </r>
  <r>
    <x v="1"/>
    <n v="211"/>
    <n v="6132"/>
    <s v="US"/>
    <s v="USD"/>
    <n v="1442811600"/>
    <x v="58"/>
    <n v="1443934800"/>
    <x v="58"/>
  </r>
  <r>
    <x v="1"/>
    <n v="128"/>
    <n v="42748.055"/>
    <s v="US"/>
    <s v="USD"/>
    <n v="1497243600"/>
    <x v="59"/>
    <n v="1498539600"/>
    <x v="59"/>
  </r>
  <r>
    <x v="1"/>
    <n v="1600"/>
    <n v="135997"/>
    <s v="CA"/>
    <s v="CAD"/>
    <n v="1342501200"/>
    <x v="60"/>
    <n v="1342760400"/>
    <x v="60"/>
  </r>
  <r>
    <x v="0"/>
    <n v="2253"/>
    <n v="184750"/>
    <s v="CA"/>
    <s v="CAD"/>
    <n v="1298268000"/>
    <x v="61"/>
    <n v="1301720400"/>
    <x v="61"/>
  </r>
  <r>
    <x v="1"/>
    <n v="249"/>
    <n v="14452"/>
    <s v="US"/>
    <s v="USD"/>
    <n v="1433480400"/>
    <x v="62"/>
    <n v="1433566800"/>
    <x v="62"/>
  </r>
  <r>
    <x v="0"/>
    <n v="5"/>
    <n v="557"/>
    <s v="US"/>
    <s v="USD"/>
    <n v="1493355600"/>
    <x v="63"/>
    <n v="1493874000"/>
    <x v="63"/>
  </r>
  <r>
    <x v="0"/>
    <n v="38"/>
    <n v="2734"/>
    <s v="US"/>
    <s v="USD"/>
    <n v="1530507600"/>
    <x v="64"/>
    <n v="1531803600"/>
    <x v="64"/>
  </r>
  <r>
    <x v="1"/>
    <n v="236"/>
    <n v="14405"/>
    <s v="US"/>
    <s v="USD"/>
    <n v="1296108000"/>
    <x v="65"/>
    <n v="1296712800"/>
    <x v="65"/>
  </r>
  <r>
    <x v="0"/>
    <n v="12"/>
    <n v="1307"/>
    <s v="US"/>
    <s v="USD"/>
    <n v="1428469200"/>
    <x v="66"/>
    <n v="1428901200"/>
    <x v="66"/>
  </r>
  <r>
    <x v="1"/>
    <n v="4065"/>
    <n v="117892"/>
    <s v="GB"/>
    <s v="GBP"/>
    <n v="1264399200"/>
    <x v="67"/>
    <n v="1264831200"/>
    <x v="67"/>
  </r>
  <r>
    <x v="1"/>
    <n v="246"/>
    <n v="14508"/>
    <s v="IT"/>
    <s v="EUR"/>
    <n v="1501131600"/>
    <x v="68"/>
    <n v="1505192400"/>
    <x v="68"/>
  </r>
  <r>
    <x v="3"/>
    <n v="17"/>
    <n v="1901"/>
    <s v="US"/>
    <s v="USD"/>
    <n v="1292738400"/>
    <x v="69"/>
    <n v="1295676000"/>
    <x v="69"/>
  </r>
  <r>
    <x v="1"/>
    <n v="2475"/>
    <n v="158389"/>
    <s v="IT"/>
    <s v="EUR"/>
    <n v="1288674000"/>
    <x v="70"/>
    <n v="1292911200"/>
    <x v="70"/>
  </r>
  <r>
    <x v="1"/>
    <n v="76"/>
    <n v="6484"/>
    <s v="US"/>
    <s v="USD"/>
    <n v="1575093600"/>
    <x v="71"/>
    <n v="1575439200"/>
    <x v="49"/>
  </r>
  <r>
    <x v="1"/>
    <n v="54"/>
    <n v="4022"/>
    <s v="US"/>
    <s v="USD"/>
    <n v="1435726800"/>
    <x v="72"/>
    <n v="1438837200"/>
    <x v="71"/>
  </r>
  <r>
    <x v="1"/>
    <n v="88"/>
    <n v="9253"/>
    <s v="US"/>
    <s v="USD"/>
    <n v="1480226400"/>
    <x v="73"/>
    <n v="1480485600"/>
    <x v="72"/>
  </r>
  <r>
    <x v="1"/>
    <n v="85"/>
    <n v="4776"/>
    <s v="GB"/>
    <s v="GBP"/>
    <n v="1459054800"/>
    <x v="74"/>
    <n v="1459141200"/>
    <x v="73"/>
  </r>
  <r>
    <x v="1"/>
    <n v="170"/>
    <n v="14606"/>
    <s v="US"/>
    <s v="USD"/>
    <n v="1531630800"/>
    <x v="75"/>
    <n v="1532322000"/>
    <x v="74"/>
  </r>
  <r>
    <x v="0"/>
    <n v="1684"/>
    <n v="95993"/>
    <s v="US"/>
    <s v="USD"/>
    <n v="1421992800"/>
    <x v="76"/>
    <n v="1426222800"/>
    <x v="75"/>
  </r>
  <r>
    <x v="0"/>
    <n v="56"/>
    <n v="4460"/>
    <s v="US"/>
    <s v="USD"/>
    <n v="1285563600"/>
    <x v="77"/>
    <n v="1286773200"/>
    <x v="76"/>
  </r>
  <r>
    <x v="1"/>
    <n v="330"/>
    <n v="13536"/>
    <s v="US"/>
    <s v="USD"/>
    <n v="1523854800"/>
    <x v="78"/>
    <n v="1523941200"/>
    <x v="77"/>
  </r>
  <r>
    <x v="0"/>
    <n v="838"/>
    <n v="40228"/>
    <s v="US"/>
    <s v="USD"/>
    <n v="1529125200"/>
    <x v="79"/>
    <n v="1529557200"/>
    <x v="78"/>
  </r>
  <r>
    <x v="1"/>
    <n v="127"/>
    <n v="7012"/>
    <s v="US"/>
    <s v="USD"/>
    <n v="1503982800"/>
    <x v="80"/>
    <n v="1506574800"/>
    <x v="79"/>
  </r>
  <r>
    <x v="1"/>
    <n v="411"/>
    <n v="37857"/>
    <s v="US"/>
    <s v="USD"/>
    <n v="1511416800"/>
    <x v="81"/>
    <n v="1513576800"/>
    <x v="80"/>
  </r>
  <r>
    <x v="1"/>
    <n v="180"/>
    <n v="14973"/>
    <s v="GB"/>
    <s v="GBP"/>
    <n v="1547704800"/>
    <x v="82"/>
    <n v="1548309600"/>
    <x v="4"/>
  </r>
  <r>
    <x v="0"/>
    <n v="1000"/>
    <n v="39996"/>
    <s v="US"/>
    <s v="USD"/>
    <n v="1469682000"/>
    <x v="83"/>
    <n v="1471582800"/>
    <x v="81"/>
  </r>
  <r>
    <x v="1"/>
    <n v="374"/>
    <n v="41564"/>
    <s v="US"/>
    <s v="USD"/>
    <n v="1343451600"/>
    <x v="84"/>
    <n v="1344315600"/>
    <x v="82"/>
  </r>
  <r>
    <x v="1"/>
    <n v="71"/>
    <n v="6430"/>
    <s v="AU"/>
    <s v="AUD"/>
    <n v="1315717200"/>
    <x v="85"/>
    <n v="1316408400"/>
    <x v="83"/>
  </r>
  <r>
    <x v="1"/>
    <n v="203"/>
    <n v="12405"/>
    <s v="US"/>
    <s v="USD"/>
    <n v="1430715600"/>
    <x v="86"/>
    <n v="1431838800"/>
    <x v="84"/>
  </r>
  <r>
    <x v="0"/>
    <n v="1482"/>
    <n v="123040"/>
    <s v="AU"/>
    <s v="AUD"/>
    <n v="1299564000"/>
    <x v="87"/>
    <n v="1300510800"/>
    <x v="85"/>
  </r>
  <r>
    <x v="1"/>
    <n v="113"/>
    <n v="12516"/>
    <s v="US"/>
    <s v="USD"/>
    <n v="1429160400"/>
    <x v="88"/>
    <n v="1431061200"/>
    <x v="86"/>
  </r>
  <r>
    <x v="1"/>
    <n v="96"/>
    <n v="8588"/>
    <s v="US"/>
    <s v="USD"/>
    <n v="1271307600"/>
    <x v="89"/>
    <n v="1271480400"/>
    <x v="87"/>
  </r>
  <r>
    <x v="0"/>
    <n v="106"/>
    <n v="6132"/>
    <s v="US"/>
    <s v="USD"/>
    <n v="1456380000"/>
    <x v="90"/>
    <n v="1456380000"/>
    <x v="88"/>
  </r>
  <r>
    <x v="0"/>
    <n v="679"/>
    <n v="74688"/>
    <s v="IT"/>
    <s v="EUR"/>
    <n v="1470459600"/>
    <x v="91"/>
    <n v="1472878800"/>
    <x v="89"/>
  </r>
  <r>
    <x v="1"/>
    <n v="498"/>
    <n v="51775"/>
    <s v="CH"/>
    <s v="CHF"/>
    <n v="1277269200"/>
    <x v="92"/>
    <n v="1277355600"/>
    <x v="40"/>
  </r>
  <r>
    <x v="3"/>
    <n v="610"/>
    <n v="65877"/>
    <s v="US"/>
    <s v="USD"/>
    <n v="1350709200"/>
    <x v="93"/>
    <n v="1351054800"/>
    <x v="90"/>
  </r>
  <r>
    <x v="1"/>
    <n v="180"/>
    <n v="8807"/>
    <s v="GB"/>
    <s v="GBP"/>
    <n v="1554613200"/>
    <x v="94"/>
    <n v="1555563600"/>
    <x v="91"/>
  </r>
  <r>
    <x v="1"/>
    <n v="27"/>
    <n v="1017"/>
    <s v="US"/>
    <s v="USD"/>
    <n v="1571029200"/>
    <x v="95"/>
    <n v="1571634000"/>
    <x v="92"/>
  </r>
  <r>
    <x v="1"/>
    <n v="2331"/>
    <n v="151513"/>
    <s v="US"/>
    <s v="USD"/>
    <n v="1299736800"/>
    <x v="96"/>
    <n v="1300856400"/>
    <x v="36"/>
  </r>
  <r>
    <x v="1"/>
    <n v="113"/>
    <n v="37425.5"/>
    <s v="US"/>
    <s v="USD"/>
    <n v="1435208400"/>
    <x v="48"/>
    <n v="1439874000"/>
    <x v="93"/>
  </r>
  <r>
    <x v="0"/>
    <n v="1220"/>
    <n v="32951"/>
    <s v="AU"/>
    <s v="AUD"/>
    <n v="1437973200"/>
    <x v="97"/>
    <n v="1438318800"/>
    <x v="94"/>
  </r>
  <r>
    <x v="1"/>
    <n v="164"/>
    <n v="14951"/>
    <s v="US"/>
    <s v="USD"/>
    <n v="1416895200"/>
    <x v="98"/>
    <n v="1419400800"/>
    <x v="95"/>
  </r>
  <r>
    <x v="0"/>
    <n v="1"/>
    <n v="1"/>
    <s v="US"/>
    <s v="USD"/>
    <n v="1319000400"/>
    <x v="99"/>
    <n v="1320555600"/>
    <x v="96"/>
  </r>
  <r>
    <x v="1"/>
    <n v="164"/>
    <n v="9193"/>
    <s v="US"/>
    <s v="USD"/>
    <n v="1424498400"/>
    <x v="100"/>
    <n v="1425103200"/>
    <x v="97"/>
  </r>
  <r>
    <x v="1"/>
    <n v="336"/>
    <n v="10710.5"/>
    <s v="US"/>
    <s v="USD"/>
    <n v="1526274000"/>
    <x v="101"/>
    <n v="1526878800"/>
    <x v="98"/>
  </r>
  <r>
    <x v="0"/>
    <n v="37"/>
    <n v="2461"/>
    <s v="IT"/>
    <s v="EUR"/>
    <n v="1287896400"/>
    <x v="102"/>
    <n v="1288674000"/>
    <x v="99"/>
  </r>
  <r>
    <x v="1"/>
    <n v="1917"/>
    <n v="170623"/>
    <s v="US"/>
    <s v="USD"/>
    <n v="1495515600"/>
    <x v="103"/>
    <n v="1495602000"/>
    <x v="100"/>
  </r>
  <r>
    <x v="1"/>
    <n v="95"/>
    <n v="9829"/>
    <s v="US"/>
    <s v="USD"/>
    <n v="1364878800"/>
    <x v="104"/>
    <n v="1366434000"/>
    <x v="101"/>
  </r>
  <r>
    <x v="1"/>
    <n v="147"/>
    <n v="14006"/>
    <s v="US"/>
    <s v="USD"/>
    <n v="1567918800"/>
    <x v="105"/>
    <n v="1568350800"/>
    <x v="102"/>
  </r>
  <r>
    <x v="1"/>
    <n v="86"/>
    <n v="6527"/>
    <s v="US"/>
    <s v="USD"/>
    <n v="1524459600"/>
    <x v="106"/>
    <n v="1525928400"/>
    <x v="103"/>
  </r>
  <r>
    <x v="1"/>
    <n v="83"/>
    <n v="8929"/>
    <s v="US"/>
    <s v="USD"/>
    <n v="1333688400"/>
    <x v="107"/>
    <n v="1336885200"/>
    <x v="104"/>
  </r>
  <r>
    <x v="0"/>
    <n v="60"/>
    <n v="3079"/>
    <s v="US"/>
    <s v="USD"/>
    <n v="1389506400"/>
    <x v="108"/>
    <n v="1389679200"/>
    <x v="105"/>
  </r>
  <r>
    <x v="0"/>
    <n v="296"/>
    <n v="21307"/>
    <s v="US"/>
    <s v="USD"/>
    <n v="1536642000"/>
    <x v="109"/>
    <n v="1538283600"/>
    <x v="106"/>
  </r>
  <r>
    <x v="1"/>
    <n v="676"/>
    <n v="73653"/>
    <s v="US"/>
    <s v="USD"/>
    <n v="1348290000"/>
    <x v="110"/>
    <n v="1348808400"/>
    <x v="107"/>
  </r>
  <r>
    <x v="1"/>
    <n v="361"/>
    <n v="12635"/>
    <s v="AU"/>
    <s v="AUD"/>
    <n v="1408856400"/>
    <x v="111"/>
    <n v="1410152400"/>
    <x v="108"/>
  </r>
  <r>
    <x v="1"/>
    <n v="131"/>
    <n v="42748.055"/>
    <s v="US"/>
    <s v="USD"/>
    <n v="1505192400"/>
    <x v="112"/>
    <n v="1505797200"/>
    <x v="109"/>
  </r>
  <r>
    <x v="1"/>
    <n v="126"/>
    <n v="13816"/>
    <s v="US"/>
    <s v="USD"/>
    <n v="1554786000"/>
    <x v="113"/>
    <n v="1554872400"/>
    <x v="110"/>
  </r>
  <r>
    <x v="0"/>
    <n v="3304"/>
    <n v="145382"/>
    <s v="IT"/>
    <s v="EUR"/>
    <n v="1510898400"/>
    <x v="114"/>
    <n v="1513922400"/>
    <x v="111"/>
  </r>
  <r>
    <x v="0"/>
    <n v="73"/>
    <n v="6336"/>
    <s v="US"/>
    <s v="USD"/>
    <n v="1442552400"/>
    <x v="115"/>
    <n v="1442638800"/>
    <x v="112"/>
  </r>
  <r>
    <x v="1"/>
    <n v="275"/>
    <n v="8523"/>
    <s v="US"/>
    <s v="USD"/>
    <n v="1316667600"/>
    <x v="116"/>
    <n v="1317186000"/>
    <x v="113"/>
  </r>
  <r>
    <x v="1"/>
    <n v="67"/>
    <n v="6351"/>
    <s v="US"/>
    <s v="USD"/>
    <n v="1390716000"/>
    <x v="117"/>
    <n v="1391234400"/>
    <x v="114"/>
  </r>
  <r>
    <x v="1"/>
    <n v="154"/>
    <n v="10748"/>
    <s v="US"/>
    <s v="USD"/>
    <n v="1402894800"/>
    <x v="118"/>
    <n v="1404363600"/>
    <x v="115"/>
  </r>
  <r>
    <x v="1"/>
    <n v="1782"/>
    <n v="112272"/>
    <s v="US"/>
    <s v="USD"/>
    <n v="1429246800"/>
    <x v="119"/>
    <n v="1429592400"/>
    <x v="116"/>
  </r>
  <r>
    <x v="1"/>
    <n v="903"/>
    <n v="99361"/>
    <s v="US"/>
    <s v="USD"/>
    <n v="1412485200"/>
    <x v="33"/>
    <n v="1413608400"/>
    <x v="117"/>
  </r>
  <r>
    <x v="0"/>
    <n v="3387"/>
    <n v="48646.5"/>
    <s v="US"/>
    <s v="USD"/>
    <n v="1417068000"/>
    <x v="120"/>
    <n v="1419400800"/>
    <x v="95"/>
  </r>
  <r>
    <x v="0"/>
    <n v="662"/>
    <n v="33092"/>
    <s v="CA"/>
    <s v="CAD"/>
    <n v="1448344800"/>
    <x v="121"/>
    <n v="1448604000"/>
    <x v="118"/>
  </r>
  <r>
    <x v="1"/>
    <n v="94"/>
    <n v="9562"/>
    <s v="IT"/>
    <s v="EUR"/>
    <n v="1557723600"/>
    <x v="122"/>
    <n v="1562302800"/>
    <x v="119"/>
  </r>
  <r>
    <x v="1"/>
    <n v="180"/>
    <n v="8475"/>
    <s v="US"/>
    <s v="USD"/>
    <n v="1537333200"/>
    <x v="123"/>
    <n v="1537678800"/>
    <x v="120"/>
  </r>
  <r>
    <x v="0"/>
    <n v="774"/>
    <n v="69617"/>
    <s v="US"/>
    <s v="USD"/>
    <n v="1471150800"/>
    <x v="124"/>
    <n v="1473570000"/>
    <x v="121"/>
  </r>
  <r>
    <x v="0"/>
    <n v="672"/>
    <n v="53067"/>
    <s v="CA"/>
    <s v="CAD"/>
    <n v="1273640400"/>
    <x v="125"/>
    <n v="1273899600"/>
    <x v="122"/>
  </r>
  <r>
    <x v="3"/>
    <n v="532"/>
    <n v="42596"/>
    <s v="US"/>
    <s v="USD"/>
    <n v="1282885200"/>
    <x v="126"/>
    <n v="1284008400"/>
    <x v="123"/>
  </r>
  <r>
    <x v="3"/>
    <n v="55"/>
    <n v="4756"/>
    <s v="AU"/>
    <s v="AUD"/>
    <n v="1422943200"/>
    <x v="127"/>
    <n v="1425103200"/>
    <x v="97"/>
  </r>
  <r>
    <x v="1"/>
    <n v="533"/>
    <n v="14925"/>
    <s v="DK"/>
    <s v="DKK"/>
    <n v="1319605200"/>
    <x v="128"/>
    <n v="1320991200"/>
    <x v="124"/>
  </r>
  <r>
    <x v="1"/>
    <n v="2443"/>
    <n v="166116"/>
    <s v="GB"/>
    <s v="GBP"/>
    <n v="1385704800"/>
    <x v="129"/>
    <n v="1386828000"/>
    <x v="125"/>
  </r>
  <r>
    <x v="1"/>
    <n v="89"/>
    <n v="3834"/>
    <s v="US"/>
    <s v="USD"/>
    <n v="1515736800"/>
    <x v="130"/>
    <n v="1517119200"/>
    <x v="126"/>
  </r>
  <r>
    <x v="1"/>
    <n v="159"/>
    <n v="13985"/>
    <s v="US"/>
    <s v="USD"/>
    <n v="1313125200"/>
    <x v="131"/>
    <n v="1315026000"/>
    <x v="127"/>
  </r>
  <r>
    <x v="0"/>
    <n v="940"/>
    <n v="89288"/>
    <s v="CH"/>
    <s v="CHF"/>
    <n v="1308459600"/>
    <x v="132"/>
    <n v="1312693200"/>
    <x v="128"/>
  </r>
  <r>
    <x v="0"/>
    <n v="117"/>
    <n v="5488"/>
    <s v="US"/>
    <s v="USD"/>
    <n v="1362636000"/>
    <x v="133"/>
    <n v="1363064400"/>
    <x v="129"/>
  </r>
  <r>
    <x v="3"/>
    <n v="58"/>
    <n v="2721"/>
    <s v="US"/>
    <s v="USD"/>
    <n v="1402117200"/>
    <x v="134"/>
    <n v="1403154000"/>
    <x v="130"/>
  </r>
  <r>
    <x v="1"/>
    <n v="50"/>
    <n v="4712"/>
    <s v="US"/>
    <s v="USD"/>
    <n v="1286341200"/>
    <x v="135"/>
    <n v="1286859600"/>
    <x v="131"/>
  </r>
  <r>
    <x v="0"/>
    <n v="115"/>
    <n v="9216"/>
    <s v="US"/>
    <s v="USD"/>
    <n v="1348808400"/>
    <x v="136"/>
    <n v="1349326800"/>
    <x v="132"/>
  </r>
  <r>
    <x v="0"/>
    <n v="326"/>
    <n v="19246"/>
    <s v="US"/>
    <s v="USD"/>
    <n v="1429592400"/>
    <x v="137"/>
    <n v="1430974800"/>
    <x v="133"/>
  </r>
  <r>
    <x v="1"/>
    <n v="186"/>
    <n v="12274"/>
    <s v="US"/>
    <s v="USD"/>
    <n v="1519538400"/>
    <x v="138"/>
    <n v="1519970400"/>
    <x v="134"/>
  </r>
  <r>
    <x v="1"/>
    <n v="1071"/>
    <n v="65323"/>
    <s v="US"/>
    <s v="USD"/>
    <n v="1434085200"/>
    <x v="139"/>
    <n v="1434603600"/>
    <x v="135"/>
  </r>
  <r>
    <x v="1"/>
    <n v="117"/>
    <n v="11502"/>
    <s v="US"/>
    <s v="USD"/>
    <n v="1333688400"/>
    <x v="107"/>
    <n v="1337230800"/>
    <x v="136"/>
  </r>
  <r>
    <x v="1"/>
    <n v="70"/>
    <n v="7322"/>
    <s v="US"/>
    <s v="USD"/>
    <n v="1277701200"/>
    <x v="140"/>
    <n v="1279429200"/>
    <x v="137"/>
  </r>
  <r>
    <x v="1"/>
    <n v="135"/>
    <n v="11619"/>
    <s v="US"/>
    <s v="USD"/>
    <n v="1560747600"/>
    <x v="141"/>
    <n v="1561438800"/>
    <x v="138"/>
  </r>
  <r>
    <x v="1"/>
    <n v="768"/>
    <n v="59128"/>
    <s v="CH"/>
    <s v="CHF"/>
    <n v="1410066000"/>
    <x v="142"/>
    <n v="1410498000"/>
    <x v="139"/>
  </r>
  <r>
    <x v="3"/>
    <n v="51"/>
    <n v="1518"/>
    <s v="US"/>
    <s v="USD"/>
    <n v="1320732000"/>
    <x v="143"/>
    <n v="1322460000"/>
    <x v="140"/>
  </r>
  <r>
    <x v="1"/>
    <n v="199"/>
    <n v="9337"/>
    <s v="US"/>
    <s v="USD"/>
    <n v="1465794000"/>
    <x v="144"/>
    <n v="1466312400"/>
    <x v="141"/>
  </r>
  <r>
    <x v="1"/>
    <n v="107"/>
    <n v="11255"/>
    <s v="US"/>
    <s v="USD"/>
    <n v="1500958800"/>
    <x v="145"/>
    <n v="1501736400"/>
    <x v="142"/>
  </r>
  <r>
    <x v="1"/>
    <n v="195"/>
    <n v="13632"/>
    <s v="US"/>
    <s v="USD"/>
    <n v="1357020000"/>
    <x v="146"/>
    <n v="1361512800"/>
    <x v="143"/>
  </r>
  <r>
    <x v="0"/>
    <n v="1"/>
    <n v="1"/>
    <s v="US"/>
    <s v="USD"/>
    <n v="1544940000"/>
    <x v="147"/>
    <n v="1545026400"/>
    <x v="144"/>
  </r>
  <r>
    <x v="0"/>
    <n v="1467"/>
    <n v="88037"/>
    <s v="US"/>
    <s v="USD"/>
    <n v="1402290000"/>
    <x v="148"/>
    <n v="1406696400"/>
    <x v="145"/>
  </r>
  <r>
    <x v="1"/>
    <n v="3376"/>
    <n v="175573"/>
    <s v="US"/>
    <s v="USD"/>
    <n v="1487311200"/>
    <x v="149"/>
    <n v="1487916000"/>
    <x v="146"/>
  </r>
  <r>
    <x v="0"/>
    <n v="5681"/>
    <n v="176112"/>
    <s v="US"/>
    <s v="USD"/>
    <n v="1350622800"/>
    <x v="150"/>
    <n v="1351141200"/>
    <x v="147"/>
  </r>
  <r>
    <x v="0"/>
    <n v="1059"/>
    <n v="100650"/>
    <s v="US"/>
    <s v="USD"/>
    <n v="1463029200"/>
    <x v="151"/>
    <n v="1465016400"/>
    <x v="148"/>
  </r>
  <r>
    <x v="0"/>
    <n v="1194"/>
    <n v="90706"/>
    <s v="US"/>
    <s v="USD"/>
    <n v="1269493200"/>
    <x v="152"/>
    <n v="1270789200"/>
    <x v="149"/>
  </r>
  <r>
    <x v="3"/>
    <n v="379"/>
    <n v="26914"/>
    <s v="AU"/>
    <s v="AUD"/>
    <n v="1570251600"/>
    <x v="153"/>
    <n v="1572325200"/>
    <x v="150"/>
  </r>
  <r>
    <x v="0"/>
    <n v="30"/>
    <n v="2212"/>
    <s v="AU"/>
    <s v="AUD"/>
    <n v="1388383200"/>
    <x v="154"/>
    <n v="1389420000"/>
    <x v="151"/>
  </r>
  <r>
    <x v="1"/>
    <n v="41"/>
    <n v="4640"/>
    <s v="US"/>
    <s v="USD"/>
    <n v="1449554400"/>
    <x v="155"/>
    <n v="1449640800"/>
    <x v="152"/>
  </r>
  <r>
    <x v="1"/>
    <n v="1821"/>
    <n v="191222"/>
    <s v="US"/>
    <s v="USD"/>
    <n v="1553662800"/>
    <x v="156"/>
    <n v="1555218000"/>
    <x v="153"/>
  </r>
  <r>
    <x v="1"/>
    <n v="164"/>
    <n v="12985"/>
    <s v="US"/>
    <s v="USD"/>
    <n v="1556341200"/>
    <x v="157"/>
    <n v="1557723600"/>
    <x v="154"/>
  </r>
  <r>
    <x v="0"/>
    <n v="75"/>
    <n v="4300"/>
    <s v="US"/>
    <s v="USD"/>
    <n v="1442984400"/>
    <x v="158"/>
    <n v="1443502800"/>
    <x v="155"/>
  </r>
  <r>
    <x v="1"/>
    <n v="157"/>
    <n v="9134"/>
    <s v="CH"/>
    <s v="CHF"/>
    <n v="1544248800"/>
    <x v="159"/>
    <n v="1546840800"/>
    <x v="156"/>
  </r>
  <r>
    <x v="1"/>
    <n v="246"/>
    <n v="8864"/>
    <s v="US"/>
    <s v="USD"/>
    <n v="1508475600"/>
    <x v="160"/>
    <n v="1512712800"/>
    <x v="157"/>
  </r>
  <r>
    <x v="1"/>
    <n v="1396"/>
    <n v="150755"/>
    <s v="US"/>
    <s v="USD"/>
    <n v="1507438800"/>
    <x v="161"/>
    <n v="1507525200"/>
    <x v="158"/>
  </r>
  <r>
    <x v="1"/>
    <n v="2506"/>
    <n v="110279"/>
    <s v="US"/>
    <s v="USD"/>
    <n v="1501563600"/>
    <x v="162"/>
    <n v="1504328400"/>
    <x v="159"/>
  </r>
  <r>
    <x v="1"/>
    <n v="244"/>
    <n v="13439"/>
    <s v="US"/>
    <s v="USD"/>
    <n v="1292997600"/>
    <x v="163"/>
    <n v="1293343200"/>
    <x v="160"/>
  </r>
  <r>
    <x v="1"/>
    <n v="146"/>
    <n v="10804"/>
    <s v="AU"/>
    <s v="AUD"/>
    <n v="1370840400"/>
    <x v="164"/>
    <n v="1371704400"/>
    <x v="161"/>
  </r>
  <r>
    <x v="0"/>
    <n v="955"/>
    <n v="40107"/>
    <s v="DK"/>
    <s v="DKK"/>
    <n v="1550815200"/>
    <x v="165"/>
    <n v="1552798800"/>
    <x v="162"/>
  </r>
  <r>
    <x v="1"/>
    <n v="1267"/>
    <n v="98811"/>
    <s v="US"/>
    <s v="USD"/>
    <n v="1339909200"/>
    <x v="166"/>
    <n v="1342328400"/>
    <x v="163"/>
  </r>
  <r>
    <x v="0"/>
    <n v="67"/>
    <n v="5528"/>
    <s v="US"/>
    <s v="USD"/>
    <n v="1501736400"/>
    <x v="167"/>
    <n v="1502341200"/>
    <x v="164"/>
  </r>
  <r>
    <x v="0"/>
    <n v="5"/>
    <n v="521"/>
    <s v="US"/>
    <s v="USD"/>
    <n v="1395291600"/>
    <x v="168"/>
    <n v="1397192400"/>
    <x v="165"/>
  </r>
  <r>
    <x v="0"/>
    <n v="26"/>
    <n v="663"/>
    <s v="US"/>
    <s v="USD"/>
    <n v="1405746000"/>
    <x v="169"/>
    <n v="1407042000"/>
    <x v="166"/>
  </r>
  <r>
    <x v="1"/>
    <n v="1561"/>
    <n v="138572.5"/>
    <s v="US"/>
    <s v="USD"/>
    <n v="1368853200"/>
    <x v="170"/>
    <n v="1369371600"/>
    <x v="167"/>
  </r>
  <r>
    <x v="1"/>
    <n v="48"/>
    <n v="5368"/>
    <s v="US"/>
    <s v="USD"/>
    <n v="1444021200"/>
    <x v="171"/>
    <n v="1444107600"/>
    <x v="168"/>
  </r>
  <r>
    <x v="0"/>
    <n v="1130"/>
    <n v="47459"/>
    <s v="US"/>
    <s v="USD"/>
    <n v="1472619600"/>
    <x v="172"/>
    <n v="1474261200"/>
    <x v="169"/>
  </r>
  <r>
    <x v="0"/>
    <n v="782"/>
    <n v="86060"/>
    <s v="US"/>
    <s v="USD"/>
    <n v="1472878800"/>
    <x v="173"/>
    <n v="1473656400"/>
    <x v="170"/>
  </r>
  <r>
    <x v="1"/>
    <n v="2739"/>
    <n v="161593"/>
    <s v="US"/>
    <s v="USD"/>
    <n v="1289800800"/>
    <x v="174"/>
    <n v="1291960800"/>
    <x v="171"/>
  </r>
  <r>
    <x v="0"/>
    <n v="210"/>
    <n v="6927"/>
    <s v="US"/>
    <s v="USD"/>
    <n v="1505970000"/>
    <x v="175"/>
    <n v="1506747600"/>
    <x v="172"/>
  </r>
  <r>
    <x v="1"/>
    <n v="3537"/>
    <n v="159185"/>
    <s v="CA"/>
    <s v="CAD"/>
    <n v="1363496400"/>
    <x v="176"/>
    <n v="1363582800"/>
    <x v="173"/>
  </r>
  <r>
    <x v="1"/>
    <n v="2107"/>
    <n v="172736"/>
    <s v="AU"/>
    <s v="AUD"/>
    <n v="1269234000"/>
    <x v="177"/>
    <n v="1269666000"/>
    <x v="174"/>
  </r>
  <r>
    <x v="0"/>
    <n v="136"/>
    <n v="5315"/>
    <s v="US"/>
    <s v="USD"/>
    <n v="1507093200"/>
    <x v="178"/>
    <n v="1508648400"/>
    <x v="175"/>
  </r>
  <r>
    <x v="1"/>
    <n v="3318"/>
    <n v="195750"/>
    <s v="DK"/>
    <s v="DKK"/>
    <n v="1560574800"/>
    <x v="179"/>
    <n v="1561957200"/>
    <x v="176"/>
  </r>
  <r>
    <x v="0"/>
    <n v="86"/>
    <n v="3525"/>
    <s v="CA"/>
    <s v="CAD"/>
    <n v="1284008400"/>
    <x v="180"/>
    <n v="1285131600"/>
    <x v="177"/>
  </r>
  <r>
    <x v="1"/>
    <n v="340"/>
    <n v="10550"/>
    <s v="US"/>
    <s v="USD"/>
    <n v="1556859600"/>
    <x v="181"/>
    <n v="1556946000"/>
    <x v="178"/>
  </r>
  <r>
    <x v="0"/>
    <n v="19"/>
    <n v="718"/>
    <s v="US"/>
    <s v="USD"/>
    <n v="1526187600"/>
    <x v="182"/>
    <n v="1527138000"/>
    <x v="179"/>
  </r>
  <r>
    <x v="0"/>
    <n v="886"/>
    <n v="28358"/>
    <s v="US"/>
    <s v="USD"/>
    <n v="1400821200"/>
    <x v="183"/>
    <n v="1402117200"/>
    <x v="180"/>
  </r>
  <r>
    <x v="1"/>
    <n v="1442"/>
    <n v="138384"/>
    <s v="CA"/>
    <s v="CAD"/>
    <n v="1361599200"/>
    <x v="184"/>
    <n v="1364014800"/>
    <x v="181"/>
  </r>
  <r>
    <x v="0"/>
    <n v="35"/>
    <n v="2625"/>
    <s v="IT"/>
    <s v="EUR"/>
    <n v="1417500000"/>
    <x v="185"/>
    <n v="1417586400"/>
    <x v="182"/>
  </r>
  <r>
    <x v="3"/>
    <n v="441"/>
    <n v="45004"/>
    <s v="US"/>
    <s v="USD"/>
    <n v="1457071200"/>
    <x v="186"/>
    <n v="1457071200"/>
    <x v="183"/>
  </r>
  <r>
    <x v="0"/>
    <n v="24"/>
    <n v="2538"/>
    <s v="US"/>
    <s v="USD"/>
    <n v="1370322000"/>
    <x v="187"/>
    <n v="1370408400"/>
    <x v="184"/>
  </r>
  <r>
    <x v="0"/>
    <n v="86"/>
    <n v="3188"/>
    <s v="IT"/>
    <s v="EUR"/>
    <n v="1552366800"/>
    <x v="188"/>
    <n v="1552626000"/>
    <x v="185"/>
  </r>
  <r>
    <x v="0"/>
    <n v="243"/>
    <n v="8517"/>
    <s v="US"/>
    <s v="USD"/>
    <n v="1403845200"/>
    <x v="189"/>
    <n v="1404190800"/>
    <x v="186"/>
  </r>
  <r>
    <x v="0"/>
    <n v="65"/>
    <n v="3012"/>
    <s v="US"/>
    <s v="USD"/>
    <n v="1523163600"/>
    <x v="190"/>
    <n v="1523509200"/>
    <x v="187"/>
  </r>
  <r>
    <x v="1"/>
    <n v="126"/>
    <n v="8716"/>
    <s v="US"/>
    <s v="USD"/>
    <n v="1442206800"/>
    <x v="191"/>
    <n v="1443589200"/>
    <x v="188"/>
  </r>
  <r>
    <x v="1"/>
    <n v="524"/>
    <n v="34812"/>
    <s v="US"/>
    <s v="USD"/>
    <n v="1532840400"/>
    <x v="192"/>
    <n v="1533445200"/>
    <x v="189"/>
  </r>
  <r>
    <x v="0"/>
    <n v="100"/>
    <n v="5711.5"/>
    <s v="DK"/>
    <s v="DKK"/>
    <n v="1472878800"/>
    <x v="173"/>
    <n v="1474520400"/>
    <x v="190"/>
  </r>
  <r>
    <x v="1"/>
    <n v="1989"/>
    <n v="86503.5"/>
    <s v="US"/>
    <s v="USD"/>
    <n v="1498194000"/>
    <x v="193"/>
    <n v="1499403600"/>
    <x v="191"/>
  </r>
  <r>
    <x v="0"/>
    <n v="168"/>
    <n v="6041"/>
    <s v="US"/>
    <s v="USD"/>
    <n v="1281070800"/>
    <x v="194"/>
    <n v="1283576400"/>
    <x v="192"/>
  </r>
  <r>
    <x v="0"/>
    <n v="13"/>
    <n v="968"/>
    <s v="US"/>
    <s v="USD"/>
    <n v="1436245200"/>
    <x v="195"/>
    <n v="1436590800"/>
    <x v="193"/>
  </r>
  <r>
    <x v="0"/>
    <n v="1"/>
    <n v="2"/>
    <s v="CA"/>
    <s v="CAD"/>
    <n v="1269493200"/>
    <x v="152"/>
    <n v="1270443600"/>
    <x v="194"/>
  </r>
  <r>
    <x v="1"/>
    <n v="157"/>
    <n v="14305"/>
    <s v="US"/>
    <s v="USD"/>
    <n v="1406264400"/>
    <x v="196"/>
    <n v="1407819600"/>
    <x v="195"/>
  </r>
  <r>
    <x v="3"/>
    <n v="82"/>
    <n v="6543"/>
    <s v="US"/>
    <s v="USD"/>
    <n v="1317531600"/>
    <x v="197"/>
    <n v="1317877200"/>
    <x v="196"/>
  </r>
  <r>
    <x v="1"/>
    <n v="4498"/>
    <n v="193413"/>
    <s v="AU"/>
    <s v="AUD"/>
    <n v="1484632800"/>
    <x v="198"/>
    <n v="1484805600"/>
    <x v="197"/>
  </r>
  <r>
    <x v="0"/>
    <n v="40"/>
    <n v="2529"/>
    <s v="US"/>
    <s v="USD"/>
    <n v="1301806800"/>
    <x v="199"/>
    <n v="1302670800"/>
    <x v="198"/>
  </r>
  <r>
    <x v="1"/>
    <n v="80"/>
    <n v="5614"/>
    <s v="US"/>
    <s v="USD"/>
    <n v="1539752400"/>
    <x v="200"/>
    <n v="1540789200"/>
    <x v="199"/>
  </r>
  <r>
    <x v="3"/>
    <n v="57"/>
    <n v="3496"/>
    <s v="US"/>
    <s v="USD"/>
    <n v="1267250400"/>
    <x v="201"/>
    <n v="1268028000"/>
    <x v="200"/>
  </r>
  <r>
    <x v="1"/>
    <n v="43"/>
    <n v="4257"/>
    <s v="US"/>
    <s v="USD"/>
    <n v="1535432400"/>
    <x v="202"/>
    <n v="1537160400"/>
    <x v="201"/>
  </r>
  <r>
    <x v="1"/>
    <n v="2053"/>
    <n v="199110"/>
    <s v="US"/>
    <s v="USD"/>
    <n v="1510207200"/>
    <x v="203"/>
    <n v="1512280800"/>
    <x v="202"/>
  </r>
  <r>
    <x v="2"/>
    <n v="808"/>
    <n v="41212"/>
    <s v="AU"/>
    <s v="AUD"/>
    <n v="1462510800"/>
    <x v="204"/>
    <n v="1463115600"/>
    <x v="203"/>
  </r>
  <r>
    <x v="0"/>
    <n v="226"/>
    <n v="6338"/>
    <s v="DK"/>
    <s v="DKK"/>
    <n v="1488520800"/>
    <x v="205"/>
    <n v="1490850000"/>
    <x v="204"/>
  </r>
  <r>
    <x v="0"/>
    <n v="1625"/>
    <n v="99100"/>
    <s v="US"/>
    <s v="USD"/>
    <n v="1377579600"/>
    <x v="206"/>
    <n v="1379653200"/>
    <x v="205"/>
  </r>
  <r>
    <x v="1"/>
    <n v="168"/>
    <n v="9594.5"/>
    <s v="US"/>
    <s v="USD"/>
    <n v="1576389600"/>
    <x v="207"/>
    <n v="1580364000"/>
    <x v="206"/>
  </r>
  <r>
    <x v="1"/>
    <n v="4289"/>
    <n v="171549"/>
    <s v="US"/>
    <s v="USD"/>
    <n v="1289019600"/>
    <x v="208"/>
    <n v="1289714400"/>
    <x v="207"/>
  </r>
  <r>
    <x v="1"/>
    <n v="165"/>
    <n v="14324"/>
    <s v="US"/>
    <s v="USD"/>
    <n v="1282194000"/>
    <x v="209"/>
    <n v="1282712400"/>
    <x v="208"/>
  </r>
  <r>
    <x v="0"/>
    <n v="143"/>
    <n v="6024"/>
    <s v="US"/>
    <s v="USD"/>
    <n v="1550037600"/>
    <x v="210"/>
    <n v="1550210400"/>
    <x v="209"/>
  </r>
  <r>
    <x v="1"/>
    <n v="1815"/>
    <n v="188721"/>
    <s v="US"/>
    <s v="USD"/>
    <n v="1321941600"/>
    <x v="211"/>
    <n v="1322114400"/>
    <x v="210"/>
  </r>
  <r>
    <x v="0"/>
    <n v="934"/>
    <n v="57911"/>
    <s v="US"/>
    <s v="USD"/>
    <n v="1556427600"/>
    <x v="212"/>
    <n v="1557205200"/>
    <x v="211"/>
  </r>
  <r>
    <x v="1"/>
    <n v="397"/>
    <n v="12309"/>
    <s v="GB"/>
    <s v="GBP"/>
    <n v="1320991200"/>
    <x v="213"/>
    <n v="1323928800"/>
    <x v="212"/>
  </r>
  <r>
    <x v="1"/>
    <n v="1539"/>
    <n v="138497"/>
    <s v="US"/>
    <s v="USD"/>
    <n v="1345093200"/>
    <x v="214"/>
    <n v="1346130000"/>
    <x v="213"/>
  </r>
  <r>
    <x v="0"/>
    <n v="17"/>
    <n v="667"/>
    <s v="US"/>
    <s v="USD"/>
    <n v="1309496400"/>
    <x v="215"/>
    <n v="1311051600"/>
    <x v="214"/>
  </r>
  <r>
    <x v="0"/>
    <n v="2179"/>
    <n v="119830"/>
    <s v="US"/>
    <s v="USD"/>
    <n v="1340254800"/>
    <x v="216"/>
    <n v="1340427600"/>
    <x v="215"/>
  </r>
  <r>
    <x v="1"/>
    <n v="138"/>
    <n v="6623"/>
    <s v="US"/>
    <s v="USD"/>
    <n v="1412226000"/>
    <x v="217"/>
    <n v="1412312400"/>
    <x v="216"/>
  </r>
  <r>
    <x v="0"/>
    <n v="931"/>
    <n v="81897"/>
    <s v="US"/>
    <s v="USD"/>
    <n v="1458104400"/>
    <x v="218"/>
    <n v="1459314000"/>
    <x v="217"/>
  </r>
  <r>
    <x v="1"/>
    <n v="3594"/>
    <n v="186885"/>
    <s v="US"/>
    <s v="USD"/>
    <n v="1411534800"/>
    <x v="219"/>
    <n v="1415426400"/>
    <x v="218"/>
  </r>
  <r>
    <x v="1"/>
    <n v="5880"/>
    <n v="176398"/>
    <s v="US"/>
    <s v="USD"/>
    <n v="1399093200"/>
    <x v="220"/>
    <n v="1399093200"/>
    <x v="219"/>
  </r>
  <r>
    <x v="1"/>
    <n v="112"/>
    <n v="10710.5"/>
    <s v="US"/>
    <s v="USD"/>
    <n v="1270702800"/>
    <x v="221"/>
    <n v="1273899600"/>
    <x v="122"/>
  </r>
  <r>
    <x v="1"/>
    <n v="943"/>
    <n v="102751"/>
    <s v="US"/>
    <s v="USD"/>
    <n v="1431666000"/>
    <x v="222"/>
    <n v="1432184400"/>
    <x v="220"/>
  </r>
  <r>
    <x v="1"/>
    <n v="2468"/>
    <n v="165352"/>
    <s v="US"/>
    <s v="USD"/>
    <n v="1472619600"/>
    <x v="172"/>
    <n v="1474779600"/>
    <x v="221"/>
  </r>
  <r>
    <x v="1"/>
    <n v="2551"/>
    <n v="165798"/>
    <s v="US"/>
    <s v="USD"/>
    <n v="1496293200"/>
    <x v="223"/>
    <n v="1500440400"/>
    <x v="222"/>
  </r>
  <r>
    <x v="1"/>
    <n v="101"/>
    <n v="10084"/>
    <s v="US"/>
    <s v="USD"/>
    <n v="1575612000"/>
    <x v="224"/>
    <n v="1575612000"/>
    <x v="223"/>
  </r>
  <r>
    <x v="3"/>
    <n v="67"/>
    <n v="5523"/>
    <s v="US"/>
    <s v="USD"/>
    <n v="1369112400"/>
    <x v="225"/>
    <n v="1374123600"/>
    <x v="224"/>
  </r>
  <r>
    <x v="1"/>
    <n v="92"/>
    <n v="5823"/>
    <s v="US"/>
    <s v="USD"/>
    <n v="1469422800"/>
    <x v="226"/>
    <n v="1469509200"/>
    <x v="225"/>
  </r>
  <r>
    <x v="1"/>
    <n v="62"/>
    <n v="6000"/>
    <s v="US"/>
    <s v="USD"/>
    <n v="1307854800"/>
    <x v="227"/>
    <n v="1309237200"/>
    <x v="226"/>
  </r>
  <r>
    <x v="1"/>
    <n v="149"/>
    <n v="8181"/>
    <s v="IT"/>
    <s v="EUR"/>
    <n v="1503378000"/>
    <x v="228"/>
    <n v="1503982800"/>
    <x v="227"/>
  </r>
  <r>
    <x v="0"/>
    <n v="92"/>
    <n v="3589"/>
    <s v="US"/>
    <s v="USD"/>
    <n v="1486965600"/>
    <x v="229"/>
    <n v="1487397600"/>
    <x v="228"/>
  </r>
  <r>
    <x v="0"/>
    <n v="57"/>
    <n v="4323"/>
    <s v="AU"/>
    <s v="AUD"/>
    <n v="1561438800"/>
    <x v="230"/>
    <n v="1562043600"/>
    <x v="229"/>
  </r>
  <r>
    <x v="1"/>
    <n v="329"/>
    <n v="14822"/>
    <s v="US"/>
    <s v="USD"/>
    <n v="1398402000"/>
    <x v="231"/>
    <n v="1398574800"/>
    <x v="230"/>
  </r>
  <r>
    <x v="1"/>
    <n v="97"/>
    <n v="10138"/>
    <s v="DK"/>
    <s v="DKK"/>
    <n v="1513231200"/>
    <x v="232"/>
    <n v="1515391200"/>
    <x v="231"/>
  </r>
  <r>
    <x v="0"/>
    <n v="41"/>
    <n v="3127"/>
    <s v="US"/>
    <s v="USD"/>
    <n v="1440824400"/>
    <x v="233"/>
    <n v="1441170000"/>
    <x v="232"/>
  </r>
  <r>
    <x v="1"/>
    <n v="1784"/>
    <n v="123124"/>
    <s v="US"/>
    <s v="USD"/>
    <n v="1281070800"/>
    <x v="194"/>
    <n v="1281157200"/>
    <x v="233"/>
  </r>
  <r>
    <x v="1"/>
    <n v="1684"/>
    <n v="171729"/>
    <s v="AU"/>
    <s v="AUD"/>
    <n v="1397365200"/>
    <x v="234"/>
    <n v="1398229200"/>
    <x v="234"/>
  </r>
  <r>
    <x v="1"/>
    <n v="250"/>
    <n v="10729"/>
    <s v="US"/>
    <s v="USD"/>
    <n v="1494392400"/>
    <x v="235"/>
    <n v="1495256400"/>
    <x v="235"/>
  </r>
  <r>
    <x v="1"/>
    <n v="238"/>
    <n v="10240"/>
    <s v="US"/>
    <s v="USD"/>
    <n v="1520143200"/>
    <x v="236"/>
    <n v="1520402400"/>
    <x v="236"/>
  </r>
  <r>
    <x v="1"/>
    <n v="53"/>
    <n v="3988"/>
    <s v="US"/>
    <s v="USD"/>
    <n v="1405314000"/>
    <x v="237"/>
    <n v="1409806800"/>
    <x v="237"/>
  </r>
  <r>
    <x v="1"/>
    <n v="214"/>
    <n v="14771"/>
    <s v="US"/>
    <s v="USD"/>
    <n v="1396846800"/>
    <x v="238"/>
    <n v="1396933200"/>
    <x v="238"/>
  </r>
  <r>
    <x v="1"/>
    <n v="222"/>
    <n v="14649"/>
    <s v="US"/>
    <s v="USD"/>
    <n v="1375678800"/>
    <x v="239"/>
    <n v="1376024400"/>
    <x v="239"/>
  </r>
  <r>
    <x v="1"/>
    <n v="1884"/>
    <n v="184658"/>
    <s v="US"/>
    <s v="USD"/>
    <n v="1482386400"/>
    <x v="240"/>
    <n v="1483682400"/>
    <x v="240"/>
  </r>
  <r>
    <x v="1"/>
    <n v="218"/>
    <n v="13103"/>
    <s v="AU"/>
    <s v="AUD"/>
    <n v="1420005600"/>
    <x v="241"/>
    <n v="1420437600"/>
    <x v="241"/>
  </r>
  <r>
    <x v="1"/>
    <n v="6465"/>
    <n v="168095"/>
    <s v="US"/>
    <s v="USD"/>
    <n v="1420178400"/>
    <x v="242"/>
    <n v="1420783200"/>
    <x v="242"/>
  </r>
  <r>
    <x v="0"/>
    <n v="1"/>
    <n v="3"/>
    <s v="US"/>
    <s v="USD"/>
    <n v="1264399200"/>
    <x v="67"/>
    <n v="1267423200"/>
    <x v="243"/>
  </r>
  <r>
    <x v="0"/>
    <n v="101"/>
    <n v="3840"/>
    <s v="US"/>
    <s v="USD"/>
    <n v="1355032800"/>
    <x v="243"/>
    <n v="1355205600"/>
    <x v="244"/>
  </r>
  <r>
    <x v="1"/>
    <n v="59"/>
    <n v="77920.5"/>
    <s v="US"/>
    <s v="USD"/>
    <n v="1382677200"/>
    <x v="244"/>
    <n v="1383109200"/>
    <x v="245"/>
  </r>
  <r>
    <x v="0"/>
    <n v="1335"/>
    <n v="108161"/>
    <s v="CA"/>
    <s v="CAD"/>
    <n v="1302238800"/>
    <x v="245"/>
    <n v="1303275600"/>
    <x v="246"/>
  </r>
  <r>
    <x v="1"/>
    <n v="88"/>
    <n v="8505"/>
    <s v="US"/>
    <s v="USD"/>
    <n v="1487656800"/>
    <x v="246"/>
    <n v="1487829600"/>
    <x v="247"/>
  </r>
  <r>
    <x v="1"/>
    <n v="1697"/>
    <n v="96735"/>
    <s v="US"/>
    <s v="USD"/>
    <n v="1297836000"/>
    <x v="247"/>
    <n v="1298268000"/>
    <x v="248"/>
  </r>
  <r>
    <x v="0"/>
    <n v="15"/>
    <n v="959"/>
    <s v="GB"/>
    <s v="GBP"/>
    <n v="1453615200"/>
    <x v="248"/>
    <n v="1456812000"/>
    <x v="249"/>
  </r>
  <r>
    <x v="1"/>
    <n v="92"/>
    <n v="8322"/>
    <s v="US"/>
    <s v="USD"/>
    <n v="1362463200"/>
    <x v="249"/>
    <n v="1363669200"/>
    <x v="250"/>
  </r>
  <r>
    <x v="1"/>
    <n v="186"/>
    <n v="13424"/>
    <s v="US"/>
    <s v="USD"/>
    <n v="1481176800"/>
    <x v="250"/>
    <n v="1482904800"/>
    <x v="251"/>
  </r>
  <r>
    <x v="1"/>
    <n v="138"/>
    <n v="10755"/>
    <s v="US"/>
    <s v="USD"/>
    <n v="1354946400"/>
    <x v="251"/>
    <n v="1356588000"/>
    <x v="252"/>
  </r>
  <r>
    <x v="1"/>
    <n v="261"/>
    <n v="9935"/>
    <s v="US"/>
    <s v="USD"/>
    <n v="1348808400"/>
    <x v="136"/>
    <n v="1349845200"/>
    <x v="253"/>
  </r>
  <r>
    <x v="0"/>
    <n v="454"/>
    <n v="26303"/>
    <s v="US"/>
    <s v="USD"/>
    <n v="1282712400"/>
    <x v="252"/>
    <n v="1283058000"/>
    <x v="254"/>
  </r>
  <r>
    <x v="1"/>
    <n v="107"/>
    <n v="5328"/>
    <s v="US"/>
    <s v="USD"/>
    <n v="1301979600"/>
    <x v="253"/>
    <n v="1304226000"/>
    <x v="255"/>
  </r>
  <r>
    <x v="1"/>
    <n v="199"/>
    <n v="10756"/>
    <s v="US"/>
    <s v="USD"/>
    <n v="1263016800"/>
    <x v="254"/>
    <n v="1263016800"/>
    <x v="256"/>
  </r>
  <r>
    <x v="1"/>
    <n v="5512"/>
    <n v="165375"/>
    <s v="US"/>
    <s v="USD"/>
    <n v="1360648800"/>
    <x v="255"/>
    <n v="1362031200"/>
    <x v="257"/>
  </r>
  <r>
    <x v="1"/>
    <n v="86"/>
    <n v="6031"/>
    <s v="US"/>
    <s v="USD"/>
    <n v="1451800800"/>
    <x v="256"/>
    <n v="1455602400"/>
    <x v="258"/>
  </r>
  <r>
    <x v="0"/>
    <n v="3182"/>
    <n v="85902"/>
    <s v="IT"/>
    <s v="EUR"/>
    <n v="1415340000"/>
    <x v="257"/>
    <n v="1418191200"/>
    <x v="259"/>
  </r>
  <r>
    <x v="1"/>
    <n v="2768"/>
    <n v="143910"/>
    <s v="AU"/>
    <s v="AUD"/>
    <n v="1351054800"/>
    <x v="258"/>
    <n v="1352440800"/>
    <x v="260"/>
  </r>
  <r>
    <x v="1"/>
    <n v="48"/>
    <n v="2708"/>
    <s v="US"/>
    <s v="USD"/>
    <n v="1349326800"/>
    <x v="259"/>
    <n v="1353304800"/>
    <x v="261"/>
  </r>
  <r>
    <x v="1"/>
    <n v="87"/>
    <n v="8842"/>
    <s v="US"/>
    <s v="USD"/>
    <n v="1548914400"/>
    <x v="260"/>
    <n v="1550728800"/>
    <x v="262"/>
  </r>
  <r>
    <x v="3"/>
    <n v="1890"/>
    <n v="47260"/>
    <s v="US"/>
    <s v="USD"/>
    <n v="1291269600"/>
    <x v="261"/>
    <n v="1291442400"/>
    <x v="263"/>
  </r>
  <r>
    <x v="2"/>
    <n v="61"/>
    <n v="1953"/>
    <s v="US"/>
    <s v="USD"/>
    <n v="1449468000"/>
    <x v="262"/>
    <n v="1452146400"/>
    <x v="264"/>
  </r>
  <r>
    <x v="1"/>
    <n v="1894"/>
    <n v="155349"/>
    <s v="US"/>
    <s v="USD"/>
    <n v="1562734800"/>
    <x v="263"/>
    <n v="1564894800"/>
    <x v="265"/>
  </r>
  <r>
    <x v="1"/>
    <n v="282"/>
    <n v="10704"/>
    <s v="CA"/>
    <s v="CAD"/>
    <n v="1505624400"/>
    <x v="264"/>
    <n v="1505883600"/>
    <x v="266"/>
  </r>
  <r>
    <x v="0"/>
    <n v="15"/>
    <n v="773"/>
    <s v="US"/>
    <s v="USD"/>
    <n v="1509948000"/>
    <x v="265"/>
    <n v="1510380000"/>
    <x v="267"/>
  </r>
  <r>
    <x v="1"/>
    <n v="116"/>
    <n v="9419"/>
    <s v="US"/>
    <s v="USD"/>
    <n v="1554526800"/>
    <x v="266"/>
    <n v="1555218000"/>
    <x v="153"/>
  </r>
  <r>
    <x v="0"/>
    <n v="133"/>
    <n v="5324"/>
    <s v="US"/>
    <s v="USD"/>
    <n v="1334811600"/>
    <x v="267"/>
    <n v="1335243600"/>
    <x v="268"/>
  </r>
  <r>
    <x v="1"/>
    <n v="83"/>
    <n v="7465"/>
    <s v="US"/>
    <s v="USD"/>
    <n v="1279515600"/>
    <x v="268"/>
    <n v="1279688400"/>
    <x v="269"/>
  </r>
  <r>
    <x v="1"/>
    <n v="91"/>
    <n v="8799"/>
    <s v="US"/>
    <s v="USD"/>
    <n v="1353909600"/>
    <x v="269"/>
    <n v="1356069600"/>
    <x v="270"/>
  </r>
  <r>
    <x v="1"/>
    <n v="546"/>
    <n v="13656"/>
    <s v="US"/>
    <s v="USD"/>
    <n v="1535950800"/>
    <x v="270"/>
    <n v="1536210000"/>
    <x v="271"/>
  </r>
  <r>
    <x v="1"/>
    <n v="393"/>
    <n v="14536"/>
    <s v="US"/>
    <s v="USD"/>
    <n v="1511244000"/>
    <x v="271"/>
    <n v="1511762400"/>
    <x v="272"/>
  </r>
  <r>
    <x v="0"/>
    <n v="2062"/>
    <n v="150552"/>
    <s v="US"/>
    <s v="USD"/>
    <n v="1331445600"/>
    <x v="272"/>
    <n v="1333256400"/>
    <x v="273"/>
  </r>
  <r>
    <x v="1"/>
    <n v="133"/>
    <n v="9076"/>
    <s v="US"/>
    <s v="USD"/>
    <n v="1480226400"/>
    <x v="73"/>
    <n v="1480744800"/>
    <x v="274"/>
  </r>
  <r>
    <x v="0"/>
    <n v="29"/>
    <n v="1517"/>
    <s v="DK"/>
    <s v="DKK"/>
    <n v="1464584400"/>
    <x v="273"/>
    <n v="1465016400"/>
    <x v="148"/>
  </r>
  <r>
    <x v="0"/>
    <n v="132"/>
    <n v="8153"/>
    <s v="US"/>
    <s v="USD"/>
    <n v="1335848400"/>
    <x v="274"/>
    <n v="1336280400"/>
    <x v="275"/>
  </r>
  <r>
    <x v="1"/>
    <n v="254"/>
    <n v="6357"/>
    <s v="US"/>
    <s v="USD"/>
    <n v="1473483600"/>
    <x v="275"/>
    <n v="1476766800"/>
    <x v="276"/>
  </r>
  <r>
    <x v="3"/>
    <n v="184"/>
    <n v="19557"/>
    <s v="US"/>
    <s v="USD"/>
    <n v="1479880800"/>
    <x v="276"/>
    <n v="1480485600"/>
    <x v="72"/>
  </r>
  <r>
    <x v="1"/>
    <n v="176"/>
    <n v="13213"/>
    <s v="US"/>
    <s v="USD"/>
    <n v="1430197200"/>
    <x v="277"/>
    <n v="1430197200"/>
    <x v="277"/>
  </r>
  <r>
    <x v="0"/>
    <n v="137"/>
    <n v="9813"/>
    <s v="DK"/>
    <s v="DKK"/>
    <n v="1331701200"/>
    <x v="278"/>
    <n v="1331787600"/>
    <x v="278"/>
  </r>
  <r>
    <x v="1"/>
    <n v="337"/>
    <n v="13474"/>
    <s v="CA"/>
    <s v="CAD"/>
    <n v="1438578000"/>
    <x v="279"/>
    <n v="1438837200"/>
    <x v="71"/>
  </r>
  <r>
    <x v="0"/>
    <n v="908"/>
    <n v="91722"/>
    <s v="US"/>
    <s v="USD"/>
    <n v="1368162000"/>
    <x v="280"/>
    <n v="1370926800"/>
    <x v="279"/>
  </r>
  <r>
    <x v="1"/>
    <n v="107"/>
    <n v="8219"/>
    <s v="US"/>
    <s v="USD"/>
    <n v="1318654800"/>
    <x v="281"/>
    <n v="1319000400"/>
    <x v="280"/>
  </r>
  <r>
    <x v="0"/>
    <n v="10"/>
    <n v="717"/>
    <s v="US"/>
    <s v="USD"/>
    <n v="1331874000"/>
    <x v="282"/>
    <n v="1333429200"/>
    <x v="281"/>
  </r>
  <r>
    <x v="3"/>
    <n v="32"/>
    <n v="1065"/>
    <s v="IT"/>
    <s v="EUR"/>
    <n v="1286254800"/>
    <x v="283"/>
    <n v="1287032400"/>
    <x v="282"/>
  </r>
  <r>
    <x v="1"/>
    <n v="183"/>
    <n v="8038"/>
    <s v="US"/>
    <s v="USD"/>
    <n v="1540530000"/>
    <x v="284"/>
    <n v="1541570400"/>
    <x v="283"/>
  </r>
  <r>
    <x v="0"/>
    <n v="1910"/>
    <n v="68769"/>
    <s v="CH"/>
    <s v="CHF"/>
    <n v="1381813200"/>
    <x v="285"/>
    <n v="1383976800"/>
    <x v="284"/>
  </r>
  <r>
    <x v="0"/>
    <n v="38"/>
    <n v="3352"/>
    <s v="AU"/>
    <s v="AUD"/>
    <n v="1548655200"/>
    <x v="286"/>
    <n v="1550556000"/>
    <x v="285"/>
  </r>
  <r>
    <x v="0"/>
    <n v="104"/>
    <n v="6785"/>
    <s v="AU"/>
    <s v="AUD"/>
    <n v="1389679200"/>
    <x v="287"/>
    <n v="1390456800"/>
    <x v="286"/>
  </r>
  <r>
    <x v="1"/>
    <n v="72"/>
    <n v="5037"/>
    <s v="US"/>
    <s v="USD"/>
    <n v="1456466400"/>
    <x v="288"/>
    <n v="1458018000"/>
    <x v="287"/>
  </r>
  <r>
    <x v="0"/>
    <n v="49"/>
    <n v="1954"/>
    <s v="US"/>
    <s v="USD"/>
    <n v="1456984800"/>
    <x v="289"/>
    <n v="1461819600"/>
    <x v="288"/>
  </r>
  <r>
    <x v="0"/>
    <n v="1"/>
    <n v="5"/>
    <s v="DK"/>
    <s v="DKK"/>
    <n v="1504069200"/>
    <x v="290"/>
    <n v="1504155600"/>
    <x v="289"/>
  </r>
  <r>
    <x v="1"/>
    <n v="295"/>
    <n v="12102"/>
    <s v="US"/>
    <s v="USD"/>
    <n v="1424930400"/>
    <x v="291"/>
    <n v="1426395600"/>
    <x v="290"/>
  </r>
  <r>
    <x v="0"/>
    <n v="245"/>
    <n v="24234"/>
    <s v="US"/>
    <s v="USD"/>
    <n v="1535864400"/>
    <x v="292"/>
    <n v="1537074000"/>
    <x v="18"/>
  </r>
  <r>
    <x v="0"/>
    <n v="32"/>
    <n v="2809"/>
    <s v="US"/>
    <s v="USD"/>
    <n v="1452146400"/>
    <x v="293"/>
    <n v="1452578400"/>
    <x v="291"/>
  </r>
  <r>
    <x v="1"/>
    <n v="142"/>
    <n v="11469"/>
    <s v="US"/>
    <s v="USD"/>
    <n v="1470546000"/>
    <x v="294"/>
    <n v="1474088400"/>
    <x v="292"/>
  </r>
  <r>
    <x v="1"/>
    <n v="85"/>
    <n v="8014"/>
    <s v="US"/>
    <s v="USD"/>
    <n v="1458363600"/>
    <x v="295"/>
    <n v="1461906000"/>
    <x v="293"/>
  </r>
  <r>
    <x v="0"/>
    <n v="7"/>
    <n v="514"/>
    <s v="US"/>
    <s v="USD"/>
    <n v="1500008400"/>
    <x v="296"/>
    <n v="1500267600"/>
    <x v="294"/>
  </r>
  <r>
    <x v="1"/>
    <n v="659"/>
    <n v="43473"/>
    <s v="DK"/>
    <s v="DKK"/>
    <n v="1338958800"/>
    <x v="297"/>
    <n v="1340686800"/>
    <x v="295"/>
  </r>
  <r>
    <x v="0"/>
    <n v="803"/>
    <n v="36091.666666666664"/>
    <s v="US"/>
    <s v="USD"/>
    <n v="1303102800"/>
    <x v="298"/>
    <n v="1303189200"/>
    <x v="296"/>
  </r>
  <r>
    <x v="3"/>
    <n v="75"/>
    <n v="3087"/>
    <s v="US"/>
    <s v="USD"/>
    <n v="1316581200"/>
    <x v="299"/>
    <n v="1318309200"/>
    <x v="297"/>
  </r>
  <r>
    <x v="0"/>
    <n v="16"/>
    <n v="1586"/>
    <s v="US"/>
    <s v="USD"/>
    <n v="1270789200"/>
    <x v="300"/>
    <n v="1272171600"/>
    <x v="298"/>
  </r>
  <r>
    <x v="1"/>
    <n v="121"/>
    <n v="12812"/>
    <s v="US"/>
    <s v="USD"/>
    <n v="1297836000"/>
    <x v="247"/>
    <n v="1298872800"/>
    <x v="299"/>
  </r>
  <r>
    <x v="1"/>
    <n v="3742"/>
    <n v="95504.5"/>
    <s v="US"/>
    <s v="USD"/>
    <n v="1382677200"/>
    <x v="244"/>
    <n v="1383282000"/>
    <x v="300"/>
  </r>
  <r>
    <x v="1"/>
    <n v="223"/>
    <n v="8697"/>
    <s v="US"/>
    <s v="USD"/>
    <n v="1330322400"/>
    <x v="301"/>
    <n v="1330495200"/>
    <x v="301"/>
  </r>
  <r>
    <x v="1"/>
    <n v="133"/>
    <n v="4126"/>
    <s v="US"/>
    <s v="USD"/>
    <n v="1552366800"/>
    <x v="188"/>
    <n v="1552798800"/>
    <x v="162"/>
  </r>
  <r>
    <x v="0"/>
    <n v="31"/>
    <n v="3220"/>
    <s v="US"/>
    <s v="USD"/>
    <n v="1400907600"/>
    <x v="302"/>
    <n v="1403413200"/>
    <x v="302"/>
  </r>
  <r>
    <x v="0"/>
    <n v="108"/>
    <n v="6401"/>
    <s v="IT"/>
    <s v="EUR"/>
    <n v="1574143200"/>
    <x v="303"/>
    <n v="1574229600"/>
    <x v="303"/>
  </r>
  <r>
    <x v="0"/>
    <n v="30"/>
    <n v="1269"/>
    <s v="US"/>
    <s v="USD"/>
    <n v="1494738000"/>
    <x v="304"/>
    <n v="1495861200"/>
    <x v="304"/>
  </r>
  <r>
    <x v="0"/>
    <n v="17"/>
    <n v="42748.055"/>
    <s v="US"/>
    <s v="USD"/>
    <n v="1392357600"/>
    <x v="305"/>
    <n v="1392530400"/>
    <x v="305"/>
  </r>
  <r>
    <x v="3"/>
    <n v="64"/>
    <n v="3251"/>
    <s v="US"/>
    <s v="USD"/>
    <n v="1281589200"/>
    <x v="306"/>
    <n v="1283662800"/>
    <x v="306"/>
  </r>
  <r>
    <x v="0"/>
    <n v="80"/>
    <n v="8092"/>
    <s v="US"/>
    <s v="USD"/>
    <n v="1305003600"/>
    <x v="307"/>
    <n v="1305781200"/>
    <x v="307"/>
  </r>
  <r>
    <x v="0"/>
    <n v="2468"/>
    <n v="160422"/>
    <s v="US"/>
    <s v="USD"/>
    <n v="1301634000"/>
    <x v="308"/>
    <n v="1302325200"/>
    <x v="308"/>
  </r>
  <r>
    <x v="1"/>
    <n v="5168"/>
    <n v="196377"/>
    <s v="US"/>
    <s v="USD"/>
    <n v="1290664800"/>
    <x v="309"/>
    <n v="1291788000"/>
    <x v="309"/>
  </r>
  <r>
    <x v="0"/>
    <n v="26"/>
    <n v="2148"/>
    <s v="GB"/>
    <s v="GBP"/>
    <n v="1395896400"/>
    <x v="310"/>
    <n v="1396069200"/>
    <x v="310"/>
  </r>
  <r>
    <x v="1"/>
    <n v="307"/>
    <n v="11648"/>
    <s v="US"/>
    <s v="USD"/>
    <n v="1434862800"/>
    <x v="311"/>
    <n v="1435899600"/>
    <x v="311"/>
  </r>
  <r>
    <x v="0"/>
    <n v="73"/>
    <n v="5897"/>
    <s v="US"/>
    <s v="USD"/>
    <n v="1529125200"/>
    <x v="79"/>
    <n v="1531112400"/>
    <x v="312"/>
  </r>
  <r>
    <x v="0"/>
    <n v="128"/>
    <n v="3326"/>
    <s v="US"/>
    <s v="USD"/>
    <n v="1451109600"/>
    <x v="312"/>
    <n v="1451628000"/>
    <x v="313"/>
  </r>
  <r>
    <x v="0"/>
    <n v="33"/>
    <n v="1002"/>
    <s v="US"/>
    <s v="USD"/>
    <n v="1566968400"/>
    <x v="313"/>
    <n v="1567314000"/>
    <x v="314"/>
  </r>
  <r>
    <x v="1"/>
    <n v="2441"/>
    <n v="42748.055"/>
    <s v="US"/>
    <s v="USD"/>
    <n v="1543557600"/>
    <x v="314"/>
    <n v="1544508000"/>
    <x v="315"/>
  </r>
  <r>
    <x v="2"/>
    <n v="211"/>
    <n v="21477"/>
    <s v="US"/>
    <s v="USD"/>
    <n v="1481522400"/>
    <x v="315"/>
    <n v="1482472800"/>
    <x v="316"/>
  </r>
  <r>
    <x v="1"/>
    <n v="1385"/>
    <n v="62330"/>
    <s v="GB"/>
    <s v="GBP"/>
    <n v="1512712800"/>
    <x v="316"/>
    <n v="1512799200"/>
    <x v="317"/>
  </r>
  <r>
    <x v="1"/>
    <n v="190"/>
    <n v="14643"/>
    <s v="US"/>
    <s v="USD"/>
    <n v="1324274400"/>
    <x v="317"/>
    <n v="1324360800"/>
    <x v="318"/>
  </r>
  <r>
    <x v="1"/>
    <n v="470"/>
    <n v="41396"/>
    <s v="US"/>
    <s v="USD"/>
    <n v="1364446800"/>
    <x v="318"/>
    <n v="1364533200"/>
    <x v="319"/>
  </r>
  <r>
    <x v="1"/>
    <n v="253"/>
    <n v="11900"/>
    <s v="US"/>
    <s v="USD"/>
    <n v="1542693600"/>
    <x v="319"/>
    <n v="1545112800"/>
    <x v="320"/>
  </r>
  <r>
    <x v="1"/>
    <n v="1113"/>
    <n v="123538"/>
    <s v="US"/>
    <s v="USD"/>
    <n v="1515564000"/>
    <x v="32"/>
    <n v="1516168800"/>
    <x v="321"/>
  </r>
  <r>
    <x v="1"/>
    <n v="2283"/>
    <n v="198628"/>
    <s v="US"/>
    <s v="USD"/>
    <n v="1573797600"/>
    <x v="320"/>
    <n v="1574920800"/>
    <x v="322"/>
  </r>
  <r>
    <x v="0"/>
    <n v="1072"/>
    <n v="68602"/>
    <s v="US"/>
    <s v="USD"/>
    <n v="1292392800"/>
    <x v="321"/>
    <n v="1292479200"/>
    <x v="323"/>
  </r>
  <r>
    <x v="1"/>
    <n v="1095"/>
    <n v="116064"/>
    <s v="US"/>
    <s v="USD"/>
    <n v="1573452000"/>
    <x v="322"/>
    <n v="1573538400"/>
    <x v="324"/>
  </r>
  <r>
    <x v="1"/>
    <n v="1690"/>
    <n v="125042"/>
    <s v="US"/>
    <s v="USD"/>
    <n v="1317790800"/>
    <x v="323"/>
    <n v="1320382800"/>
    <x v="325"/>
  </r>
  <r>
    <x v="3"/>
    <n v="1297"/>
    <n v="108974"/>
    <s v="CA"/>
    <s v="CAD"/>
    <n v="1501650000"/>
    <x v="324"/>
    <n v="1502859600"/>
    <x v="326"/>
  </r>
  <r>
    <x v="0"/>
    <n v="393"/>
    <n v="34964"/>
    <s v="US"/>
    <s v="USD"/>
    <n v="1323669600"/>
    <x v="325"/>
    <n v="1323756000"/>
    <x v="327"/>
  </r>
  <r>
    <x v="0"/>
    <n v="1257"/>
    <n v="96777"/>
    <s v="US"/>
    <s v="USD"/>
    <n v="1440738000"/>
    <x v="326"/>
    <n v="1441342800"/>
    <x v="328"/>
  </r>
  <r>
    <x v="0"/>
    <n v="328"/>
    <n v="31864"/>
    <s v="US"/>
    <s v="USD"/>
    <n v="1374296400"/>
    <x v="327"/>
    <n v="1375333200"/>
    <x v="329"/>
  </r>
  <r>
    <x v="0"/>
    <n v="147"/>
    <n v="4853"/>
    <s v="US"/>
    <s v="USD"/>
    <n v="1384840800"/>
    <x v="328"/>
    <n v="1389420000"/>
    <x v="151"/>
  </r>
  <r>
    <x v="0"/>
    <n v="830"/>
    <n v="82959"/>
    <s v="US"/>
    <s v="USD"/>
    <n v="1516600800"/>
    <x v="329"/>
    <n v="1520056800"/>
    <x v="330"/>
  </r>
  <r>
    <x v="0"/>
    <n v="331"/>
    <n v="23159"/>
    <s v="GB"/>
    <s v="GBP"/>
    <n v="1436418000"/>
    <x v="330"/>
    <n v="1436504400"/>
    <x v="331"/>
  </r>
  <r>
    <x v="0"/>
    <n v="25"/>
    <n v="2758"/>
    <s v="US"/>
    <s v="USD"/>
    <n v="1503550800"/>
    <x v="331"/>
    <n v="1508302800"/>
    <x v="332"/>
  </r>
  <r>
    <x v="1"/>
    <n v="191"/>
    <n v="12607"/>
    <s v="US"/>
    <s v="USD"/>
    <n v="1423634400"/>
    <x v="332"/>
    <n v="1425708000"/>
    <x v="333"/>
  </r>
  <r>
    <x v="0"/>
    <n v="3483"/>
    <n v="76880.5"/>
    <s v="US"/>
    <s v="USD"/>
    <n v="1487224800"/>
    <x v="333"/>
    <n v="1488348000"/>
    <x v="334"/>
  </r>
  <r>
    <x v="0"/>
    <n v="923"/>
    <n v="95958"/>
    <s v="US"/>
    <s v="USD"/>
    <n v="1500008400"/>
    <x v="296"/>
    <n v="1502600400"/>
    <x v="335"/>
  </r>
  <r>
    <x v="0"/>
    <n v="1"/>
    <n v="5"/>
    <s v="US"/>
    <s v="USD"/>
    <n v="1432098000"/>
    <x v="334"/>
    <n v="1433653200"/>
    <x v="336"/>
  </r>
  <r>
    <x v="1"/>
    <n v="2013"/>
    <n v="42748.055"/>
    <s v="US"/>
    <s v="USD"/>
    <n v="1440392400"/>
    <x v="335"/>
    <n v="1441602000"/>
    <x v="337"/>
  </r>
  <r>
    <x v="0"/>
    <n v="33"/>
    <n v="977"/>
    <s v="CA"/>
    <s v="CAD"/>
    <n v="1446876000"/>
    <x v="336"/>
    <n v="1447567200"/>
    <x v="338"/>
  </r>
  <r>
    <x v="1"/>
    <n v="1703"/>
    <n v="137961"/>
    <s v="US"/>
    <s v="USD"/>
    <n v="1562302800"/>
    <x v="337"/>
    <n v="1562389200"/>
    <x v="339"/>
  </r>
  <r>
    <x v="1"/>
    <n v="80"/>
    <n v="7548"/>
    <s v="DK"/>
    <s v="DKK"/>
    <n v="1378184400"/>
    <x v="338"/>
    <n v="1378789200"/>
    <x v="340"/>
  </r>
  <r>
    <x v="2"/>
    <n v="86"/>
    <n v="2241"/>
    <s v="US"/>
    <s v="USD"/>
    <n v="1485064800"/>
    <x v="339"/>
    <n v="1488520800"/>
    <x v="341"/>
  </r>
  <r>
    <x v="0"/>
    <n v="40"/>
    <n v="3431"/>
    <s v="IT"/>
    <s v="EUR"/>
    <n v="1326520800"/>
    <x v="340"/>
    <n v="1327298400"/>
    <x v="342"/>
  </r>
  <r>
    <x v="1"/>
    <n v="41"/>
    <n v="4253"/>
    <s v="US"/>
    <s v="USD"/>
    <n v="1441256400"/>
    <x v="341"/>
    <n v="1443416400"/>
    <x v="343"/>
  </r>
  <r>
    <x v="0"/>
    <n v="23"/>
    <n v="1146"/>
    <s v="CA"/>
    <s v="CAD"/>
    <n v="1533877200"/>
    <x v="342"/>
    <n v="1534136400"/>
    <x v="344"/>
  </r>
  <r>
    <x v="1"/>
    <n v="187"/>
    <n v="11948"/>
    <s v="US"/>
    <s v="USD"/>
    <n v="1314421200"/>
    <x v="343"/>
    <n v="1315026000"/>
    <x v="127"/>
  </r>
  <r>
    <x v="1"/>
    <n v="2875"/>
    <n v="135132"/>
    <s v="GB"/>
    <s v="GBP"/>
    <n v="1293861600"/>
    <x v="344"/>
    <n v="1295071200"/>
    <x v="345"/>
  </r>
  <r>
    <x v="1"/>
    <n v="88"/>
    <n v="9546"/>
    <s v="US"/>
    <s v="USD"/>
    <n v="1507352400"/>
    <x v="345"/>
    <n v="1509426000"/>
    <x v="346"/>
  </r>
  <r>
    <x v="1"/>
    <n v="191"/>
    <n v="13755"/>
    <s v="US"/>
    <s v="USD"/>
    <n v="1296108000"/>
    <x v="65"/>
    <n v="1299391200"/>
    <x v="347"/>
  </r>
  <r>
    <x v="1"/>
    <n v="139"/>
    <n v="8330"/>
    <s v="US"/>
    <s v="USD"/>
    <n v="1324965600"/>
    <x v="346"/>
    <n v="1325052000"/>
    <x v="348"/>
  </r>
  <r>
    <x v="1"/>
    <n v="186"/>
    <n v="14547"/>
    <s v="US"/>
    <s v="USD"/>
    <n v="1520229600"/>
    <x v="347"/>
    <n v="1522818000"/>
    <x v="349"/>
  </r>
  <r>
    <x v="1"/>
    <n v="112"/>
    <n v="11735"/>
    <s v="AU"/>
    <s v="AUD"/>
    <n v="1482991200"/>
    <x v="348"/>
    <n v="1485324000"/>
    <x v="350"/>
  </r>
  <r>
    <x v="1"/>
    <n v="101"/>
    <n v="10658"/>
    <s v="US"/>
    <s v="USD"/>
    <n v="1294034400"/>
    <x v="349"/>
    <n v="1294120800"/>
    <x v="351"/>
  </r>
  <r>
    <x v="0"/>
    <n v="75"/>
    <n v="1870"/>
    <s v="US"/>
    <s v="USD"/>
    <n v="1413608400"/>
    <x v="350"/>
    <n v="1415685600"/>
    <x v="33"/>
  </r>
  <r>
    <x v="1"/>
    <n v="206"/>
    <n v="14394"/>
    <s v="GB"/>
    <s v="GBP"/>
    <n v="1286946000"/>
    <x v="351"/>
    <n v="1288933200"/>
    <x v="352"/>
  </r>
  <r>
    <x v="1"/>
    <n v="154"/>
    <n v="14743"/>
    <s v="US"/>
    <s v="USD"/>
    <n v="1359871200"/>
    <x v="352"/>
    <n v="1363237200"/>
    <x v="353"/>
  </r>
  <r>
    <x v="1"/>
    <n v="5966"/>
    <n v="178965"/>
    <s v="US"/>
    <s v="USD"/>
    <n v="1555304400"/>
    <x v="353"/>
    <n v="1555822800"/>
    <x v="354"/>
  </r>
  <r>
    <x v="0"/>
    <n v="2176"/>
    <n v="128410"/>
    <s v="US"/>
    <s v="USD"/>
    <n v="1423375200"/>
    <x v="354"/>
    <n v="1427778000"/>
    <x v="355"/>
  </r>
  <r>
    <x v="1"/>
    <n v="169"/>
    <n v="14324"/>
    <s v="US"/>
    <s v="USD"/>
    <n v="1420696800"/>
    <x v="355"/>
    <n v="1422424800"/>
    <x v="356"/>
  </r>
  <r>
    <x v="1"/>
    <n v="2106"/>
    <n v="164291"/>
    <s v="US"/>
    <s v="USD"/>
    <n v="1502946000"/>
    <x v="356"/>
    <n v="1503637200"/>
    <x v="357"/>
  </r>
  <r>
    <x v="0"/>
    <n v="441"/>
    <n v="22073"/>
    <s v="US"/>
    <s v="USD"/>
    <n v="1547186400"/>
    <x v="357"/>
    <n v="1547618400"/>
    <x v="358"/>
  </r>
  <r>
    <x v="0"/>
    <n v="25"/>
    <n v="1479"/>
    <s v="US"/>
    <s v="USD"/>
    <n v="1444971600"/>
    <x v="358"/>
    <n v="1449900000"/>
    <x v="359"/>
  </r>
  <r>
    <x v="1"/>
    <n v="131"/>
    <n v="12275"/>
    <s v="US"/>
    <s v="USD"/>
    <n v="1404622800"/>
    <x v="359"/>
    <n v="1405141200"/>
    <x v="360"/>
  </r>
  <r>
    <x v="0"/>
    <n v="127"/>
    <n v="5098"/>
    <s v="US"/>
    <s v="USD"/>
    <n v="1571720400"/>
    <x v="12"/>
    <n v="1572933600"/>
    <x v="361"/>
  </r>
  <r>
    <x v="0"/>
    <n v="355"/>
    <n v="24882"/>
    <s v="US"/>
    <s v="USD"/>
    <n v="1526878800"/>
    <x v="360"/>
    <n v="1530162000"/>
    <x v="362"/>
  </r>
  <r>
    <x v="0"/>
    <n v="44"/>
    <n v="2912"/>
    <s v="GB"/>
    <s v="GBP"/>
    <n v="1319691600"/>
    <x v="361"/>
    <n v="1320904800"/>
    <x v="363"/>
  </r>
  <r>
    <x v="1"/>
    <n v="84"/>
    <n v="4008"/>
    <s v="US"/>
    <s v="USD"/>
    <n v="1371963600"/>
    <x v="362"/>
    <n v="1372395600"/>
    <x v="364"/>
  </r>
  <r>
    <x v="1"/>
    <n v="155"/>
    <n v="9749"/>
    <s v="US"/>
    <s v="USD"/>
    <n v="1433739600"/>
    <x v="363"/>
    <n v="1437714000"/>
    <x v="365"/>
  </r>
  <r>
    <x v="0"/>
    <n v="67"/>
    <n v="5803"/>
    <s v="US"/>
    <s v="USD"/>
    <n v="1508130000"/>
    <x v="364"/>
    <n v="1509771600"/>
    <x v="366"/>
  </r>
  <r>
    <x v="1"/>
    <n v="189"/>
    <n v="14199"/>
    <s v="US"/>
    <s v="USD"/>
    <n v="1550037600"/>
    <x v="210"/>
    <n v="1550556000"/>
    <x v="285"/>
  </r>
  <r>
    <x v="1"/>
    <n v="4799"/>
    <n v="196779"/>
    <s v="US"/>
    <s v="USD"/>
    <n v="1486706400"/>
    <x v="365"/>
    <n v="1489039200"/>
    <x v="367"/>
  </r>
  <r>
    <x v="1"/>
    <n v="1137"/>
    <n v="56859"/>
    <s v="US"/>
    <s v="USD"/>
    <n v="1553835600"/>
    <x v="366"/>
    <n v="1556600400"/>
    <x v="368"/>
  </r>
  <r>
    <x v="0"/>
    <n v="1068"/>
    <n v="103554"/>
    <s v="US"/>
    <s v="USD"/>
    <n v="1277528400"/>
    <x v="367"/>
    <n v="1278565200"/>
    <x v="369"/>
  </r>
  <r>
    <x v="0"/>
    <n v="424"/>
    <n v="42795"/>
    <s v="US"/>
    <s v="USD"/>
    <n v="1339477200"/>
    <x v="368"/>
    <n v="1339909200"/>
    <x v="370"/>
  </r>
  <r>
    <x v="3"/>
    <n v="145"/>
    <n v="12938"/>
    <s v="CH"/>
    <s v="CHF"/>
    <n v="1325656800"/>
    <x v="369"/>
    <n v="1325829600"/>
    <x v="371"/>
  </r>
  <r>
    <x v="1"/>
    <n v="1152"/>
    <n v="101352"/>
    <s v="US"/>
    <s v="USD"/>
    <n v="1288242000"/>
    <x v="370"/>
    <n v="1290578400"/>
    <x v="372"/>
  </r>
  <r>
    <x v="1"/>
    <n v="50"/>
    <n v="4477"/>
    <s v="US"/>
    <s v="USD"/>
    <n v="1379048400"/>
    <x v="371"/>
    <n v="1380344400"/>
    <x v="373"/>
  </r>
  <r>
    <x v="0"/>
    <n v="151"/>
    <n v="4393"/>
    <s v="US"/>
    <s v="USD"/>
    <n v="1389679200"/>
    <x v="287"/>
    <n v="1389852000"/>
    <x v="374"/>
  </r>
  <r>
    <x v="0"/>
    <n v="1608"/>
    <n v="67546"/>
    <s v="US"/>
    <s v="USD"/>
    <n v="1294293600"/>
    <x v="372"/>
    <n v="1294466400"/>
    <x v="375"/>
  </r>
  <r>
    <x v="1"/>
    <n v="3059"/>
    <n v="143788"/>
    <s v="CA"/>
    <s v="CAD"/>
    <n v="1500267600"/>
    <x v="373"/>
    <n v="1500354000"/>
    <x v="376"/>
  </r>
  <r>
    <x v="1"/>
    <n v="34"/>
    <n v="3755"/>
    <s v="US"/>
    <s v="USD"/>
    <n v="1375074000"/>
    <x v="374"/>
    <n v="1375938000"/>
    <x v="377"/>
  </r>
  <r>
    <x v="1"/>
    <n v="220"/>
    <n v="48646.5"/>
    <s v="US"/>
    <s v="USD"/>
    <n v="1323324000"/>
    <x v="375"/>
    <n v="1323410400"/>
    <x v="378"/>
  </r>
  <r>
    <x v="1"/>
    <n v="1604"/>
    <n v="77012"/>
    <s v="AU"/>
    <s v="AUD"/>
    <n v="1538715600"/>
    <x v="376"/>
    <n v="1539406800"/>
    <x v="379"/>
  </r>
  <r>
    <x v="1"/>
    <n v="454"/>
    <n v="14083"/>
    <s v="US"/>
    <s v="USD"/>
    <n v="1369285200"/>
    <x v="377"/>
    <n v="1369803600"/>
    <x v="380"/>
  </r>
  <r>
    <x v="1"/>
    <n v="123"/>
    <n v="12202"/>
    <s v="IT"/>
    <s v="EUR"/>
    <n v="1525755600"/>
    <x v="378"/>
    <n v="1525928400"/>
    <x v="103"/>
  </r>
  <r>
    <x v="0"/>
    <n v="941"/>
    <n v="62127"/>
    <s v="US"/>
    <s v="USD"/>
    <n v="1296626400"/>
    <x v="379"/>
    <n v="1297231200"/>
    <x v="381"/>
  </r>
  <r>
    <x v="0"/>
    <n v="1"/>
    <n v="2"/>
    <s v="US"/>
    <s v="USD"/>
    <n v="1376629200"/>
    <x v="380"/>
    <n v="1378530000"/>
    <x v="382"/>
  </r>
  <r>
    <x v="1"/>
    <n v="299"/>
    <n v="13772"/>
    <s v="US"/>
    <s v="USD"/>
    <n v="1572152400"/>
    <x v="381"/>
    <n v="1572152400"/>
    <x v="383"/>
  </r>
  <r>
    <x v="0"/>
    <n v="40"/>
    <n v="2946"/>
    <s v="US"/>
    <s v="USD"/>
    <n v="1325829600"/>
    <x v="382"/>
    <n v="1329890400"/>
    <x v="384"/>
  </r>
  <r>
    <x v="0"/>
    <n v="3015"/>
    <n v="168820"/>
    <s v="CA"/>
    <s v="CAD"/>
    <n v="1273640400"/>
    <x v="125"/>
    <n v="1276750800"/>
    <x v="385"/>
  </r>
  <r>
    <x v="1"/>
    <n v="2237"/>
    <n v="154321"/>
    <s v="US"/>
    <s v="USD"/>
    <n v="1510639200"/>
    <x v="383"/>
    <n v="1510898400"/>
    <x v="386"/>
  </r>
  <r>
    <x v="0"/>
    <n v="435"/>
    <n v="26527"/>
    <s v="US"/>
    <s v="USD"/>
    <n v="1528088400"/>
    <x v="384"/>
    <n v="1532408400"/>
    <x v="387"/>
  </r>
  <r>
    <x v="1"/>
    <n v="645"/>
    <n v="71583"/>
    <s v="US"/>
    <s v="USD"/>
    <n v="1359525600"/>
    <x v="385"/>
    <n v="1360562400"/>
    <x v="388"/>
  </r>
  <r>
    <x v="1"/>
    <n v="484"/>
    <n v="12100"/>
    <s v="DK"/>
    <s v="DKK"/>
    <n v="1570942800"/>
    <x v="386"/>
    <n v="1571547600"/>
    <x v="389"/>
  </r>
  <r>
    <x v="1"/>
    <n v="154"/>
    <n v="12129"/>
    <s v="CA"/>
    <s v="CAD"/>
    <n v="1466398800"/>
    <x v="387"/>
    <n v="1468126800"/>
    <x v="390"/>
  </r>
  <r>
    <x v="0"/>
    <n v="714"/>
    <n v="37425.5"/>
    <s v="US"/>
    <s v="USD"/>
    <n v="1492491600"/>
    <x v="388"/>
    <n v="1492837200"/>
    <x v="391"/>
  </r>
  <r>
    <x v="2"/>
    <n v="1111"/>
    <n v="55536"/>
    <s v="US"/>
    <s v="USD"/>
    <n v="1430197200"/>
    <x v="277"/>
    <n v="1430197200"/>
    <x v="277"/>
  </r>
  <r>
    <x v="1"/>
    <n v="82"/>
    <n v="8161"/>
    <s v="US"/>
    <s v="USD"/>
    <n v="1496034000"/>
    <x v="389"/>
    <n v="1496206800"/>
    <x v="392"/>
  </r>
  <r>
    <x v="1"/>
    <n v="134"/>
    <n v="14046"/>
    <s v="US"/>
    <s v="USD"/>
    <n v="1388728800"/>
    <x v="390"/>
    <n v="1389592800"/>
    <x v="393"/>
  </r>
  <r>
    <x v="2"/>
    <n v="1089"/>
    <n v="117628"/>
    <s v="US"/>
    <s v="USD"/>
    <n v="1543298400"/>
    <x v="391"/>
    <n v="1545631200"/>
    <x v="394"/>
  </r>
  <r>
    <x v="0"/>
    <n v="5497"/>
    <n v="86436.5"/>
    <s v="US"/>
    <s v="USD"/>
    <n v="1271739600"/>
    <x v="392"/>
    <n v="1272430800"/>
    <x v="395"/>
  </r>
  <r>
    <x v="0"/>
    <n v="418"/>
    <n v="12552"/>
    <s v="US"/>
    <s v="USD"/>
    <n v="1326434400"/>
    <x v="393"/>
    <n v="1327903200"/>
    <x v="396"/>
  </r>
  <r>
    <x v="0"/>
    <n v="1439"/>
    <n v="59007"/>
    <s v="US"/>
    <s v="USD"/>
    <n v="1295244000"/>
    <x v="394"/>
    <n v="1296021600"/>
    <x v="397"/>
  </r>
  <r>
    <x v="0"/>
    <n v="15"/>
    <n v="943"/>
    <s v="US"/>
    <s v="USD"/>
    <n v="1541221200"/>
    <x v="395"/>
    <n v="1543298400"/>
    <x v="398"/>
  </r>
  <r>
    <x v="0"/>
    <n v="1999"/>
    <n v="90819.5"/>
    <s v="CA"/>
    <s v="CAD"/>
    <n v="1336280400"/>
    <x v="396"/>
    <n v="1336366800"/>
    <x v="399"/>
  </r>
  <r>
    <x v="1"/>
    <n v="5203"/>
    <n v="140469"/>
    <s v="US"/>
    <s v="USD"/>
    <n v="1324533600"/>
    <x v="397"/>
    <n v="1325052000"/>
    <x v="348"/>
  </r>
  <r>
    <x v="1"/>
    <n v="94"/>
    <n v="6423"/>
    <s v="US"/>
    <s v="USD"/>
    <n v="1498366800"/>
    <x v="398"/>
    <n v="1499576400"/>
    <x v="400"/>
  </r>
  <r>
    <x v="0"/>
    <n v="118"/>
    <n v="6015"/>
    <s v="US"/>
    <s v="USD"/>
    <n v="1498712400"/>
    <x v="399"/>
    <n v="1501304400"/>
    <x v="401"/>
  </r>
  <r>
    <x v="1"/>
    <n v="205"/>
    <n v="11075"/>
    <s v="US"/>
    <s v="USD"/>
    <n v="1271480400"/>
    <x v="400"/>
    <n v="1273208400"/>
    <x v="402"/>
  </r>
  <r>
    <x v="0"/>
    <n v="162"/>
    <n v="15723"/>
    <s v="US"/>
    <s v="USD"/>
    <n v="1316667600"/>
    <x v="116"/>
    <n v="1316840400"/>
    <x v="403"/>
  </r>
  <r>
    <x v="0"/>
    <n v="83"/>
    <n v="2064"/>
    <s v="US"/>
    <s v="USD"/>
    <n v="1524027600"/>
    <x v="401"/>
    <n v="1524546000"/>
    <x v="404"/>
  </r>
  <r>
    <x v="1"/>
    <n v="92"/>
    <n v="7767"/>
    <s v="US"/>
    <s v="USD"/>
    <n v="1438059600"/>
    <x v="402"/>
    <n v="1438578000"/>
    <x v="405"/>
  </r>
  <r>
    <x v="1"/>
    <n v="219"/>
    <n v="10313"/>
    <s v="US"/>
    <s v="USD"/>
    <n v="1361944800"/>
    <x v="403"/>
    <n v="1362549600"/>
    <x v="406"/>
  </r>
  <r>
    <x v="1"/>
    <n v="2526"/>
    <n v="197018"/>
    <s v="US"/>
    <s v="USD"/>
    <n v="1410584400"/>
    <x v="404"/>
    <n v="1413349200"/>
    <x v="407"/>
  </r>
  <r>
    <x v="0"/>
    <n v="747"/>
    <n v="47037"/>
    <s v="US"/>
    <s v="USD"/>
    <n v="1297404000"/>
    <x v="405"/>
    <n v="1298008800"/>
    <x v="408"/>
  </r>
  <r>
    <x v="3"/>
    <n v="2138"/>
    <n v="173191"/>
    <s v="US"/>
    <s v="USD"/>
    <n v="1392012000"/>
    <x v="406"/>
    <n v="1394427600"/>
    <x v="409"/>
  </r>
  <r>
    <x v="0"/>
    <n v="84"/>
    <n v="5487"/>
    <s v="US"/>
    <s v="USD"/>
    <n v="1569733200"/>
    <x v="407"/>
    <n v="1572670800"/>
    <x v="410"/>
  </r>
  <r>
    <x v="1"/>
    <n v="94"/>
    <n v="9817"/>
    <s v="US"/>
    <s v="USD"/>
    <n v="1529643600"/>
    <x v="408"/>
    <n v="1531112400"/>
    <x v="312"/>
  </r>
  <r>
    <x v="0"/>
    <n v="91"/>
    <n v="6369"/>
    <s v="US"/>
    <s v="USD"/>
    <n v="1399006800"/>
    <x v="409"/>
    <n v="1400734800"/>
    <x v="411"/>
  </r>
  <r>
    <x v="0"/>
    <n v="792"/>
    <n v="65755"/>
    <s v="US"/>
    <s v="USD"/>
    <n v="1385359200"/>
    <x v="410"/>
    <n v="1386741600"/>
    <x v="412"/>
  </r>
  <r>
    <x v="3"/>
    <n v="10"/>
    <n v="903"/>
    <s v="CA"/>
    <s v="CAD"/>
    <n v="1480572000"/>
    <x v="411"/>
    <n v="1481781600"/>
    <x v="413"/>
  </r>
  <r>
    <x v="1"/>
    <n v="1713"/>
    <n v="178120"/>
    <s v="IT"/>
    <s v="EUR"/>
    <n v="1418623200"/>
    <x v="412"/>
    <n v="1419660000"/>
    <x v="414"/>
  </r>
  <r>
    <x v="1"/>
    <n v="249"/>
    <n v="13678"/>
    <s v="US"/>
    <s v="USD"/>
    <n v="1555736400"/>
    <x v="413"/>
    <n v="1555822800"/>
    <x v="354"/>
  </r>
  <r>
    <x v="1"/>
    <n v="192"/>
    <n v="9969"/>
    <s v="US"/>
    <s v="USD"/>
    <n v="1442120400"/>
    <x v="414"/>
    <n v="1442379600"/>
    <x v="415"/>
  </r>
  <r>
    <x v="1"/>
    <n v="247"/>
    <n v="14827"/>
    <s v="US"/>
    <s v="USD"/>
    <n v="1362376800"/>
    <x v="415"/>
    <n v="1364965200"/>
    <x v="416"/>
  </r>
  <r>
    <x v="1"/>
    <n v="2293"/>
    <n v="100900"/>
    <s v="US"/>
    <s v="USD"/>
    <n v="1478408400"/>
    <x v="416"/>
    <n v="1479016800"/>
    <x v="417"/>
  </r>
  <r>
    <x v="1"/>
    <n v="3131"/>
    <n v="165954"/>
    <s v="US"/>
    <s v="USD"/>
    <n v="1498798800"/>
    <x v="417"/>
    <n v="1499662800"/>
    <x v="418"/>
  </r>
  <r>
    <x v="0"/>
    <n v="32"/>
    <n v="1744"/>
    <s v="US"/>
    <s v="USD"/>
    <n v="1335416400"/>
    <x v="418"/>
    <n v="1337835600"/>
    <x v="419"/>
  </r>
  <r>
    <x v="1"/>
    <n v="143"/>
    <n v="10731"/>
    <s v="IT"/>
    <s v="EUR"/>
    <n v="1504328400"/>
    <x v="419"/>
    <n v="1505710800"/>
    <x v="420"/>
  </r>
  <r>
    <x v="3"/>
    <n v="90"/>
    <n v="3232"/>
    <s v="US"/>
    <s v="USD"/>
    <n v="1285822800"/>
    <x v="420"/>
    <n v="1287464400"/>
    <x v="421"/>
  </r>
  <r>
    <x v="1"/>
    <n v="296"/>
    <n v="76880.5"/>
    <s v="US"/>
    <s v="USD"/>
    <n v="1311483600"/>
    <x v="421"/>
    <n v="1311656400"/>
    <x v="422"/>
  </r>
  <r>
    <x v="1"/>
    <n v="170"/>
    <n v="10739"/>
    <s v="US"/>
    <s v="USD"/>
    <n v="1291356000"/>
    <x v="422"/>
    <n v="1293170400"/>
    <x v="423"/>
  </r>
  <r>
    <x v="0"/>
    <n v="186"/>
    <n v="5579"/>
    <s v="US"/>
    <s v="USD"/>
    <n v="1355810400"/>
    <x v="423"/>
    <n v="1355983200"/>
    <x v="424"/>
  </r>
  <r>
    <x v="3"/>
    <n v="439"/>
    <n v="37754"/>
    <s v="GB"/>
    <s v="GBP"/>
    <n v="1513663200"/>
    <x v="424"/>
    <n v="1515045600"/>
    <x v="425"/>
  </r>
  <r>
    <x v="0"/>
    <n v="605"/>
    <n v="45384"/>
    <s v="US"/>
    <s v="USD"/>
    <n v="1365915600"/>
    <x v="425"/>
    <n v="1366088400"/>
    <x v="426"/>
  </r>
  <r>
    <x v="1"/>
    <n v="86"/>
    <n v="8703"/>
    <s v="DK"/>
    <s v="DKK"/>
    <n v="1551852000"/>
    <x v="426"/>
    <n v="1553317200"/>
    <x v="427"/>
  </r>
  <r>
    <x v="0"/>
    <n v="1"/>
    <n v="4"/>
    <s v="CA"/>
    <s v="CAD"/>
    <n v="1540098000"/>
    <x v="427"/>
    <n v="1542088800"/>
    <x v="428"/>
  </r>
  <r>
    <x v="1"/>
    <n v="6286"/>
    <n v="182302"/>
    <s v="US"/>
    <s v="USD"/>
    <n v="1500440400"/>
    <x v="428"/>
    <n v="1503118800"/>
    <x v="429"/>
  </r>
  <r>
    <x v="0"/>
    <n v="31"/>
    <n v="3045"/>
    <s v="US"/>
    <s v="USD"/>
    <n v="1278392400"/>
    <x v="429"/>
    <n v="1278478800"/>
    <x v="430"/>
  </r>
  <r>
    <x v="0"/>
    <n v="1181"/>
    <n v="102749"/>
    <s v="US"/>
    <s v="USD"/>
    <n v="1480572000"/>
    <x v="411"/>
    <n v="1484114400"/>
    <x v="431"/>
  </r>
  <r>
    <x v="0"/>
    <n v="39"/>
    <n v="1763"/>
    <s v="US"/>
    <s v="USD"/>
    <n v="1382331600"/>
    <x v="430"/>
    <n v="1385445600"/>
    <x v="432"/>
  </r>
  <r>
    <x v="1"/>
    <n v="3727"/>
    <n v="137904"/>
    <s v="US"/>
    <s v="USD"/>
    <n v="1316754000"/>
    <x v="431"/>
    <n v="1318741200"/>
    <x v="433"/>
  </r>
  <r>
    <x v="1"/>
    <n v="1605"/>
    <n v="152438"/>
    <s v="US"/>
    <s v="USD"/>
    <n v="1518242400"/>
    <x v="432"/>
    <n v="1518242400"/>
    <x v="434"/>
  </r>
  <r>
    <x v="0"/>
    <n v="46"/>
    <n v="1332"/>
    <s v="US"/>
    <s v="USD"/>
    <n v="1476421200"/>
    <x v="433"/>
    <n v="1476594000"/>
    <x v="435"/>
  </r>
  <r>
    <x v="1"/>
    <n v="2120"/>
    <n v="118706"/>
    <s v="US"/>
    <s v="USD"/>
    <n v="1269752400"/>
    <x v="434"/>
    <n v="1273554000"/>
    <x v="436"/>
  </r>
  <r>
    <x v="0"/>
    <n v="105"/>
    <n v="5674"/>
    <s v="US"/>
    <s v="USD"/>
    <n v="1419746400"/>
    <x v="435"/>
    <n v="1421906400"/>
    <x v="437"/>
  </r>
  <r>
    <x v="1"/>
    <n v="50"/>
    <n v="4119"/>
    <s v="US"/>
    <s v="USD"/>
    <n v="1281330000"/>
    <x v="8"/>
    <n v="1281589200"/>
    <x v="438"/>
  </r>
  <r>
    <x v="1"/>
    <n v="2080"/>
    <n v="139354"/>
    <s v="US"/>
    <s v="USD"/>
    <n v="1398661200"/>
    <x v="436"/>
    <n v="1400389200"/>
    <x v="439"/>
  </r>
  <r>
    <x v="0"/>
    <n v="535"/>
    <n v="57734"/>
    <s v="US"/>
    <s v="USD"/>
    <n v="1359525600"/>
    <x v="385"/>
    <n v="1362808800"/>
    <x v="440"/>
  </r>
  <r>
    <x v="1"/>
    <n v="2105"/>
    <n v="145265"/>
    <s v="US"/>
    <s v="USD"/>
    <n v="1388469600"/>
    <x v="437"/>
    <n v="1388815200"/>
    <x v="441"/>
  </r>
  <r>
    <x v="1"/>
    <n v="2436"/>
    <n v="95020"/>
    <s v="US"/>
    <s v="USD"/>
    <n v="1518328800"/>
    <x v="438"/>
    <n v="1519538400"/>
    <x v="442"/>
  </r>
  <r>
    <x v="1"/>
    <n v="80"/>
    <n v="8829"/>
    <s v="US"/>
    <s v="USD"/>
    <n v="1517032800"/>
    <x v="439"/>
    <n v="1517810400"/>
    <x v="443"/>
  </r>
  <r>
    <x v="1"/>
    <n v="42"/>
    <n v="3984"/>
    <s v="US"/>
    <s v="USD"/>
    <n v="1368594000"/>
    <x v="440"/>
    <n v="1370581200"/>
    <x v="444"/>
  </r>
  <r>
    <x v="1"/>
    <n v="139"/>
    <n v="8053"/>
    <s v="CA"/>
    <s v="CAD"/>
    <n v="1448258400"/>
    <x v="441"/>
    <n v="1448863200"/>
    <x v="445"/>
  </r>
  <r>
    <x v="0"/>
    <n v="16"/>
    <n v="1620"/>
    <s v="US"/>
    <s v="USD"/>
    <n v="1555218000"/>
    <x v="442"/>
    <n v="1556600400"/>
    <x v="368"/>
  </r>
  <r>
    <x v="1"/>
    <n v="159"/>
    <n v="10328"/>
    <s v="US"/>
    <s v="USD"/>
    <n v="1431925200"/>
    <x v="443"/>
    <n v="1432098000"/>
    <x v="446"/>
  </r>
  <r>
    <x v="1"/>
    <n v="381"/>
    <n v="10289"/>
    <s v="US"/>
    <s v="USD"/>
    <n v="1481522400"/>
    <x v="315"/>
    <n v="1482127200"/>
    <x v="447"/>
  </r>
  <r>
    <x v="1"/>
    <n v="194"/>
    <n v="86503.5"/>
    <s v="GB"/>
    <s v="GBP"/>
    <n v="1335934800"/>
    <x v="444"/>
    <n v="1335934800"/>
    <x v="448"/>
  </r>
  <r>
    <x v="0"/>
    <n v="575"/>
    <n v="60342"/>
    <s v="US"/>
    <s v="USD"/>
    <n v="1552280400"/>
    <x v="445"/>
    <n v="1556946000"/>
    <x v="178"/>
  </r>
  <r>
    <x v="1"/>
    <n v="106"/>
    <n v="8907"/>
    <s v="US"/>
    <s v="USD"/>
    <n v="1529989200"/>
    <x v="446"/>
    <n v="1530075600"/>
    <x v="449"/>
  </r>
  <r>
    <x v="1"/>
    <n v="142"/>
    <n v="14606"/>
    <s v="US"/>
    <s v="USD"/>
    <n v="1418709600"/>
    <x v="447"/>
    <n v="1418796000"/>
    <x v="450"/>
  </r>
  <r>
    <x v="1"/>
    <n v="211"/>
    <n v="8432"/>
    <s v="US"/>
    <s v="USD"/>
    <n v="1372136400"/>
    <x v="448"/>
    <n v="1372482000"/>
    <x v="451"/>
  </r>
  <r>
    <x v="0"/>
    <n v="1120"/>
    <n v="57122"/>
    <s v="US"/>
    <s v="USD"/>
    <n v="1533877200"/>
    <x v="342"/>
    <n v="1534395600"/>
    <x v="452"/>
  </r>
  <r>
    <x v="0"/>
    <n v="113"/>
    <n v="4613"/>
    <s v="US"/>
    <s v="USD"/>
    <n v="1309064400"/>
    <x v="449"/>
    <n v="1311397200"/>
    <x v="453"/>
  </r>
  <r>
    <x v="1"/>
    <n v="2756"/>
    <n v="162603"/>
    <s v="US"/>
    <s v="USD"/>
    <n v="1425877200"/>
    <x v="450"/>
    <n v="1426914000"/>
    <x v="454"/>
  </r>
  <r>
    <x v="1"/>
    <n v="173"/>
    <n v="12310"/>
    <s v="GB"/>
    <s v="GBP"/>
    <n v="1501304400"/>
    <x v="451"/>
    <n v="1501477200"/>
    <x v="455"/>
  </r>
  <r>
    <x v="1"/>
    <n v="87"/>
    <n v="8656"/>
    <s v="US"/>
    <s v="USD"/>
    <n v="1268287200"/>
    <x v="452"/>
    <n v="1269061200"/>
    <x v="456"/>
  </r>
  <r>
    <x v="0"/>
    <n v="1538"/>
    <n v="159931"/>
    <s v="US"/>
    <s v="USD"/>
    <n v="1412139600"/>
    <x v="453"/>
    <n v="1415772000"/>
    <x v="457"/>
  </r>
  <r>
    <x v="0"/>
    <n v="9"/>
    <n v="689"/>
    <s v="US"/>
    <s v="USD"/>
    <n v="1330063200"/>
    <x v="454"/>
    <n v="1331013600"/>
    <x v="458"/>
  </r>
  <r>
    <x v="0"/>
    <n v="554"/>
    <n v="48236"/>
    <s v="US"/>
    <s v="USD"/>
    <n v="1576130400"/>
    <x v="455"/>
    <n v="1576735200"/>
    <x v="459"/>
  </r>
  <r>
    <x v="1"/>
    <n v="1572"/>
    <n v="77021"/>
    <s v="GB"/>
    <s v="GBP"/>
    <n v="1407128400"/>
    <x v="456"/>
    <n v="1411362000"/>
    <x v="460"/>
  </r>
  <r>
    <x v="0"/>
    <n v="648"/>
    <n v="27844"/>
    <s v="GB"/>
    <s v="GBP"/>
    <n v="1560142800"/>
    <x v="457"/>
    <n v="1563685200"/>
    <x v="461"/>
  </r>
  <r>
    <x v="0"/>
    <n v="21"/>
    <n v="702"/>
    <s v="GB"/>
    <s v="GBP"/>
    <n v="1520575200"/>
    <x v="458"/>
    <n v="1521867600"/>
    <x v="462"/>
  </r>
  <r>
    <x v="1"/>
    <n v="2346"/>
    <n v="197024"/>
    <s v="US"/>
    <s v="USD"/>
    <n v="1492664400"/>
    <x v="459"/>
    <n v="1495515600"/>
    <x v="463"/>
  </r>
  <r>
    <x v="1"/>
    <n v="115"/>
    <n v="11663"/>
    <s v="US"/>
    <s v="USD"/>
    <n v="1454479200"/>
    <x v="460"/>
    <n v="1455948000"/>
    <x v="464"/>
  </r>
  <r>
    <x v="1"/>
    <n v="85"/>
    <n v="9339"/>
    <s v="IT"/>
    <s v="EUR"/>
    <n v="1281934800"/>
    <x v="461"/>
    <n v="1282366800"/>
    <x v="465"/>
  </r>
  <r>
    <x v="1"/>
    <n v="144"/>
    <n v="42748.055"/>
    <s v="US"/>
    <s v="USD"/>
    <n v="1573970400"/>
    <x v="462"/>
    <n v="1574575200"/>
    <x v="466"/>
  </r>
  <r>
    <x v="1"/>
    <n v="2443"/>
    <n v="173437"/>
    <s v="US"/>
    <s v="USD"/>
    <n v="1372654800"/>
    <x v="463"/>
    <n v="1374901200"/>
    <x v="467"/>
  </r>
  <r>
    <x v="3"/>
    <n v="595"/>
    <n v="23694"/>
    <s v="US"/>
    <s v="USD"/>
    <n v="1275886800"/>
    <x v="464"/>
    <n v="1278910800"/>
    <x v="468"/>
  </r>
  <r>
    <x v="1"/>
    <n v="64"/>
    <n v="6514"/>
    <s v="US"/>
    <s v="USD"/>
    <n v="1561784400"/>
    <x v="465"/>
    <n v="1562907600"/>
    <x v="469"/>
  </r>
  <r>
    <x v="1"/>
    <n v="268"/>
    <n v="13684"/>
    <s v="US"/>
    <s v="USD"/>
    <n v="1332392400"/>
    <x v="466"/>
    <n v="1332478800"/>
    <x v="470"/>
  </r>
  <r>
    <x v="1"/>
    <n v="195"/>
    <n v="13264"/>
    <s v="DK"/>
    <s v="DKK"/>
    <n v="1402376400"/>
    <x v="467"/>
    <n v="1402722000"/>
    <x v="471"/>
  </r>
  <r>
    <x v="0"/>
    <n v="54"/>
    <n v="1667"/>
    <s v="US"/>
    <s v="USD"/>
    <n v="1495342800"/>
    <x v="468"/>
    <n v="1496811600"/>
    <x v="472"/>
  </r>
  <r>
    <x v="0"/>
    <n v="120"/>
    <n v="3349"/>
    <s v="US"/>
    <s v="USD"/>
    <n v="1482213600"/>
    <x v="469"/>
    <n v="1482213600"/>
    <x v="473"/>
  </r>
  <r>
    <x v="0"/>
    <n v="579"/>
    <n v="46317"/>
    <s v="DK"/>
    <s v="DKK"/>
    <n v="1420092000"/>
    <x v="470"/>
    <n v="1420264800"/>
    <x v="474"/>
  </r>
  <r>
    <x v="0"/>
    <n v="2072"/>
    <n v="78743"/>
    <s v="US"/>
    <s v="USD"/>
    <n v="1458018000"/>
    <x v="471"/>
    <n v="1458450000"/>
    <x v="475"/>
  </r>
  <r>
    <x v="0"/>
    <n v="0"/>
    <n v="0"/>
    <s v="US"/>
    <s v="USD"/>
    <n v="1367384400"/>
    <x v="472"/>
    <n v="1369803600"/>
    <x v="380"/>
  </r>
  <r>
    <x v="0"/>
    <n v="1796"/>
    <n v="107743"/>
    <s v="US"/>
    <s v="USD"/>
    <n v="1363064400"/>
    <x v="473"/>
    <n v="1363237200"/>
    <x v="353"/>
  </r>
  <r>
    <x v="1"/>
    <n v="186"/>
    <n v="9594.5"/>
    <s v="AU"/>
    <s v="AUD"/>
    <n v="1343365200"/>
    <x v="474"/>
    <n v="1345870800"/>
    <x v="476"/>
  </r>
  <r>
    <x v="1"/>
    <n v="460"/>
    <n v="45983"/>
    <s v="US"/>
    <s v="USD"/>
    <n v="1435726800"/>
    <x v="72"/>
    <n v="1437454800"/>
    <x v="477"/>
  </r>
  <r>
    <x v="0"/>
    <n v="62"/>
    <n v="6924"/>
    <s v="IT"/>
    <s v="EUR"/>
    <n v="1431925200"/>
    <x v="443"/>
    <n v="1432011600"/>
    <x v="478"/>
  </r>
  <r>
    <x v="0"/>
    <n v="347"/>
    <n v="12497"/>
    <s v="US"/>
    <s v="USD"/>
    <n v="1362722400"/>
    <x v="475"/>
    <n v="1366347600"/>
    <x v="479"/>
  </r>
  <r>
    <x v="1"/>
    <n v="2528"/>
    <n v="166874"/>
    <s v="US"/>
    <s v="USD"/>
    <n v="1511416800"/>
    <x v="81"/>
    <n v="1512885600"/>
    <x v="480"/>
  </r>
  <r>
    <x v="0"/>
    <n v="19"/>
    <n v="837"/>
    <s v="US"/>
    <s v="USD"/>
    <n v="1365483600"/>
    <x v="476"/>
    <n v="1369717200"/>
    <x v="481"/>
  </r>
  <r>
    <x v="1"/>
    <n v="3657"/>
    <n v="193820"/>
    <s v="US"/>
    <s v="USD"/>
    <n v="1532840400"/>
    <x v="192"/>
    <n v="1534654800"/>
    <x v="482"/>
  </r>
  <r>
    <x v="0"/>
    <n v="1258"/>
    <n v="138572.5"/>
    <s v="US"/>
    <s v="USD"/>
    <n v="1336194000"/>
    <x v="477"/>
    <n v="1337058000"/>
    <x v="483"/>
  </r>
  <r>
    <x v="1"/>
    <n v="131"/>
    <n v="9289"/>
    <s v="AU"/>
    <s v="AUD"/>
    <n v="1527742800"/>
    <x v="478"/>
    <n v="1529816400"/>
    <x v="484"/>
  </r>
  <r>
    <x v="0"/>
    <n v="362"/>
    <n v="35498"/>
    <s v="US"/>
    <s v="USD"/>
    <n v="1564030800"/>
    <x v="479"/>
    <n v="1564894800"/>
    <x v="265"/>
  </r>
  <r>
    <x v="1"/>
    <n v="239"/>
    <n v="12678"/>
    <s v="US"/>
    <s v="USD"/>
    <n v="1404536400"/>
    <x v="480"/>
    <n v="1404622800"/>
    <x v="485"/>
  </r>
  <r>
    <x v="3"/>
    <n v="35"/>
    <n v="3260"/>
    <s v="US"/>
    <s v="USD"/>
    <n v="1284008400"/>
    <x v="180"/>
    <n v="1284181200"/>
    <x v="486"/>
  </r>
  <r>
    <x v="3"/>
    <n v="528"/>
    <n v="31123"/>
    <s v="CH"/>
    <s v="CHF"/>
    <n v="1386309600"/>
    <x v="481"/>
    <n v="1386741600"/>
    <x v="412"/>
  </r>
  <r>
    <x v="0"/>
    <n v="133"/>
    <n v="4797"/>
    <s v="CA"/>
    <s v="CAD"/>
    <n v="1324620000"/>
    <x v="482"/>
    <n v="1324792800"/>
    <x v="487"/>
  </r>
  <r>
    <x v="0"/>
    <n v="846"/>
    <n v="53324"/>
    <s v="US"/>
    <s v="USD"/>
    <n v="1281070800"/>
    <x v="194"/>
    <n v="1284354000"/>
    <x v="488"/>
  </r>
  <r>
    <x v="1"/>
    <n v="78"/>
    <n v="8849.5"/>
    <s v="US"/>
    <s v="USD"/>
    <n v="1493960400"/>
    <x v="483"/>
    <n v="1494392400"/>
    <x v="489"/>
  </r>
  <r>
    <x v="0"/>
    <n v="10"/>
    <n v="622"/>
    <s v="US"/>
    <s v="USD"/>
    <n v="1519365600"/>
    <x v="484"/>
    <n v="1519538400"/>
    <x v="442"/>
  </r>
  <r>
    <x v="1"/>
    <n v="1773"/>
    <n v="180802"/>
    <s v="US"/>
    <s v="USD"/>
    <n v="1420696800"/>
    <x v="355"/>
    <n v="1421906400"/>
    <x v="437"/>
  </r>
  <r>
    <x v="1"/>
    <n v="32"/>
    <n v="3406"/>
    <s v="US"/>
    <s v="USD"/>
    <n v="1555650000"/>
    <x v="485"/>
    <n v="1555909200"/>
    <x v="490"/>
  </r>
  <r>
    <x v="1"/>
    <n v="369"/>
    <n v="11061"/>
    <s v="US"/>
    <s v="USD"/>
    <n v="1471928400"/>
    <x v="486"/>
    <n v="1472446800"/>
    <x v="491"/>
  </r>
  <r>
    <x v="0"/>
    <n v="191"/>
    <n v="16389"/>
    <s v="US"/>
    <s v="USD"/>
    <n v="1341291600"/>
    <x v="487"/>
    <n v="1342328400"/>
    <x v="163"/>
  </r>
  <r>
    <x v="1"/>
    <n v="89"/>
    <n v="6303"/>
    <s v="US"/>
    <s v="USD"/>
    <n v="1267682400"/>
    <x v="488"/>
    <n v="1268114400"/>
    <x v="492"/>
  </r>
  <r>
    <x v="0"/>
    <n v="1979"/>
    <n v="81136"/>
    <s v="US"/>
    <s v="USD"/>
    <n v="1272258000"/>
    <x v="489"/>
    <n v="1273381200"/>
    <x v="493"/>
  </r>
  <r>
    <x v="0"/>
    <n v="63"/>
    <n v="1768"/>
    <s v="US"/>
    <s v="USD"/>
    <n v="1290492000"/>
    <x v="490"/>
    <n v="1290837600"/>
    <x v="494"/>
  </r>
  <r>
    <x v="1"/>
    <n v="147"/>
    <n v="12944"/>
    <s v="US"/>
    <s v="USD"/>
    <n v="1451109600"/>
    <x v="312"/>
    <n v="1454306400"/>
    <x v="495"/>
  </r>
  <r>
    <x v="0"/>
    <n v="6080"/>
    <n v="188480"/>
    <s v="CA"/>
    <s v="CAD"/>
    <n v="1454652000"/>
    <x v="491"/>
    <n v="1457762400"/>
    <x v="496"/>
  </r>
  <r>
    <x v="0"/>
    <n v="80"/>
    <n v="7227"/>
    <s v="GB"/>
    <s v="GBP"/>
    <n v="1385186400"/>
    <x v="492"/>
    <n v="1389074400"/>
    <x v="497"/>
  </r>
  <r>
    <x v="0"/>
    <n v="9"/>
    <n v="574"/>
    <s v="US"/>
    <s v="USD"/>
    <n v="1399698000"/>
    <x v="493"/>
    <n v="1402117200"/>
    <x v="180"/>
  </r>
  <r>
    <x v="0"/>
    <n v="1784"/>
    <n v="96328"/>
    <s v="US"/>
    <s v="USD"/>
    <n v="1283230800"/>
    <x v="494"/>
    <n v="1284440400"/>
    <x v="498"/>
  </r>
  <r>
    <x v="2"/>
    <n v="3640"/>
    <n v="178338"/>
    <s v="CH"/>
    <s v="CHF"/>
    <n v="1384149600"/>
    <x v="495"/>
    <n v="1388988000"/>
    <x v="499"/>
  </r>
  <r>
    <x v="1"/>
    <n v="126"/>
    <n v="8046"/>
    <s v="CA"/>
    <s v="CAD"/>
    <n v="1516860000"/>
    <x v="496"/>
    <n v="1516946400"/>
    <x v="500"/>
  </r>
  <r>
    <x v="1"/>
    <n v="2218"/>
    <n v="184086"/>
    <s v="GB"/>
    <s v="GBP"/>
    <n v="1374642000"/>
    <x v="497"/>
    <n v="1377752400"/>
    <x v="50"/>
  </r>
  <r>
    <x v="0"/>
    <n v="243"/>
    <n v="13385"/>
    <s v="US"/>
    <s v="USD"/>
    <n v="1534482000"/>
    <x v="498"/>
    <n v="1534568400"/>
    <x v="501"/>
  </r>
  <r>
    <x v="1"/>
    <n v="202"/>
    <n v="12533"/>
    <s v="IT"/>
    <s v="EUR"/>
    <n v="1528434000"/>
    <x v="499"/>
    <n v="1528606800"/>
    <x v="502"/>
  </r>
  <r>
    <x v="1"/>
    <n v="140"/>
    <n v="14697"/>
    <s v="IT"/>
    <s v="EUR"/>
    <n v="1282626000"/>
    <x v="500"/>
    <n v="1284872400"/>
    <x v="52"/>
  </r>
  <r>
    <x v="1"/>
    <n v="1052"/>
    <n v="98935"/>
    <s v="DK"/>
    <s v="DKK"/>
    <n v="1535605200"/>
    <x v="501"/>
    <n v="1537592400"/>
    <x v="503"/>
  </r>
  <r>
    <x v="0"/>
    <n v="1296"/>
    <n v="42748.055"/>
    <s v="US"/>
    <s v="USD"/>
    <n v="1379826000"/>
    <x v="502"/>
    <n v="1381208400"/>
    <x v="504"/>
  </r>
  <r>
    <x v="0"/>
    <n v="77"/>
    <n v="7120"/>
    <s v="US"/>
    <s v="USD"/>
    <n v="1561957200"/>
    <x v="503"/>
    <n v="1562475600"/>
    <x v="505"/>
  </r>
  <r>
    <x v="1"/>
    <n v="247"/>
    <n v="14097"/>
    <s v="US"/>
    <s v="USD"/>
    <n v="1525496400"/>
    <x v="504"/>
    <n v="1527397200"/>
    <x v="506"/>
  </r>
  <r>
    <x v="0"/>
    <n v="395"/>
    <n v="43086"/>
    <s v="IT"/>
    <s v="EUR"/>
    <n v="1433912400"/>
    <x v="505"/>
    <n v="1436158800"/>
    <x v="507"/>
  </r>
  <r>
    <x v="0"/>
    <n v="49"/>
    <n v="1930"/>
    <s v="GB"/>
    <s v="GBP"/>
    <n v="1453442400"/>
    <x v="506"/>
    <n v="1456034400"/>
    <x v="508"/>
  </r>
  <r>
    <x v="0"/>
    <n v="180"/>
    <n v="13864"/>
    <s v="US"/>
    <s v="USD"/>
    <n v="1378875600"/>
    <x v="507"/>
    <n v="1380171600"/>
    <x v="509"/>
  </r>
  <r>
    <x v="1"/>
    <n v="84"/>
    <n v="7742"/>
    <s v="US"/>
    <s v="USD"/>
    <n v="1452232800"/>
    <x v="508"/>
    <n v="1453356000"/>
    <x v="510"/>
  </r>
  <r>
    <x v="0"/>
    <n v="2690"/>
    <n v="164109"/>
    <s v="US"/>
    <s v="USD"/>
    <n v="1577253600"/>
    <x v="509"/>
    <n v="1578981600"/>
    <x v="511"/>
  </r>
  <r>
    <x v="1"/>
    <n v="88"/>
    <n v="6870"/>
    <s v="US"/>
    <s v="USD"/>
    <n v="1537160400"/>
    <x v="510"/>
    <n v="1537419600"/>
    <x v="512"/>
  </r>
  <r>
    <x v="1"/>
    <n v="156"/>
    <n v="12597"/>
    <s v="US"/>
    <s v="USD"/>
    <n v="1422165600"/>
    <x v="511"/>
    <n v="1423202400"/>
    <x v="513"/>
  </r>
  <r>
    <x v="1"/>
    <n v="2985"/>
    <n v="42748.055"/>
    <s v="US"/>
    <s v="USD"/>
    <n v="1459486800"/>
    <x v="512"/>
    <n v="1460610000"/>
    <x v="514"/>
  </r>
  <r>
    <x v="1"/>
    <n v="762"/>
    <n v="83843"/>
    <s v="US"/>
    <s v="USD"/>
    <n v="1369717200"/>
    <x v="513"/>
    <n v="1370494800"/>
    <x v="515"/>
  </r>
  <r>
    <x v="3"/>
    <n v="1"/>
    <n v="4"/>
    <s v="CH"/>
    <s v="CHF"/>
    <n v="1330495200"/>
    <x v="514"/>
    <n v="1332306000"/>
    <x v="516"/>
  </r>
  <r>
    <x v="0"/>
    <n v="2779"/>
    <n v="105598"/>
    <s v="AU"/>
    <s v="AUD"/>
    <n v="1419055200"/>
    <x v="515"/>
    <n v="1422511200"/>
    <x v="517"/>
  </r>
  <r>
    <x v="0"/>
    <n v="92"/>
    <n v="8866"/>
    <s v="US"/>
    <s v="USD"/>
    <n v="1480140000"/>
    <x v="516"/>
    <n v="1480312800"/>
    <x v="518"/>
  </r>
  <r>
    <x v="0"/>
    <n v="1028"/>
    <n v="75022"/>
    <s v="US"/>
    <s v="USD"/>
    <n v="1293948000"/>
    <x v="517"/>
    <n v="1294034400"/>
    <x v="519"/>
  </r>
  <r>
    <x v="1"/>
    <n v="554"/>
    <n v="14408"/>
    <s v="CA"/>
    <s v="CAD"/>
    <n v="1482127200"/>
    <x v="518"/>
    <n v="1482645600"/>
    <x v="520"/>
  </r>
  <r>
    <x v="1"/>
    <n v="135"/>
    <n v="14089"/>
    <s v="DK"/>
    <s v="DKK"/>
    <n v="1396414800"/>
    <x v="519"/>
    <n v="1399093200"/>
    <x v="219"/>
  </r>
  <r>
    <x v="1"/>
    <n v="122"/>
    <n v="34812"/>
    <s v="US"/>
    <s v="USD"/>
    <n v="1315285200"/>
    <x v="520"/>
    <n v="1315890000"/>
    <x v="521"/>
  </r>
  <r>
    <x v="1"/>
    <n v="221"/>
    <n v="11960"/>
    <s v="US"/>
    <s v="USD"/>
    <n v="1443762000"/>
    <x v="521"/>
    <n v="1444021200"/>
    <x v="522"/>
  </r>
  <r>
    <x v="1"/>
    <n v="126"/>
    <n v="7966"/>
    <s v="US"/>
    <s v="USD"/>
    <n v="1456293600"/>
    <x v="522"/>
    <n v="1460005200"/>
    <x v="523"/>
  </r>
  <r>
    <x v="1"/>
    <n v="1022"/>
    <n v="106321"/>
    <s v="US"/>
    <s v="USD"/>
    <n v="1470114000"/>
    <x v="523"/>
    <n v="1470718800"/>
    <x v="524"/>
  </r>
  <r>
    <x v="1"/>
    <n v="3177"/>
    <n v="158832"/>
    <s v="US"/>
    <s v="USD"/>
    <n v="1321596000"/>
    <x v="524"/>
    <n v="1325052000"/>
    <x v="348"/>
  </r>
  <r>
    <x v="1"/>
    <n v="198"/>
    <n v="11091"/>
    <s v="CH"/>
    <s v="CHF"/>
    <n v="1318827600"/>
    <x v="525"/>
    <n v="1319000400"/>
    <x v="280"/>
  </r>
  <r>
    <x v="0"/>
    <n v="26"/>
    <n v="1269"/>
    <s v="CH"/>
    <s v="CHF"/>
    <n v="1552366800"/>
    <x v="188"/>
    <n v="1552539600"/>
    <x v="525"/>
  </r>
  <r>
    <x v="1"/>
    <n v="85"/>
    <n v="5107"/>
    <s v="AU"/>
    <s v="AUD"/>
    <n v="1542088800"/>
    <x v="526"/>
    <n v="1543816800"/>
    <x v="526"/>
  </r>
  <r>
    <x v="0"/>
    <n v="1790"/>
    <n v="141393"/>
    <s v="US"/>
    <s v="USD"/>
    <n v="1426395600"/>
    <x v="527"/>
    <n v="1427086800"/>
    <x v="527"/>
  </r>
  <r>
    <x v="1"/>
    <n v="3596"/>
    <n v="194166"/>
    <s v="US"/>
    <s v="USD"/>
    <n v="1321336800"/>
    <x v="528"/>
    <n v="1323064800"/>
    <x v="528"/>
  </r>
  <r>
    <x v="0"/>
    <n v="37"/>
    <n v="4124"/>
    <s v="US"/>
    <s v="USD"/>
    <n v="1456293600"/>
    <x v="522"/>
    <n v="1458277200"/>
    <x v="529"/>
  </r>
  <r>
    <x v="1"/>
    <n v="244"/>
    <n v="14865"/>
    <s v="US"/>
    <s v="USD"/>
    <n v="1404968400"/>
    <x v="529"/>
    <n v="1405141200"/>
    <x v="360"/>
  </r>
  <r>
    <x v="1"/>
    <n v="5180"/>
    <n v="134688"/>
    <s v="US"/>
    <s v="USD"/>
    <n v="1279170000"/>
    <x v="530"/>
    <n v="1283058000"/>
    <x v="254"/>
  </r>
  <r>
    <x v="1"/>
    <n v="589"/>
    <n v="47705"/>
    <s v="IT"/>
    <s v="EUR"/>
    <n v="1294725600"/>
    <x v="531"/>
    <n v="1295762400"/>
    <x v="530"/>
  </r>
  <r>
    <x v="1"/>
    <n v="2725"/>
    <n v="95364"/>
    <s v="US"/>
    <s v="USD"/>
    <n v="1419055200"/>
    <x v="515"/>
    <n v="1419573600"/>
    <x v="531"/>
  </r>
  <r>
    <x v="0"/>
    <n v="35"/>
    <n v="3295"/>
    <s v="IT"/>
    <s v="EUR"/>
    <n v="1434690000"/>
    <x v="532"/>
    <n v="1438750800"/>
    <x v="532"/>
  </r>
  <r>
    <x v="3"/>
    <n v="94"/>
    <n v="4896"/>
    <s v="US"/>
    <s v="USD"/>
    <n v="1443416400"/>
    <x v="533"/>
    <n v="1444798800"/>
    <x v="533"/>
  </r>
  <r>
    <x v="1"/>
    <n v="300"/>
    <n v="7496"/>
    <s v="US"/>
    <s v="USD"/>
    <n v="1399006800"/>
    <x v="409"/>
    <n v="1399179600"/>
    <x v="534"/>
  </r>
  <r>
    <x v="1"/>
    <n v="144"/>
    <n v="9967"/>
    <s v="US"/>
    <s v="USD"/>
    <n v="1575698400"/>
    <x v="534"/>
    <n v="1576562400"/>
    <x v="535"/>
  </r>
  <r>
    <x v="0"/>
    <n v="558"/>
    <n v="52421"/>
    <s v="US"/>
    <s v="USD"/>
    <n v="1400562000"/>
    <x v="53"/>
    <n v="1400821200"/>
    <x v="536"/>
  </r>
  <r>
    <x v="0"/>
    <n v="64"/>
    <n v="6298"/>
    <s v="US"/>
    <s v="USD"/>
    <n v="1509512400"/>
    <x v="535"/>
    <n v="1510984800"/>
    <x v="537"/>
  </r>
  <r>
    <x v="3"/>
    <n v="37"/>
    <n v="1546"/>
    <s v="US"/>
    <s v="USD"/>
    <n v="1299823200"/>
    <x v="536"/>
    <n v="1302066000"/>
    <x v="538"/>
  </r>
  <r>
    <x v="0"/>
    <n v="245"/>
    <n v="16168"/>
    <s v="US"/>
    <s v="USD"/>
    <n v="1322719200"/>
    <x v="537"/>
    <n v="1322978400"/>
    <x v="539"/>
  </r>
  <r>
    <x v="1"/>
    <n v="87"/>
    <n v="6269"/>
    <s v="US"/>
    <s v="USD"/>
    <n v="1312693200"/>
    <x v="538"/>
    <n v="1313730000"/>
    <x v="540"/>
  </r>
  <r>
    <x v="1"/>
    <n v="3116"/>
    <n v="77920.5"/>
    <s v="US"/>
    <s v="USD"/>
    <n v="1393394400"/>
    <x v="539"/>
    <n v="1394085600"/>
    <x v="541"/>
  </r>
  <r>
    <x v="0"/>
    <n v="71"/>
    <n v="3841"/>
    <s v="US"/>
    <s v="USD"/>
    <n v="1304053200"/>
    <x v="540"/>
    <n v="1305349200"/>
    <x v="542"/>
  </r>
  <r>
    <x v="0"/>
    <n v="42"/>
    <n v="4531"/>
    <s v="US"/>
    <s v="USD"/>
    <n v="1433912400"/>
    <x v="505"/>
    <n v="1434344400"/>
    <x v="543"/>
  </r>
  <r>
    <x v="1"/>
    <n v="909"/>
    <n v="60934"/>
    <s v="US"/>
    <s v="USD"/>
    <n v="1329717600"/>
    <x v="541"/>
    <n v="1331186400"/>
    <x v="544"/>
  </r>
  <r>
    <x v="1"/>
    <n v="1613"/>
    <n v="62600.5"/>
    <s v="US"/>
    <s v="USD"/>
    <n v="1335330000"/>
    <x v="542"/>
    <n v="1336539600"/>
    <x v="545"/>
  </r>
  <r>
    <x v="1"/>
    <n v="136"/>
    <n v="13065"/>
    <s v="US"/>
    <s v="USD"/>
    <n v="1268888400"/>
    <x v="543"/>
    <n v="1269752400"/>
    <x v="546"/>
  </r>
  <r>
    <x v="1"/>
    <n v="130"/>
    <n v="6654"/>
    <s v="US"/>
    <s v="USD"/>
    <n v="1289973600"/>
    <x v="544"/>
    <n v="1291615200"/>
    <x v="547"/>
  </r>
  <r>
    <x v="0"/>
    <n v="156"/>
    <n v="6852"/>
    <s v="CA"/>
    <s v="CAD"/>
    <n v="1547877600"/>
    <x v="35"/>
    <n v="1552366800"/>
    <x v="548"/>
  </r>
  <r>
    <x v="0"/>
    <n v="1368"/>
    <n v="124517"/>
    <s v="GB"/>
    <s v="GBP"/>
    <n v="1269493200"/>
    <x v="152"/>
    <n v="1272171600"/>
    <x v="298"/>
  </r>
  <r>
    <x v="0"/>
    <n v="102"/>
    <n v="5113"/>
    <s v="US"/>
    <s v="USD"/>
    <n v="1436072400"/>
    <x v="545"/>
    <n v="1436677200"/>
    <x v="549"/>
  </r>
  <r>
    <x v="0"/>
    <n v="86"/>
    <n v="5824"/>
    <s v="AU"/>
    <s v="AUD"/>
    <n v="1419141600"/>
    <x v="546"/>
    <n v="1420092000"/>
    <x v="550"/>
  </r>
  <r>
    <x v="1"/>
    <n v="102"/>
    <n v="6226"/>
    <s v="US"/>
    <s v="USD"/>
    <n v="1279083600"/>
    <x v="547"/>
    <n v="1279947600"/>
    <x v="551"/>
  </r>
  <r>
    <x v="0"/>
    <n v="253"/>
    <n v="20243"/>
    <s v="US"/>
    <s v="USD"/>
    <n v="1401426000"/>
    <x v="548"/>
    <n v="1402203600"/>
    <x v="552"/>
  </r>
  <r>
    <x v="1"/>
    <n v="4006"/>
    <n v="188288"/>
    <s v="US"/>
    <s v="USD"/>
    <n v="1395810000"/>
    <x v="549"/>
    <n v="1396933200"/>
    <x v="238"/>
  </r>
  <r>
    <x v="0"/>
    <n v="157"/>
    <n v="11167"/>
    <s v="US"/>
    <s v="USD"/>
    <n v="1467003600"/>
    <x v="550"/>
    <n v="1467262800"/>
    <x v="553"/>
  </r>
  <r>
    <x v="1"/>
    <n v="1629"/>
    <n v="146595"/>
    <s v="US"/>
    <s v="USD"/>
    <n v="1268715600"/>
    <x v="551"/>
    <n v="1270530000"/>
    <x v="554"/>
  </r>
  <r>
    <x v="0"/>
    <n v="183"/>
    <n v="7875"/>
    <s v="US"/>
    <s v="USD"/>
    <n v="1457157600"/>
    <x v="552"/>
    <n v="1457762400"/>
    <x v="496"/>
  </r>
  <r>
    <x v="1"/>
    <n v="2188"/>
    <n v="148779"/>
    <s v="US"/>
    <s v="USD"/>
    <n v="1573970400"/>
    <x v="462"/>
    <n v="1575525600"/>
    <x v="555"/>
  </r>
  <r>
    <x v="1"/>
    <n v="2409"/>
    <n v="175868"/>
    <s v="IT"/>
    <s v="EUR"/>
    <n v="1276578000"/>
    <x v="553"/>
    <n v="1279083600"/>
    <x v="556"/>
  </r>
  <r>
    <x v="0"/>
    <n v="82"/>
    <n v="5112"/>
    <s v="DK"/>
    <s v="DKK"/>
    <n v="1423720800"/>
    <x v="554"/>
    <n v="1424412000"/>
    <x v="557"/>
  </r>
  <r>
    <x v="0"/>
    <n v="1"/>
    <n v="5"/>
    <s v="GB"/>
    <s v="GBP"/>
    <n v="1375160400"/>
    <x v="555"/>
    <n v="1376197200"/>
    <x v="558"/>
  </r>
  <r>
    <x v="1"/>
    <n v="194"/>
    <n v="13018"/>
    <s v="US"/>
    <s v="USD"/>
    <n v="1401426000"/>
    <x v="548"/>
    <n v="1402894800"/>
    <x v="559"/>
  </r>
  <r>
    <x v="1"/>
    <n v="1140"/>
    <n v="46433"/>
    <s v="US"/>
    <s v="USD"/>
    <n v="1433480400"/>
    <x v="62"/>
    <n v="1434430800"/>
    <x v="560"/>
  </r>
  <r>
    <x v="1"/>
    <n v="102"/>
    <n v="6342"/>
    <s v="US"/>
    <s v="USD"/>
    <n v="1555563600"/>
    <x v="556"/>
    <n v="1557896400"/>
    <x v="561"/>
  </r>
  <r>
    <x v="1"/>
    <n v="2857"/>
    <n v="151438"/>
    <s v="US"/>
    <s v="USD"/>
    <n v="1295676000"/>
    <x v="557"/>
    <n v="1297490400"/>
    <x v="562"/>
  </r>
  <r>
    <x v="1"/>
    <n v="107"/>
    <n v="6178"/>
    <s v="US"/>
    <s v="USD"/>
    <n v="1443848400"/>
    <x v="27"/>
    <n v="1447394400"/>
    <x v="563"/>
  </r>
  <r>
    <x v="1"/>
    <n v="160"/>
    <n v="6405"/>
    <s v="GB"/>
    <s v="GBP"/>
    <n v="1457330400"/>
    <x v="558"/>
    <n v="1458277200"/>
    <x v="529"/>
  </r>
  <r>
    <x v="1"/>
    <n v="2230"/>
    <n v="180667"/>
    <s v="US"/>
    <s v="USD"/>
    <n v="1395550800"/>
    <x v="559"/>
    <n v="1395723600"/>
    <x v="564"/>
  </r>
  <r>
    <x v="1"/>
    <n v="316"/>
    <n v="8126"/>
    <s v="US"/>
    <s v="USD"/>
    <n v="1551852000"/>
    <x v="426"/>
    <n v="1552197600"/>
    <x v="565"/>
  </r>
  <r>
    <x v="1"/>
    <n v="117"/>
    <n v="12042"/>
    <s v="US"/>
    <s v="USD"/>
    <n v="1547618400"/>
    <x v="560"/>
    <n v="1549087200"/>
    <x v="566"/>
  </r>
  <r>
    <x v="1"/>
    <n v="6406"/>
    <n v="179356"/>
    <s v="US"/>
    <s v="USD"/>
    <n v="1355637600"/>
    <x v="561"/>
    <n v="1356847200"/>
    <x v="567"/>
  </r>
  <r>
    <x v="3"/>
    <n v="15"/>
    <n v="1136"/>
    <s v="US"/>
    <s v="USD"/>
    <n v="1374728400"/>
    <x v="562"/>
    <n v="1375765200"/>
    <x v="568"/>
  </r>
  <r>
    <x v="1"/>
    <n v="192"/>
    <n v="8645"/>
    <s v="US"/>
    <s v="USD"/>
    <n v="1287810000"/>
    <x v="563"/>
    <n v="1289800800"/>
    <x v="569"/>
  </r>
  <r>
    <x v="1"/>
    <n v="26"/>
    <n v="1914"/>
    <s v="CA"/>
    <s v="CAD"/>
    <n v="1503723600"/>
    <x v="564"/>
    <n v="1504501200"/>
    <x v="570"/>
  </r>
  <r>
    <x v="1"/>
    <n v="723"/>
    <n v="41205"/>
    <s v="US"/>
    <s v="USD"/>
    <n v="1484114400"/>
    <x v="565"/>
    <n v="1485669600"/>
    <x v="571"/>
  </r>
  <r>
    <x v="1"/>
    <n v="170"/>
    <n v="14488"/>
    <s v="IT"/>
    <s v="EUR"/>
    <n v="1461906000"/>
    <x v="566"/>
    <n v="1462770000"/>
    <x v="572"/>
  </r>
  <r>
    <x v="1"/>
    <n v="238"/>
    <n v="12129"/>
    <s v="GB"/>
    <s v="GBP"/>
    <n v="1379653200"/>
    <x v="567"/>
    <n v="1379739600"/>
    <x v="573"/>
  </r>
  <r>
    <x v="1"/>
    <n v="55"/>
    <n v="3496"/>
    <s v="US"/>
    <s v="USD"/>
    <n v="1401858000"/>
    <x v="568"/>
    <n v="1402722000"/>
    <x v="471"/>
  </r>
  <r>
    <x v="0"/>
    <n v="1198"/>
    <n v="97037"/>
    <s v="US"/>
    <s v="USD"/>
    <n v="1367470800"/>
    <x v="569"/>
    <n v="1369285200"/>
    <x v="574"/>
  </r>
  <r>
    <x v="0"/>
    <n v="648"/>
    <n v="55757"/>
    <s v="US"/>
    <s v="USD"/>
    <n v="1304658000"/>
    <x v="570"/>
    <n v="1304744400"/>
    <x v="575"/>
  </r>
  <r>
    <x v="1"/>
    <n v="128"/>
    <n v="11525"/>
    <s v="AU"/>
    <s v="AUD"/>
    <n v="1467954000"/>
    <x v="571"/>
    <n v="1468299600"/>
    <x v="576"/>
  </r>
  <r>
    <x v="1"/>
    <n v="2144"/>
    <n v="158669"/>
    <s v="US"/>
    <s v="USD"/>
    <n v="1473742800"/>
    <x v="572"/>
    <n v="1474174800"/>
    <x v="577"/>
  </r>
  <r>
    <x v="0"/>
    <n v="64"/>
    <n v="5916"/>
    <s v="US"/>
    <s v="USD"/>
    <n v="1523768400"/>
    <x v="573"/>
    <n v="1526014800"/>
    <x v="578"/>
  </r>
  <r>
    <x v="1"/>
    <n v="2693"/>
    <n v="150806"/>
    <s v="GB"/>
    <s v="GBP"/>
    <n v="1437022800"/>
    <x v="574"/>
    <n v="1437454800"/>
    <x v="477"/>
  </r>
  <r>
    <x v="1"/>
    <n v="432"/>
    <n v="14249"/>
    <s v="US"/>
    <s v="USD"/>
    <n v="1422165600"/>
    <x v="511"/>
    <n v="1422684000"/>
    <x v="579"/>
  </r>
  <r>
    <x v="0"/>
    <n v="62"/>
    <n v="5803"/>
    <s v="US"/>
    <s v="USD"/>
    <n v="1580104800"/>
    <x v="575"/>
    <n v="1581314400"/>
    <x v="580"/>
  </r>
  <r>
    <x v="1"/>
    <n v="189"/>
    <n v="13205"/>
    <s v="US"/>
    <s v="USD"/>
    <n v="1285650000"/>
    <x v="576"/>
    <n v="1286427600"/>
    <x v="581"/>
  </r>
  <r>
    <x v="1"/>
    <n v="154"/>
    <n v="11108"/>
    <s v="GB"/>
    <s v="GBP"/>
    <n v="1276664400"/>
    <x v="577"/>
    <n v="1278738000"/>
    <x v="582"/>
  </r>
  <r>
    <x v="1"/>
    <n v="96"/>
    <n v="2884"/>
    <s v="US"/>
    <s v="USD"/>
    <n v="1286168400"/>
    <x v="578"/>
    <n v="1286427600"/>
    <x v="581"/>
  </r>
  <r>
    <x v="0"/>
    <n v="750"/>
    <n v="55476"/>
    <s v="US"/>
    <s v="USD"/>
    <n v="1467781200"/>
    <x v="579"/>
    <n v="1467954000"/>
    <x v="583"/>
  </r>
  <r>
    <x v="3"/>
    <n v="87"/>
    <n v="5973"/>
    <s v="US"/>
    <s v="USD"/>
    <n v="1556686800"/>
    <x v="580"/>
    <n v="1557637200"/>
    <x v="584"/>
  </r>
  <r>
    <x v="1"/>
    <n v="3063"/>
    <n v="183756"/>
    <s v="US"/>
    <s v="USD"/>
    <n v="1553576400"/>
    <x v="581"/>
    <n v="1553922000"/>
    <x v="585"/>
  </r>
  <r>
    <x v="2"/>
    <n v="278"/>
    <n v="30902"/>
    <s v="US"/>
    <s v="USD"/>
    <n v="1414904400"/>
    <x v="582"/>
    <n v="1416463200"/>
    <x v="586"/>
  </r>
  <r>
    <x v="0"/>
    <n v="105"/>
    <n v="42748.055"/>
    <s v="US"/>
    <s v="USD"/>
    <n v="1446876000"/>
    <x v="336"/>
    <n v="1447221600"/>
    <x v="587"/>
  </r>
  <r>
    <x v="3"/>
    <n v="1658"/>
    <n v="92824"/>
    <s v="US"/>
    <s v="USD"/>
    <n v="1490418000"/>
    <x v="583"/>
    <n v="1491627600"/>
    <x v="588"/>
  </r>
  <r>
    <x v="1"/>
    <n v="2266"/>
    <n v="158590"/>
    <s v="US"/>
    <s v="USD"/>
    <n v="1360389600"/>
    <x v="584"/>
    <n v="1363150800"/>
    <x v="589"/>
  </r>
  <r>
    <x v="0"/>
    <n v="2604"/>
    <n v="127591"/>
    <s v="DK"/>
    <s v="DKK"/>
    <n v="1326866400"/>
    <x v="585"/>
    <n v="1330754400"/>
    <x v="590"/>
  </r>
  <r>
    <x v="0"/>
    <n v="65"/>
    <n v="6750"/>
    <s v="US"/>
    <s v="USD"/>
    <n v="1479103200"/>
    <x v="586"/>
    <n v="1479794400"/>
    <x v="591"/>
  </r>
  <r>
    <x v="0"/>
    <n v="94"/>
    <n v="9318"/>
    <s v="US"/>
    <s v="USD"/>
    <n v="1280206800"/>
    <x v="587"/>
    <n v="1281243600"/>
    <x v="592"/>
  </r>
  <r>
    <x v="2"/>
    <n v="45"/>
    <n v="4832"/>
    <s v="US"/>
    <s v="USD"/>
    <n v="1532754000"/>
    <x v="588"/>
    <n v="1532754000"/>
    <x v="593"/>
  </r>
  <r>
    <x v="0"/>
    <n v="257"/>
    <n v="19769"/>
    <s v="US"/>
    <s v="USD"/>
    <n v="1453096800"/>
    <x v="589"/>
    <n v="1453356000"/>
    <x v="510"/>
  </r>
  <r>
    <x v="1"/>
    <n v="194"/>
    <n v="11277"/>
    <s v="CH"/>
    <s v="CHF"/>
    <n v="1487570400"/>
    <x v="590"/>
    <n v="1489986000"/>
    <x v="594"/>
  </r>
  <r>
    <x v="1"/>
    <n v="129"/>
    <n v="13382"/>
    <s v="CA"/>
    <s v="CAD"/>
    <n v="1545026400"/>
    <x v="591"/>
    <n v="1545804000"/>
    <x v="595"/>
  </r>
  <r>
    <x v="1"/>
    <n v="375"/>
    <n v="32986"/>
    <s v="US"/>
    <s v="USD"/>
    <n v="1488348000"/>
    <x v="592"/>
    <n v="1489899600"/>
    <x v="596"/>
  </r>
  <r>
    <x v="0"/>
    <n v="2928"/>
    <n v="81984"/>
    <s v="CA"/>
    <s v="CAD"/>
    <n v="1545112800"/>
    <x v="593"/>
    <n v="1546495200"/>
    <x v="597"/>
  </r>
  <r>
    <x v="0"/>
    <n v="4697"/>
    <n v="178483"/>
    <s v="US"/>
    <s v="USD"/>
    <n v="1537938000"/>
    <x v="594"/>
    <n v="1539752400"/>
    <x v="598"/>
  </r>
  <r>
    <x v="0"/>
    <n v="2915"/>
    <n v="81701.5"/>
    <s v="US"/>
    <s v="USD"/>
    <n v="1363150800"/>
    <x v="595"/>
    <n v="1364101200"/>
    <x v="599"/>
  </r>
  <r>
    <x v="0"/>
    <n v="18"/>
    <n v="1863"/>
    <s v="US"/>
    <s v="USD"/>
    <n v="1523250000"/>
    <x v="596"/>
    <n v="1525323600"/>
    <x v="600"/>
  </r>
  <r>
    <x v="3"/>
    <n v="723"/>
    <n v="62174"/>
    <s v="US"/>
    <s v="USD"/>
    <n v="1499317200"/>
    <x v="597"/>
    <n v="1500872400"/>
    <x v="601"/>
  </r>
  <r>
    <x v="0"/>
    <n v="602"/>
    <n v="42748.055"/>
    <s v="CH"/>
    <s v="CHF"/>
    <n v="1287550800"/>
    <x v="598"/>
    <n v="1288501200"/>
    <x v="602"/>
  </r>
  <r>
    <x v="0"/>
    <n v="1"/>
    <n v="2"/>
    <s v="US"/>
    <s v="USD"/>
    <n v="1404795600"/>
    <x v="599"/>
    <n v="1407128400"/>
    <x v="603"/>
  </r>
  <r>
    <x v="0"/>
    <n v="3868"/>
    <n v="174039"/>
    <s v="IT"/>
    <s v="EUR"/>
    <n v="1393048800"/>
    <x v="600"/>
    <n v="1394344800"/>
    <x v="604"/>
  </r>
  <r>
    <x v="1"/>
    <n v="409"/>
    <n v="12684"/>
    <s v="US"/>
    <s v="USD"/>
    <n v="1470373200"/>
    <x v="601"/>
    <n v="1474088400"/>
    <x v="292"/>
  </r>
  <r>
    <x v="1"/>
    <n v="234"/>
    <n v="14033"/>
    <s v="US"/>
    <s v="USD"/>
    <n v="1460091600"/>
    <x v="602"/>
    <n v="1460264400"/>
    <x v="605"/>
  </r>
  <r>
    <x v="1"/>
    <n v="3016"/>
    <n v="177936"/>
    <s v="US"/>
    <s v="USD"/>
    <n v="1440392400"/>
    <x v="335"/>
    <n v="1440824400"/>
    <x v="606"/>
  </r>
  <r>
    <x v="1"/>
    <n v="264"/>
    <n v="13212"/>
    <s v="US"/>
    <s v="USD"/>
    <n v="1488434400"/>
    <x v="603"/>
    <n v="1489554000"/>
    <x v="607"/>
  </r>
  <r>
    <x v="0"/>
    <n v="504"/>
    <n v="49879"/>
    <s v="AU"/>
    <s v="AUD"/>
    <n v="1514440800"/>
    <x v="604"/>
    <n v="1514872800"/>
    <x v="608"/>
  </r>
  <r>
    <x v="0"/>
    <n v="14"/>
    <n v="824"/>
    <s v="US"/>
    <s v="USD"/>
    <n v="1514354400"/>
    <x v="605"/>
    <n v="1515736800"/>
    <x v="609"/>
  </r>
  <r>
    <x v="3"/>
    <n v="390"/>
    <n v="31594"/>
    <s v="US"/>
    <s v="USD"/>
    <n v="1440910800"/>
    <x v="606"/>
    <n v="1442898000"/>
    <x v="610"/>
  </r>
  <r>
    <x v="0"/>
    <n v="750"/>
    <n v="57010"/>
    <s v="GB"/>
    <s v="GBP"/>
    <n v="1296108000"/>
    <x v="65"/>
    <n v="1296194400"/>
    <x v="611"/>
  </r>
  <r>
    <x v="0"/>
    <n v="77"/>
    <n v="7438"/>
    <s v="US"/>
    <s v="USD"/>
    <n v="1440133200"/>
    <x v="607"/>
    <n v="1440910800"/>
    <x v="612"/>
  </r>
  <r>
    <x v="0"/>
    <n v="752"/>
    <n v="57872"/>
    <s v="DK"/>
    <s v="DKK"/>
    <n v="1332910800"/>
    <x v="608"/>
    <n v="1335502800"/>
    <x v="613"/>
  </r>
  <r>
    <x v="0"/>
    <n v="131"/>
    <n v="8906"/>
    <s v="US"/>
    <s v="USD"/>
    <n v="1544335200"/>
    <x v="609"/>
    <n v="1544680800"/>
    <x v="614"/>
  </r>
  <r>
    <x v="0"/>
    <n v="87"/>
    <n v="7724"/>
    <s v="US"/>
    <s v="USD"/>
    <n v="1286427600"/>
    <x v="610"/>
    <n v="1288414800"/>
    <x v="615"/>
  </r>
  <r>
    <x v="0"/>
    <n v="1063"/>
    <n v="42748.055"/>
    <s v="US"/>
    <s v="USD"/>
    <n v="1329717600"/>
    <x v="541"/>
    <n v="1330581600"/>
    <x v="616"/>
  </r>
  <r>
    <x v="1"/>
    <n v="272"/>
    <n v="12219"/>
    <s v="US"/>
    <s v="USD"/>
    <n v="1310187600"/>
    <x v="611"/>
    <n v="1311397200"/>
    <x v="453"/>
  </r>
  <r>
    <x v="3"/>
    <n v="25"/>
    <n v="42748.055"/>
    <s v="US"/>
    <s v="USD"/>
    <n v="1377838800"/>
    <x v="612"/>
    <n v="1378357200"/>
    <x v="617"/>
  </r>
  <r>
    <x v="1"/>
    <n v="419"/>
    <n v="12155"/>
    <s v="US"/>
    <s v="USD"/>
    <n v="1410325200"/>
    <x v="613"/>
    <n v="1411102800"/>
    <x v="618"/>
  </r>
  <r>
    <x v="0"/>
    <n v="76"/>
    <n v="5593"/>
    <s v="US"/>
    <s v="USD"/>
    <n v="1343797200"/>
    <x v="614"/>
    <n v="1344834000"/>
    <x v="619"/>
  </r>
  <r>
    <x v="1"/>
    <n v="1621"/>
    <n v="175020"/>
    <s v="IT"/>
    <s v="EUR"/>
    <n v="1498453200"/>
    <x v="615"/>
    <n v="1499230800"/>
    <x v="620"/>
  </r>
  <r>
    <x v="1"/>
    <n v="1101"/>
    <n v="81701.5"/>
    <s v="US"/>
    <s v="USD"/>
    <n v="1456380000"/>
    <x v="90"/>
    <n v="1457416800"/>
    <x v="621"/>
  </r>
  <r>
    <x v="1"/>
    <n v="1073"/>
    <n v="119127"/>
    <s v="US"/>
    <s v="USD"/>
    <n v="1280552400"/>
    <x v="616"/>
    <n v="1280898000"/>
    <x v="622"/>
  </r>
  <r>
    <x v="0"/>
    <n v="4428"/>
    <n v="110689"/>
    <s v="AU"/>
    <s v="AUD"/>
    <n v="1521608400"/>
    <x v="617"/>
    <n v="1522472400"/>
    <x v="623"/>
  </r>
  <r>
    <x v="0"/>
    <n v="58"/>
    <n v="2445"/>
    <s v="IT"/>
    <s v="EUR"/>
    <n v="1460696400"/>
    <x v="618"/>
    <n v="1462510800"/>
    <x v="624"/>
  </r>
  <r>
    <x v="3"/>
    <n v="1218"/>
    <n v="57250"/>
    <s v="US"/>
    <s v="USD"/>
    <n v="1313730000"/>
    <x v="619"/>
    <n v="1317790800"/>
    <x v="625"/>
  </r>
  <r>
    <x v="1"/>
    <n v="331"/>
    <n v="11929"/>
    <s v="US"/>
    <s v="USD"/>
    <n v="1568178000"/>
    <x v="620"/>
    <n v="1568782800"/>
    <x v="626"/>
  </r>
  <r>
    <x v="1"/>
    <n v="1170"/>
    <n v="118214"/>
    <s v="US"/>
    <s v="USD"/>
    <n v="1348635600"/>
    <x v="621"/>
    <n v="1349413200"/>
    <x v="627"/>
  </r>
  <r>
    <x v="0"/>
    <n v="111"/>
    <n v="4432"/>
    <s v="US"/>
    <s v="USD"/>
    <n v="1468126800"/>
    <x v="622"/>
    <n v="1472446800"/>
    <x v="491"/>
  </r>
  <r>
    <x v="3"/>
    <n v="215"/>
    <n v="17879"/>
    <s v="US"/>
    <s v="USD"/>
    <n v="1547877600"/>
    <x v="35"/>
    <n v="1548050400"/>
    <x v="628"/>
  </r>
  <r>
    <x v="1"/>
    <n v="363"/>
    <n v="36091.666666666664"/>
    <s v="US"/>
    <s v="USD"/>
    <n v="1571374800"/>
    <x v="623"/>
    <n v="1571806800"/>
    <x v="629"/>
  </r>
  <r>
    <x v="0"/>
    <n v="2955"/>
    <n v="141822"/>
    <s v="US"/>
    <s v="USD"/>
    <n v="1576303200"/>
    <x v="624"/>
    <n v="1576476000"/>
    <x v="630"/>
  </r>
  <r>
    <x v="0"/>
    <n v="1657"/>
    <n v="159037"/>
    <s v="US"/>
    <s v="USD"/>
    <n v="1324447200"/>
    <x v="625"/>
    <n v="1324965600"/>
    <x v="631"/>
  </r>
  <r>
    <x v="1"/>
    <n v="103"/>
    <n v="8109"/>
    <s v="US"/>
    <s v="USD"/>
    <n v="1386741600"/>
    <x v="626"/>
    <n v="1387519200"/>
    <x v="632"/>
  </r>
  <r>
    <x v="1"/>
    <n v="147"/>
    <n v="8244"/>
    <s v="US"/>
    <s v="USD"/>
    <n v="1537074000"/>
    <x v="627"/>
    <n v="1537246800"/>
    <x v="633"/>
  </r>
  <r>
    <x v="1"/>
    <n v="110"/>
    <n v="7600"/>
    <s v="CA"/>
    <s v="CAD"/>
    <n v="1277787600"/>
    <x v="628"/>
    <n v="1279515600"/>
    <x v="634"/>
  </r>
  <r>
    <x v="0"/>
    <n v="926"/>
    <n v="94501"/>
    <s v="CA"/>
    <s v="CAD"/>
    <n v="1440306000"/>
    <x v="629"/>
    <n v="1442379600"/>
    <x v="415"/>
  </r>
  <r>
    <x v="1"/>
    <n v="134"/>
    <n v="14381"/>
    <s v="US"/>
    <s v="USD"/>
    <n v="1522126800"/>
    <x v="630"/>
    <n v="1523077200"/>
    <x v="635"/>
  </r>
  <r>
    <x v="1"/>
    <n v="269"/>
    <n v="13980"/>
    <s v="US"/>
    <s v="USD"/>
    <n v="1489298400"/>
    <x v="631"/>
    <n v="1489554000"/>
    <x v="607"/>
  </r>
  <r>
    <x v="1"/>
    <n v="175"/>
    <n v="12449"/>
    <s v="US"/>
    <s v="USD"/>
    <n v="1547100000"/>
    <x v="632"/>
    <n v="1548482400"/>
    <x v="636"/>
  </r>
  <r>
    <x v="1"/>
    <n v="69"/>
    <n v="7348"/>
    <s v="US"/>
    <s v="USD"/>
    <n v="1383022800"/>
    <x v="633"/>
    <n v="1384063200"/>
    <x v="637"/>
  </r>
  <r>
    <x v="1"/>
    <n v="190"/>
    <n v="8158"/>
    <s v="US"/>
    <s v="USD"/>
    <n v="1322373600"/>
    <x v="634"/>
    <n v="1322892000"/>
    <x v="638"/>
  </r>
  <r>
    <x v="1"/>
    <n v="237"/>
    <n v="7119"/>
    <s v="US"/>
    <s v="USD"/>
    <n v="1349240400"/>
    <x v="635"/>
    <n v="1350709200"/>
    <x v="639"/>
  </r>
  <r>
    <x v="0"/>
    <n v="77"/>
    <n v="5438"/>
    <s v="GB"/>
    <s v="GBP"/>
    <n v="1562648400"/>
    <x v="636"/>
    <n v="1564203600"/>
    <x v="640"/>
  </r>
  <r>
    <x v="0"/>
    <n v="1748"/>
    <n v="115396"/>
    <s v="US"/>
    <s v="USD"/>
    <n v="1508216400"/>
    <x v="637"/>
    <n v="1509685200"/>
    <x v="641"/>
  </r>
  <r>
    <x v="0"/>
    <n v="79"/>
    <n v="7656"/>
    <s v="US"/>
    <s v="USD"/>
    <n v="1511762400"/>
    <x v="638"/>
    <n v="1514959200"/>
    <x v="642"/>
  </r>
  <r>
    <x v="1"/>
    <n v="196"/>
    <n v="12322"/>
    <s v="IT"/>
    <s v="EUR"/>
    <n v="1447480800"/>
    <x v="639"/>
    <n v="1448863200"/>
    <x v="445"/>
  </r>
  <r>
    <x v="0"/>
    <n v="889"/>
    <n v="96888"/>
    <s v="US"/>
    <s v="USD"/>
    <n v="1429506000"/>
    <x v="640"/>
    <n v="1429592400"/>
    <x v="116"/>
  </r>
  <r>
    <x v="1"/>
    <n v="7295"/>
    <n v="196960"/>
    <s v="US"/>
    <s v="USD"/>
    <n v="1522472400"/>
    <x v="641"/>
    <n v="1522645200"/>
    <x v="643"/>
  </r>
  <r>
    <x v="1"/>
    <n v="2893"/>
    <n v="188057"/>
    <s v="CA"/>
    <s v="CAD"/>
    <n v="1322114400"/>
    <x v="642"/>
    <n v="1323324000"/>
    <x v="644"/>
  </r>
  <r>
    <x v="0"/>
    <n v="56"/>
    <n v="5711.5"/>
    <s v="US"/>
    <s v="USD"/>
    <n v="1561438800"/>
    <x v="230"/>
    <n v="1561525200"/>
    <x v="645"/>
  </r>
  <r>
    <x v="0"/>
    <n v="1"/>
    <n v="3"/>
    <s v="US"/>
    <s v="USD"/>
    <n v="1264399200"/>
    <x v="67"/>
    <n v="1265695200"/>
    <x v="646"/>
  </r>
  <r>
    <x v="1"/>
    <n v="820"/>
    <n v="91014"/>
    <s v="US"/>
    <s v="USD"/>
    <n v="1301202000"/>
    <x v="643"/>
    <n v="1301806800"/>
    <x v="647"/>
  </r>
  <r>
    <x v="0"/>
    <n v="83"/>
    <n v="4710"/>
    <s v="US"/>
    <s v="USD"/>
    <n v="1374469200"/>
    <x v="644"/>
    <n v="1374901200"/>
    <x v="467"/>
  </r>
  <r>
    <x v="1"/>
    <n v="2038"/>
    <n v="197728"/>
    <s v="US"/>
    <s v="USD"/>
    <n v="1334984400"/>
    <x v="645"/>
    <n v="1336453200"/>
    <x v="648"/>
  </r>
  <r>
    <x v="1"/>
    <n v="116"/>
    <n v="10682"/>
    <s v="US"/>
    <s v="USD"/>
    <n v="1467608400"/>
    <x v="646"/>
    <n v="1468904400"/>
    <x v="649"/>
  </r>
  <r>
    <x v="0"/>
    <n v="2025"/>
    <n v="168048"/>
    <s v="GB"/>
    <s v="GBP"/>
    <n v="1386741600"/>
    <x v="626"/>
    <n v="1387087200"/>
    <x v="650"/>
  </r>
  <r>
    <x v="1"/>
    <n v="1345"/>
    <n v="138586"/>
    <s v="AU"/>
    <s v="AUD"/>
    <n v="1546754400"/>
    <x v="647"/>
    <n v="1547445600"/>
    <x v="651"/>
  </r>
  <r>
    <x v="1"/>
    <n v="168"/>
    <n v="11579"/>
    <s v="US"/>
    <s v="USD"/>
    <n v="1544248800"/>
    <x v="159"/>
    <n v="1547359200"/>
    <x v="652"/>
  </r>
  <r>
    <x v="1"/>
    <n v="137"/>
    <n v="12020"/>
    <s v="CH"/>
    <s v="CHF"/>
    <n v="1495429200"/>
    <x v="648"/>
    <n v="1496293200"/>
    <x v="653"/>
  </r>
  <r>
    <x v="1"/>
    <n v="186"/>
    <n v="13954"/>
    <s v="IT"/>
    <s v="EUR"/>
    <n v="1334811600"/>
    <x v="267"/>
    <n v="1335416400"/>
    <x v="654"/>
  </r>
  <r>
    <x v="1"/>
    <n v="125"/>
    <n v="6358"/>
    <s v="US"/>
    <s v="USD"/>
    <n v="1531544400"/>
    <x v="649"/>
    <n v="1532149200"/>
    <x v="655"/>
  </r>
  <r>
    <x v="0"/>
    <n v="14"/>
    <n v="1260"/>
    <s v="IT"/>
    <s v="EUR"/>
    <n v="1453615200"/>
    <x v="248"/>
    <n v="1453788000"/>
    <x v="656"/>
  </r>
  <r>
    <x v="1"/>
    <n v="202"/>
    <n v="14725"/>
    <s v="US"/>
    <s v="USD"/>
    <n v="1467954000"/>
    <x v="571"/>
    <n v="1471496400"/>
    <x v="657"/>
  </r>
  <r>
    <x v="1"/>
    <n v="103"/>
    <n v="11174"/>
    <s v="US"/>
    <s v="USD"/>
    <n v="1471842000"/>
    <x v="650"/>
    <n v="1472878800"/>
    <x v="89"/>
  </r>
  <r>
    <x v="1"/>
    <n v="1785"/>
    <n v="182036"/>
    <s v="US"/>
    <s v="USD"/>
    <n v="1408424400"/>
    <x v="1"/>
    <n v="1408510800"/>
    <x v="658"/>
  </r>
  <r>
    <x v="0"/>
    <n v="656"/>
    <n v="28870"/>
    <s v="US"/>
    <s v="USD"/>
    <n v="1281157200"/>
    <x v="651"/>
    <n v="1281589200"/>
    <x v="438"/>
  </r>
  <r>
    <x v="1"/>
    <n v="157"/>
    <n v="10353"/>
    <s v="US"/>
    <s v="USD"/>
    <n v="1373432400"/>
    <x v="652"/>
    <n v="1375851600"/>
    <x v="659"/>
  </r>
  <r>
    <x v="1"/>
    <n v="555"/>
    <n v="13868"/>
    <s v="US"/>
    <s v="USD"/>
    <n v="1313989200"/>
    <x v="653"/>
    <n v="1315803600"/>
    <x v="660"/>
  </r>
  <r>
    <x v="1"/>
    <n v="297"/>
    <n v="8317"/>
    <s v="US"/>
    <s v="USD"/>
    <n v="1371445200"/>
    <x v="654"/>
    <n v="1373691600"/>
    <x v="661"/>
  </r>
  <r>
    <x v="1"/>
    <n v="123"/>
    <n v="10557"/>
    <s v="US"/>
    <s v="USD"/>
    <n v="1338267600"/>
    <x v="655"/>
    <n v="1339218000"/>
    <x v="662"/>
  </r>
  <r>
    <x v="3"/>
    <n v="38"/>
    <n v="3227"/>
    <s v="DK"/>
    <s v="DKK"/>
    <n v="1519192800"/>
    <x v="656"/>
    <n v="1520402400"/>
    <x v="236"/>
  </r>
  <r>
    <x v="3"/>
    <n v="60"/>
    <n v="5429"/>
    <s v="US"/>
    <s v="USD"/>
    <n v="1522818000"/>
    <x v="657"/>
    <n v="1523336400"/>
    <x v="663"/>
  </r>
  <r>
    <x v="1"/>
    <n v="3036"/>
    <n v="75906"/>
    <s v="US"/>
    <s v="USD"/>
    <n v="1509948000"/>
    <x v="265"/>
    <n v="1512280800"/>
    <x v="202"/>
  </r>
  <r>
    <x v="1"/>
    <n v="144"/>
    <n v="13250"/>
    <s v="AU"/>
    <s v="AUD"/>
    <n v="1456898400"/>
    <x v="658"/>
    <n v="1458709200"/>
    <x v="664"/>
  </r>
  <r>
    <x v="1"/>
    <n v="121"/>
    <n v="11261"/>
    <s v="GB"/>
    <s v="GBP"/>
    <n v="1413954000"/>
    <x v="659"/>
    <n v="1414126800"/>
    <x v="665"/>
  </r>
  <r>
    <x v="0"/>
    <n v="1596"/>
    <n v="97369"/>
    <s v="US"/>
    <s v="USD"/>
    <n v="1416031200"/>
    <x v="660"/>
    <n v="1416204000"/>
    <x v="666"/>
  </r>
  <r>
    <x v="3"/>
    <n v="524"/>
    <n v="48227"/>
    <s v="US"/>
    <s v="USD"/>
    <n v="1287982800"/>
    <x v="661"/>
    <n v="1288501200"/>
    <x v="602"/>
  </r>
  <r>
    <x v="1"/>
    <n v="181"/>
    <n v="14685"/>
    <s v="US"/>
    <s v="USD"/>
    <n v="1547964000"/>
    <x v="4"/>
    <n v="1552971600"/>
    <x v="667"/>
  </r>
  <r>
    <x v="0"/>
    <n v="10"/>
    <n v="735"/>
    <s v="US"/>
    <s v="USD"/>
    <n v="1464152400"/>
    <x v="662"/>
    <n v="1465102800"/>
    <x v="668"/>
  </r>
  <r>
    <x v="1"/>
    <n v="122"/>
    <n v="10397"/>
    <s v="US"/>
    <s v="USD"/>
    <n v="1359957600"/>
    <x v="663"/>
    <n v="1360130400"/>
    <x v="669"/>
  </r>
  <r>
    <x v="1"/>
    <n v="1071"/>
    <n v="118847"/>
    <s v="CA"/>
    <s v="CAD"/>
    <n v="1432357200"/>
    <x v="664"/>
    <n v="1432875600"/>
    <x v="670"/>
  </r>
  <r>
    <x v="3"/>
    <n v="219"/>
    <n v="7220"/>
    <s v="US"/>
    <s v="USD"/>
    <n v="1500786000"/>
    <x v="665"/>
    <n v="1500872400"/>
    <x v="601"/>
  </r>
  <r>
    <x v="0"/>
    <n v="1121"/>
    <n v="107622"/>
    <s v="US"/>
    <s v="USD"/>
    <n v="1490158800"/>
    <x v="666"/>
    <n v="1492146000"/>
    <x v="671"/>
  </r>
  <r>
    <x v="1"/>
    <n v="980"/>
    <n v="83267"/>
    <s v="US"/>
    <s v="USD"/>
    <n v="1406178000"/>
    <x v="43"/>
    <n v="1407301200"/>
    <x v="672"/>
  </r>
  <r>
    <x v="1"/>
    <n v="536"/>
    <n v="13404"/>
    <s v="US"/>
    <s v="USD"/>
    <n v="1485583200"/>
    <x v="667"/>
    <n v="1486620000"/>
    <x v="673"/>
  </r>
  <r>
    <x v="1"/>
    <n v="1991"/>
    <n v="131404"/>
    <s v="US"/>
    <s v="USD"/>
    <n v="1459314000"/>
    <x v="668"/>
    <n v="1459918800"/>
    <x v="674"/>
  </r>
  <r>
    <x v="3"/>
    <n v="29"/>
    <n v="2533"/>
    <s v="US"/>
    <s v="USD"/>
    <n v="1424412000"/>
    <x v="669"/>
    <n v="1424757600"/>
    <x v="675"/>
  </r>
  <r>
    <x v="1"/>
    <n v="180"/>
    <n v="5028"/>
    <s v="US"/>
    <s v="USD"/>
    <n v="1478844000"/>
    <x v="670"/>
    <n v="1479880800"/>
    <x v="676"/>
  </r>
  <r>
    <x v="0"/>
    <n v="15"/>
    <n v="23694"/>
    <s v="US"/>
    <s v="USD"/>
    <n v="1416117600"/>
    <x v="671"/>
    <n v="1418018400"/>
    <x v="677"/>
  </r>
  <r>
    <x v="0"/>
    <n v="191"/>
    <n v="6100"/>
    <s v="US"/>
    <s v="USD"/>
    <n v="1340946000"/>
    <x v="672"/>
    <n v="1341032400"/>
    <x v="678"/>
  </r>
  <r>
    <x v="0"/>
    <n v="16"/>
    <n v="1592"/>
    <s v="US"/>
    <s v="USD"/>
    <n v="1486101600"/>
    <x v="673"/>
    <n v="1486360800"/>
    <x v="679"/>
  </r>
  <r>
    <x v="1"/>
    <n v="130"/>
    <n v="9813"/>
    <s v="US"/>
    <s v="USD"/>
    <n v="1274590800"/>
    <x v="674"/>
    <n v="1274677200"/>
    <x v="680"/>
  </r>
  <r>
    <x v="1"/>
    <n v="122"/>
    <n v="13513"/>
    <s v="US"/>
    <s v="USD"/>
    <n v="1263880800"/>
    <x v="675"/>
    <n v="1267509600"/>
    <x v="681"/>
  </r>
  <r>
    <x v="0"/>
    <n v="17"/>
    <n v="504"/>
    <s v="US"/>
    <s v="USD"/>
    <n v="1445403600"/>
    <x v="676"/>
    <n v="1445922000"/>
    <x v="682"/>
  </r>
  <r>
    <x v="1"/>
    <n v="140"/>
    <n v="14240"/>
    <s v="US"/>
    <s v="USD"/>
    <n v="1533877200"/>
    <x v="342"/>
    <n v="1534050000"/>
    <x v="683"/>
  </r>
  <r>
    <x v="0"/>
    <n v="34"/>
    <n v="2091"/>
    <s v="US"/>
    <s v="USD"/>
    <n v="1275195600"/>
    <x v="677"/>
    <n v="1277528400"/>
    <x v="684"/>
  </r>
  <r>
    <x v="1"/>
    <n v="3388"/>
    <n v="118580"/>
    <s v="US"/>
    <s v="USD"/>
    <n v="1318136400"/>
    <x v="678"/>
    <n v="1318568400"/>
    <x v="685"/>
  </r>
  <r>
    <x v="1"/>
    <n v="280"/>
    <n v="11214"/>
    <s v="US"/>
    <s v="USD"/>
    <n v="1283403600"/>
    <x v="679"/>
    <n v="1284354000"/>
    <x v="488"/>
  </r>
  <r>
    <x v="3"/>
    <n v="614"/>
    <n v="68137"/>
    <s v="US"/>
    <s v="USD"/>
    <n v="1267423200"/>
    <x v="680"/>
    <n v="1269579600"/>
    <x v="686"/>
  </r>
  <r>
    <x v="1"/>
    <n v="366"/>
    <n v="13527"/>
    <s v="IT"/>
    <s v="EUR"/>
    <n v="1412744400"/>
    <x v="681"/>
    <n v="1413781200"/>
    <x v="687"/>
  </r>
  <r>
    <x v="0"/>
    <n v="1"/>
    <n v="1"/>
    <s v="GB"/>
    <s v="GBP"/>
    <n v="1277960400"/>
    <x v="682"/>
    <n v="1280120400"/>
    <x v="688"/>
  </r>
  <r>
    <x v="1"/>
    <n v="270"/>
    <n v="8363"/>
    <s v="US"/>
    <s v="USD"/>
    <n v="1458190800"/>
    <x v="683"/>
    <n v="1459486800"/>
    <x v="689"/>
  </r>
  <r>
    <x v="3"/>
    <n v="114"/>
    <n v="5362"/>
    <s v="US"/>
    <s v="USD"/>
    <n v="1280984400"/>
    <x v="684"/>
    <n v="1282539600"/>
    <x v="690"/>
  </r>
  <r>
    <x v="1"/>
    <n v="137"/>
    <n v="12065"/>
    <s v="US"/>
    <s v="USD"/>
    <n v="1274590800"/>
    <x v="674"/>
    <n v="1275886800"/>
    <x v="691"/>
  </r>
  <r>
    <x v="1"/>
    <n v="3205"/>
    <n v="118603"/>
    <s v="US"/>
    <s v="USD"/>
    <n v="1351400400"/>
    <x v="685"/>
    <n v="1355983200"/>
    <x v="424"/>
  </r>
  <r>
    <x v="1"/>
    <n v="288"/>
    <n v="7496"/>
    <s v="DK"/>
    <s v="DKK"/>
    <n v="1514354400"/>
    <x v="605"/>
    <n v="1515391200"/>
    <x v="231"/>
  </r>
  <r>
    <x v="1"/>
    <n v="148"/>
    <n v="10037"/>
    <s v="US"/>
    <s v="USD"/>
    <n v="1421733600"/>
    <x v="686"/>
    <n v="1422252000"/>
    <x v="692"/>
  </r>
  <r>
    <x v="1"/>
    <n v="114"/>
    <n v="5696"/>
    <s v="US"/>
    <s v="USD"/>
    <n v="1305176400"/>
    <x v="687"/>
    <n v="1305522000"/>
    <x v="693"/>
  </r>
  <r>
    <x v="1"/>
    <n v="1518"/>
    <n v="167005"/>
    <s v="CA"/>
    <s v="CAD"/>
    <n v="1414126800"/>
    <x v="688"/>
    <n v="1414904400"/>
    <x v="694"/>
  </r>
  <r>
    <x v="0"/>
    <n v="1274"/>
    <n v="114615"/>
    <s v="US"/>
    <s v="USD"/>
    <n v="1517810400"/>
    <x v="689"/>
    <n v="1520402400"/>
    <x v="236"/>
  </r>
  <r>
    <x v="0"/>
    <n v="210"/>
    <n v="16592"/>
    <s v="IT"/>
    <s v="EUR"/>
    <n v="1564635600"/>
    <x v="690"/>
    <n v="1567141200"/>
    <x v="695"/>
  </r>
  <r>
    <x v="1"/>
    <n v="166"/>
    <n v="14420"/>
    <s v="US"/>
    <s v="USD"/>
    <n v="1500699600"/>
    <x v="691"/>
    <n v="1501131600"/>
    <x v="696"/>
  </r>
  <r>
    <x v="1"/>
    <n v="100"/>
    <n v="36091.666666666664"/>
    <s v="AU"/>
    <s v="AUD"/>
    <n v="1354082400"/>
    <x v="692"/>
    <n v="1355032800"/>
    <x v="697"/>
  </r>
  <r>
    <x v="1"/>
    <n v="235"/>
    <n v="6338"/>
    <s v="US"/>
    <s v="USD"/>
    <n v="1336453200"/>
    <x v="693"/>
    <n v="1339477200"/>
    <x v="698"/>
  </r>
  <r>
    <x v="1"/>
    <n v="148"/>
    <n v="8010"/>
    <s v="US"/>
    <s v="USD"/>
    <n v="1305262800"/>
    <x v="694"/>
    <n v="1305954000"/>
    <x v="699"/>
  </r>
  <r>
    <x v="1"/>
    <n v="198"/>
    <n v="8125"/>
    <s v="US"/>
    <s v="USD"/>
    <n v="1492232400"/>
    <x v="695"/>
    <n v="1494392400"/>
    <x v="489"/>
  </r>
  <r>
    <x v="0"/>
    <n v="248"/>
    <n v="13653"/>
    <s v="AU"/>
    <s v="AUD"/>
    <n v="1537333200"/>
    <x v="123"/>
    <n v="1537419600"/>
    <x v="512"/>
  </r>
  <r>
    <x v="0"/>
    <n v="513"/>
    <n v="55372"/>
    <s v="US"/>
    <s v="USD"/>
    <n v="1444107600"/>
    <x v="696"/>
    <n v="1447999200"/>
    <x v="700"/>
  </r>
  <r>
    <x v="1"/>
    <n v="150"/>
    <n v="11088"/>
    <s v="US"/>
    <s v="USD"/>
    <n v="1386741600"/>
    <x v="626"/>
    <n v="1388037600"/>
    <x v="701"/>
  </r>
  <r>
    <x v="0"/>
    <n v="3410"/>
    <n v="109106"/>
    <s v="US"/>
    <s v="USD"/>
    <n v="1376542800"/>
    <x v="697"/>
    <n v="1378789200"/>
    <x v="340"/>
  </r>
  <r>
    <x v="1"/>
    <n v="216"/>
    <n v="11642"/>
    <s v="IT"/>
    <s v="EUR"/>
    <n v="1397451600"/>
    <x v="698"/>
    <n v="1398056400"/>
    <x v="702"/>
  </r>
  <r>
    <x v="3"/>
    <n v="26"/>
    <n v="2769"/>
    <s v="US"/>
    <s v="USD"/>
    <n v="1548482400"/>
    <x v="699"/>
    <n v="1550815200"/>
    <x v="703"/>
  </r>
  <r>
    <x v="1"/>
    <n v="5139"/>
    <n v="169586"/>
    <s v="US"/>
    <s v="USD"/>
    <n v="1549692000"/>
    <x v="700"/>
    <n v="1550037600"/>
    <x v="704"/>
  </r>
  <r>
    <x v="1"/>
    <n v="2353"/>
    <n v="101185"/>
    <s v="US"/>
    <s v="USD"/>
    <n v="1492059600"/>
    <x v="701"/>
    <n v="1492923600"/>
    <x v="705"/>
  </r>
  <r>
    <x v="1"/>
    <n v="78"/>
    <n v="6775"/>
    <s v="IT"/>
    <s v="EUR"/>
    <n v="1463979600"/>
    <x v="702"/>
    <n v="1467522000"/>
    <x v="706"/>
  </r>
  <r>
    <x v="0"/>
    <n v="10"/>
    <n v="968"/>
    <s v="US"/>
    <s v="USD"/>
    <n v="1415253600"/>
    <x v="703"/>
    <n v="1416117600"/>
    <x v="707"/>
  </r>
  <r>
    <x v="0"/>
    <n v="2201"/>
    <n v="72623"/>
    <s v="US"/>
    <s v="USD"/>
    <n v="1562216400"/>
    <x v="704"/>
    <n v="1563771600"/>
    <x v="708"/>
  </r>
  <r>
    <x v="0"/>
    <n v="676"/>
    <n v="45987"/>
    <s v="US"/>
    <s v="USD"/>
    <n v="1316754000"/>
    <x v="431"/>
    <n v="1319259600"/>
    <x v="709"/>
  </r>
  <r>
    <x v="1"/>
    <n v="174"/>
    <n v="10243"/>
    <s v="CH"/>
    <s v="CHF"/>
    <n v="1313211600"/>
    <x v="705"/>
    <n v="1313643600"/>
    <x v="710"/>
  </r>
  <r>
    <x v="0"/>
    <n v="831"/>
    <n v="87293"/>
    <s v="US"/>
    <s v="USD"/>
    <n v="1439528400"/>
    <x v="706"/>
    <n v="1440306000"/>
    <x v="711"/>
  </r>
  <r>
    <x v="1"/>
    <n v="164"/>
    <n v="5421"/>
    <s v="US"/>
    <s v="USD"/>
    <n v="1469163600"/>
    <x v="707"/>
    <n v="1470805200"/>
    <x v="712"/>
  </r>
  <r>
    <x v="3"/>
    <n v="56"/>
    <n v="4414"/>
    <s v="CH"/>
    <s v="CHF"/>
    <n v="1288501200"/>
    <x v="708"/>
    <n v="1292911200"/>
    <x v="70"/>
  </r>
  <r>
    <x v="1"/>
    <n v="161"/>
    <n v="36025"/>
    <s v="US"/>
    <s v="USD"/>
    <n v="1298959200"/>
    <x v="709"/>
    <n v="1301374800"/>
    <x v="713"/>
  </r>
  <r>
    <x v="1"/>
    <n v="138"/>
    <n v="10451"/>
    <s v="US"/>
    <s v="USD"/>
    <n v="1387260000"/>
    <x v="710"/>
    <n v="1387864800"/>
    <x v="714"/>
  </r>
  <r>
    <x v="1"/>
    <n v="3308"/>
    <n v="102535"/>
    <s v="US"/>
    <s v="USD"/>
    <n v="1457244000"/>
    <x v="711"/>
    <n v="1458190800"/>
    <x v="715"/>
  </r>
  <r>
    <x v="1"/>
    <n v="127"/>
    <n v="12939"/>
    <s v="AU"/>
    <s v="AUD"/>
    <n v="1556341200"/>
    <x v="157"/>
    <n v="1559278800"/>
    <x v="716"/>
  </r>
  <r>
    <x v="1"/>
    <n v="207"/>
    <n v="10946"/>
    <s v="IT"/>
    <s v="EUR"/>
    <n v="1522126800"/>
    <x v="630"/>
    <n v="1522731600"/>
    <x v="717"/>
  </r>
  <r>
    <x v="0"/>
    <n v="859"/>
    <n v="60994"/>
    <s v="CA"/>
    <s v="CAD"/>
    <n v="1305954000"/>
    <x v="712"/>
    <n v="1306731600"/>
    <x v="718"/>
  </r>
  <r>
    <x v="2"/>
    <n v="31"/>
    <n v="3174"/>
    <s v="US"/>
    <s v="USD"/>
    <n v="1350709200"/>
    <x v="93"/>
    <n v="1352527200"/>
    <x v="719"/>
  </r>
  <r>
    <x v="0"/>
    <n v="45"/>
    <n v="3351"/>
    <s v="US"/>
    <s v="USD"/>
    <n v="1401166800"/>
    <x v="713"/>
    <n v="1404363600"/>
    <x v="115"/>
  </r>
  <r>
    <x v="3"/>
    <n v="1113"/>
    <n v="56774"/>
    <s v="US"/>
    <s v="USD"/>
    <n v="1266127200"/>
    <x v="714"/>
    <n v="1266645600"/>
    <x v="720"/>
  </r>
  <r>
    <x v="0"/>
    <n v="6"/>
    <n v="540"/>
    <s v="US"/>
    <s v="USD"/>
    <n v="1481436000"/>
    <x v="715"/>
    <n v="1482818400"/>
    <x v="721"/>
  </r>
  <r>
    <x v="0"/>
    <n v="7"/>
    <n v="680"/>
    <s v="US"/>
    <s v="USD"/>
    <n v="1372222800"/>
    <x v="716"/>
    <n v="1374642000"/>
    <x v="722"/>
  </r>
  <r>
    <x v="1"/>
    <n v="181"/>
    <n v="13045"/>
    <s v="CH"/>
    <s v="CHF"/>
    <n v="1372136400"/>
    <x v="448"/>
    <n v="1372482000"/>
    <x v="451"/>
  </r>
  <r>
    <x v="1"/>
    <n v="110"/>
    <n v="8276"/>
    <s v="US"/>
    <s v="USD"/>
    <n v="1513922400"/>
    <x v="717"/>
    <n v="1514959200"/>
    <x v="642"/>
  </r>
  <r>
    <x v="0"/>
    <n v="31"/>
    <n v="1022"/>
    <s v="US"/>
    <s v="USD"/>
    <n v="1477976400"/>
    <x v="718"/>
    <n v="1478235600"/>
    <x v="723"/>
  </r>
  <r>
    <x v="0"/>
    <n v="78"/>
    <n v="4275"/>
    <s v="US"/>
    <s v="USD"/>
    <n v="1407474000"/>
    <x v="719"/>
    <n v="1408078800"/>
    <x v="724"/>
  </r>
  <r>
    <x v="1"/>
    <n v="185"/>
    <n v="8332"/>
    <s v="US"/>
    <s v="USD"/>
    <n v="1546149600"/>
    <x v="720"/>
    <n v="1548136800"/>
    <x v="725"/>
  </r>
  <r>
    <x v="1"/>
    <n v="121"/>
    <n v="6408"/>
    <s v="US"/>
    <s v="USD"/>
    <n v="1338440400"/>
    <x v="721"/>
    <n v="1340859600"/>
    <x v="726"/>
  </r>
  <r>
    <x v="0"/>
    <n v="1225"/>
    <n v="73522"/>
    <s v="GB"/>
    <s v="GBP"/>
    <n v="1454133600"/>
    <x v="722"/>
    <n v="1454479200"/>
    <x v="727"/>
  </r>
  <r>
    <x v="0"/>
    <n v="1"/>
    <n v="1"/>
    <s v="CH"/>
    <s v="CHF"/>
    <n v="1434085200"/>
    <x v="139"/>
    <n v="1434430800"/>
    <x v="560"/>
  </r>
  <r>
    <x v="1"/>
    <n v="106"/>
    <n v="4667"/>
    <s v="US"/>
    <s v="USD"/>
    <n v="1577772000"/>
    <x v="723"/>
    <n v="1579672800"/>
    <x v="728"/>
  </r>
  <r>
    <x v="1"/>
    <n v="142"/>
    <n v="12216"/>
    <s v="US"/>
    <s v="USD"/>
    <n v="1562216400"/>
    <x v="704"/>
    <n v="1562389200"/>
    <x v="339"/>
  </r>
  <r>
    <x v="1"/>
    <n v="233"/>
    <n v="6527"/>
    <s v="US"/>
    <s v="USD"/>
    <n v="1548568800"/>
    <x v="724"/>
    <n v="1551506400"/>
    <x v="35"/>
  </r>
  <r>
    <x v="1"/>
    <n v="218"/>
    <n v="6987"/>
    <s v="US"/>
    <s v="USD"/>
    <n v="1514872800"/>
    <x v="725"/>
    <n v="1516600800"/>
    <x v="729"/>
  </r>
  <r>
    <x v="0"/>
    <n v="67"/>
    <n v="4932"/>
    <s v="AU"/>
    <s v="AUD"/>
    <n v="1416031200"/>
    <x v="660"/>
    <n v="1420437600"/>
    <x v="241"/>
  </r>
  <r>
    <x v="1"/>
    <n v="76"/>
    <n v="8262"/>
    <s v="US"/>
    <s v="USD"/>
    <n v="1330927200"/>
    <x v="726"/>
    <n v="1332997200"/>
    <x v="730"/>
  </r>
  <r>
    <x v="1"/>
    <n v="43"/>
    <n v="1848"/>
    <s v="US"/>
    <s v="USD"/>
    <n v="1571115600"/>
    <x v="727"/>
    <n v="1574920800"/>
    <x v="322"/>
  </r>
  <r>
    <x v="0"/>
    <n v="19"/>
    <n v="1583"/>
    <s v="US"/>
    <s v="USD"/>
    <n v="1463461200"/>
    <x v="728"/>
    <n v="1464930000"/>
    <x v="731"/>
  </r>
  <r>
    <x v="0"/>
    <n v="2108"/>
    <n v="36025"/>
    <s v="CH"/>
    <s v="CHF"/>
    <n v="1344920400"/>
    <x v="729"/>
    <n v="1345006800"/>
    <x v="732"/>
  </r>
  <r>
    <x v="1"/>
    <n v="221"/>
    <n v="12360"/>
    <s v="US"/>
    <s v="USD"/>
    <n v="1511848800"/>
    <x v="730"/>
    <n v="1512712800"/>
    <x v="157"/>
  </r>
  <r>
    <x v="0"/>
    <n v="679"/>
    <n v="71320"/>
    <s v="US"/>
    <s v="USD"/>
    <n v="1452319200"/>
    <x v="731"/>
    <n v="1452492000"/>
    <x v="733"/>
  </r>
  <r>
    <x v="1"/>
    <n v="2805"/>
    <n v="134640"/>
    <s v="CA"/>
    <s v="CAD"/>
    <n v="1523854800"/>
    <x v="78"/>
    <n v="1524286800"/>
    <x v="734"/>
  </r>
  <r>
    <x v="1"/>
    <n v="68"/>
    <n v="7661"/>
    <s v="US"/>
    <s v="USD"/>
    <n v="1346043600"/>
    <x v="732"/>
    <n v="1346907600"/>
    <x v="735"/>
  </r>
  <r>
    <x v="0"/>
    <n v="36"/>
    <n v="2950"/>
    <s v="DK"/>
    <s v="DKK"/>
    <n v="1464325200"/>
    <x v="733"/>
    <n v="1464498000"/>
    <x v="736"/>
  </r>
  <r>
    <x v="1"/>
    <n v="183"/>
    <n v="11721"/>
    <s v="CA"/>
    <s v="CAD"/>
    <n v="1511935200"/>
    <x v="734"/>
    <n v="1514181600"/>
    <x v="737"/>
  </r>
  <r>
    <x v="1"/>
    <n v="133"/>
    <n v="14150"/>
    <s v="US"/>
    <s v="USD"/>
    <n v="1392012000"/>
    <x v="406"/>
    <n v="1392184800"/>
    <x v="738"/>
  </r>
  <r>
    <x v="1"/>
    <n v="2489"/>
    <n v="189192"/>
    <s v="IT"/>
    <s v="EUR"/>
    <n v="1556946000"/>
    <x v="735"/>
    <n v="1559365200"/>
    <x v="739"/>
  </r>
  <r>
    <x v="1"/>
    <n v="69"/>
    <n v="95504.5"/>
    <s v="US"/>
    <s v="USD"/>
    <n v="1548050400"/>
    <x v="736"/>
    <n v="1549173600"/>
    <x v="740"/>
  </r>
  <r>
    <x v="0"/>
    <n v="47"/>
    <n v="4509"/>
    <s v="US"/>
    <s v="USD"/>
    <n v="1353736800"/>
    <x v="737"/>
    <n v="1355032800"/>
    <x v="697"/>
  </r>
  <r>
    <x v="1"/>
    <n v="279"/>
    <n v="12009"/>
    <s v="GB"/>
    <s v="GBP"/>
    <n v="1532840400"/>
    <x v="192"/>
    <n v="1533963600"/>
    <x v="741"/>
  </r>
  <r>
    <x v="1"/>
    <n v="210"/>
    <n v="14273"/>
    <s v="US"/>
    <s v="USD"/>
    <n v="1488261600"/>
    <x v="738"/>
    <n v="1489381200"/>
    <x v="742"/>
  </r>
  <r>
    <x v="1"/>
    <n v="2100"/>
    <n v="188982"/>
    <s v="US"/>
    <s v="USD"/>
    <n v="1393567200"/>
    <x v="739"/>
    <n v="1395032400"/>
    <x v="743"/>
  </r>
  <r>
    <x v="1"/>
    <n v="252"/>
    <n v="14640"/>
    <s v="US"/>
    <s v="USD"/>
    <n v="1410325200"/>
    <x v="613"/>
    <n v="1412485200"/>
    <x v="744"/>
  </r>
  <r>
    <x v="1"/>
    <n v="1280"/>
    <n v="107516"/>
    <s v="US"/>
    <s v="USD"/>
    <n v="1276923600"/>
    <x v="740"/>
    <n v="1279688400"/>
    <x v="269"/>
  </r>
  <r>
    <x v="1"/>
    <n v="157"/>
    <n v="13950"/>
    <s v="GB"/>
    <s v="GBP"/>
    <n v="1500958800"/>
    <x v="145"/>
    <n v="1501995600"/>
    <x v="745"/>
  </r>
  <r>
    <x v="1"/>
    <n v="194"/>
    <n v="12797"/>
    <s v="US"/>
    <s v="USD"/>
    <n v="1292220000"/>
    <x v="741"/>
    <n v="1294639200"/>
    <x v="746"/>
  </r>
  <r>
    <x v="1"/>
    <n v="82"/>
    <n v="6134"/>
    <s v="AU"/>
    <s v="AUD"/>
    <n v="1304398800"/>
    <x v="742"/>
    <n v="1305435600"/>
    <x v="747"/>
  </r>
  <r>
    <x v="0"/>
    <n v="70"/>
    <n v="4899"/>
    <s v="US"/>
    <s v="USD"/>
    <n v="1535432400"/>
    <x v="202"/>
    <n v="1537592400"/>
    <x v="503"/>
  </r>
  <r>
    <x v="0"/>
    <n v="154"/>
    <n v="4929"/>
    <s v="US"/>
    <s v="USD"/>
    <n v="1433826000"/>
    <x v="743"/>
    <n v="1435122000"/>
    <x v="748"/>
  </r>
  <r>
    <x v="0"/>
    <n v="22"/>
    <n v="1424"/>
    <s v="US"/>
    <s v="USD"/>
    <n v="1514959200"/>
    <x v="744"/>
    <n v="1520056800"/>
    <x v="330"/>
  </r>
  <r>
    <x v="1"/>
    <n v="4233"/>
    <n v="105817"/>
    <s v="US"/>
    <s v="USD"/>
    <n v="1332738000"/>
    <x v="745"/>
    <n v="1335675600"/>
    <x v="749"/>
  </r>
  <r>
    <x v="1"/>
    <n v="1297"/>
    <n v="136156"/>
    <s v="DK"/>
    <s v="DKK"/>
    <n v="1445490000"/>
    <x v="746"/>
    <n v="1448431200"/>
    <x v="750"/>
  </r>
  <r>
    <x v="1"/>
    <n v="165"/>
    <n v="10723"/>
    <s v="DK"/>
    <s v="DKK"/>
    <n v="1297663200"/>
    <x v="747"/>
    <n v="1298613600"/>
    <x v="751"/>
  </r>
  <r>
    <x v="1"/>
    <n v="119"/>
    <n v="11228"/>
    <s v="US"/>
    <s v="USD"/>
    <n v="1371963600"/>
    <x v="362"/>
    <n v="1372482000"/>
    <x v="451"/>
  </r>
  <r>
    <x v="0"/>
    <n v="1758"/>
    <n v="77355"/>
    <s v="US"/>
    <s v="USD"/>
    <n v="1425103200"/>
    <x v="748"/>
    <n v="1425621600"/>
    <x v="752"/>
  </r>
  <r>
    <x v="0"/>
    <n v="94"/>
    <n v="6086"/>
    <s v="US"/>
    <s v="USD"/>
    <n v="1265349600"/>
    <x v="749"/>
    <n v="1266300000"/>
    <x v="753"/>
  </r>
  <r>
    <x v="1"/>
    <n v="1797"/>
    <n v="150960"/>
    <s v="US"/>
    <s v="USD"/>
    <n v="1301202000"/>
    <x v="643"/>
    <n v="1305867600"/>
    <x v="754"/>
  </r>
  <r>
    <x v="1"/>
    <n v="261"/>
    <n v="8890"/>
    <s v="US"/>
    <s v="USD"/>
    <n v="1538024400"/>
    <x v="750"/>
    <n v="1538802000"/>
    <x v="755"/>
  </r>
  <r>
    <x v="1"/>
    <n v="157"/>
    <n v="14644"/>
    <s v="US"/>
    <s v="USD"/>
    <n v="1395032400"/>
    <x v="751"/>
    <n v="1398920400"/>
    <x v="756"/>
  </r>
  <r>
    <x v="1"/>
    <n v="3533"/>
    <n v="116583"/>
    <s v="US"/>
    <s v="USD"/>
    <n v="1405486800"/>
    <x v="752"/>
    <n v="1405659600"/>
    <x v="757"/>
  </r>
  <r>
    <x v="1"/>
    <n v="155"/>
    <n v="12991"/>
    <s v="US"/>
    <s v="USD"/>
    <n v="1455861600"/>
    <x v="753"/>
    <n v="1457244000"/>
    <x v="758"/>
  </r>
  <r>
    <x v="1"/>
    <n v="132"/>
    <n v="8447"/>
    <s v="IT"/>
    <s v="EUR"/>
    <n v="1529038800"/>
    <x v="754"/>
    <n v="1529298000"/>
    <x v="759"/>
  </r>
  <r>
    <x v="0"/>
    <n v="33"/>
    <n v="2703"/>
    <s v="US"/>
    <s v="USD"/>
    <n v="1535259600"/>
    <x v="755"/>
    <n v="1535778000"/>
    <x v="760"/>
  </r>
  <r>
    <x v="3"/>
    <n v="94"/>
    <n v="8747"/>
    <s v="US"/>
    <s v="USD"/>
    <n v="1327212000"/>
    <x v="756"/>
    <n v="1327471200"/>
    <x v="761"/>
  </r>
  <r>
    <x v="1"/>
    <n v="1354"/>
    <n v="138087"/>
    <s v="GB"/>
    <s v="GBP"/>
    <n v="1526360400"/>
    <x v="757"/>
    <n v="1529557200"/>
    <x v="78"/>
  </r>
  <r>
    <x v="1"/>
    <n v="48"/>
    <n v="5085"/>
    <s v="US"/>
    <s v="USD"/>
    <n v="1532149200"/>
    <x v="758"/>
    <n v="1535259600"/>
    <x v="762"/>
  </r>
  <r>
    <x v="1"/>
    <n v="110"/>
    <n v="11174"/>
    <s v="US"/>
    <s v="USD"/>
    <n v="1515304800"/>
    <x v="759"/>
    <n v="1515564000"/>
    <x v="763"/>
  </r>
  <r>
    <x v="1"/>
    <n v="172"/>
    <n v="10831"/>
    <s v="US"/>
    <s v="USD"/>
    <n v="1276318800"/>
    <x v="760"/>
    <n v="1277096400"/>
    <x v="764"/>
  </r>
  <r>
    <x v="1"/>
    <n v="307"/>
    <n v="8917"/>
    <s v="US"/>
    <s v="USD"/>
    <n v="1328767200"/>
    <x v="761"/>
    <n v="1329026400"/>
    <x v="765"/>
  </r>
  <r>
    <x v="0"/>
    <n v="1"/>
    <n v="1"/>
    <s v="US"/>
    <s v="USD"/>
    <n v="1321682400"/>
    <x v="762"/>
    <n v="1322978400"/>
    <x v="539"/>
  </r>
  <r>
    <x v="1"/>
    <n v="160"/>
    <n v="12468"/>
    <s v="US"/>
    <s v="USD"/>
    <n v="1335934800"/>
    <x v="444"/>
    <n v="1338786000"/>
    <x v="766"/>
  </r>
  <r>
    <x v="0"/>
    <n v="31"/>
    <n v="2505"/>
    <s v="US"/>
    <s v="USD"/>
    <n v="1310792400"/>
    <x v="763"/>
    <n v="1311656400"/>
    <x v="422"/>
  </r>
  <r>
    <x v="1"/>
    <n v="1467"/>
    <n v="111502"/>
    <s v="CA"/>
    <s v="CAD"/>
    <n v="1308546000"/>
    <x v="764"/>
    <n v="1308978000"/>
    <x v="767"/>
  </r>
  <r>
    <x v="1"/>
    <n v="2662"/>
    <n v="194309"/>
    <s v="CA"/>
    <s v="CAD"/>
    <n v="1574056800"/>
    <x v="765"/>
    <n v="1576389600"/>
    <x v="768"/>
  </r>
  <r>
    <x v="1"/>
    <n v="452"/>
    <n v="23956"/>
    <s v="AU"/>
    <s v="AUD"/>
    <n v="1308373200"/>
    <x v="766"/>
    <n v="1311051600"/>
    <x v="214"/>
  </r>
  <r>
    <x v="1"/>
    <n v="158"/>
    <n v="36025"/>
    <s v="US"/>
    <s v="USD"/>
    <n v="1335243600"/>
    <x v="767"/>
    <n v="1336712400"/>
    <x v="769"/>
  </r>
  <r>
    <x v="1"/>
    <n v="225"/>
    <n v="7413"/>
    <s v="CH"/>
    <s v="CHF"/>
    <n v="1328421600"/>
    <x v="768"/>
    <n v="1330408800"/>
    <x v="770"/>
  </r>
  <r>
    <x v="0"/>
    <n v="35"/>
    <n v="2778"/>
    <s v="US"/>
    <s v="USD"/>
    <n v="1524286800"/>
    <x v="769"/>
    <n v="1524891600"/>
    <x v="771"/>
  </r>
  <r>
    <x v="0"/>
    <n v="63"/>
    <n v="2594"/>
    <s v="US"/>
    <s v="USD"/>
    <n v="1362117600"/>
    <x v="770"/>
    <n v="1363669200"/>
    <x v="250"/>
  </r>
  <r>
    <x v="1"/>
    <n v="65"/>
    <n v="5033"/>
    <s v="US"/>
    <s v="USD"/>
    <n v="1550556000"/>
    <x v="771"/>
    <n v="1551420000"/>
    <x v="772"/>
  </r>
  <r>
    <x v="1"/>
    <n v="163"/>
    <n v="42748.055"/>
    <s v="US"/>
    <s v="USD"/>
    <n v="1269147600"/>
    <x v="772"/>
    <n v="1269838800"/>
    <x v="773"/>
  </r>
  <r>
    <x v="1"/>
    <n v="85"/>
    <n v="6560"/>
    <s v="US"/>
    <s v="USD"/>
    <n v="1312174800"/>
    <x v="773"/>
    <n v="1312520400"/>
    <x v="774"/>
  </r>
  <r>
    <x v="1"/>
    <n v="217"/>
    <n v="5415"/>
    <s v="US"/>
    <s v="USD"/>
    <n v="1434517200"/>
    <x v="774"/>
    <n v="1436504400"/>
    <x v="331"/>
  </r>
  <r>
    <x v="1"/>
    <n v="150"/>
    <n v="14577"/>
    <s v="US"/>
    <s v="USD"/>
    <n v="1471582800"/>
    <x v="775"/>
    <n v="1472014800"/>
    <x v="775"/>
  </r>
  <r>
    <x v="1"/>
    <n v="3272"/>
    <n v="150515"/>
    <s v="US"/>
    <s v="USD"/>
    <n v="1410757200"/>
    <x v="776"/>
    <n v="1411534800"/>
    <x v="776"/>
  </r>
  <r>
    <x v="3"/>
    <n v="898"/>
    <n v="79045"/>
    <s v="US"/>
    <s v="USD"/>
    <n v="1304830800"/>
    <x v="777"/>
    <n v="1304917200"/>
    <x v="777"/>
  </r>
  <r>
    <x v="1"/>
    <n v="300"/>
    <n v="7797"/>
    <s v="US"/>
    <s v="USD"/>
    <n v="1539061200"/>
    <x v="778"/>
    <n v="1539579600"/>
    <x v="778"/>
  </r>
  <r>
    <x v="1"/>
    <n v="126"/>
    <n v="12939"/>
    <s v="US"/>
    <s v="USD"/>
    <n v="1381554000"/>
    <x v="779"/>
    <n v="1382504400"/>
    <x v="779"/>
  </r>
  <r>
    <x v="0"/>
    <n v="526"/>
    <n v="38376"/>
    <s v="US"/>
    <s v="USD"/>
    <n v="1277096400"/>
    <x v="780"/>
    <n v="1278306000"/>
    <x v="780"/>
  </r>
  <r>
    <x v="0"/>
    <n v="121"/>
    <n v="6920"/>
    <s v="US"/>
    <s v="USD"/>
    <n v="1440392400"/>
    <x v="335"/>
    <n v="1442552400"/>
    <x v="781"/>
  </r>
  <r>
    <x v="1"/>
    <n v="2320"/>
    <n v="194912"/>
    <s v="US"/>
    <s v="USD"/>
    <n v="1509512400"/>
    <x v="535"/>
    <n v="1511071200"/>
    <x v="782"/>
  </r>
  <r>
    <x v="1"/>
    <n v="81"/>
    <n v="7992"/>
    <s v="AU"/>
    <s v="AUD"/>
    <n v="1535950800"/>
    <x v="270"/>
    <n v="1536382800"/>
    <x v="783"/>
  </r>
  <r>
    <x v="1"/>
    <n v="1887"/>
    <n v="79268"/>
    <s v="US"/>
    <s v="USD"/>
    <n v="1389160800"/>
    <x v="781"/>
    <n v="1389592800"/>
    <x v="393"/>
  </r>
  <r>
    <x v="1"/>
    <n v="4358"/>
    <n v="139468"/>
    <s v="US"/>
    <s v="USD"/>
    <n v="1271998800"/>
    <x v="782"/>
    <n v="1275282000"/>
    <x v="784"/>
  </r>
  <r>
    <x v="0"/>
    <n v="67"/>
    <n v="5465"/>
    <s v="US"/>
    <s v="USD"/>
    <n v="1294898400"/>
    <x v="783"/>
    <n v="1294984800"/>
    <x v="785"/>
  </r>
  <r>
    <x v="0"/>
    <n v="57"/>
    <n v="2111"/>
    <s v="CA"/>
    <s v="CAD"/>
    <n v="1559970000"/>
    <x v="784"/>
    <n v="1562043600"/>
    <x v="229"/>
  </r>
  <r>
    <x v="0"/>
    <n v="1229"/>
    <n v="126628"/>
    <s v="US"/>
    <s v="USD"/>
    <n v="1469509200"/>
    <x v="785"/>
    <n v="1469595600"/>
    <x v="786"/>
  </r>
  <r>
    <x v="0"/>
    <n v="12"/>
    <n v="1012"/>
    <s v="IT"/>
    <s v="EUR"/>
    <n v="1579068000"/>
    <x v="786"/>
    <n v="1581141600"/>
    <x v="787"/>
  </r>
  <r>
    <x v="1"/>
    <n v="53"/>
    <n v="5438"/>
    <s v="US"/>
    <s v="USD"/>
    <n v="1487743200"/>
    <x v="787"/>
    <n v="1488520800"/>
    <x v="341"/>
  </r>
  <r>
    <x v="1"/>
    <n v="2414"/>
    <n v="193101"/>
    <s v="US"/>
    <s v="USD"/>
    <n v="1563685200"/>
    <x v="788"/>
    <n v="1563858000"/>
    <x v="788"/>
  </r>
  <r>
    <x v="0"/>
    <n v="452"/>
    <n v="31665"/>
    <s v="US"/>
    <s v="USD"/>
    <n v="1436418000"/>
    <x v="330"/>
    <n v="1438923600"/>
    <x v="789"/>
  </r>
  <r>
    <x v="1"/>
    <n v="80"/>
    <n v="2960"/>
    <s v="US"/>
    <s v="USD"/>
    <n v="1421820000"/>
    <x v="789"/>
    <n v="1422165600"/>
    <x v="790"/>
  </r>
  <r>
    <x v="1"/>
    <n v="193"/>
    <n v="8089"/>
    <s v="US"/>
    <s v="USD"/>
    <n v="1274763600"/>
    <x v="790"/>
    <n v="1277874000"/>
    <x v="791"/>
  </r>
  <r>
    <x v="0"/>
    <n v="1886"/>
    <n v="109374"/>
    <s v="US"/>
    <s v="USD"/>
    <n v="1399179600"/>
    <x v="791"/>
    <n v="1399352400"/>
    <x v="792"/>
  </r>
  <r>
    <x v="1"/>
    <n v="52"/>
    <n v="2129"/>
    <s v="US"/>
    <s v="USD"/>
    <n v="1275800400"/>
    <x v="792"/>
    <n v="1279083600"/>
    <x v="556"/>
  </r>
  <r>
    <x v="0"/>
    <n v="1825"/>
    <n v="127745"/>
    <s v="US"/>
    <s v="USD"/>
    <n v="1282798800"/>
    <x v="793"/>
    <n v="1284354000"/>
    <x v="488"/>
  </r>
  <r>
    <x v="0"/>
    <n v="31"/>
    <n v="2289"/>
    <s v="US"/>
    <s v="USD"/>
    <n v="1437109200"/>
    <x v="794"/>
    <n v="1441170000"/>
    <x v="232"/>
  </r>
  <r>
    <x v="1"/>
    <n v="290"/>
    <n v="12174"/>
    <s v="US"/>
    <s v="USD"/>
    <n v="1491886800"/>
    <x v="795"/>
    <n v="1493528400"/>
    <x v="793"/>
  </r>
  <r>
    <x v="1"/>
    <n v="122"/>
    <n v="9508"/>
    <s v="US"/>
    <s v="USD"/>
    <n v="1394600400"/>
    <x v="796"/>
    <n v="1395205200"/>
    <x v="794"/>
  </r>
  <r>
    <x v="1"/>
    <n v="1470"/>
    <n v="155849"/>
    <s v="US"/>
    <s v="USD"/>
    <n v="1561352400"/>
    <x v="797"/>
    <n v="1561438800"/>
    <x v="138"/>
  </r>
  <r>
    <x v="1"/>
    <n v="165"/>
    <n v="7758"/>
    <s v="CA"/>
    <s v="CAD"/>
    <n v="1322892000"/>
    <x v="798"/>
    <n v="1326693600"/>
    <x v="795"/>
  </r>
  <r>
    <x v="1"/>
    <n v="182"/>
    <n v="13835"/>
    <s v="US"/>
    <s v="USD"/>
    <n v="1274418000"/>
    <x v="799"/>
    <n v="1277960400"/>
    <x v="796"/>
  </r>
  <r>
    <x v="1"/>
    <n v="199"/>
    <n v="10770"/>
    <s v="IT"/>
    <s v="EUR"/>
    <n v="1434344400"/>
    <x v="800"/>
    <n v="1434690000"/>
    <x v="797"/>
  </r>
  <r>
    <x v="1"/>
    <n v="56"/>
    <n v="3208"/>
    <s v="GB"/>
    <s v="GBP"/>
    <n v="1373518800"/>
    <x v="801"/>
    <n v="1376110800"/>
    <x v="798"/>
  </r>
  <r>
    <x v="0"/>
    <n v="107"/>
    <n v="11108"/>
    <s v="US"/>
    <s v="USD"/>
    <n v="1517637600"/>
    <x v="802"/>
    <n v="1518415200"/>
    <x v="799"/>
  </r>
  <r>
    <x v="1"/>
    <n v="1460"/>
    <n v="42748.055"/>
    <s v="AU"/>
    <s v="AUD"/>
    <n v="1310619600"/>
    <x v="803"/>
    <n v="1310878800"/>
    <x v="800"/>
  </r>
  <r>
    <x v="0"/>
    <n v="27"/>
    <n v="2437"/>
    <s v="US"/>
    <s v="USD"/>
    <n v="1556427600"/>
    <x v="212"/>
    <n v="1556600400"/>
    <x v="368"/>
  </r>
  <r>
    <x v="0"/>
    <n v="1221"/>
    <n v="93991"/>
    <s v="US"/>
    <s v="USD"/>
    <n v="1576476000"/>
    <x v="804"/>
    <n v="1576994400"/>
    <x v="801"/>
  </r>
  <r>
    <x v="1"/>
    <n v="123"/>
    <n v="12620"/>
    <s v="CH"/>
    <s v="CHF"/>
    <n v="1381122000"/>
    <x v="805"/>
    <n v="1382677200"/>
    <x v="802"/>
  </r>
  <r>
    <x v="0"/>
    <n v="1"/>
    <n v="2"/>
    <s v="US"/>
    <s v="USD"/>
    <n v="1411102800"/>
    <x v="806"/>
    <n v="1411189200"/>
    <x v="803"/>
  </r>
  <r>
    <x v="1"/>
    <n v="159"/>
    <n v="8746"/>
    <s v="US"/>
    <s v="USD"/>
    <n v="1531803600"/>
    <x v="807"/>
    <n v="1534654800"/>
    <x v="482"/>
  </r>
  <r>
    <x v="1"/>
    <n v="110"/>
    <n v="3534"/>
    <s v="US"/>
    <s v="USD"/>
    <n v="1454133600"/>
    <x v="722"/>
    <n v="1457762400"/>
    <x v="496"/>
  </r>
  <r>
    <x v="2"/>
    <n v="14"/>
    <n v="709"/>
    <s v="US"/>
    <s v="USD"/>
    <n v="1336194000"/>
    <x v="477"/>
    <n v="1337490000"/>
    <x v="804"/>
  </r>
  <r>
    <x v="0"/>
    <n v="16"/>
    <n v="795"/>
    <s v="US"/>
    <s v="USD"/>
    <n v="1349326800"/>
    <x v="259"/>
    <n v="1349672400"/>
    <x v="805"/>
  </r>
  <r>
    <x v="1"/>
    <n v="236"/>
    <n v="12955"/>
    <s v="US"/>
    <s v="USD"/>
    <n v="1379566800"/>
    <x v="9"/>
    <n v="1379826000"/>
    <x v="806"/>
  </r>
  <r>
    <x v="1"/>
    <n v="191"/>
    <n v="8964"/>
    <s v="US"/>
    <s v="USD"/>
    <n v="1494651600"/>
    <x v="808"/>
    <n v="1497762000"/>
    <x v="807"/>
  </r>
  <r>
    <x v="0"/>
    <n v="41"/>
    <n v="1843"/>
    <s v="US"/>
    <s v="USD"/>
    <n v="1303880400"/>
    <x v="809"/>
    <n v="1304485200"/>
    <x v="808"/>
  </r>
  <r>
    <x v="1"/>
    <n v="3934"/>
    <n v="121950"/>
    <s v="US"/>
    <s v="USD"/>
    <n v="1335934800"/>
    <x v="444"/>
    <n v="1336885200"/>
    <x v="104"/>
  </r>
  <r>
    <x v="1"/>
    <n v="80"/>
    <n v="8621"/>
    <s v="CA"/>
    <s v="CAD"/>
    <n v="1528088400"/>
    <x v="384"/>
    <n v="1530421200"/>
    <x v="809"/>
  </r>
  <r>
    <x v="3"/>
    <n v="296"/>
    <n v="30215"/>
    <s v="US"/>
    <s v="USD"/>
    <n v="1421906400"/>
    <x v="810"/>
    <n v="1421992800"/>
    <x v="810"/>
  </r>
  <r>
    <x v="1"/>
    <n v="462"/>
    <n v="11539"/>
    <s v="US"/>
    <s v="USD"/>
    <n v="1568005200"/>
    <x v="811"/>
    <n v="1568178000"/>
    <x v="811"/>
  </r>
  <r>
    <x v="1"/>
    <n v="179"/>
    <n v="14310"/>
    <s v="US"/>
    <s v="USD"/>
    <n v="1346821200"/>
    <x v="812"/>
    <n v="1347944400"/>
    <x v="812"/>
  </r>
  <r>
    <x v="0"/>
    <n v="523"/>
    <n v="35536"/>
    <s v="AU"/>
    <s v="AUD"/>
    <n v="1557637200"/>
    <x v="813"/>
    <n v="1558760400"/>
    <x v="813"/>
  </r>
  <r>
    <x v="0"/>
    <n v="141"/>
    <n v="3676"/>
    <s v="GB"/>
    <s v="GBP"/>
    <n v="1375592400"/>
    <x v="814"/>
    <n v="1376629200"/>
    <x v="814"/>
  </r>
  <r>
    <x v="1"/>
    <n v="1866"/>
    <n v="195936"/>
    <s v="GB"/>
    <s v="GBP"/>
    <n v="1503982800"/>
    <x v="80"/>
    <n v="1504760400"/>
    <x v="815"/>
  </r>
  <r>
    <x v="0"/>
    <n v="52"/>
    <n v="1343"/>
    <s v="US"/>
    <s v="USD"/>
    <n v="1418882400"/>
    <x v="815"/>
    <n v="1419660000"/>
    <x v="414"/>
  </r>
  <r>
    <x v="2"/>
    <n v="27"/>
    <n v="2097"/>
    <s v="GB"/>
    <s v="GBP"/>
    <n v="1309237200"/>
    <x v="816"/>
    <n v="1311310800"/>
    <x v="816"/>
  </r>
  <r>
    <x v="1"/>
    <n v="156"/>
    <n v="9021"/>
    <s v="CH"/>
    <s v="CHF"/>
    <n v="1343365200"/>
    <x v="474"/>
    <n v="1344315600"/>
    <x v="82"/>
  </r>
  <r>
    <x v="0"/>
    <n v="225"/>
    <n v="20915"/>
    <s v="AU"/>
    <s v="AUD"/>
    <n v="1507957200"/>
    <x v="817"/>
    <n v="1510725600"/>
    <x v="817"/>
  </r>
  <r>
    <x v="1"/>
    <n v="255"/>
    <n v="9676"/>
    <s v="US"/>
    <s v="USD"/>
    <n v="1549519200"/>
    <x v="818"/>
    <n v="1551247200"/>
    <x v="818"/>
  </r>
  <r>
    <x v="0"/>
    <n v="38"/>
    <n v="1210"/>
    <s v="US"/>
    <s v="USD"/>
    <n v="1329026400"/>
    <x v="819"/>
    <n v="1330236000"/>
    <x v="819"/>
  </r>
  <r>
    <x v="1"/>
    <n v="2261"/>
    <n v="90440"/>
    <s v="US"/>
    <s v="USD"/>
    <n v="1544335200"/>
    <x v="609"/>
    <n v="1545112800"/>
    <x v="320"/>
  </r>
  <r>
    <x v="1"/>
    <n v="40"/>
    <n v="4044"/>
    <s v="US"/>
    <s v="USD"/>
    <n v="1279083600"/>
    <x v="547"/>
    <n v="1279170000"/>
    <x v="820"/>
  </r>
  <r>
    <x v="1"/>
    <n v="2289"/>
    <n v="192292"/>
    <s v="IT"/>
    <s v="EUR"/>
    <n v="1572498000"/>
    <x v="820"/>
    <n v="1573452000"/>
    <x v="821"/>
  </r>
  <r>
    <x v="1"/>
    <n v="65"/>
    <n v="6722"/>
    <s v="US"/>
    <s v="USD"/>
    <n v="1506056400"/>
    <x v="821"/>
    <n v="1507093200"/>
    <x v="822"/>
  </r>
  <r>
    <x v="0"/>
    <n v="15"/>
    <n v="1577"/>
    <s v="US"/>
    <s v="USD"/>
    <n v="1463029200"/>
    <x v="151"/>
    <n v="1463374800"/>
    <x v="823"/>
  </r>
  <r>
    <x v="0"/>
    <n v="37"/>
    <n v="3301"/>
    <s v="US"/>
    <s v="USD"/>
    <n v="1342069200"/>
    <x v="822"/>
    <n v="1344574800"/>
    <x v="824"/>
  </r>
  <r>
    <x v="1"/>
    <n v="3777"/>
    <n v="196386"/>
    <s v="IT"/>
    <s v="EUR"/>
    <n v="1388296800"/>
    <x v="823"/>
    <n v="1389074400"/>
    <x v="497"/>
  </r>
  <r>
    <x v="1"/>
    <n v="184"/>
    <n v="11952"/>
    <s v="GB"/>
    <s v="GBP"/>
    <n v="1493787600"/>
    <x v="824"/>
    <n v="1494997200"/>
    <x v="825"/>
  </r>
  <r>
    <x v="1"/>
    <n v="85"/>
    <n v="3930"/>
    <s v="US"/>
    <s v="USD"/>
    <n v="1424844000"/>
    <x v="825"/>
    <n v="1425448800"/>
    <x v="826"/>
  </r>
  <r>
    <x v="0"/>
    <n v="112"/>
    <n v="5729"/>
    <s v="US"/>
    <s v="USD"/>
    <n v="1403931600"/>
    <x v="826"/>
    <n v="1404104400"/>
    <x v="827"/>
  </r>
  <r>
    <x v="1"/>
    <n v="144"/>
    <n v="4883"/>
    <s v="US"/>
    <s v="USD"/>
    <n v="1394514000"/>
    <x v="827"/>
    <n v="1394773200"/>
    <x v="828"/>
  </r>
  <r>
    <x v="1"/>
    <n v="1902"/>
    <n v="175015"/>
    <s v="US"/>
    <s v="USD"/>
    <n v="1365397200"/>
    <x v="828"/>
    <n v="1366520400"/>
    <x v="829"/>
  </r>
  <r>
    <x v="1"/>
    <n v="105"/>
    <n v="11280"/>
    <s v="US"/>
    <s v="USD"/>
    <n v="1456120800"/>
    <x v="829"/>
    <n v="1456639200"/>
    <x v="830"/>
  </r>
  <r>
    <x v="1"/>
    <n v="132"/>
    <n v="10012"/>
    <s v="US"/>
    <s v="USD"/>
    <n v="1437714000"/>
    <x v="830"/>
    <n v="1438318800"/>
    <x v="94"/>
  </r>
  <r>
    <x v="0"/>
    <n v="21"/>
    <n v="46433"/>
    <s v="US"/>
    <s v="USD"/>
    <n v="1563771600"/>
    <x v="831"/>
    <n v="1564030800"/>
    <x v="831"/>
  </r>
  <r>
    <x v="3"/>
    <n v="976"/>
    <n v="84891"/>
    <s v="US"/>
    <s v="USD"/>
    <n v="1448517600"/>
    <x v="832"/>
    <n v="1449295200"/>
    <x v="832"/>
  </r>
  <r>
    <x v="1"/>
    <n v="96"/>
    <n v="8149"/>
    <s v="US"/>
    <s v="USD"/>
    <n v="1528779600"/>
    <x v="833"/>
    <n v="1531890000"/>
    <x v="833"/>
  </r>
  <r>
    <x v="0"/>
    <n v="67"/>
    <n v="3839"/>
    <s v="US"/>
    <s v="USD"/>
    <n v="1304744400"/>
    <x v="834"/>
    <n v="1306213200"/>
    <x v="834"/>
  </r>
  <r>
    <x v="2"/>
    <n v="66"/>
    <n v="6161"/>
    <s v="CA"/>
    <s v="CAD"/>
    <n v="1354341600"/>
    <x v="835"/>
    <n v="1356242400"/>
    <x v="835"/>
  </r>
  <r>
    <x v="0"/>
    <n v="78"/>
    <n v="5615"/>
    <s v="US"/>
    <s v="USD"/>
    <n v="1294552800"/>
    <x v="836"/>
    <n v="1297576800"/>
    <x v="836"/>
  </r>
  <r>
    <x v="0"/>
    <n v="67"/>
    <n v="8149"/>
    <s v="AU"/>
    <s v="AUD"/>
    <n v="1295935200"/>
    <x v="837"/>
    <n v="1296194400"/>
    <x v="611"/>
  </r>
  <r>
    <x v="1"/>
    <n v="114"/>
    <n v="11969"/>
    <s v="US"/>
    <s v="USD"/>
    <n v="1411534800"/>
    <x v="219"/>
    <n v="1414558800"/>
    <x v="837"/>
  </r>
  <r>
    <x v="0"/>
    <n v="263"/>
    <n v="8142"/>
    <s v="AU"/>
    <s v="AUD"/>
    <n v="1486706400"/>
    <x v="365"/>
    <n v="1488348000"/>
    <x v="334"/>
  </r>
  <r>
    <x v="0"/>
    <n v="1691"/>
    <n v="55805"/>
    <s v="US"/>
    <s v="USD"/>
    <n v="1333602000"/>
    <x v="838"/>
    <n v="1334898000"/>
    <x v="838"/>
  </r>
  <r>
    <x v="0"/>
    <n v="181"/>
    <n v="15238"/>
    <s v="US"/>
    <s v="USD"/>
    <n v="1308200400"/>
    <x v="839"/>
    <n v="1308373200"/>
    <x v="839"/>
  </r>
  <r>
    <x v="0"/>
    <n v="13"/>
    <n v="961"/>
    <s v="US"/>
    <s v="USD"/>
    <n v="1411707600"/>
    <x v="840"/>
    <n v="1412312400"/>
    <x v="216"/>
  </r>
  <r>
    <x v="3"/>
    <n v="160"/>
    <n v="5918"/>
    <s v="US"/>
    <s v="USD"/>
    <n v="1418364000"/>
    <x v="841"/>
    <n v="1419228000"/>
    <x v="840"/>
  </r>
  <r>
    <x v="1"/>
    <n v="203"/>
    <n v="9520"/>
    <s v="US"/>
    <s v="USD"/>
    <n v="1429333200"/>
    <x v="842"/>
    <n v="1430974800"/>
    <x v="133"/>
  </r>
  <r>
    <x v="0"/>
    <n v="1"/>
    <n v="5"/>
    <s v="US"/>
    <s v="USD"/>
    <n v="1555390800"/>
    <x v="843"/>
    <n v="1555822800"/>
    <x v="354"/>
  </r>
  <r>
    <x v="1"/>
    <n v="1559"/>
    <n v="159056"/>
    <s v="US"/>
    <s v="USD"/>
    <n v="1482732000"/>
    <x v="844"/>
    <n v="1482818400"/>
    <x v="721"/>
  </r>
  <r>
    <x v="3"/>
    <n v="2266"/>
    <n v="101987"/>
    <s v="US"/>
    <s v="USD"/>
    <n v="1470718800"/>
    <x v="845"/>
    <n v="1471928400"/>
    <x v="841"/>
  </r>
  <r>
    <x v="0"/>
    <n v="21"/>
    <n v="1980"/>
    <s v="US"/>
    <s v="USD"/>
    <n v="1450591200"/>
    <x v="846"/>
    <n v="1453701600"/>
    <x v="842"/>
  </r>
  <r>
    <x v="1"/>
    <n v="1548"/>
    <n v="156384"/>
    <s v="AU"/>
    <s v="AUD"/>
    <n v="1348290000"/>
    <x v="110"/>
    <n v="1350363600"/>
    <x v="843"/>
  </r>
  <r>
    <x v="1"/>
    <n v="80"/>
    <n v="7763"/>
    <s v="US"/>
    <s v="USD"/>
    <n v="1353823200"/>
    <x v="847"/>
    <n v="1353996000"/>
    <x v="844"/>
  </r>
  <r>
    <x v="0"/>
    <n v="830"/>
    <n v="35698"/>
    <s v="US"/>
    <s v="USD"/>
    <n v="1450764000"/>
    <x v="848"/>
    <n v="1451109600"/>
    <x v="845"/>
  </r>
  <r>
    <x v="1"/>
    <n v="131"/>
    <n v="12434"/>
    <s v="US"/>
    <s v="USD"/>
    <n v="1329372000"/>
    <x v="849"/>
    <n v="1329631200"/>
    <x v="846"/>
  </r>
  <r>
    <x v="1"/>
    <n v="112"/>
    <n v="8081"/>
    <s v="US"/>
    <s v="USD"/>
    <n v="1277096400"/>
    <x v="780"/>
    <n v="1278997200"/>
    <x v="847"/>
  </r>
  <r>
    <x v="0"/>
    <n v="130"/>
    <n v="6631"/>
    <s v="US"/>
    <s v="USD"/>
    <n v="1277701200"/>
    <x v="140"/>
    <n v="1280120400"/>
    <x v="688"/>
  </r>
  <r>
    <x v="0"/>
    <n v="55"/>
    <n v="4678"/>
    <s v="US"/>
    <s v="USD"/>
    <n v="1454911200"/>
    <x v="850"/>
    <n v="1458104400"/>
    <x v="848"/>
  </r>
  <r>
    <x v="1"/>
    <n v="155"/>
    <n v="6800"/>
    <s v="US"/>
    <s v="USD"/>
    <n v="1297922400"/>
    <x v="851"/>
    <n v="1298268000"/>
    <x v="248"/>
  </r>
  <r>
    <x v="1"/>
    <n v="266"/>
    <n v="10657"/>
    <s v="US"/>
    <s v="USD"/>
    <n v="1384408800"/>
    <x v="852"/>
    <n v="1386223200"/>
    <x v="849"/>
  </r>
  <r>
    <x v="0"/>
    <n v="114"/>
    <n v="4997"/>
    <s v="IT"/>
    <s v="EUR"/>
    <n v="1299304800"/>
    <x v="853"/>
    <n v="1299823200"/>
    <x v="850"/>
  </r>
  <r>
    <x v="1"/>
    <n v="155"/>
    <n v="13164"/>
    <s v="US"/>
    <s v="USD"/>
    <n v="1431320400"/>
    <x v="854"/>
    <n v="1431752400"/>
    <x v="851"/>
  </r>
  <r>
    <x v="1"/>
    <n v="207"/>
    <n v="8501"/>
    <s v="GB"/>
    <s v="GBP"/>
    <n v="1264399200"/>
    <x v="67"/>
    <n v="1267855200"/>
    <x v="852"/>
  </r>
  <r>
    <x v="1"/>
    <n v="245"/>
    <n v="86436.5"/>
    <s v="US"/>
    <s v="USD"/>
    <n v="1497502800"/>
    <x v="855"/>
    <n v="1497675600"/>
    <x v="853"/>
  </r>
  <r>
    <x v="1"/>
    <n v="1573"/>
    <n v="121138"/>
    <s v="US"/>
    <s v="USD"/>
    <n v="1333688400"/>
    <x v="107"/>
    <n v="1336885200"/>
    <x v="104"/>
  </r>
  <r>
    <x v="1"/>
    <n v="114"/>
    <n v="8117"/>
    <s v="US"/>
    <s v="USD"/>
    <n v="1293861600"/>
    <x v="344"/>
    <n v="1295157600"/>
    <x v="854"/>
  </r>
  <r>
    <x v="1"/>
    <n v="93"/>
    <n v="8550"/>
    <s v="US"/>
    <s v="USD"/>
    <n v="1576994400"/>
    <x v="856"/>
    <n v="1577599200"/>
    <x v="855"/>
  </r>
  <r>
    <x v="0"/>
    <n v="594"/>
    <n v="57659"/>
    <s v="US"/>
    <s v="USD"/>
    <n v="1304917200"/>
    <x v="857"/>
    <n v="1305003600"/>
    <x v="856"/>
  </r>
  <r>
    <x v="0"/>
    <n v="24"/>
    <n v="1414"/>
    <s v="US"/>
    <s v="USD"/>
    <n v="1381208400"/>
    <x v="858"/>
    <n v="1381726800"/>
    <x v="857"/>
  </r>
  <r>
    <x v="1"/>
    <n v="1681"/>
    <n v="97524"/>
    <s v="US"/>
    <s v="USD"/>
    <n v="1401685200"/>
    <x v="859"/>
    <n v="1402462800"/>
    <x v="858"/>
  </r>
  <r>
    <x v="0"/>
    <n v="252"/>
    <n v="26176"/>
    <s v="US"/>
    <s v="USD"/>
    <n v="1291960800"/>
    <x v="860"/>
    <n v="1292133600"/>
    <x v="859"/>
  </r>
  <r>
    <x v="1"/>
    <n v="32"/>
    <n v="2991"/>
    <s v="US"/>
    <s v="USD"/>
    <n v="1368853200"/>
    <x v="170"/>
    <n v="1368939600"/>
    <x v="860"/>
  </r>
  <r>
    <x v="1"/>
    <n v="135"/>
    <n v="8366"/>
    <s v="US"/>
    <s v="USD"/>
    <n v="1448776800"/>
    <x v="861"/>
    <n v="1452146400"/>
    <x v="264"/>
  </r>
  <r>
    <x v="1"/>
    <n v="140"/>
    <n v="12886"/>
    <s v="US"/>
    <s v="USD"/>
    <n v="1296194400"/>
    <x v="862"/>
    <n v="1296712800"/>
    <x v="65"/>
  </r>
  <r>
    <x v="0"/>
    <n v="67"/>
    <n v="8126"/>
    <s v="US"/>
    <s v="USD"/>
    <n v="1517983200"/>
    <x v="863"/>
    <n v="1520748000"/>
    <x v="861"/>
  </r>
  <r>
    <x v="1"/>
    <n v="92"/>
    <n v="8641"/>
    <s v="US"/>
    <s v="USD"/>
    <n v="1478930400"/>
    <x v="864"/>
    <n v="1480831200"/>
    <x v="862"/>
  </r>
  <r>
    <x v="1"/>
    <n v="1015"/>
    <n v="86244"/>
    <s v="GB"/>
    <s v="GBP"/>
    <n v="1426395600"/>
    <x v="527"/>
    <n v="1426914000"/>
    <x v="454"/>
  </r>
  <r>
    <x v="0"/>
    <n v="742"/>
    <n v="78630"/>
    <s v="US"/>
    <s v="USD"/>
    <n v="1446181200"/>
    <x v="865"/>
    <n v="1446616800"/>
    <x v="863"/>
  </r>
  <r>
    <x v="1"/>
    <n v="323"/>
    <n v="11941"/>
    <s v="US"/>
    <s v="USD"/>
    <n v="1514181600"/>
    <x v="866"/>
    <n v="1517032800"/>
    <x v="864"/>
  </r>
  <r>
    <x v="0"/>
    <n v="75"/>
    <n v="6115"/>
    <s v="US"/>
    <s v="USD"/>
    <n v="1311051600"/>
    <x v="867"/>
    <n v="1311224400"/>
    <x v="865"/>
  </r>
  <r>
    <x v="1"/>
    <n v="2326"/>
    <n v="188404"/>
    <s v="US"/>
    <s v="USD"/>
    <n v="1564894800"/>
    <x v="868"/>
    <n v="1566190800"/>
    <x v="866"/>
  </r>
  <r>
    <x v="1"/>
    <n v="381"/>
    <n v="9910"/>
    <s v="US"/>
    <s v="USD"/>
    <n v="1567918800"/>
    <x v="105"/>
    <n v="1570165200"/>
    <x v="867"/>
  </r>
  <r>
    <x v="0"/>
    <n v="4405"/>
    <n v="114523"/>
    <s v="US"/>
    <s v="USD"/>
    <n v="1386309600"/>
    <x v="481"/>
    <n v="1388556000"/>
    <x v="868"/>
  </r>
  <r>
    <x v="0"/>
    <n v="92"/>
    <n v="3144"/>
    <s v="US"/>
    <s v="USD"/>
    <n v="1301979600"/>
    <x v="253"/>
    <n v="1303189200"/>
    <x v="296"/>
  </r>
  <r>
    <x v="1"/>
    <n v="480"/>
    <n v="13441"/>
    <s v="US"/>
    <s v="USD"/>
    <n v="1493269200"/>
    <x v="869"/>
    <n v="1494478800"/>
    <x v="869"/>
  </r>
  <r>
    <x v="0"/>
    <n v="64"/>
    <n v="4899"/>
    <s v="US"/>
    <s v="USD"/>
    <n v="1478930400"/>
    <x v="864"/>
    <n v="1480744800"/>
    <x v="274"/>
  </r>
  <r>
    <x v="1"/>
    <n v="226"/>
    <n v="11990"/>
    <s v="US"/>
    <s v="USD"/>
    <n v="1555390800"/>
    <x v="843"/>
    <n v="1555822800"/>
    <x v="354"/>
  </r>
  <r>
    <x v="0"/>
    <n v="64"/>
    <n v="6839"/>
    <s v="US"/>
    <s v="USD"/>
    <n v="1456984800"/>
    <x v="289"/>
    <n v="1458882000"/>
    <x v="870"/>
  </r>
  <r>
    <x v="1"/>
    <n v="241"/>
    <n v="8849.5"/>
    <s v="US"/>
    <s v="USD"/>
    <n v="1411621200"/>
    <x v="870"/>
    <n v="1411966800"/>
    <x v="871"/>
  </r>
  <r>
    <x v="1"/>
    <n v="132"/>
    <n v="13223"/>
    <s v="US"/>
    <s v="USD"/>
    <n v="1525669200"/>
    <x v="871"/>
    <n v="1526878800"/>
    <x v="98"/>
  </r>
  <r>
    <x v="3"/>
    <n v="75"/>
    <n v="7608"/>
    <s v="IT"/>
    <s v="EUR"/>
    <n v="1450936800"/>
    <x v="872"/>
    <n v="1452405600"/>
    <x v="872"/>
  </r>
  <r>
    <x v="0"/>
    <n v="842"/>
    <n v="74073"/>
    <s v="US"/>
    <s v="USD"/>
    <n v="1413522000"/>
    <x v="873"/>
    <n v="1414040400"/>
    <x v="873"/>
  </r>
  <r>
    <x v="1"/>
    <n v="2043"/>
    <n v="153216"/>
    <s v="US"/>
    <s v="USD"/>
    <n v="1541307600"/>
    <x v="874"/>
    <n v="1543816800"/>
    <x v="526"/>
  </r>
  <r>
    <x v="0"/>
    <n v="112"/>
    <n v="4814"/>
    <s v="US"/>
    <s v="USD"/>
    <n v="1357106400"/>
    <x v="875"/>
    <n v="1359698400"/>
    <x v="874"/>
  </r>
  <r>
    <x v="3"/>
    <n v="139"/>
    <n v="4603"/>
    <s v="IT"/>
    <s v="EUR"/>
    <n v="1390197600"/>
    <x v="876"/>
    <n v="1390629600"/>
    <x v="875"/>
  </r>
  <r>
    <x v="0"/>
    <n v="374"/>
    <n v="37823"/>
    <s v="US"/>
    <s v="USD"/>
    <n v="1265868000"/>
    <x v="877"/>
    <n v="1267077600"/>
    <x v="876"/>
  </r>
  <r>
    <x v="3"/>
    <n v="1122"/>
    <n v="62819"/>
    <s v="US"/>
    <s v="USD"/>
    <n v="1467176400"/>
    <x v="878"/>
    <n v="1467781200"/>
    <x v="877"/>
  </r>
  <r>
    <x v="4"/>
    <m/>
    <m/>
    <m/>
    <m/>
    <m/>
    <x v="879"/>
    <m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F2631-D3D0-9F4C-B30D-C145CE450376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8EE9E-F19B-9B41-B227-403E51493200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5BD92-7D46-7A43-B182-3A3885813279}" name="PivotTable10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977" firstHeaderRow="1" firstDataRow="1" firstDataCol="1"/>
  <pivotFields count="18">
    <pivotField showAll="0"/>
    <pivotField axis="axisRow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dataField="1"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 t="grand">
      <x/>
    </i>
  </rowItems>
  <colItems count="1">
    <i/>
  </colItems>
  <dataFields count="1">
    <dataField name="Average of pledg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F2EE-6DDD-BA47-BAC8-50D01CE9EBA3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7" firstHeaderRow="1" firstDataRow="2" firstDataCol="1"/>
  <pivotFields count="13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48978-5B13-AD44-8C36-94B9C5BDDD47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7" firstHeaderRow="1" firstDataRow="2" firstDataCol="1"/>
  <pivotFields count="13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FDA9-927A-0A45-B583-3EE19B8EB6C1}">
  <sheetPr codeName="Sheet1"/>
  <dimension ref="A3:F14"/>
  <sheetViews>
    <sheetView workbookViewId="0">
      <selection activeCell="F11" sqref="F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23" max="23" width="13" bestFit="1" customWidth="1"/>
    <col min="24" max="24" width="18.83203125" bestFit="1" customWidth="1"/>
    <col min="25" max="25" width="9.5" bestFit="1" customWidth="1"/>
    <col min="26" max="26" width="8.5" bestFit="1" customWidth="1"/>
    <col min="27" max="28" width="10.5" bestFit="1" customWidth="1"/>
  </cols>
  <sheetData>
    <row r="3" spans="1:6" x14ac:dyDescent="0.2">
      <c r="A3" s="9" t="s">
        <v>2070</v>
      </c>
      <c r="B3" s="9" t="s">
        <v>2066</v>
      </c>
    </row>
    <row r="4" spans="1:6" x14ac:dyDescent="0.2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2040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0" t="s">
        <v>2032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0" t="s">
        <v>2049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0" t="s">
        <v>2063</v>
      </c>
      <c r="B8" s="11"/>
      <c r="C8" s="11"/>
      <c r="D8" s="11"/>
      <c r="E8" s="11">
        <v>4</v>
      </c>
      <c r="F8" s="11">
        <v>4</v>
      </c>
    </row>
    <row r="9" spans="1:6" x14ac:dyDescent="0.2">
      <c r="A9" s="10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0" t="s">
        <v>2053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0" t="s">
        <v>2046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0" t="s">
        <v>2036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0" t="s">
        <v>2038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29F9-C066-A044-97BF-3B38C5847588}">
  <sheetPr codeName="Sheet2"/>
  <dimension ref="A3:F29"/>
  <sheetViews>
    <sheetView workbookViewId="0">
      <selection activeCell="G41" sqref="G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3" spans="1:6" x14ac:dyDescent="0.2">
      <c r="A3" s="9" t="s">
        <v>2070</v>
      </c>
      <c r="B3" s="9" t="s">
        <v>2066</v>
      </c>
    </row>
    <row r="4" spans="1:6" x14ac:dyDescent="0.2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2048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 x14ac:dyDescent="0.2">
      <c r="A6" s="10" t="s">
        <v>2064</v>
      </c>
      <c r="B6" s="11"/>
      <c r="C6" s="11"/>
      <c r="D6" s="11"/>
      <c r="E6" s="11">
        <v>4</v>
      </c>
      <c r="F6" s="11">
        <v>4</v>
      </c>
    </row>
    <row r="7" spans="1:6" x14ac:dyDescent="0.2">
      <c r="A7" s="10" t="s">
        <v>2041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 x14ac:dyDescent="0.2">
      <c r="A8" s="10" t="s">
        <v>2043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 x14ac:dyDescent="0.2">
      <c r="A9" s="10" t="s">
        <v>2042</v>
      </c>
      <c r="B9" s="11"/>
      <c r="C9" s="11">
        <v>8</v>
      </c>
      <c r="D9" s="11"/>
      <c r="E9" s="11">
        <v>10</v>
      </c>
      <c r="F9" s="11">
        <v>18</v>
      </c>
    </row>
    <row r="10" spans="1:6" x14ac:dyDescent="0.2">
      <c r="A10" s="10" t="s">
        <v>2052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 x14ac:dyDescent="0.2">
      <c r="A11" s="10" t="s">
        <v>2033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2">
      <c r="A12" s="10" t="s">
        <v>2044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2">
      <c r="A13" s="10" t="s">
        <v>2057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 x14ac:dyDescent="0.2">
      <c r="A14" s="10" t="s">
        <v>2056</v>
      </c>
      <c r="B14" s="11"/>
      <c r="C14" s="11">
        <v>3</v>
      </c>
      <c r="D14" s="11"/>
      <c r="E14" s="11">
        <v>4</v>
      </c>
      <c r="F14" s="11">
        <v>7</v>
      </c>
    </row>
    <row r="15" spans="1:6" x14ac:dyDescent="0.2">
      <c r="A15" s="10" t="s">
        <v>2060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 x14ac:dyDescent="0.2">
      <c r="A16" s="10" t="s">
        <v>2047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 x14ac:dyDescent="0.2">
      <c r="A17" s="10" t="s">
        <v>2054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 x14ac:dyDescent="0.2">
      <c r="A18" s="10" t="s">
        <v>2039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 x14ac:dyDescent="0.2">
      <c r="A19" s="10" t="s">
        <v>2055</v>
      </c>
      <c r="B19" s="11"/>
      <c r="C19" s="11">
        <v>4</v>
      </c>
      <c r="D19" s="11"/>
      <c r="E19" s="11">
        <v>4</v>
      </c>
      <c r="F19" s="11">
        <v>8</v>
      </c>
    </row>
    <row r="20" spans="1:6" x14ac:dyDescent="0.2">
      <c r="A20" s="10" t="s">
        <v>2035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 x14ac:dyDescent="0.2">
      <c r="A21" s="10" t="s">
        <v>2062</v>
      </c>
      <c r="B21" s="11"/>
      <c r="C21" s="11">
        <v>9</v>
      </c>
      <c r="D21" s="11"/>
      <c r="E21" s="11">
        <v>5</v>
      </c>
      <c r="F21" s="11">
        <v>14</v>
      </c>
    </row>
    <row r="22" spans="1:6" x14ac:dyDescent="0.2">
      <c r="A22" s="10" t="s">
        <v>2051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 x14ac:dyDescent="0.2">
      <c r="A23" s="10" t="s">
        <v>2059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 x14ac:dyDescent="0.2">
      <c r="A24" s="10" t="s">
        <v>2058</v>
      </c>
      <c r="B24" s="11"/>
      <c r="C24" s="11">
        <v>7</v>
      </c>
      <c r="D24" s="11"/>
      <c r="E24" s="11">
        <v>14</v>
      </c>
      <c r="F24" s="11">
        <v>21</v>
      </c>
    </row>
    <row r="25" spans="1:6" x14ac:dyDescent="0.2">
      <c r="A25" s="10" t="s">
        <v>2050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 x14ac:dyDescent="0.2">
      <c r="A26" s="10" t="s">
        <v>2045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 x14ac:dyDescent="0.2">
      <c r="A27" s="10" t="s">
        <v>2037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 x14ac:dyDescent="0.2">
      <c r="A28" s="10" t="s">
        <v>2061</v>
      </c>
      <c r="B28" s="11"/>
      <c r="C28" s="11"/>
      <c r="D28" s="11"/>
      <c r="E28" s="11">
        <v>3</v>
      </c>
      <c r="F28" s="11">
        <v>3</v>
      </c>
    </row>
    <row r="29" spans="1:6" x14ac:dyDescent="0.2">
      <c r="A29" s="10" t="s">
        <v>2068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72A5-BCD7-0C43-AA54-8FFB33FB7F9A}">
  <sheetPr codeName="Sheet3"/>
  <dimension ref="A1:B977"/>
  <sheetViews>
    <sheetView tabSelected="1" workbookViewId="0">
      <selection activeCell="K17" sqref="K17"/>
    </sheetView>
  </sheetViews>
  <sheetFormatPr baseColWidth="10" defaultRowHeight="16" x14ac:dyDescent="0.2"/>
  <cols>
    <col min="1" max="1" width="30.6640625" bestFit="1" customWidth="1"/>
    <col min="2" max="2" width="17.33203125" bestFit="1" customWidth="1"/>
  </cols>
  <sheetData>
    <row r="1" spans="1:2" x14ac:dyDescent="0.2">
      <c r="A1" s="9" t="s">
        <v>2069</v>
      </c>
      <c r="B1" t="s">
        <v>2073</v>
      </c>
    </row>
    <row r="2" spans="1:2" x14ac:dyDescent="0.2">
      <c r="A2" s="10" t="s">
        <v>202</v>
      </c>
      <c r="B2" s="11">
        <v>4460</v>
      </c>
    </row>
    <row r="3" spans="1:2" x14ac:dyDescent="0.2">
      <c r="A3" s="10" t="s">
        <v>586</v>
      </c>
      <c r="B3" s="11">
        <v>143910</v>
      </c>
    </row>
    <row r="4" spans="1:2" x14ac:dyDescent="0.2">
      <c r="A4" s="10" t="s">
        <v>849</v>
      </c>
      <c r="B4" s="11">
        <v>62127</v>
      </c>
    </row>
    <row r="5" spans="1:2" x14ac:dyDescent="0.2">
      <c r="A5" s="10" t="s">
        <v>416</v>
      </c>
      <c r="B5" s="11">
        <v>195750</v>
      </c>
    </row>
    <row r="6" spans="1:2" x14ac:dyDescent="0.2">
      <c r="A6" s="10" t="s">
        <v>1822</v>
      </c>
      <c r="B6" s="11">
        <v>11108</v>
      </c>
    </row>
    <row r="7" spans="1:2" x14ac:dyDescent="0.2">
      <c r="A7" s="10" t="s">
        <v>1034</v>
      </c>
      <c r="B7" s="11">
        <v>6514</v>
      </c>
    </row>
    <row r="8" spans="1:2" x14ac:dyDescent="0.2">
      <c r="A8" s="10" t="s">
        <v>756</v>
      </c>
      <c r="B8" s="11">
        <v>977</v>
      </c>
    </row>
    <row r="9" spans="1:2" x14ac:dyDescent="0.2">
      <c r="A9" s="10" t="s">
        <v>408</v>
      </c>
      <c r="B9" s="11">
        <v>6927</v>
      </c>
    </row>
    <row r="10" spans="1:2" x14ac:dyDescent="0.2">
      <c r="A10" s="10" t="s">
        <v>1907</v>
      </c>
      <c r="B10" s="11">
        <v>8149</v>
      </c>
    </row>
    <row r="11" spans="1:2" x14ac:dyDescent="0.2">
      <c r="A11" s="10" t="s">
        <v>307</v>
      </c>
      <c r="B11" s="11">
        <v>42596</v>
      </c>
    </row>
    <row r="12" spans="1:2" x14ac:dyDescent="0.2">
      <c r="A12" s="10" t="s">
        <v>572</v>
      </c>
      <c r="B12" s="11">
        <v>9935</v>
      </c>
    </row>
    <row r="13" spans="1:2" x14ac:dyDescent="0.2">
      <c r="A13" s="10" t="s">
        <v>1675</v>
      </c>
      <c r="B13" s="11">
        <v>14273</v>
      </c>
    </row>
    <row r="14" spans="1:2" x14ac:dyDescent="0.2">
      <c r="A14" s="10" t="s">
        <v>1668</v>
      </c>
      <c r="B14" s="11">
        <v>189192</v>
      </c>
    </row>
    <row r="15" spans="1:2" x14ac:dyDescent="0.2">
      <c r="A15" s="10" t="s">
        <v>774</v>
      </c>
      <c r="B15" s="11">
        <v>9546</v>
      </c>
    </row>
    <row r="16" spans="1:2" x14ac:dyDescent="0.2">
      <c r="A16" s="10" t="s">
        <v>1155</v>
      </c>
      <c r="B16" s="11">
        <v>14089</v>
      </c>
    </row>
    <row r="17" spans="1:2" x14ac:dyDescent="0.2">
      <c r="A17" s="10" t="s">
        <v>1460</v>
      </c>
      <c r="B17" s="11">
        <v>1260</v>
      </c>
    </row>
    <row r="18" spans="1:2" x14ac:dyDescent="0.2">
      <c r="A18" s="10" t="s">
        <v>938</v>
      </c>
      <c r="B18" s="11">
        <v>10739</v>
      </c>
    </row>
    <row r="19" spans="1:2" x14ac:dyDescent="0.2">
      <c r="A19" s="10" t="s">
        <v>164</v>
      </c>
      <c r="B19" s="11">
        <v>6132</v>
      </c>
    </row>
    <row r="20" spans="1:2" x14ac:dyDescent="0.2">
      <c r="A20" s="10" t="s">
        <v>880</v>
      </c>
      <c r="B20" s="11">
        <v>12552</v>
      </c>
    </row>
    <row r="21" spans="1:2" x14ac:dyDescent="0.2">
      <c r="A21" s="10" t="s">
        <v>1816</v>
      </c>
      <c r="B21" s="11">
        <v>13835</v>
      </c>
    </row>
    <row r="22" spans="1:2" x14ac:dyDescent="0.2">
      <c r="A22" s="10" t="s">
        <v>1681</v>
      </c>
      <c r="B22" s="11">
        <v>107516</v>
      </c>
    </row>
    <row r="23" spans="1:2" x14ac:dyDescent="0.2">
      <c r="A23" s="10" t="s">
        <v>430</v>
      </c>
      <c r="B23" s="11">
        <v>45004</v>
      </c>
    </row>
    <row r="24" spans="1:2" x14ac:dyDescent="0.2">
      <c r="A24" s="10" t="s">
        <v>245</v>
      </c>
      <c r="B24" s="11">
        <v>32951</v>
      </c>
    </row>
    <row r="25" spans="1:2" x14ac:dyDescent="0.2">
      <c r="A25" s="10" t="s">
        <v>464</v>
      </c>
      <c r="B25" s="11">
        <v>3496</v>
      </c>
    </row>
    <row r="26" spans="1:2" x14ac:dyDescent="0.2">
      <c r="A26" s="10" t="s">
        <v>1220</v>
      </c>
      <c r="B26" s="11">
        <v>5113</v>
      </c>
    </row>
    <row r="27" spans="1:2" x14ac:dyDescent="0.2">
      <c r="A27" s="10" t="s">
        <v>338</v>
      </c>
      <c r="B27" s="11">
        <v>7322</v>
      </c>
    </row>
    <row r="28" spans="1:2" x14ac:dyDescent="0.2">
      <c r="A28" s="10" t="s">
        <v>550</v>
      </c>
      <c r="B28" s="11">
        <v>168095</v>
      </c>
    </row>
    <row r="29" spans="1:2" x14ac:dyDescent="0.2">
      <c r="A29" s="10" t="s">
        <v>1101</v>
      </c>
      <c r="B29" s="11">
        <v>7227</v>
      </c>
    </row>
    <row r="30" spans="1:2" x14ac:dyDescent="0.2">
      <c r="A30" s="10" t="s">
        <v>1979</v>
      </c>
      <c r="B30" s="11">
        <v>8366</v>
      </c>
    </row>
    <row r="31" spans="1:2" x14ac:dyDescent="0.2">
      <c r="A31" s="10" t="s">
        <v>1748</v>
      </c>
      <c r="B31" s="11">
        <v>2778</v>
      </c>
    </row>
    <row r="32" spans="1:2" x14ac:dyDescent="0.2">
      <c r="A32" s="10" t="s">
        <v>1360</v>
      </c>
      <c r="B32" s="11">
        <v>57010</v>
      </c>
    </row>
    <row r="33" spans="1:2" x14ac:dyDescent="0.2">
      <c r="A33" s="10" t="s">
        <v>422</v>
      </c>
      <c r="B33" s="11">
        <v>718</v>
      </c>
    </row>
    <row r="34" spans="1:2" x14ac:dyDescent="0.2">
      <c r="A34" s="10" t="s">
        <v>859</v>
      </c>
      <c r="B34" s="11">
        <v>154321</v>
      </c>
    </row>
    <row r="35" spans="1:2" x14ac:dyDescent="0.2">
      <c r="A35" s="10" t="s">
        <v>1984</v>
      </c>
      <c r="B35" s="11">
        <v>8641</v>
      </c>
    </row>
    <row r="36" spans="1:2" x14ac:dyDescent="0.2">
      <c r="A36" s="10" t="s">
        <v>818</v>
      </c>
      <c r="B36" s="11">
        <v>14199</v>
      </c>
    </row>
    <row r="37" spans="1:2" x14ac:dyDescent="0.2">
      <c r="A37" s="10" t="s">
        <v>1691</v>
      </c>
      <c r="B37" s="11">
        <v>4929</v>
      </c>
    </row>
    <row r="38" spans="1:2" x14ac:dyDescent="0.2">
      <c r="A38" s="10" t="s">
        <v>247</v>
      </c>
      <c r="B38" s="11">
        <v>14951</v>
      </c>
    </row>
    <row r="39" spans="1:2" x14ac:dyDescent="0.2">
      <c r="A39" s="10" t="s">
        <v>820</v>
      </c>
      <c r="B39" s="11">
        <v>196779</v>
      </c>
    </row>
    <row r="40" spans="1:2" x14ac:dyDescent="0.2">
      <c r="A40" s="10" t="s">
        <v>174</v>
      </c>
      <c r="B40" s="11">
        <v>557</v>
      </c>
    </row>
    <row r="41" spans="1:2" x14ac:dyDescent="0.2">
      <c r="A41" s="10" t="s">
        <v>12</v>
      </c>
      <c r="B41" s="11">
        <v>0</v>
      </c>
    </row>
    <row r="42" spans="1:2" x14ac:dyDescent="0.2">
      <c r="A42" s="10" t="s">
        <v>2021</v>
      </c>
      <c r="B42" s="11">
        <v>4603</v>
      </c>
    </row>
    <row r="43" spans="1:2" x14ac:dyDescent="0.2">
      <c r="A43" s="10" t="s">
        <v>1654</v>
      </c>
      <c r="B43" s="11">
        <v>12360</v>
      </c>
    </row>
    <row r="44" spans="1:2" x14ac:dyDescent="0.2">
      <c r="A44" s="10" t="s">
        <v>188</v>
      </c>
      <c r="B44" s="11">
        <v>158389</v>
      </c>
    </row>
    <row r="45" spans="1:2" x14ac:dyDescent="0.2">
      <c r="A45" s="10" t="s">
        <v>1320</v>
      </c>
      <c r="B45" s="11">
        <v>4832</v>
      </c>
    </row>
    <row r="46" spans="1:2" x14ac:dyDescent="0.2">
      <c r="A46" s="10" t="s">
        <v>1472</v>
      </c>
      <c r="B46" s="11">
        <v>13868</v>
      </c>
    </row>
    <row r="47" spans="1:2" x14ac:dyDescent="0.2">
      <c r="A47" s="10" t="s">
        <v>1270</v>
      </c>
      <c r="B47" s="11">
        <v>41205</v>
      </c>
    </row>
    <row r="48" spans="1:2" x14ac:dyDescent="0.2">
      <c r="A48" s="10" t="s">
        <v>1820</v>
      </c>
      <c r="B48" s="11">
        <v>3208</v>
      </c>
    </row>
    <row r="49" spans="1:2" x14ac:dyDescent="0.2">
      <c r="A49" s="10" t="s">
        <v>280</v>
      </c>
      <c r="B49" s="11">
        <v>145382</v>
      </c>
    </row>
    <row r="50" spans="1:2" x14ac:dyDescent="0.2">
      <c r="A50" s="10" t="s">
        <v>560</v>
      </c>
      <c r="B50" s="11">
        <v>8505</v>
      </c>
    </row>
    <row r="51" spans="1:2" x14ac:dyDescent="0.2">
      <c r="A51" s="10" t="s">
        <v>332</v>
      </c>
      <c r="B51" s="11">
        <v>12274</v>
      </c>
    </row>
    <row r="52" spans="1:2" x14ac:dyDescent="0.2">
      <c r="A52" s="10" t="s">
        <v>1484</v>
      </c>
      <c r="B52" s="11">
        <v>13250</v>
      </c>
    </row>
    <row r="53" spans="1:2" x14ac:dyDescent="0.2">
      <c r="A53" s="10" t="s">
        <v>1994</v>
      </c>
      <c r="B53" s="11">
        <v>188404</v>
      </c>
    </row>
    <row r="54" spans="1:2" x14ac:dyDescent="0.2">
      <c r="A54" s="10" t="s">
        <v>872</v>
      </c>
      <c r="B54" s="11">
        <v>8161</v>
      </c>
    </row>
    <row r="55" spans="1:2" x14ac:dyDescent="0.2">
      <c r="A55" s="10" t="s">
        <v>1234</v>
      </c>
      <c r="B55" s="11">
        <v>7875</v>
      </c>
    </row>
    <row r="56" spans="1:2" x14ac:dyDescent="0.2">
      <c r="A56" s="10" t="s">
        <v>452</v>
      </c>
      <c r="B56" s="11">
        <v>2</v>
      </c>
    </row>
    <row r="57" spans="1:2" x14ac:dyDescent="0.2">
      <c r="A57" s="10" t="s">
        <v>851</v>
      </c>
      <c r="B57" s="11">
        <v>2</v>
      </c>
    </row>
    <row r="58" spans="1:2" x14ac:dyDescent="0.2">
      <c r="A58" s="10" t="s">
        <v>1038</v>
      </c>
      <c r="B58" s="11">
        <v>13264</v>
      </c>
    </row>
    <row r="59" spans="1:2" x14ac:dyDescent="0.2">
      <c r="A59" s="10" t="s">
        <v>634</v>
      </c>
      <c r="B59" s="11">
        <v>8219</v>
      </c>
    </row>
    <row r="60" spans="1:2" x14ac:dyDescent="0.2">
      <c r="A60" s="10" t="s">
        <v>1137</v>
      </c>
      <c r="B60" s="11">
        <v>6870</v>
      </c>
    </row>
    <row r="61" spans="1:2" x14ac:dyDescent="0.2">
      <c r="A61" s="10" t="s">
        <v>140</v>
      </c>
      <c r="B61" s="11">
        <v>7129</v>
      </c>
    </row>
    <row r="62" spans="1:2" x14ac:dyDescent="0.2">
      <c r="A62" s="10" t="s">
        <v>740</v>
      </c>
      <c r="B62" s="11">
        <v>82959</v>
      </c>
    </row>
    <row r="63" spans="1:2" x14ac:dyDescent="0.2">
      <c r="A63" s="10" t="s">
        <v>178</v>
      </c>
      <c r="B63" s="11">
        <v>14405</v>
      </c>
    </row>
    <row r="64" spans="1:2" x14ac:dyDescent="0.2">
      <c r="A64" s="10" t="s">
        <v>1826</v>
      </c>
      <c r="B64" s="11">
        <v>2437</v>
      </c>
    </row>
    <row r="65" spans="1:2" x14ac:dyDescent="0.2">
      <c r="A65" s="10" t="s">
        <v>1107</v>
      </c>
      <c r="B65" s="11">
        <v>178338</v>
      </c>
    </row>
    <row r="66" spans="1:2" x14ac:dyDescent="0.2">
      <c r="A66" s="10" t="s">
        <v>1830</v>
      </c>
      <c r="B66" s="11">
        <v>12620</v>
      </c>
    </row>
    <row r="67" spans="1:2" x14ac:dyDescent="0.2">
      <c r="A67" s="10" t="s">
        <v>92</v>
      </c>
      <c r="B67" s="11">
        <v>1599</v>
      </c>
    </row>
    <row r="68" spans="1:2" x14ac:dyDescent="0.2">
      <c r="A68" s="10" t="s">
        <v>1066</v>
      </c>
      <c r="B68" s="11">
        <v>9289</v>
      </c>
    </row>
    <row r="69" spans="1:2" x14ac:dyDescent="0.2">
      <c r="A69" s="10" t="s">
        <v>1948</v>
      </c>
      <c r="B69" s="11">
        <v>6631</v>
      </c>
    </row>
    <row r="70" spans="1:2" x14ac:dyDescent="0.2">
      <c r="A70" s="10" t="s">
        <v>117</v>
      </c>
      <c r="B70" s="11">
        <v>11339</v>
      </c>
    </row>
    <row r="71" spans="1:2" x14ac:dyDescent="0.2">
      <c r="A71" s="10" t="s">
        <v>394</v>
      </c>
      <c r="B71" s="11">
        <v>521</v>
      </c>
    </row>
    <row r="72" spans="1:2" x14ac:dyDescent="0.2">
      <c r="A72" s="10" t="s">
        <v>1168</v>
      </c>
      <c r="B72" s="11">
        <v>1269</v>
      </c>
    </row>
    <row r="73" spans="1:2" x14ac:dyDescent="0.2">
      <c r="A73" s="10" t="s">
        <v>109</v>
      </c>
      <c r="B73" s="11">
        <v>189666</v>
      </c>
    </row>
    <row r="74" spans="1:2" x14ac:dyDescent="0.2">
      <c r="A74" s="10" t="s">
        <v>889</v>
      </c>
      <c r="B74" s="11">
        <v>6423</v>
      </c>
    </row>
    <row r="75" spans="1:2" x14ac:dyDescent="0.2">
      <c r="A75" s="10" t="s">
        <v>528</v>
      </c>
      <c r="B75" s="11">
        <v>10138</v>
      </c>
    </row>
    <row r="76" spans="1:2" x14ac:dyDescent="0.2">
      <c r="A76" s="10" t="s">
        <v>1415</v>
      </c>
      <c r="B76" s="11">
        <v>12449</v>
      </c>
    </row>
    <row r="77" spans="1:2" x14ac:dyDescent="0.2">
      <c r="A77" s="10" t="s">
        <v>356</v>
      </c>
      <c r="B77" s="11">
        <v>175573</v>
      </c>
    </row>
    <row r="78" spans="1:2" x14ac:dyDescent="0.2">
      <c r="A78" s="10" t="s">
        <v>1936</v>
      </c>
      <c r="B78" s="11">
        <v>1980</v>
      </c>
    </row>
    <row r="79" spans="1:2" x14ac:dyDescent="0.2">
      <c r="A79" s="10" t="s">
        <v>1425</v>
      </c>
      <c r="B79" s="11">
        <v>115396</v>
      </c>
    </row>
    <row r="80" spans="1:2" x14ac:dyDescent="0.2">
      <c r="A80" s="10" t="s">
        <v>1697</v>
      </c>
      <c r="B80" s="11">
        <v>136156</v>
      </c>
    </row>
    <row r="81" spans="1:2" x14ac:dyDescent="0.2">
      <c r="A81" s="10" t="s">
        <v>149</v>
      </c>
      <c r="B81" s="11">
        <v>145243</v>
      </c>
    </row>
    <row r="82" spans="1:2" x14ac:dyDescent="0.2">
      <c r="A82" s="10" t="s">
        <v>884</v>
      </c>
      <c r="B82" s="11">
        <v>943</v>
      </c>
    </row>
    <row r="83" spans="1:2" x14ac:dyDescent="0.2">
      <c r="A83" s="10" t="s">
        <v>1737</v>
      </c>
      <c r="B83" s="11">
        <v>2505</v>
      </c>
    </row>
    <row r="84" spans="1:2" x14ac:dyDescent="0.2">
      <c r="A84" s="10" t="s">
        <v>1264</v>
      </c>
      <c r="B84" s="11">
        <v>1136</v>
      </c>
    </row>
    <row r="85" spans="1:2" x14ac:dyDescent="0.2">
      <c r="A85" s="10" t="s">
        <v>261</v>
      </c>
      <c r="B85" s="11">
        <v>14006</v>
      </c>
    </row>
    <row r="86" spans="1:2" x14ac:dyDescent="0.2">
      <c r="A86" s="10" t="s">
        <v>612</v>
      </c>
      <c r="B86" s="11">
        <v>14536</v>
      </c>
    </row>
    <row r="87" spans="1:2" x14ac:dyDescent="0.2">
      <c r="A87" s="10" t="s">
        <v>162</v>
      </c>
      <c r="B87" s="11">
        <v>6243</v>
      </c>
    </row>
    <row r="88" spans="1:2" x14ac:dyDescent="0.2">
      <c r="A88" s="10" t="s">
        <v>324</v>
      </c>
      <c r="B88" s="11">
        <v>2721</v>
      </c>
    </row>
    <row r="89" spans="1:2" x14ac:dyDescent="0.2">
      <c r="A89" s="10" t="s">
        <v>1735</v>
      </c>
      <c r="B89" s="11">
        <v>12468</v>
      </c>
    </row>
    <row r="90" spans="1:2" x14ac:dyDescent="0.2">
      <c r="A90" s="10" t="s">
        <v>1595</v>
      </c>
      <c r="B90" s="11">
        <v>5421</v>
      </c>
    </row>
    <row r="91" spans="1:2" x14ac:dyDescent="0.2">
      <c r="A91" s="10" t="s">
        <v>786</v>
      </c>
      <c r="B91" s="11">
        <v>1870</v>
      </c>
    </row>
    <row r="92" spans="1:2" x14ac:dyDescent="0.2">
      <c r="A92" s="10" t="s">
        <v>1377</v>
      </c>
      <c r="B92" s="11">
        <v>5593</v>
      </c>
    </row>
    <row r="93" spans="1:2" x14ac:dyDescent="0.2">
      <c r="A93" s="10" t="s">
        <v>760</v>
      </c>
      <c r="B93" s="11">
        <v>7548</v>
      </c>
    </row>
    <row r="94" spans="1:2" x14ac:dyDescent="0.2">
      <c r="A94" s="10" t="s">
        <v>1226</v>
      </c>
      <c r="B94" s="11">
        <v>20243</v>
      </c>
    </row>
    <row r="95" spans="1:2" x14ac:dyDescent="0.2">
      <c r="A95" s="10" t="s">
        <v>1246</v>
      </c>
      <c r="B95" s="11">
        <v>46433</v>
      </c>
    </row>
    <row r="96" spans="1:2" x14ac:dyDescent="0.2">
      <c r="A96" s="10" t="s">
        <v>293</v>
      </c>
      <c r="B96" s="11">
        <v>99361</v>
      </c>
    </row>
    <row r="97" spans="1:2" x14ac:dyDescent="0.2">
      <c r="A97" s="10" t="s">
        <v>1242</v>
      </c>
      <c r="B97" s="11">
        <v>5</v>
      </c>
    </row>
    <row r="98" spans="1:2" x14ac:dyDescent="0.2">
      <c r="A98" s="10" t="s">
        <v>588</v>
      </c>
      <c r="B98" s="11">
        <v>2708</v>
      </c>
    </row>
    <row r="99" spans="1:2" x14ac:dyDescent="0.2">
      <c r="A99" s="10" t="s">
        <v>1884</v>
      </c>
      <c r="B99" s="11">
        <v>1577</v>
      </c>
    </row>
    <row r="100" spans="1:2" x14ac:dyDescent="0.2">
      <c r="A100" s="10" t="s">
        <v>798</v>
      </c>
      <c r="B100" s="11">
        <v>164291</v>
      </c>
    </row>
    <row r="101" spans="1:2" x14ac:dyDescent="0.2">
      <c r="A101" s="10" t="s">
        <v>1125</v>
      </c>
      <c r="B101" s="11">
        <v>14097</v>
      </c>
    </row>
    <row r="102" spans="1:2" x14ac:dyDescent="0.2">
      <c r="A102" s="10" t="s">
        <v>384</v>
      </c>
      <c r="B102" s="11">
        <v>13439</v>
      </c>
    </row>
    <row r="103" spans="1:2" x14ac:dyDescent="0.2">
      <c r="A103" s="10" t="s">
        <v>1770</v>
      </c>
      <c r="B103" s="11">
        <v>38376</v>
      </c>
    </row>
    <row r="104" spans="1:2" x14ac:dyDescent="0.2">
      <c r="A104" s="10" t="s">
        <v>893</v>
      </c>
      <c r="B104" s="11">
        <v>11075</v>
      </c>
    </row>
    <row r="105" spans="1:2" x14ac:dyDescent="0.2">
      <c r="A105" s="10" t="s">
        <v>1162</v>
      </c>
      <c r="B105" s="11">
        <v>106321</v>
      </c>
    </row>
    <row r="106" spans="1:2" x14ac:dyDescent="0.2">
      <c r="A106" s="10" t="s">
        <v>646</v>
      </c>
      <c r="B106" s="11">
        <v>6785</v>
      </c>
    </row>
    <row r="107" spans="1:2" x14ac:dyDescent="0.2">
      <c r="A107" s="10" t="s">
        <v>352</v>
      </c>
      <c r="B107" s="11">
        <v>1</v>
      </c>
    </row>
    <row r="108" spans="1:2" x14ac:dyDescent="0.2">
      <c r="A108" s="10" t="s">
        <v>374</v>
      </c>
      <c r="B108" s="11">
        <v>4300</v>
      </c>
    </row>
    <row r="109" spans="1:2" x14ac:dyDescent="0.2">
      <c r="A109" s="10" t="s">
        <v>1848</v>
      </c>
      <c r="B109" s="11">
        <v>121950</v>
      </c>
    </row>
    <row r="110" spans="1:2" x14ac:dyDescent="0.2">
      <c r="A110" s="10" t="s">
        <v>1671</v>
      </c>
      <c r="B110" s="11">
        <v>4509</v>
      </c>
    </row>
    <row r="111" spans="1:2" x14ac:dyDescent="0.2">
      <c r="A111" s="10" t="s">
        <v>1660</v>
      </c>
      <c r="B111" s="11">
        <v>7661</v>
      </c>
    </row>
    <row r="112" spans="1:2" x14ac:dyDescent="0.2">
      <c r="A112" s="10" t="s">
        <v>1274</v>
      </c>
      <c r="B112" s="11">
        <v>12129</v>
      </c>
    </row>
    <row r="113" spans="1:2" x14ac:dyDescent="0.2">
      <c r="A113" s="10" t="s">
        <v>762</v>
      </c>
      <c r="B113" s="11">
        <v>2241</v>
      </c>
    </row>
    <row r="114" spans="1:2" x14ac:dyDescent="0.2">
      <c r="A114" s="10" t="s">
        <v>378</v>
      </c>
      <c r="B114" s="11">
        <v>8864</v>
      </c>
    </row>
    <row r="115" spans="1:2" x14ac:dyDescent="0.2">
      <c r="A115" s="10" t="s">
        <v>2019</v>
      </c>
      <c r="B115" s="11">
        <v>4814</v>
      </c>
    </row>
    <row r="116" spans="1:2" x14ac:dyDescent="0.2">
      <c r="A116" s="10" t="s">
        <v>1880</v>
      </c>
      <c r="B116" s="11">
        <v>192292</v>
      </c>
    </row>
    <row r="117" spans="1:2" x14ac:dyDescent="0.2">
      <c r="A117" s="10" t="s">
        <v>732</v>
      </c>
      <c r="B117" s="11">
        <v>34964</v>
      </c>
    </row>
    <row r="118" spans="1:2" x14ac:dyDescent="0.2">
      <c r="A118" s="10" t="s">
        <v>1603</v>
      </c>
      <c r="B118" s="11">
        <v>102535</v>
      </c>
    </row>
    <row r="119" spans="1:2" x14ac:dyDescent="0.2">
      <c r="A119" s="10" t="s">
        <v>933</v>
      </c>
      <c r="B119" s="11">
        <v>10731</v>
      </c>
    </row>
    <row r="120" spans="1:2" x14ac:dyDescent="0.2">
      <c r="A120" s="10" t="s">
        <v>320</v>
      </c>
      <c r="B120" s="11">
        <v>89288</v>
      </c>
    </row>
    <row r="121" spans="1:2" x14ac:dyDescent="0.2">
      <c r="A121" s="10" t="s">
        <v>1508</v>
      </c>
      <c r="B121" s="11">
        <v>131404</v>
      </c>
    </row>
    <row r="122" spans="1:2" x14ac:dyDescent="0.2">
      <c r="A122" s="10" t="s">
        <v>87</v>
      </c>
      <c r="B122" s="11">
        <v>11904</v>
      </c>
    </row>
    <row r="123" spans="1:2" x14ac:dyDescent="0.2">
      <c r="A123" s="10" t="s">
        <v>438</v>
      </c>
      <c r="B123" s="11">
        <v>3012</v>
      </c>
    </row>
    <row r="124" spans="1:2" x14ac:dyDescent="0.2">
      <c r="A124" s="10" t="s">
        <v>1550</v>
      </c>
      <c r="B124" s="11">
        <v>5696</v>
      </c>
    </row>
    <row r="125" spans="1:2" x14ac:dyDescent="0.2">
      <c r="A125" s="10" t="s">
        <v>94</v>
      </c>
      <c r="B125" s="11">
        <v>137635</v>
      </c>
    </row>
    <row r="126" spans="1:2" x14ac:dyDescent="0.2">
      <c r="A126" s="10" t="s">
        <v>1741</v>
      </c>
      <c r="B126" s="11">
        <v>194309</v>
      </c>
    </row>
    <row r="127" spans="1:2" x14ac:dyDescent="0.2">
      <c r="A127" s="10" t="s">
        <v>1429</v>
      </c>
      <c r="B127" s="11">
        <v>12322</v>
      </c>
    </row>
    <row r="128" spans="1:2" x14ac:dyDescent="0.2">
      <c r="A128" s="10" t="s">
        <v>368</v>
      </c>
      <c r="B128" s="11">
        <v>4640</v>
      </c>
    </row>
    <row r="129" spans="1:2" x14ac:dyDescent="0.2">
      <c r="A129" s="10" t="s">
        <v>1304</v>
      </c>
      <c r="B129" s="11">
        <v>183756</v>
      </c>
    </row>
    <row r="130" spans="1:2" x14ac:dyDescent="0.2">
      <c r="A130" s="10" t="s">
        <v>718</v>
      </c>
      <c r="B130" s="11">
        <v>11900</v>
      </c>
    </row>
    <row r="131" spans="1:2" x14ac:dyDescent="0.2">
      <c r="A131" s="10" t="s">
        <v>466</v>
      </c>
      <c r="B131" s="11">
        <v>4257</v>
      </c>
    </row>
    <row r="132" spans="1:2" x14ac:dyDescent="0.2">
      <c r="A132" s="10" t="s">
        <v>1498</v>
      </c>
      <c r="B132" s="11">
        <v>118847</v>
      </c>
    </row>
    <row r="133" spans="1:2" x14ac:dyDescent="0.2">
      <c r="A133" s="10" t="s">
        <v>43</v>
      </c>
      <c r="B133" s="11">
        <v>14741</v>
      </c>
    </row>
    <row r="134" spans="1:2" x14ac:dyDescent="0.2">
      <c r="A134" s="10" t="s">
        <v>1854</v>
      </c>
      <c r="B134" s="11">
        <v>11539</v>
      </c>
    </row>
    <row r="135" spans="1:2" x14ac:dyDescent="0.2">
      <c r="A135" s="10" t="s">
        <v>1280</v>
      </c>
      <c r="B135" s="11">
        <v>55757</v>
      </c>
    </row>
    <row r="136" spans="1:2" x14ac:dyDescent="0.2">
      <c r="A136" s="10" t="s">
        <v>144</v>
      </c>
      <c r="B136" s="11">
        <v>13653</v>
      </c>
    </row>
    <row r="137" spans="1:2" x14ac:dyDescent="0.2">
      <c r="A137" s="10" t="s">
        <v>270</v>
      </c>
      <c r="B137" s="11">
        <v>21307</v>
      </c>
    </row>
    <row r="138" spans="1:2" x14ac:dyDescent="0.2">
      <c r="A138" s="10" t="s">
        <v>2000</v>
      </c>
      <c r="B138" s="11">
        <v>3144</v>
      </c>
    </row>
    <row r="139" spans="1:2" x14ac:dyDescent="0.2">
      <c r="A139" s="10" t="s">
        <v>284</v>
      </c>
      <c r="B139" s="11">
        <v>8523</v>
      </c>
    </row>
    <row r="140" spans="1:2" x14ac:dyDescent="0.2">
      <c r="A140" s="10" t="s">
        <v>1794</v>
      </c>
      <c r="B140" s="11">
        <v>31665</v>
      </c>
    </row>
    <row r="141" spans="1:2" x14ac:dyDescent="0.2">
      <c r="A141" s="10" t="s">
        <v>259</v>
      </c>
      <c r="B141" s="11">
        <v>9829</v>
      </c>
    </row>
    <row r="142" spans="1:2" x14ac:dyDescent="0.2">
      <c r="A142" s="10" t="s">
        <v>648</v>
      </c>
      <c r="B142" s="11">
        <v>5037</v>
      </c>
    </row>
    <row r="143" spans="1:2" x14ac:dyDescent="0.2">
      <c r="A143" s="10" t="s">
        <v>499</v>
      </c>
      <c r="B143" s="11">
        <v>81897</v>
      </c>
    </row>
    <row r="144" spans="1:2" x14ac:dyDescent="0.2">
      <c r="A144" s="10" t="s">
        <v>1546</v>
      </c>
      <c r="B144" s="11">
        <v>7496</v>
      </c>
    </row>
    <row r="145" spans="1:2" x14ac:dyDescent="0.2">
      <c r="A145" s="10" t="s">
        <v>1812</v>
      </c>
      <c r="B145" s="11">
        <v>155849</v>
      </c>
    </row>
    <row r="146" spans="1:2" x14ac:dyDescent="0.2">
      <c r="A146" s="10" t="s">
        <v>1248</v>
      </c>
      <c r="B146" s="11">
        <v>6342</v>
      </c>
    </row>
    <row r="147" spans="1:2" x14ac:dyDescent="0.2">
      <c r="A147" s="10" t="s">
        <v>1780</v>
      </c>
      <c r="B147" s="11">
        <v>139468</v>
      </c>
    </row>
    <row r="148" spans="1:2" x14ac:dyDescent="0.2">
      <c r="A148" s="10" t="s">
        <v>1346</v>
      </c>
      <c r="B148" s="11">
        <v>12684</v>
      </c>
    </row>
    <row r="149" spans="1:2" x14ac:dyDescent="0.2">
      <c r="A149" s="10" t="s">
        <v>217</v>
      </c>
      <c r="B149" s="11">
        <v>41564</v>
      </c>
    </row>
    <row r="150" spans="1:2" x14ac:dyDescent="0.2">
      <c r="A150" s="10" t="s">
        <v>288</v>
      </c>
      <c r="B150" s="11">
        <v>10748</v>
      </c>
    </row>
    <row r="151" spans="1:2" x14ac:dyDescent="0.2">
      <c r="A151" s="10" t="s">
        <v>225</v>
      </c>
      <c r="B151" s="11">
        <v>12516</v>
      </c>
    </row>
    <row r="152" spans="1:2" x14ac:dyDescent="0.2">
      <c r="A152" s="10" t="s">
        <v>1025</v>
      </c>
      <c r="B152" s="11">
        <v>9339</v>
      </c>
    </row>
    <row r="153" spans="1:2" x14ac:dyDescent="0.2">
      <c r="A153" s="10" t="s">
        <v>935</v>
      </c>
      <c r="B153" s="11">
        <v>3232</v>
      </c>
    </row>
    <row r="154" spans="1:2" x14ac:dyDescent="0.2">
      <c r="A154" s="10" t="s">
        <v>1522</v>
      </c>
      <c r="B154" s="11">
        <v>504</v>
      </c>
    </row>
    <row r="155" spans="1:2" x14ac:dyDescent="0.2">
      <c r="A155" s="10" t="s">
        <v>101</v>
      </c>
      <c r="B155" s="11">
        <v>14455</v>
      </c>
    </row>
    <row r="156" spans="1:2" x14ac:dyDescent="0.2">
      <c r="A156" s="10" t="s">
        <v>1113</v>
      </c>
      <c r="B156" s="11">
        <v>13385</v>
      </c>
    </row>
    <row r="157" spans="1:2" x14ac:dyDescent="0.2">
      <c r="A157" s="10" t="s">
        <v>370</v>
      </c>
      <c r="B157" s="11">
        <v>191222</v>
      </c>
    </row>
    <row r="158" spans="1:2" x14ac:dyDescent="0.2">
      <c r="A158" s="10" t="s">
        <v>1188</v>
      </c>
      <c r="B158" s="11">
        <v>4896</v>
      </c>
    </row>
    <row r="159" spans="1:2" x14ac:dyDescent="0.2">
      <c r="A159" s="10" t="s">
        <v>1864</v>
      </c>
      <c r="B159" s="11">
        <v>1343</v>
      </c>
    </row>
    <row r="160" spans="1:2" x14ac:dyDescent="0.2">
      <c r="A160" s="10" t="s">
        <v>1089</v>
      </c>
      <c r="B160" s="11">
        <v>16389</v>
      </c>
    </row>
    <row r="161" spans="1:2" x14ac:dyDescent="0.2">
      <c r="A161" s="10" t="s">
        <v>909</v>
      </c>
      <c r="B161" s="11">
        <v>5487</v>
      </c>
    </row>
    <row r="162" spans="1:2" x14ac:dyDescent="0.2">
      <c r="A162" s="10" t="s">
        <v>69</v>
      </c>
      <c r="B162" s="11">
        <v>134845</v>
      </c>
    </row>
    <row r="163" spans="1:2" x14ac:dyDescent="0.2">
      <c r="A163" s="10" t="s">
        <v>584</v>
      </c>
      <c r="B163" s="11">
        <v>85902</v>
      </c>
    </row>
    <row r="164" spans="1:2" x14ac:dyDescent="0.2">
      <c r="A164" s="10" t="s">
        <v>1250</v>
      </c>
      <c r="B164" s="11">
        <v>151438</v>
      </c>
    </row>
    <row r="165" spans="1:2" x14ac:dyDescent="0.2">
      <c r="A165" s="10" t="s">
        <v>1438</v>
      </c>
      <c r="B165" s="11">
        <v>3</v>
      </c>
    </row>
    <row r="166" spans="1:2" x14ac:dyDescent="0.2">
      <c r="A166" s="10" t="s">
        <v>1729</v>
      </c>
      <c r="B166" s="11">
        <v>10831</v>
      </c>
    </row>
    <row r="167" spans="1:2" x14ac:dyDescent="0.2">
      <c r="A167" s="10" t="s">
        <v>698</v>
      </c>
      <c r="B167" s="11">
        <v>2148</v>
      </c>
    </row>
    <row r="168" spans="1:2" x14ac:dyDescent="0.2">
      <c r="A168" s="10" t="s">
        <v>81</v>
      </c>
      <c r="B168" s="11">
        <v>75690</v>
      </c>
    </row>
    <row r="169" spans="1:2" x14ac:dyDescent="0.2">
      <c r="A169" s="10" t="s">
        <v>1739</v>
      </c>
      <c r="B169" s="11">
        <v>111502</v>
      </c>
    </row>
    <row r="170" spans="1:2" x14ac:dyDescent="0.2">
      <c r="A170" s="10" t="s">
        <v>1053</v>
      </c>
      <c r="B170" s="11">
        <v>45983</v>
      </c>
    </row>
    <row r="171" spans="1:2" x14ac:dyDescent="0.2">
      <c r="A171" s="10" t="s">
        <v>194</v>
      </c>
      <c r="B171" s="11">
        <v>9253</v>
      </c>
    </row>
    <row r="172" spans="1:2" x14ac:dyDescent="0.2">
      <c r="A172" s="10" t="s">
        <v>1818</v>
      </c>
      <c r="B172" s="11">
        <v>10770</v>
      </c>
    </row>
    <row r="173" spans="1:2" x14ac:dyDescent="0.2">
      <c r="A173" s="10" t="s">
        <v>432</v>
      </c>
      <c r="B173" s="11">
        <v>2538</v>
      </c>
    </row>
    <row r="174" spans="1:2" x14ac:dyDescent="0.2">
      <c r="A174" s="10" t="s">
        <v>1707</v>
      </c>
      <c r="B174" s="11">
        <v>150960</v>
      </c>
    </row>
    <row r="175" spans="1:2" x14ac:dyDescent="0.2">
      <c r="A175" s="10" t="s">
        <v>652</v>
      </c>
      <c r="B175" s="11">
        <v>5</v>
      </c>
    </row>
    <row r="176" spans="1:2" x14ac:dyDescent="0.2">
      <c r="A176" s="10" t="s">
        <v>1866</v>
      </c>
      <c r="B176" s="11">
        <v>2097</v>
      </c>
    </row>
    <row r="177" spans="1:2" x14ac:dyDescent="0.2">
      <c r="A177" s="10" t="s">
        <v>1806</v>
      </c>
      <c r="B177" s="11">
        <v>2289</v>
      </c>
    </row>
    <row r="178" spans="1:2" x14ac:dyDescent="0.2">
      <c r="A178" s="10" t="s">
        <v>1725</v>
      </c>
      <c r="B178" s="11">
        <v>5085</v>
      </c>
    </row>
    <row r="179" spans="1:2" x14ac:dyDescent="0.2">
      <c r="A179" s="10" t="s">
        <v>382</v>
      </c>
      <c r="B179" s="11">
        <v>110279</v>
      </c>
    </row>
    <row r="180" spans="1:2" x14ac:dyDescent="0.2">
      <c r="A180" s="10" t="s">
        <v>1109</v>
      </c>
      <c r="B180" s="11">
        <v>8046</v>
      </c>
    </row>
    <row r="181" spans="1:2" x14ac:dyDescent="0.2">
      <c r="A181" s="10" t="s">
        <v>1023</v>
      </c>
      <c r="B181" s="11">
        <v>11663</v>
      </c>
    </row>
    <row r="182" spans="1:2" x14ac:dyDescent="0.2">
      <c r="A182" s="10" t="s">
        <v>1222</v>
      </c>
      <c r="B182" s="11">
        <v>5824</v>
      </c>
    </row>
    <row r="183" spans="1:2" x14ac:dyDescent="0.2">
      <c r="A183" s="10" t="s">
        <v>1076</v>
      </c>
      <c r="B183" s="11">
        <v>4797</v>
      </c>
    </row>
    <row r="184" spans="1:2" x14ac:dyDescent="0.2">
      <c r="A184" s="10" t="s">
        <v>1792</v>
      </c>
      <c r="B184" s="11">
        <v>193101</v>
      </c>
    </row>
    <row r="185" spans="1:2" x14ac:dyDescent="0.2">
      <c r="A185" s="10" t="s">
        <v>168</v>
      </c>
      <c r="B185" s="11">
        <v>135997</v>
      </c>
    </row>
    <row r="186" spans="1:2" x14ac:dyDescent="0.2">
      <c r="A186" s="10" t="s">
        <v>828</v>
      </c>
      <c r="B186" s="11">
        <v>12938</v>
      </c>
    </row>
    <row r="187" spans="1:2" x14ac:dyDescent="0.2">
      <c r="A187" s="10" t="s">
        <v>386</v>
      </c>
      <c r="B187" s="11">
        <v>10804</v>
      </c>
    </row>
    <row r="188" spans="1:2" x14ac:dyDescent="0.2">
      <c r="A188" s="10" t="s">
        <v>1500</v>
      </c>
      <c r="B188" s="11">
        <v>7220</v>
      </c>
    </row>
    <row r="189" spans="1:2" x14ac:dyDescent="0.2">
      <c r="A189" s="10" t="s">
        <v>946</v>
      </c>
      <c r="B189" s="11">
        <v>8703</v>
      </c>
    </row>
    <row r="190" spans="1:2" x14ac:dyDescent="0.2">
      <c r="A190" s="10" t="s">
        <v>927</v>
      </c>
      <c r="B190" s="11">
        <v>100900</v>
      </c>
    </row>
    <row r="191" spans="1:2" x14ac:dyDescent="0.2">
      <c r="A191" s="10" t="s">
        <v>1934</v>
      </c>
      <c r="B191" s="11">
        <v>101987</v>
      </c>
    </row>
    <row r="192" spans="1:2" x14ac:dyDescent="0.2">
      <c r="A192" s="10" t="s">
        <v>366</v>
      </c>
      <c r="B192" s="11">
        <v>2212</v>
      </c>
    </row>
    <row r="193" spans="1:2" x14ac:dyDescent="0.2">
      <c r="A193" s="10" t="s">
        <v>460</v>
      </c>
      <c r="B193" s="11">
        <v>2529</v>
      </c>
    </row>
    <row r="194" spans="1:2" x14ac:dyDescent="0.2">
      <c r="A194" s="10" t="s">
        <v>414</v>
      </c>
      <c r="B194" s="11">
        <v>5315</v>
      </c>
    </row>
    <row r="195" spans="1:2" x14ac:dyDescent="0.2">
      <c r="A195" s="10" t="s">
        <v>282</v>
      </c>
      <c r="B195" s="11">
        <v>6336</v>
      </c>
    </row>
    <row r="196" spans="1:2" x14ac:dyDescent="0.2">
      <c r="A196" s="10" t="s">
        <v>812</v>
      </c>
      <c r="B196" s="11">
        <v>4008</v>
      </c>
    </row>
    <row r="197" spans="1:2" x14ac:dyDescent="0.2">
      <c r="A197" s="10" t="s">
        <v>878</v>
      </c>
      <c r="B197" s="11">
        <v>86436.5</v>
      </c>
    </row>
    <row r="198" spans="1:2" x14ac:dyDescent="0.2">
      <c r="A198" s="10" t="s">
        <v>1776</v>
      </c>
      <c r="B198" s="11">
        <v>7992</v>
      </c>
    </row>
    <row r="199" spans="1:2" x14ac:dyDescent="0.2">
      <c r="A199" s="10" t="s">
        <v>668</v>
      </c>
      <c r="B199" s="11">
        <v>36091.666666666664</v>
      </c>
    </row>
    <row r="200" spans="1:2" x14ac:dyDescent="0.2">
      <c r="A200" s="10" t="s">
        <v>832</v>
      </c>
      <c r="B200" s="11">
        <v>4477</v>
      </c>
    </row>
    <row r="201" spans="1:2" x14ac:dyDescent="0.2">
      <c r="A201" s="10" t="s">
        <v>1886</v>
      </c>
      <c r="B201" s="11">
        <v>3301</v>
      </c>
    </row>
    <row r="202" spans="1:2" x14ac:dyDescent="0.2">
      <c r="A202" s="10" t="s">
        <v>1828</v>
      </c>
      <c r="B202" s="11">
        <v>93991</v>
      </c>
    </row>
    <row r="203" spans="1:2" x14ac:dyDescent="0.2">
      <c r="A203" s="10" t="s">
        <v>1758</v>
      </c>
      <c r="B203" s="11">
        <v>5415</v>
      </c>
    </row>
    <row r="204" spans="1:2" x14ac:dyDescent="0.2">
      <c r="A204" s="10" t="s">
        <v>196</v>
      </c>
      <c r="B204" s="11">
        <v>4776</v>
      </c>
    </row>
    <row r="205" spans="1:2" x14ac:dyDescent="0.2">
      <c r="A205" s="10" t="s">
        <v>516</v>
      </c>
      <c r="B205" s="11">
        <v>5823</v>
      </c>
    </row>
    <row r="206" spans="1:2" x14ac:dyDescent="0.2">
      <c r="A206" s="10" t="s">
        <v>221</v>
      </c>
      <c r="B206" s="11">
        <v>12405</v>
      </c>
    </row>
    <row r="207" spans="1:2" x14ac:dyDescent="0.2">
      <c r="A207" s="10" t="s">
        <v>1019</v>
      </c>
      <c r="B207" s="11">
        <v>702</v>
      </c>
    </row>
    <row r="208" spans="1:2" x14ac:dyDescent="0.2">
      <c r="A208" s="10" t="s">
        <v>1900</v>
      </c>
      <c r="B208" s="11">
        <v>11280</v>
      </c>
    </row>
    <row r="209" spans="1:2" x14ac:dyDescent="0.2">
      <c r="A209" s="10" t="s">
        <v>1888</v>
      </c>
      <c r="B209" s="11">
        <v>196386</v>
      </c>
    </row>
    <row r="210" spans="1:2" x14ac:dyDescent="0.2">
      <c r="A210" s="10" t="s">
        <v>1488</v>
      </c>
      <c r="B210" s="11">
        <v>97369</v>
      </c>
    </row>
    <row r="211" spans="1:2" x14ac:dyDescent="0.2">
      <c r="A211" s="10" t="s">
        <v>622</v>
      </c>
      <c r="B211" s="11">
        <v>6357</v>
      </c>
    </row>
    <row r="212" spans="1:2" x14ac:dyDescent="0.2">
      <c r="A212" s="10" t="s">
        <v>1284</v>
      </c>
      <c r="B212" s="11">
        <v>158669</v>
      </c>
    </row>
    <row r="213" spans="1:2" x14ac:dyDescent="0.2">
      <c r="A213" s="10" t="s">
        <v>265</v>
      </c>
      <c r="B213" s="11">
        <v>8929</v>
      </c>
    </row>
    <row r="214" spans="1:2" x14ac:dyDescent="0.2">
      <c r="A214" s="10" t="s">
        <v>1135</v>
      </c>
      <c r="B214" s="11">
        <v>164109</v>
      </c>
    </row>
    <row r="215" spans="1:2" x14ac:dyDescent="0.2">
      <c r="A215" s="10" t="s">
        <v>948</v>
      </c>
      <c r="B215" s="11">
        <v>4</v>
      </c>
    </row>
    <row r="216" spans="1:2" x14ac:dyDescent="0.2">
      <c r="A216" s="10" t="s">
        <v>768</v>
      </c>
      <c r="B216" s="11">
        <v>1146</v>
      </c>
    </row>
    <row r="217" spans="1:2" x14ac:dyDescent="0.2">
      <c r="A217" s="10" t="s">
        <v>1990</v>
      </c>
      <c r="B217" s="11">
        <v>11941</v>
      </c>
    </row>
    <row r="218" spans="1:2" x14ac:dyDescent="0.2">
      <c r="A218" s="10" t="s">
        <v>1784</v>
      </c>
      <c r="B218" s="11">
        <v>2111</v>
      </c>
    </row>
    <row r="219" spans="1:2" x14ac:dyDescent="0.2">
      <c r="A219" s="10" t="s">
        <v>1480</v>
      </c>
      <c r="B219" s="11">
        <v>5429</v>
      </c>
    </row>
    <row r="220" spans="1:2" x14ac:dyDescent="0.2">
      <c r="A220" s="10" t="s">
        <v>1151</v>
      </c>
      <c r="B220" s="11">
        <v>75022</v>
      </c>
    </row>
    <row r="221" spans="1:2" x14ac:dyDescent="0.2">
      <c r="A221" s="10" t="s">
        <v>251</v>
      </c>
      <c r="B221" s="11">
        <v>9193</v>
      </c>
    </row>
    <row r="222" spans="1:2" x14ac:dyDescent="0.2">
      <c r="A222" s="10" t="s">
        <v>614</v>
      </c>
      <c r="B222" s="11">
        <v>150552</v>
      </c>
    </row>
    <row r="223" spans="1:2" x14ac:dyDescent="0.2">
      <c r="A223" s="10" t="s">
        <v>568</v>
      </c>
      <c r="B223" s="11">
        <v>13424</v>
      </c>
    </row>
    <row r="224" spans="1:2" x14ac:dyDescent="0.2">
      <c r="A224" s="10" t="s">
        <v>1298</v>
      </c>
      <c r="B224" s="11">
        <v>2884</v>
      </c>
    </row>
    <row r="225" spans="1:2" x14ac:dyDescent="0.2">
      <c r="A225" s="10" t="s">
        <v>1679</v>
      </c>
      <c r="B225" s="11">
        <v>14640</v>
      </c>
    </row>
    <row r="226" spans="1:2" x14ac:dyDescent="0.2">
      <c r="A226" s="10" t="s">
        <v>1528</v>
      </c>
      <c r="B226" s="11">
        <v>118580</v>
      </c>
    </row>
    <row r="227" spans="1:2" x14ac:dyDescent="0.2">
      <c r="A227" s="10" t="s">
        <v>901</v>
      </c>
      <c r="B227" s="11">
        <v>10313</v>
      </c>
    </row>
    <row r="228" spans="1:2" x14ac:dyDescent="0.2">
      <c r="A228" s="10" t="s">
        <v>297</v>
      </c>
      <c r="B228" s="11">
        <v>33092</v>
      </c>
    </row>
    <row r="229" spans="1:2" x14ac:dyDescent="0.2">
      <c r="A229" s="10" t="s">
        <v>1762</v>
      </c>
      <c r="B229" s="11">
        <v>150515</v>
      </c>
    </row>
    <row r="230" spans="1:2" x14ac:dyDescent="0.2">
      <c r="A230" s="10" t="s">
        <v>526</v>
      </c>
      <c r="B230" s="11">
        <v>14822</v>
      </c>
    </row>
    <row r="231" spans="1:2" x14ac:dyDescent="0.2">
      <c r="A231" s="10" t="s">
        <v>1643</v>
      </c>
      <c r="B231" s="11">
        <v>6987</v>
      </c>
    </row>
    <row r="232" spans="1:2" x14ac:dyDescent="0.2">
      <c r="A232" s="10" t="s">
        <v>2013</v>
      </c>
      <c r="B232" s="11">
        <v>7608</v>
      </c>
    </row>
    <row r="233" spans="1:2" x14ac:dyDescent="0.2">
      <c r="A233" s="10" t="s">
        <v>1898</v>
      </c>
      <c r="B233" s="11">
        <v>175015</v>
      </c>
    </row>
    <row r="234" spans="1:2" x14ac:dyDescent="0.2">
      <c r="A234" s="10" t="s">
        <v>1786</v>
      </c>
      <c r="B234" s="11">
        <v>126628</v>
      </c>
    </row>
    <row r="235" spans="1:2" x14ac:dyDescent="0.2">
      <c r="A235" s="10" t="s">
        <v>372</v>
      </c>
      <c r="B235" s="11">
        <v>12985</v>
      </c>
    </row>
    <row r="236" spans="1:2" x14ac:dyDescent="0.2">
      <c r="A236" s="10" t="s">
        <v>1466</v>
      </c>
      <c r="B236" s="11">
        <v>182036</v>
      </c>
    </row>
    <row r="237" spans="1:2" x14ac:dyDescent="0.2">
      <c r="A237" s="10" t="s">
        <v>1368</v>
      </c>
      <c r="B237" s="11">
        <v>7724</v>
      </c>
    </row>
    <row r="238" spans="1:2" x14ac:dyDescent="0.2">
      <c r="A238" s="10" t="s">
        <v>223</v>
      </c>
      <c r="B238" s="11">
        <v>123040</v>
      </c>
    </row>
    <row r="239" spans="1:2" x14ac:dyDescent="0.2">
      <c r="A239" s="10" t="s">
        <v>626</v>
      </c>
      <c r="B239" s="11">
        <v>13213</v>
      </c>
    </row>
    <row r="240" spans="1:2" x14ac:dyDescent="0.2">
      <c r="A240" s="10" t="s">
        <v>656</v>
      </c>
      <c r="B240" s="11">
        <v>24234</v>
      </c>
    </row>
    <row r="241" spans="1:2" x14ac:dyDescent="0.2">
      <c r="A241" s="10" t="s">
        <v>1332</v>
      </c>
      <c r="B241" s="11">
        <v>178483</v>
      </c>
    </row>
    <row r="242" spans="1:2" x14ac:dyDescent="0.2">
      <c r="A242" s="10" t="s">
        <v>604</v>
      </c>
      <c r="B242" s="11">
        <v>5324</v>
      </c>
    </row>
    <row r="243" spans="1:2" x14ac:dyDescent="0.2">
      <c r="A243" s="10" t="s">
        <v>342</v>
      </c>
      <c r="B243" s="11">
        <v>59128</v>
      </c>
    </row>
    <row r="244" spans="1:2" x14ac:dyDescent="0.2">
      <c r="A244" s="10" t="s">
        <v>336</v>
      </c>
      <c r="B244" s="11">
        <v>11502</v>
      </c>
    </row>
    <row r="245" spans="1:2" x14ac:dyDescent="0.2">
      <c r="A245" s="10" t="s">
        <v>1182</v>
      </c>
      <c r="B245" s="11">
        <v>47705</v>
      </c>
    </row>
    <row r="246" spans="1:2" x14ac:dyDescent="0.2">
      <c r="A246" s="10" t="s">
        <v>1468</v>
      </c>
      <c r="B246" s="11">
        <v>28870</v>
      </c>
    </row>
    <row r="247" spans="1:2" x14ac:dyDescent="0.2">
      <c r="A247" s="10" t="s">
        <v>1524</v>
      </c>
      <c r="B247" s="11">
        <v>14240</v>
      </c>
    </row>
    <row r="248" spans="1:2" x14ac:dyDescent="0.2">
      <c r="A248" s="10" t="s">
        <v>215</v>
      </c>
      <c r="B248" s="11">
        <v>39996</v>
      </c>
    </row>
    <row r="249" spans="1:2" x14ac:dyDescent="0.2">
      <c r="A249" s="10" t="s">
        <v>808</v>
      </c>
      <c r="B249" s="11">
        <v>24882</v>
      </c>
    </row>
    <row r="250" spans="1:2" x14ac:dyDescent="0.2">
      <c r="A250" s="10" t="s">
        <v>313</v>
      </c>
      <c r="B250" s="11">
        <v>166116</v>
      </c>
    </row>
    <row r="251" spans="1:2" x14ac:dyDescent="0.2">
      <c r="A251" s="10" t="s">
        <v>674</v>
      </c>
      <c r="B251" s="11">
        <v>12812</v>
      </c>
    </row>
    <row r="252" spans="1:2" x14ac:dyDescent="0.2">
      <c r="A252" s="10" t="s">
        <v>826</v>
      </c>
      <c r="B252" s="11">
        <v>42795</v>
      </c>
    </row>
    <row r="253" spans="1:2" x14ac:dyDescent="0.2">
      <c r="A253" s="10" t="s">
        <v>160</v>
      </c>
      <c r="B253" s="11">
        <v>11493</v>
      </c>
    </row>
    <row r="254" spans="1:2" x14ac:dyDescent="0.2">
      <c r="A254" s="10" t="s">
        <v>315</v>
      </c>
      <c r="B254" s="11">
        <v>3834</v>
      </c>
    </row>
    <row r="255" spans="1:2" x14ac:dyDescent="0.2">
      <c r="A255" s="10" t="s">
        <v>917</v>
      </c>
      <c r="B255" s="11">
        <v>903</v>
      </c>
    </row>
    <row r="256" spans="1:2" x14ac:dyDescent="0.2">
      <c r="A256" s="10" t="s">
        <v>594</v>
      </c>
      <c r="B256" s="11">
        <v>1953</v>
      </c>
    </row>
    <row r="257" spans="1:2" x14ac:dyDescent="0.2">
      <c r="A257" s="10" t="s">
        <v>1448</v>
      </c>
      <c r="B257" s="11">
        <v>168048</v>
      </c>
    </row>
    <row r="258" spans="1:2" x14ac:dyDescent="0.2">
      <c r="A258" s="10" t="s">
        <v>1166</v>
      </c>
      <c r="B258" s="11">
        <v>11091</v>
      </c>
    </row>
    <row r="259" spans="1:2" x14ac:dyDescent="0.2">
      <c r="A259" s="10" t="s">
        <v>426</v>
      </c>
      <c r="B259" s="11">
        <v>138384</v>
      </c>
    </row>
    <row r="260" spans="1:2" x14ac:dyDescent="0.2">
      <c r="A260" s="10" t="s">
        <v>1870</v>
      </c>
      <c r="B260" s="11">
        <v>20915</v>
      </c>
    </row>
    <row r="261" spans="1:2" x14ac:dyDescent="0.2">
      <c r="A261" s="10" t="s">
        <v>503</v>
      </c>
      <c r="B261" s="11">
        <v>176398</v>
      </c>
    </row>
    <row r="262" spans="1:2" x14ac:dyDescent="0.2">
      <c r="A262" s="10" t="s">
        <v>1433</v>
      </c>
      <c r="B262" s="11">
        <v>196960</v>
      </c>
    </row>
    <row r="263" spans="1:2" x14ac:dyDescent="0.2">
      <c r="A263" s="10" t="s">
        <v>1202</v>
      </c>
      <c r="B263" s="11">
        <v>6269</v>
      </c>
    </row>
    <row r="264" spans="1:2" x14ac:dyDescent="0.2">
      <c r="A264" s="10" t="s">
        <v>231</v>
      </c>
      <c r="B264" s="11">
        <v>74688</v>
      </c>
    </row>
    <row r="265" spans="1:2" x14ac:dyDescent="0.2">
      <c r="A265" s="10" t="s">
        <v>1086</v>
      </c>
      <c r="B265" s="11">
        <v>3406</v>
      </c>
    </row>
    <row r="266" spans="1:2" x14ac:dyDescent="0.2">
      <c r="A266" s="10" t="s">
        <v>1627</v>
      </c>
      <c r="B266" s="11">
        <v>4275</v>
      </c>
    </row>
    <row r="267" spans="1:2" x14ac:dyDescent="0.2">
      <c r="A267" s="10" t="s">
        <v>1992</v>
      </c>
      <c r="B267" s="11">
        <v>6115</v>
      </c>
    </row>
    <row r="268" spans="1:2" x14ac:dyDescent="0.2">
      <c r="A268" s="10" t="s">
        <v>255</v>
      </c>
      <c r="B268" s="11">
        <v>2461</v>
      </c>
    </row>
    <row r="269" spans="1:2" x14ac:dyDescent="0.2">
      <c r="A269" s="10" t="s">
        <v>1194</v>
      </c>
      <c r="B269" s="11">
        <v>52421</v>
      </c>
    </row>
    <row r="270" spans="1:2" x14ac:dyDescent="0.2">
      <c r="A270" s="10" t="s">
        <v>1103</v>
      </c>
      <c r="B270" s="11">
        <v>574</v>
      </c>
    </row>
    <row r="271" spans="1:2" x14ac:dyDescent="0.2">
      <c r="A271" s="10" t="s">
        <v>524</v>
      </c>
      <c r="B271" s="11">
        <v>4323</v>
      </c>
    </row>
    <row r="272" spans="1:2" x14ac:dyDescent="0.2">
      <c r="A272" s="10" t="s">
        <v>1701</v>
      </c>
      <c r="B272" s="11">
        <v>11228</v>
      </c>
    </row>
    <row r="273" spans="1:2" x14ac:dyDescent="0.2">
      <c r="A273" s="10" t="s">
        <v>1032</v>
      </c>
      <c r="B273" s="11">
        <v>23694</v>
      </c>
    </row>
    <row r="274" spans="1:2" x14ac:dyDescent="0.2">
      <c r="A274" s="10" t="s">
        <v>253</v>
      </c>
      <c r="B274" s="11">
        <v>10710.5</v>
      </c>
    </row>
    <row r="275" spans="1:2" x14ac:dyDescent="0.2">
      <c r="A275" s="10" t="s">
        <v>628</v>
      </c>
      <c r="B275" s="11">
        <v>9813</v>
      </c>
    </row>
    <row r="276" spans="1:2" x14ac:dyDescent="0.2">
      <c r="A276" s="10" t="s">
        <v>538</v>
      </c>
      <c r="B276" s="11">
        <v>10240</v>
      </c>
    </row>
    <row r="277" spans="1:2" x14ac:dyDescent="0.2">
      <c r="A277" s="10" t="s">
        <v>1715</v>
      </c>
      <c r="B277" s="11">
        <v>12991</v>
      </c>
    </row>
    <row r="278" spans="1:2" x14ac:dyDescent="0.2">
      <c r="A278" s="10" t="s">
        <v>125</v>
      </c>
      <c r="B278" s="11">
        <v>14878</v>
      </c>
    </row>
    <row r="279" spans="1:2" x14ac:dyDescent="0.2">
      <c r="A279" s="10" t="s">
        <v>824</v>
      </c>
      <c r="B279" s="11">
        <v>103554</v>
      </c>
    </row>
    <row r="280" spans="1:2" x14ac:dyDescent="0.2">
      <c r="A280" s="10" t="s">
        <v>1512</v>
      </c>
      <c r="B280" s="11">
        <v>5028</v>
      </c>
    </row>
    <row r="281" spans="1:2" x14ac:dyDescent="0.2">
      <c r="A281" s="10" t="s">
        <v>2004</v>
      </c>
      <c r="B281" s="11">
        <v>4899</v>
      </c>
    </row>
    <row r="282" spans="1:2" x14ac:dyDescent="0.2">
      <c r="A282" s="10" t="s">
        <v>1971</v>
      </c>
      <c r="B282" s="11">
        <v>1414</v>
      </c>
    </row>
    <row r="283" spans="1:2" x14ac:dyDescent="0.2">
      <c r="A283" s="10" t="s">
        <v>1115</v>
      </c>
      <c r="B283" s="11">
        <v>12533</v>
      </c>
    </row>
    <row r="284" spans="1:2" x14ac:dyDescent="0.2">
      <c r="A284" s="10" t="s">
        <v>1462</v>
      </c>
      <c r="B284" s="11">
        <v>14725</v>
      </c>
    </row>
    <row r="285" spans="1:2" x14ac:dyDescent="0.2">
      <c r="A285" s="10" t="s">
        <v>317</v>
      </c>
      <c r="B285" s="11">
        <v>13985</v>
      </c>
    </row>
    <row r="286" spans="1:2" x14ac:dyDescent="0.2">
      <c r="A286" s="10" t="s">
        <v>1850</v>
      </c>
      <c r="B286" s="11">
        <v>8621</v>
      </c>
    </row>
    <row r="287" spans="1:2" x14ac:dyDescent="0.2">
      <c r="A287" s="10" t="s">
        <v>736</v>
      </c>
      <c r="B287" s="11">
        <v>31864</v>
      </c>
    </row>
    <row r="288" spans="1:2" x14ac:dyDescent="0.2">
      <c r="A288" s="10" t="s">
        <v>1390</v>
      </c>
      <c r="B288" s="11">
        <v>11929</v>
      </c>
    </row>
    <row r="289" spans="1:2" x14ac:dyDescent="0.2">
      <c r="A289" s="10" t="s">
        <v>1407</v>
      </c>
      <c r="B289" s="11">
        <v>7600</v>
      </c>
    </row>
    <row r="290" spans="1:2" x14ac:dyDescent="0.2">
      <c r="A290" s="10" t="s">
        <v>1502</v>
      </c>
      <c r="B290" s="11">
        <v>107622</v>
      </c>
    </row>
    <row r="291" spans="1:2" x14ac:dyDescent="0.2">
      <c r="A291" s="10" t="s">
        <v>764</v>
      </c>
      <c r="B291" s="11">
        <v>3431</v>
      </c>
    </row>
    <row r="292" spans="1:2" x14ac:dyDescent="0.2">
      <c r="A292" s="10" t="s">
        <v>1969</v>
      </c>
      <c r="B292" s="11">
        <v>57659</v>
      </c>
    </row>
    <row r="293" spans="1:2" x14ac:dyDescent="0.2">
      <c r="A293" s="10" t="s">
        <v>976</v>
      </c>
      <c r="B293" s="11">
        <v>95020</v>
      </c>
    </row>
    <row r="294" spans="1:2" x14ac:dyDescent="0.2">
      <c r="A294" s="10" t="s">
        <v>211</v>
      </c>
      <c r="B294" s="11">
        <v>37857</v>
      </c>
    </row>
    <row r="295" spans="1:2" x14ac:dyDescent="0.2">
      <c r="A295" s="10" t="s">
        <v>728</v>
      </c>
      <c r="B295" s="11">
        <v>125042</v>
      </c>
    </row>
    <row r="296" spans="1:2" x14ac:dyDescent="0.2">
      <c r="A296" s="10" t="s">
        <v>534</v>
      </c>
      <c r="B296" s="11">
        <v>171729</v>
      </c>
    </row>
    <row r="297" spans="1:2" x14ac:dyDescent="0.2">
      <c r="A297" s="10" t="s">
        <v>978</v>
      </c>
      <c r="B297" s="11">
        <v>8829</v>
      </c>
    </row>
    <row r="298" spans="1:2" x14ac:dyDescent="0.2">
      <c r="A298" s="10" t="s">
        <v>1583</v>
      </c>
      <c r="B298" s="11">
        <v>6775</v>
      </c>
    </row>
    <row r="299" spans="1:2" x14ac:dyDescent="0.2">
      <c r="A299" s="10" t="s">
        <v>1965</v>
      </c>
      <c r="B299" s="11">
        <v>8117</v>
      </c>
    </row>
    <row r="300" spans="1:2" x14ac:dyDescent="0.2">
      <c r="A300" s="10" t="s">
        <v>1352</v>
      </c>
      <c r="B300" s="11">
        <v>13212</v>
      </c>
    </row>
    <row r="301" spans="1:2" x14ac:dyDescent="0.2">
      <c r="A301" s="10" t="s">
        <v>580</v>
      </c>
      <c r="B301" s="11">
        <v>165375</v>
      </c>
    </row>
    <row r="302" spans="1:2" x14ac:dyDescent="0.2">
      <c r="A302" s="10" t="s">
        <v>1256</v>
      </c>
      <c r="B302" s="11">
        <v>180667</v>
      </c>
    </row>
    <row r="303" spans="1:2" x14ac:dyDescent="0.2">
      <c r="A303" s="10" t="s">
        <v>778</v>
      </c>
      <c r="B303" s="11">
        <v>8330</v>
      </c>
    </row>
    <row r="304" spans="1:2" x14ac:dyDescent="0.2">
      <c r="A304" s="10" t="s">
        <v>83</v>
      </c>
      <c r="B304" s="11">
        <v>14942</v>
      </c>
    </row>
    <row r="305" spans="1:2" x14ac:dyDescent="0.2">
      <c r="A305" s="10" t="s">
        <v>51</v>
      </c>
      <c r="B305" s="11">
        <v>13838</v>
      </c>
    </row>
    <row r="306" spans="1:2" x14ac:dyDescent="0.2">
      <c r="A306" s="10" t="s">
        <v>796</v>
      </c>
      <c r="B306" s="11">
        <v>14324</v>
      </c>
    </row>
    <row r="307" spans="1:2" x14ac:dyDescent="0.2">
      <c r="A307" s="10" t="s">
        <v>1872</v>
      </c>
      <c r="B307" s="11">
        <v>9676</v>
      </c>
    </row>
    <row r="308" spans="1:2" x14ac:dyDescent="0.2">
      <c r="A308" s="10" t="s">
        <v>1946</v>
      </c>
      <c r="B308" s="11">
        <v>8081</v>
      </c>
    </row>
    <row r="309" spans="1:2" x14ac:dyDescent="0.2">
      <c r="A309" s="10" t="s">
        <v>1095</v>
      </c>
      <c r="B309" s="11">
        <v>1768</v>
      </c>
    </row>
    <row r="310" spans="1:2" x14ac:dyDescent="0.2">
      <c r="A310" s="10" t="s">
        <v>1530</v>
      </c>
      <c r="B310" s="11">
        <v>11214</v>
      </c>
    </row>
    <row r="311" spans="1:2" x14ac:dyDescent="0.2">
      <c r="A311" s="10" t="s">
        <v>988</v>
      </c>
      <c r="B311" s="11">
        <v>10289</v>
      </c>
    </row>
    <row r="312" spans="1:2" x14ac:dyDescent="0.2">
      <c r="A312" s="10" t="s">
        <v>303</v>
      </c>
      <c r="B312" s="11">
        <v>69617</v>
      </c>
    </row>
    <row r="313" spans="1:2" x14ac:dyDescent="0.2">
      <c r="A313" s="10" t="s">
        <v>1542</v>
      </c>
      <c r="B313" s="11">
        <v>12065</v>
      </c>
    </row>
    <row r="314" spans="1:2" x14ac:dyDescent="0.2">
      <c r="A314" s="10" t="s">
        <v>658</v>
      </c>
      <c r="B314" s="11">
        <v>2809</v>
      </c>
    </row>
    <row r="315" spans="1:2" x14ac:dyDescent="0.2">
      <c r="A315" s="10" t="s">
        <v>734</v>
      </c>
      <c r="B315" s="11">
        <v>96777</v>
      </c>
    </row>
    <row r="316" spans="1:2" x14ac:dyDescent="0.2">
      <c r="A316" s="10" t="s">
        <v>1228</v>
      </c>
      <c r="B316" s="11">
        <v>188288</v>
      </c>
    </row>
    <row r="317" spans="1:2" x14ac:dyDescent="0.2">
      <c r="A317" s="10" t="s">
        <v>1569</v>
      </c>
      <c r="B317" s="11">
        <v>55372</v>
      </c>
    </row>
    <row r="318" spans="1:2" x14ac:dyDescent="0.2">
      <c r="A318" s="10" t="s">
        <v>235</v>
      </c>
      <c r="B318" s="11">
        <v>65877</v>
      </c>
    </row>
    <row r="319" spans="1:2" x14ac:dyDescent="0.2">
      <c r="A319" s="10" t="s">
        <v>362</v>
      </c>
      <c r="B319" s="11">
        <v>90706</v>
      </c>
    </row>
    <row r="320" spans="1:2" x14ac:dyDescent="0.2">
      <c r="A320" s="10" t="s">
        <v>1892</v>
      </c>
      <c r="B320" s="11">
        <v>3930</v>
      </c>
    </row>
    <row r="321" spans="1:2" x14ac:dyDescent="0.2">
      <c r="A321" s="10" t="s">
        <v>1922</v>
      </c>
      <c r="B321" s="11">
        <v>15238</v>
      </c>
    </row>
    <row r="322" spans="1:2" x14ac:dyDescent="0.2">
      <c r="A322" s="10" t="s">
        <v>330</v>
      </c>
      <c r="B322" s="11">
        <v>19246</v>
      </c>
    </row>
    <row r="323" spans="1:2" x14ac:dyDescent="0.2">
      <c r="A323" s="10" t="s">
        <v>192</v>
      </c>
      <c r="B323" s="11">
        <v>4022</v>
      </c>
    </row>
    <row r="324" spans="1:2" x14ac:dyDescent="0.2">
      <c r="A324" s="10" t="s">
        <v>923</v>
      </c>
      <c r="B324" s="11">
        <v>9969</v>
      </c>
    </row>
    <row r="325" spans="1:2" x14ac:dyDescent="0.2">
      <c r="A325" s="10" t="s">
        <v>1772</v>
      </c>
      <c r="B325" s="11">
        <v>6920</v>
      </c>
    </row>
    <row r="326" spans="1:2" x14ac:dyDescent="0.2">
      <c r="A326" s="10" t="s">
        <v>237</v>
      </c>
      <c r="B326" s="11">
        <v>8807</v>
      </c>
    </row>
    <row r="327" spans="1:2" x14ac:dyDescent="0.2">
      <c r="A327" s="10" t="s">
        <v>1139</v>
      </c>
      <c r="B327" s="11">
        <v>12597</v>
      </c>
    </row>
    <row r="328" spans="1:2" x14ac:dyDescent="0.2">
      <c r="A328" s="10" t="s">
        <v>1180</v>
      </c>
      <c r="B328" s="11">
        <v>134688</v>
      </c>
    </row>
    <row r="329" spans="1:2" x14ac:dyDescent="0.2">
      <c r="A329" s="10" t="s">
        <v>1647</v>
      </c>
      <c r="B329" s="11">
        <v>8262</v>
      </c>
    </row>
    <row r="330" spans="1:2" x14ac:dyDescent="0.2">
      <c r="A330" s="10" t="s">
        <v>913</v>
      </c>
      <c r="B330" s="11">
        <v>6369</v>
      </c>
    </row>
    <row r="331" spans="1:2" x14ac:dyDescent="0.2">
      <c r="A331" s="10" t="s">
        <v>278</v>
      </c>
      <c r="B331" s="11">
        <v>13816</v>
      </c>
    </row>
    <row r="332" spans="1:2" x14ac:dyDescent="0.2">
      <c r="A332" s="10" t="s">
        <v>942</v>
      </c>
      <c r="B332" s="11">
        <v>37754</v>
      </c>
    </row>
    <row r="333" spans="1:2" x14ac:dyDescent="0.2">
      <c r="A333" s="10" t="s">
        <v>34</v>
      </c>
      <c r="B333" s="11">
        <v>13195</v>
      </c>
    </row>
    <row r="334" spans="1:2" x14ac:dyDescent="0.2">
      <c r="A334" s="10" t="s">
        <v>1328</v>
      </c>
      <c r="B334" s="11">
        <v>32986</v>
      </c>
    </row>
    <row r="335" spans="1:2" x14ac:dyDescent="0.2">
      <c r="A335" s="10" t="s">
        <v>344</v>
      </c>
      <c r="B335" s="11">
        <v>1518</v>
      </c>
    </row>
    <row r="336" spans="1:2" x14ac:dyDescent="0.2">
      <c r="A336" s="10" t="s">
        <v>1232</v>
      </c>
      <c r="B336" s="11">
        <v>146595</v>
      </c>
    </row>
    <row r="337" spans="1:2" x14ac:dyDescent="0.2">
      <c r="A337" s="10" t="s">
        <v>670</v>
      </c>
      <c r="B337" s="11">
        <v>3087</v>
      </c>
    </row>
    <row r="338" spans="1:2" x14ac:dyDescent="0.2">
      <c r="A338" s="10" t="s">
        <v>700</v>
      </c>
      <c r="B338" s="11">
        <v>11648</v>
      </c>
    </row>
    <row r="339" spans="1:2" x14ac:dyDescent="0.2">
      <c r="A339" s="10" t="s">
        <v>1651</v>
      </c>
      <c r="B339" s="11">
        <v>1583</v>
      </c>
    </row>
    <row r="340" spans="1:2" x14ac:dyDescent="0.2">
      <c r="A340" s="10" t="s">
        <v>1954</v>
      </c>
      <c r="B340" s="11">
        <v>10657</v>
      </c>
    </row>
    <row r="341" spans="1:2" x14ac:dyDescent="0.2">
      <c r="A341" s="10" t="s">
        <v>1129</v>
      </c>
      <c r="B341" s="11">
        <v>1930</v>
      </c>
    </row>
    <row r="342" spans="1:2" x14ac:dyDescent="0.2">
      <c r="A342" s="10" t="s">
        <v>1072</v>
      </c>
      <c r="B342" s="11">
        <v>3260</v>
      </c>
    </row>
    <row r="343" spans="1:2" x14ac:dyDescent="0.2">
      <c r="A343" s="10" t="s">
        <v>272</v>
      </c>
      <c r="B343" s="11">
        <v>73653</v>
      </c>
    </row>
    <row r="344" spans="1:2" x14ac:dyDescent="0.2">
      <c r="A344" s="10" t="s">
        <v>726</v>
      </c>
      <c r="B344" s="11">
        <v>116064</v>
      </c>
    </row>
    <row r="345" spans="1:2" x14ac:dyDescent="0.2">
      <c r="A345" s="10" t="s">
        <v>458</v>
      </c>
      <c r="B345" s="11">
        <v>193413</v>
      </c>
    </row>
    <row r="346" spans="1:2" x14ac:dyDescent="0.2">
      <c r="A346" s="10" t="s">
        <v>1844</v>
      </c>
      <c r="B346" s="11">
        <v>8964</v>
      </c>
    </row>
    <row r="347" spans="1:2" x14ac:dyDescent="0.2">
      <c r="A347" s="10" t="s">
        <v>1842</v>
      </c>
      <c r="B347" s="11">
        <v>12955</v>
      </c>
    </row>
    <row r="348" spans="1:2" x14ac:dyDescent="0.2">
      <c r="A348" s="10" t="s">
        <v>1446</v>
      </c>
      <c r="B348" s="11">
        <v>10682</v>
      </c>
    </row>
    <row r="349" spans="1:2" x14ac:dyDescent="0.2">
      <c r="A349" s="10" t="s">
        <v>696</v>
      </c>
      <c r="B349" s="11">
        <v>196377</v>
      </c>
    </row>
    <row r="350" spans="1:2" x14ac:dyDescent="0.2">
      <c r="A350" s="10" t="s">
        <v>1589</v>
      </c>
      <c r="B350" s="11">
        <v>45987</v>
      </c>
    </row>
    <row r="351" spans="1:2" x14ac:dyDescent="0.2">
      <c r="A351" s="10" t="s">
        <v>1938</v>
      </c>
      <c r="B351" s="11">
        <v>156384</v>
      </c>
    </row>
    <row r="352" spans="1:2" x14ac:dyDescent="0.2">
      <c r="A352" s="10" t="s">
        <v>748</v>
      </c>
      <c r="B352" s="11">
        <v>76880.5</v>
      </c>
    </row>
    <row r="353" spans="1:2" x14ac:dyDescent="0.2">
      <c r="A353" s="10" t="s">
        <v>1030</v>
      </c>
      <c r="B353" s="11">
        <v>173437</v>
      </c>
    </row>
    <row r="354" spans="1:2" x14ac:dyDescent="0.2">
      <c r="A354" s="10" t="s">
        <v>388</v>
      </c>
      <c r="B354" s="11">
        <v>40107</v>
      </c>
    </row>
    <row r="355" spans="1:2" x14ac:dyDescent="0.2">
      <c r="A355" s="10" t="s">
        <v>2006</v>
      </c>
      <c r="B355" s="11">
        <v>11990</v>
      </c>
    </row>
    <row r="356" spans="1:2" x14ac:dyDescent="0.2">
      <c r="A356" s="10" t="s">
        <v>836</v>
      </c>
      <c r="B356" s="11">
        <v>67546</v>
      </c>
    </row>
    <row r="357" spans="1:2" x14ac:dyDescent="0.2">
      <c r="A357" s="10" t="s">
        <v>1172</v>
      </c>
      <c r="B357" s="11">
        <v>141393</v>
      </c>
    </row>
    <row r="358" spans="1:2" x14ac:dyDescent="0.2">
      <c r="A358" s="10" t="s">
        <v>2025</v>
      </c>
      <c r="B358" s="11">
        <v>62819</v>
      </c>
    </row>
    <row r="359" spans="1:2" x14ac:dyDescent="0.2">
      <c r="A359" s="10" t="s">
        <v>151</v>
      </c>
      <c r="B359" s="11">
        <v>2459</v>
      </c>
    </row>
    <row r="360" spans="1:2" x14ac:dyDescent="0.2">
      <c r="A360" s="10" t="s">
        <v>865</v>
      </c>
      <c r="B360" s="11">
        <v>12100</v>
      </c>
    </row>
    <row r="361" spans="1:2" x14ac:dyDescent="0.2">
      <c r="A361" s="10" t="s">
        <v>1975</v>
      </c>
      <c r="B361" s="11">
        <v>26176</v>
      </c>
    </row>
    <row r="362" spans="1:2" x14ac:dyDescent="0.2">
      <c r="A362" s="10" t="s">
        <v>540</v>
      </c>
      <c r="B362" s="11">
        <v>3988</v>
      </c>
    </row>
    <row r="363" spans="1:2" x14ac:dyDescent="0.2">
      <c r="A363" s="10" t="s">
        <v>903</v>
      </c>
      <c r="B363" s="11">
        <v>197018</v>
      </c>
    </row>
    <row r="364" spans="1:2" x14ac:dyDescent="0.2">
      <c r="A364" s="10" t="s">
        <v>608</v>
      </c>
      <c r="B364" s="11">
        <v>8799</v>
      </c>
    </row>
    <row r="365" spans="1:2" x14ac:dyDescent="0.2">
      <c r="A365" s="10" t="s">
        <v>219</v>
      </c>
      <c r="B365" s="11">
        <v>6430</v>
      </c>
    </row>
    <row r="366" spans="1:2" x14ac:dyDescent="0.2">
      <c r="A366" s="10" t="s">
        <v>536</v>
      </c>
      <c r="B366" s="11">
        <v>10729</v>
      </c>
    </row>
    <row r="367" spans="1:2" x14ac:dyDescent="0.2">
      <c r="A367" s="10" t="s">
        <v>1526</v>
      </c>
      <c r="B367" s="11">
        <v>2091</v>
      </c>
    </row>
    <row r="368" spans="1:2" x14ac:dyDescent="0.2">
      <c r="A368" s="10" t="s">
        <v>66</v>
      </c>
      <c r="B368" s="11">
        <v>11041</v>
      </c>
    </row>
    <row r="369" spans="1:2" x14ac:dyDescent="0.2">
      <c r="A369" s="10" t="s">
        <v>1160</v>
      </c>
      <c r="B369" s="11">
        <v>7966</v>
      </c>
    </row>
    <row r="370" spans="1:2" x14ac:dyDescent="0.2">
      <c r="A370" s="10" t="s">
        <v>636</v>
      </c>
      <c r="B370" s="11">
        <v>717</v>
      </c>
    </row>
    <row r="371" spans="1:2" x14ac:dyDescent="0.2">
      <c r="A371" s="10" t="s">
        <v>1354</v>
      </c>
      <c r="B371" s="11">
        <v>49879</v>
      </c>
    </row>
    <row r="372" spans="1:2" x14ac:dyDescent="0.2">
      <c r="A372" s="10" t="s">
        <v>1703</v>
      </c>
      <c r="B372" s="11">
        <v>77355</v>
      </c>
    </row>
    <row r="373" spans="1:2" x14ac:dyDescent="0.2">
      <c r="A373" s="10" t="s">
        <v>510</v>
      </c>
      <c r="B373" s="11">
        <v>165798</v>
      </c>
    </row>
    <row r="374" spans="1:2" x14ac:dyDescent="0.2">
      <c r="A374" s="10" t="s">
        <v>1834</v>
      </c>
      <c r="B374" s="11">
        <v>8746</v>
      </c>
    </row>
    <row r="375" spans="1:2" x14ac:dyDescent="0.2">
      <c r="A375" s="10" t="s">
        <v>328</v>
      </c>
      <c r="B375" s="11">
        <v>9216</v>
      </c>
    </row>
    <row r="376" spans="1:2" x14ac:dyDescent="0.2">
      <c r="A376" s="10" t="s">
        <v>1001</v>
      </c>
      <c r="B376" s="11">
        <v>4613</v>
      </c>
    </row>
    <row r="377" spans="1:2" x14ac:dyDescent="0.2">
      <c r="A377" s="10" t="s">
        <v>1127</v>
      </c>
      <c r="B377" s="11">
        <v>43086</v>
      </c>
    </row>
    <row r="378" spans="1:2" x14ac:dyDescent="0.2">
      <c r="A378" s="10" t="s">
        <v>843</v>
      </c>
      <c r="B378" s="11">
        <v>77012</v>
      </c>
    </row>
    <row r="379" spans="1:2" x14ac:dyDescent="0.2">
      <c r="A379" s="10" t="s">
        <v>1111</v>
      </c>
      <c r="B379" s="11">
        <v>184086</v>
      </c>
    </row>
    <row r="380" spans="1:2" x14ac:dyDescent="0.2">
      <c r="A380" s="10" t="s">
        <v>1733</v>
      </c>
      <c r="B380" s="11">
        <v>1</v>
      </c>
    </row>
    <row r="381" spans="1:2" x14ac:dyDescent="0.2">
      <c r="A381" s="10" t="s">
        <v>1036</v>
      </c>
      <c r="B381" s="11">
        <v>13684</v>
      </c>
    </row>
    <row r="382" spans="1:2" x14ac:dyDescent="0.2">
      <c r="A382" s="10" t="s">
        <v>596</v>
      </c>
      <c r="B382" s="11">
        <v>155349</v>
      </c>
    </row>
    <row r="383" spans="1:2" x14ac:dyDescent="0.2">
      <c r="A383" s="10" t="s">
        <v>1629</v>
      </c>
      <c r="B383" s="11">
        <v>8332</v>
      </c>
    </row>
    <row r="384" spans="1:2" x14ac:dyDescent="0.2">
      <c r="A384" s="10" t="s">
        <v>241</v>
      </c>
      <c r="B384" s="11">
        <v>151513</v>
      </c>
    </row>
    <row r="385" spans="1:2" x14ac:dyDescent="0.2">
      <c r="A385" s="10" t="s">
        <v>1963</v>
      </c>
      <c r="B385" s="11">
        <v>121138</v>
      </c>
    </row>
    <row r="386" spans="1:2" x14ac:dyDescent="0.2">
      <c r="A386" s="10" t="s">
        <v>420</v>
      </c>
      <c r="B386" s="11">
        <v>10550</v>
      </c>
    </row>
    <row r="387" spans="1:2" x14ac:dyDescent="0.2">
      <c r="A387" s="10" t="s">
        <v>1713</v>
      </c>
      <c r="B387" s="11">
        <v>116583</v>
      </c>
    </row>
    <row r="388" spans="1:2" x14ac:dyDescent="0.2">
      <c r="A388" s="10" t="s">
        <v>1358</v>
      </c>
      <c r="B388" s="11">
        <v>31594</v>
      </c>
    </row>
    <row r="389" spans="1:2" x14ac:dyDescent="0.2">
      <c r="A389" s="10" t="s">
        <v>491</v>
      </c>
      <c r="B389" s="11">
        <v>138497</v>
      </c>
    </row>
    <row r="390" spans="1:2" x14ac:dyDescent="0.2">
      <c r="A390" s="10" t="s">
        <v>326</v>
      </c>
      <c r="B390" s="11">
        <v>4712</v>
      </c>
    </row>
    <row r="391" spans="1:2" x14ac:dyDescent="0.2">
      <c r="A391" s="10" t="s">
        <v>1981</v>
      </c>
      <c r="B391" s="11">
        <v>12886</v>
      </c>
    </row>
    <row r="392" spans="1:2" x14ac:dyDescent="0.2">
      <c r="A392" s="10" t="s">
        <v>495</v>
      </c>
      <c r="B392" s="11">
        <v>119830</v>
      </c>
    </row>
    <row r="393" spans="1:2" x14ac:dyDescent="0.2">
      <c r="A393" s="10" t="s">
        <v>1988</v>
      </c>
      <c r="B393" s="11">
        <v>78630</v>
      </c>
    </row>
    <row r="394" spans="1:2" x14ac:dyDescent="0.2">
      <c r="A394" s="10" t="s">
        <v>984</v>
      </c>
      <c r="B394" s="11">
        <v>1620</v>
      </c>
    </row>
    <row r="395" spans="1:2" x14ac:dyDescent="0.2">
      <c r="A395" s="10" t="s">
        <v>1262</v>
      </c>
      <c r="B395" s="11">
        <v>179356</v>
      </c>
    </row>
    <row r="396" spans="1:2" x14ac:dyDescent="0.2">
      <c r="A396" s="10" t="s">
        <v>450</v>
      </c>
      <c r="B396" s="11">
        <v>968</v>
      </c>
    </row>
    <row r="397" spans="1:2" x14ac:dyDescent="0.2">
      <c r="A397" s="10" t="s">
        <v>1046</v>
      </c>
      <c r="B397" s="11">
        <v>78743</v>
      </c>
    </row>
    <row r="398" spans="1:2" x14ac:dyDescent="0.2">
      <c r="A398" s="10" t="s">
        <v>1164</v>
      </c>
      <c r="B398" s="11">
        <v>158832</v>
      </c>
    </row>
    <row r="399" spans="1:2" x14ac:dyDescent="0.2">
      <c r="A399" s="10" t="s">
        <v>1324</v>
      </c>
      <c r="B399" s="11">
        <v>11277</v>
      </c>
    </row>
    <row r="400" spans="1:2" x14ac:dyDescent="0.2">
      <c r="A400" s="10" t="s">
        <v>1534</v>
      </c>
      <c r="B400" s="11">
        <v>13527</v>
      </c>
    </row>
    <row r="401" spans="1:2" x14ac:dyDescent="0.2">
      <c r="A401" s="10" t="s">
        <v>1458</v>
      </c>
      <c r="B401" s="11">
        <v>6358</v>
      </c>
    </row>
    <row r="402" spans="1:2" x14ac:dyDescent="0.2">
      <c r="A402" s="10" t="s">
        <v>468</v>
      </c>
      <c r="B402" s="11">
        <v>199110</v>
      </c>
    </row>
    <row r="403" spans="1:2" x14ac:dyDescent="0.2">
      <c r="A403" s="10" t="s">
        <v>334</v>
      </c>
      <c r="B403" s="11">
        <v>65323</v>
      </c>
    </row>
    <row r="404" spans="1:2" x14ac:dyDescent="0.2">
      <c r="A404" s="10" t="s">
        <v>105</v>
      </c>
      <c r="B404" s="11">
        <v>90819.5</v>
      </c>
    </row>
    <row r="405" spans="1:2" x14ac:dyDescent="0.2">
      <c r="A405" s="10" t="s">
        <v>1764</v>
      </c>
      <c r="B405" s="11">
        <v>79045</v>
      </c>
    </row>
    <row r="406" spans="1:2" x14ac:dyDescent="0.2">
      <c r="A406" s="10" t="s">
        <v>115</v>
      </c>
      <c r="B406" s="11">
        <v>1101</v>
      </c>
    </row>
    <row r="407" spans="1:2" x14ac:dyDescent="0.2">
      <c r="A407" s="10" t="s">
        <v>1300</v>
      </c>
      <c r="B407" s="11">
        <v>55476</v>
      </c>
    </row>
    <row r="408" spans="1:2" x14ac:dyDescent="0.2">
      <c r="A408" s="10" t="s">
        <v>1143</v>
      </c>
      <c r="B408" s="11">
        <v>83843</v>
      </c>
    </row>
    <row r="409" spans="1:2" x14ac:dyDescent="0.2">
      <c r="A409" s="10" t="s">
        <v>1224</v>
      </c>
      <c r="B409" s="11">
        <v>6226</v>
      </c>
    </row>
    <row r="410" spans="1:2" x14ac:dyDescent="0.2">
      <c r="A410" s="10" t="s">
        <v>1362</v>
      </c>
      <c r="B410" s="11">
        <v>7438</v>
      </c>
    </row>
    <row r="411" spans="1:2" x14ac:dyDescent="0.2">
      <c r="A411" s="10" t="s">
        <v>1057</v>
      </c>
      <c r="B411" s="11">
        <v>12497</v>
      </c>
    </row>
    <row r="412" spans="1:2" x14ac:dyDescent="0.2">
      <c r="A412" s="10" t="s">
        <v>1178</v>
      </c>
      <c r="B412" s="11">
        <v>14865</v>
      </c>
    </row>
    <row r="413" spans="1:2" x14ac:dyDescent="0.2">
      <c r="A413" s="10" t="s">
        <v>1490</v>
      </c>
      <c r="B413" s="11">
        <v>48227</v>
      </c>
    </row>
    <row r="414" spans="1:2" x14ac:dyDescent="0.2">
      <c r="A414" s="10" t="s">
        <v>1258</v>
      </c>
      <c r="B414" s="11">
        <v>8126</v>
      </c>
    </row>
    <row r="415" spans="1:2" x14ac:dyDescent="0.2">
      <c r="A415" s="10" t="s">
        <v>477</v>
      </c>
      <c r="B415" s="11">
        <v>9594.5</v>
      </c>
    </row>
    <row r="416" spans="1:2" x14ac:dyDescent="0.2">
      <c r="A416" s="10" t="s">
        <v>497</v>
      </c>
      <c r="B416" s="11">
        <v>6623</v>
      </c>
    </row>
    <row r="417" spans="1:2" x14ac:dyDescent="0.2">
      <c r="A417" s="10" t="s">
        <v>1093</v>
      </c>
      <c r="B417" s="11">
        <v>81136</v>
      </c>
    </row>
    <row r="418" spans="1:2" x14ac:dyDescent="0.2">
      <c r="A418" s="10" t="s">
        <v>72</v>
      </c>
      <c r="B418" s="11">
        <v>6089</v>
      </c>
    </row>
    <row r="419" spans="1:2" x14ac:dyDescent="0.2">
      <c r="A419" s="10" t="s">
        <v>506</v>
      </c>
      <c r="B419" s="11">
        <v>102751</v>
      </c>
    </row>
    <row r="420" spans="1:2" x14ac:dyDescent="0.2">
      <c r="A420" s="10" t="s">
        <v>1573</v>
      </c>
      <c r="B420" s="11">
        <v>109106</v>
      </c>
    </row>
    <row r="421" spans="1:2" x14ac:dyDescent="0.2">
      <c r="A421" s="10" t="s">
        <v>1579</v>
      </c>
      <c r="B421" s="11">
        <v>169586</v>
      </c>
    </row>
    <row r="422" spans="1:2" x14ac:dyDescent="0.2">
      <c r="A422" s="10" t="s">
        <v>485</v>
      </c>
      <c r="B422" s="11">
        <v>188721</v>
      </c>
    </row>
    <row r="423" spans="1:2" x14ac:dyDescent="0.2">
      <c r="A423" s="10" t="s">
        <v>1131</v>
      </c>
      <c r="B423" s="11">
        <v>13864</v>
      </c>
    </row>
    <row r="424" spans="1:2" x14ac:dyDescent="0.2">
      <c r="A424" s="10" t="s">
        <v>96</v>
      </c>
      <c r="B424" s="11">
        <v>150965</v>
      </c>
    </row>
    <row r="425" spans="1:2" x14ac:dyDescent="0.2">
      <c r="A425" s="10" t="s">
        <v>546</v>
      </c>
      <c r="B425" s="11">
        <v>184658</v>
      </c>
    </row>
    <row r="426" spans="1:2" x14ac:dyDescent="0.2">
      <c r="A426" s="10" t="s">
        <v>1693</v>
      </c>
      <c r="B426" s="11">
        <v>1424</v>
      </c>
    </row>
    <row r="427" spans="1:2" x14ac:dyDescent="0.2">
      <c r="A427" s="10" t="s">
        <v>1405</v>
      </c>
      <c r="B427" s="11">
        <v>8244</v>
      </c>
    </row>
    <row r="428" spans="1:2" x14ac:dyDescent="0.2">
      <c r="A428" s="10" t="s">
        <v>1868</v>
      </c>
      <c r="B428" s="11">
        <v>9021</v>
      </c>
    </row>
    <row r="429" spans="1:2" x14ac:dyDescent="0.2">
      <c r="A429" s="10" t="s">
        <v>845</v>
      </c>
      <c r="B429" s="11">
        <v>14083</v>
      </c>
    </row>
    <row r="430" spans="1:2" x14ac:dyDescent="0.2">
      <c r="A430" s="10" t="s">
        <v>274</v>
      </c>
      <c r="B430" s="11">
        <v>12635</v>
      </c>
    </row>
    <row r="431" spans="1:2" x14ac:dyDescent="0.2">
      <c r="A431" s="10" t="s">
        <v>895</v>
      </c>
      <c r="B431" s="11">
        <v>15723</v>
      </c>
    </row>
    <row r="432" spans="1:2" x14ac:dyDescent="0.2">
      <c r="A432" s="10" t="s">
        <v>1731</v>
      </c>
      <c r="B432" s="11">
        <v>8917</v>
      </c>
    </row>
    <row r="433" spans="1:2" x14ac:dyDescent="0.2">
      <c r="A433" s="10" t="s">
        <v>186</v>
      </c>
      <c r="B433" s="11">
        <v>1901</v>
      </c>
    </row>
    <row r="434" spans="1:2" x14ac:dyDescent="0.2">
      <c r="A434" s="10" t="s">
        <v>1666</v>
      </c>
      <c r="B434" s="11">
        <v>14150</v>
      </c>
    </row>
    <row r="435" spans="1:2" x14ac:dyDescent="0.2">
      <c r="A435" s="10" t="s">
        <v>402</v>
      </c>
      <c r="B435" s="11">
        <v>47459</v>
      </c>
    </row>
    <row r="436" spans="1:2" x14ac:dyDescent="0.2">
      <c r="A436" s="10" t="s">
        <v>146</v>
      </c>
      <c r="B436" s="11">
        <v>2</v>
      </c>
    </row>
    <row r="437" spans="1:2" x14ac:dyDescent="0.2">
      <c r="A437" s="10" t="s">
        <v>1411</v>
      </c>
      <c r="B437" s="11">
        <v>14381</v>
      </c>
    </row>
    <row r="438" spans="1:2" x14ac:dyDescent="0.2">
      <c r="A438" s="10" t="s">
        <v>722</v>
      </c>
      <c r="B438" s="11">
        <v>198628</v>
      </c>
    </row>
    <row r="439" spans="1:2" x14ac:dyDescent="0.2">
      <c r="A439" s="10" t="s">
        <v>1709</v>
      </c>
      <c r="B439" s="11">
        <v>8890</v>
      </c>
    </row>
    <row r="440" spans="1:2" x14ac:dyDescent="0.2">
      <c r="A440" s="10" t="s">
        <v>1336</v>
      </c>
      <c r="B440" s="11">
        <v>1863</v>
      </c>
    </row>
    <row r="441" spans="1:2" x14ac:dyDescent="0.2">
      <c r="A441" s="10" t="s">
        <v>1619</v>
      </c>
      <c r="B441" s="11">
        <v>680</v>
      </c>
    </row>
    <row r="442" spans="1:2" x14ac:dyDescent="0.2">
      <c r="A442" s="10" t="s">
        <v>1174</v>
      </c>
      <c r="B442" s="11">
        <v>194166</v>
      </c>
    </row>
    <row r="443" spans="1:2" x14ac:dyDescent="0.2">
      <c r="A443" s="10" t="s">
        <v>1611</v>
      </c>
      <c r="B443" s="11">
        <v>3174</v>
      </c>
    </row>
    <row r="444" spans="1:2" x14ac:dyDescent="0.2">
      <c r="A444" s="10" t="s">
        <v>1766</v>
      </c>
      <c r="B444" s="11">
        <v>7797</v>
      </c>
    </row>
    <row r="445" spans="1:2" x14ac:dyDescent="0.2">
      <c r="A445" s="10" t="s">
        <v>376</v>
      </c>
      <c r="B445" s="11">
        <v>9134</v>
      </c>
    </row>
    <row r="446" spans="1:2" x14ac:dyDescent="0.2">
      <c r="A446" s="10" t="s">
        <v>1170</v>
      </c>
      <c r="B446" s="11">
        <v>5107</v>
      </c>
    </row>
    <row r="447" spans="1:2" x14ac:dyDescent="0.2">
      <c r="A447" s="10" t="s">
        <v>1401</v>
      </c>
      <c r="B447" s="11">
        <v>159037</v>
      </c>
    </row>
    <row r="448" spans="1:2" x14ac:dyDescent="0.2">
      <c r="A448" s="10" t="s">
        <v>1384</v>
      </c>
      <c r="B448" s="11">
        <v>110689</v>
      </c>
    </row>
    <row r="449" spans="1:2" x14ac:dyDescent="0.2">
      <c r="A449" s="10" t="s">
        <v>1613</v>
      </c>
      <c r="B449" s="11">
        <v>3351</v>
      </c>
    </row>
    <row r="450" spans="1:2" x14ac:dyDescent="0.2">
      <c r="A450" s="10" t="s">
        <v>56</v>
      </c>
      <c r="B450" s="11">
        <v>5629</v>
      </c>
    </row>
    <row r="451" spans="1:2" x14ac:dyDescent="0.2">
      <c r="A451" s="10" t="s">
        <v>123</v>
      </c>
      <c r="B451" s="11">
        <v>5027</v>
      </c>
    </row>
    <row r="452" spans="1:2" x14ac:dyDescent="0.2">
      <c r="A452" s="10" t="s">
        <v>444</v>
      </c>
      <c r="B452" s="11">
        <v>5711.5</v>
      </c>
    </row>
    <row r="453" spans="1:2" x14ac:dyDescent="0.2">
      <c r="A453" s="10" t="s">
        <v>1276</v>
      </c>
      <c r="B453" s="11">
        <v>3496</v>
      </c>
    </row>
    <row r="454" spans="1:2" x14ac:dyDescent="0.2">
      <c r="A454" s="10" t="s">
        <v>816</v>
      </c>
      <c r="B454" s="11">
        <v>5803</v>
      </c>
    </row>
    <row r="455" spans="1:2" x14ac:dyDescent="0.2">
      <c r="A455" s="10" t="s">
        <v>1852</v>
      </c>
      <c r="B455" s="11">
        <v>30215</v>
      </c>
    </row>
    <row r="456" spans="1:2" x14ac:dyDescent="0.2">
      <c r="A456" s="10" t="s">
        <v>921</v>
      </c>
      <c r="B456" s="11">
        <v>13678</v>
      </c>
    </row>
    <row r="457" spans="1:2" x14ac:dyDescent="0.2">
      <c r="A457" s="10" t="s">
        <v>806</v>
      </c>
      <c r="B457" s="11">
        <v>5098</v>
      </c>
    </row>
    <row r="458" spans="1:2" x14ac:dyDescent="0.2">
      <c r="A458" s="10" t="s">
        <v>830</v>
      </c>
      <c r="B458" s="11">
        <v>101352</v>
      </c>
    </row>
    <row r="459" spans="1:2" x14ac:dyDescent="0.2">
      <c r="A459" s="10" t="s">
        <v>229</v>
      </c>
      <c r="B459" s="11">
        <v>6132</v>
      </c>
    </row>
    <row r="460" spans="1:2" x14ac:dyDescent="0.2">
      <c r="A460" s="10" t="s">
        <v>1158</v>
      </c>
      <c r="B460" s="11">
        <v>11960</v>
      </c>
    </row>
    <row r="461" spans="1:2" x14ac:dyDescent="0.2">
      <c r="A461" s="10" t="s">
        <v>142</v>
      </c>
      <c r="B461" s="11">
        <v>128862</v>
      </c>
    </row>
    <row r="462" spans="1:2" x14ac:dyDescent="0.2">
      <c r="A462" s="10" t="s">
        <v>1314</v>
      </c>
      <c r="B462" s="11">
        <v>127591</v>
      </c>
    </row>
    <row r="463" spans="1:2" x14ac:dyDescent="0.2">
      <c r="A463" s="10" t="s">
        <v>1658</v>
      </c>
      <c r="B463" s="11">
        <v>134640</v>
      </c>
    </row>
    <row r="464" spans="1:2" x14ac:dyDescent="0.2">
      <c r="A464" s="10" t="s">
        <v>1015</v>
      </c>
      <c r="B464" s="11">
        <v>77021</v>
      </c>
    </row>
    <row r="465" spans="1:2" x14ac:dyDescent="0.2">
      <c r="A465" s="10" t="s">
        <v>1538</v>
      </c>
      <c r="B465" s="11">
        <v>8363</v>
      </c>
    </row>
    <row r="466" spans="1:2" x14ac:dyDescent="0.2">
      <c r="A466" s="10" t="s">
        <v>966</v>
      </c>
      <c r="B466" s="11">
        <v>5674</v>
      </c>
    </row>
    <row r="467" spans="1:2" x14ac:dyDescent="0.2">
      <c r="A467" s="10" t="s">
        <v>772</v>
      </c>
      <c r="B467" s="11">
        <v>135132</v>
      </c>
    </row>
    <row r="468" spans="1:2" x14ac:dyDescent="0.2">
      <c r="A468" s="10" t="s">
        <v>31</v>
      </c>
      <c r="B468" s="11">
        <v>5265</v>
      </c>
    </row>
    <row r="469" spans="1:2" x14ac:dyDescent="0.2">
      <c r="A469" s="10" t="s">
        <v>776</v>
      </c>
      <c r="B469" s="11">
        <v>13755</v>
      </c>
    </row>
    <row r="470" spans="1:2" x14ac:dyDescent="0.2">
      <c r="A470" s="10" t="s">
        <v>1717</v>
      </c>
      <c r="B470" s="11">
        <v>8447</v>
      </c>
    </row>
    <row r="471" spans="1:2" x14ac:dyDescent="0.2">
      <c r="A471" s="10" t="s">
        <v>322</v>
      </c>
      <c r="B471" s="11">
        <v>5488</v>
      </c>
    </row>
    <row r="472" spans="1:2" x14ac:dyDescent="0.2">
      <c r="A472" s="10" t="s">
        <v>2015</v>
      </c>
      <c r="B472" s="11">
        <v>74073</v>
      </c>
    </row>
    <row r="473" spans="1:2" x14ac:dyDescent="0.2">
      <c r="A473" s="10" t="s">
        <v>802</v>
      </c>
      <c r="B473" s="11">
        <v>1479</v>
      </c>
    </row>
    <row r="474" spans="1:2" x14ac:dyDescent="0.2">
      <c r="A474" s="10" t="s">
        <v>582</v>
      </c>
      <c r="B474" s="11">
        <v>6031</v>
      </c>
    </row>
    <row r="475" spans="1:2" x14ac:dyDescent="0.2">
      <c r="A475" s="10" t="s">
        <v>861</v>
      </c>
      <c r="B475" s="11">
        <v>26527</v>
      </c>
    </row>
    <row r="476" spans="1:2" x14ac:dyDescent="0.2">
      <c r="A476" s="10" t="s">
        <v>1752</v>
      </c>
      <c r="B476" s="11">
        <v>5033</v>
      </c>
    </row>
    <row r="477" spans="1:2" x14ac:dyDescent="0.2">
      <c r="A477" s="10" t="s">
        <v>1409</v>
      </c>
      <c r="B477" s="11">
        <v>94501</v>
      </c>
    </row>
    <row r="478" spans="1:2" x14ac:dyDescent="0.2">
      <c r="A478" s="10" t="s">
        <v>522</v>
      </c>
      <c r="B478" s="11">
        <v>3589</v>
      </c>
    </row>
    <row r="479" spans="1:2" x14ac:dyDescent="0.2">
      <c r="A479" s="10" t="s">
        <v>406</v>
      </c>
      <c r="B479" s="11">
        <v>161593</v>
      </c>
    </row>
    <row r="480" spans="1:2" x14ac:dyDescent="0.2">
      <c r="A480" s="10" t="s">
        <v>857</v>
      </c>
      <c r="B480" s="11">
        <v>168820</v>
      </c>
    </row>
    <row r="481" spans="1:2" x14ac:dyDescent="0.2">
      <c r="A481" s="10" t="s">
        <v>501</v>
      </c>
      <c r="B481" s="11">
        <v>186885</v>
      </c>
    </row>
    <row r="482" spans="1:2" x14ac:dyDescent="0.2">
      <c r="A482" s="10" t="s">
        <v>1699</v>
      </c>
      <c r="B482" s="11">
        <v>10723</v>
      </c>
    </row>
    <row r="483" spans="1:2" x14ac:dyDescent="0.2">
      <c r="A483" s="10" t="s">
        <v>1756</v>
      </c>
      <c r="B483" s="11">
        <v>6560</v>
      </c>
    </row>
    <row r="484" spans="1:2" x14ac:dyDescent="0.2">
      <c r="A484" s="10" t="s">
        <v>1996</v>
      </c>
      <c r="B484" s="11">
        <v>9910</v>
      </c>
    </row>
    <row r="485" spans="1:2" x14ac:dyDescent="0.2">
      <c r="A485" s="10" t="s">
        <v>730</v>
      </c>
      <c r="B485" s="11">
        <v>108974</v>
      </c>
    </row>
    <row r="486" spans="1:2" x14ac:dyDescent="0.2">
      <c r="A486" s="10" t="s">
        <v>1375</v>
      </c>
      <c r="B486" s="11">
        <v>12155</v>
      </c>
    </row>
    <row r="487" spans="1:2" x14ac:dyDescent="0.2">
      <c r="A487" s="10" t="s">
        <v>744</v>
      </c>
      <c r="B487" s="11">
        <v>2758</v>
      </c>
    </row>
    <row r="488" spans="1:2" x14ac:dyDescent="0.2">
      <c r="A488" s="10" t="s">
        <v>576</v>
      </c>
      <c r="B488" s="11">
        <v>5328</v>
      </c>
    </row>
    <row r="489" spans="1:2" x14ac:dyDescent="0.2">
      <c r="A489" s="10" t="s">
        <v>1998</v>
      </c>
      <c r="B489" s="11">
        <v>114523</v>
      </c>
    </row>
    <row r="490" spans="1:2" x14ac:dyDescent="0.2">
      <c r="A490" s="10" t="s">
        <v>1552</v>
      </c>
      <c r="B490" s="11">
        <v>167005</v>
      </c>
    </row>
    <row r="491" spans="1:2" x14ac:dyDescent="0.2">
      <c r="A491" s="10" t="s">
        <v>1005</v>
      </c>
      <c r="B491" s="11">
        <v>12310</v>
      </c>
    </row>
    <row r="492" spans="1:2" x14ac:dyDescent="0.2">
      <c r="A492" s="10" t="s">
        <v>436</v>
      </c>
      <c r="B492" s="11">
        <v>8517</v>
      </c>
    </row>
    <row r="493" spans="1:2" x14ac:dyDescent="0.2">
      <c r="A493" s="10" t="s">
        <v>380</v>
      </c>
      <c r="B493" s="11">
        <v>150755</v>
      </c>
    </row>
    <row r="494" spans="1:2" x14ac:dyDescent="0.2">
      <c r="A494" s="10" t="s">
        <v>182</v>
      </c>
      <c r="B494" s="11">
        <v>117892</v>
      </c>
    </row>
    <row r="495" spans="1:2" x14ac:dyDescent="0.2">
      <c r="A495" s="10" t="s">
        <v>1967</v>
      </c>
      <c r="B495" s="11">
        <v>8550</v>
      </c>
    </row>
    <row r="496" spans="1:2" x14ac:dyDescent="0.2">
      <c r="A496" s="10" t="s">
        <v>682</v>
      </c>
      <c r="B496" s="11">
        <v>3220</v>
      </c>
    </row>
    <row r="497" spans="1:2" x14ac:dyDescent="0.2">
      <c r="A497" s="10" t="s">
        <v>1431</v>
      </c>
      <c r="B497" s="11">
        <v>96888</v>
      </c>
    </row>
    <row r="498" spans="1:2" x14ac:dyDescent="0.2">
      <c r="A498" s="10" t="s">
        <v>1540</v>
      </c>
      <c r="B498" s="11">
        <v>5362</v>
      </c>
    </row>
    <row r="499" spans="1:2" x14ac:dyDescent="0.2">
      <c r="A499" s="10" t="s">
        <v>1894</v>
      </c>
      <c r="B499" s="11">
        <v>5729</v>
      </c>
    </row>
    <row r="500" spans="1:2" x14ac:dyDescent="0.2">
      <c r="A500" s="10" t="s">
        <v>618</v>
      </c>
      <c r="B500" s="11">
        <v>1517</v>
      </c>
    </row>
    <row r="501" spans="1:2" x14ac:dyDescent="0.2">
      <c r="A501" s="10" t="s">
        <v>782</v>
      </c>
      <c r="B501" s="11">
        <v>11735</v>
      </c>
    </row>
    <row r="502" spans="1:2" x14ac:dyDescent="0.2">
      <c r="A502" s="10" t="s">
        <v>1042</v>
      </c>
      <c r="B502" s="11">
        <v>3349</v>
      </c>
    </row>
    <row r="503" spans="1:2" x14ac:dyDescent="0.2">
      <c r="A503" s="10" t="s">
        <v>1913</v>
      </c>
      <c r="B503" s="11">
        <v>5615</v>
      </c>
    </row>
    <row r="504" spans="1:2" x14ac:dyDescent="0.2">
      <c r="A504" s="10" t="s">
        <v>311</v>
      </c>
      <c r="B504" s="11">
        <v>14925</v>
      </c>
    </row>
    <row r="505" spans="1:2" x14ac:dyDescent="0.2">
      <c r="A505" s="10" t="s">
        <v>1788</v>
      </c>
      <c r="B505" s="11">
        <v>1012</v>
      </c>
    </row>
    <row r="506" spans="1:2" x14ac:dyDescent="0.2">
      <c r="A506" s="10" t="s">
        <v>1802</v>
      </c>
      <c r="B506" s="11">
        <v>2129</v>
      </c>
    </row>
    <row r="507" spans="1:2" x14ac:dyDescent="0.2">
      <c r="A507" s="10" t="s">
        <v>863</v>
      </c>
      <c r="B507" s="11">
        <v>71583</v>
      </c>
    </row>
    <row r="508" spans="1:2" x14ac:dyDescent="0.2">
      <c r="A508" s="10" t="s">
        <v>1003</v>
      </c>
      <c r="B508" s="11">
        <v>162603</v>
      </c>
    </row>
    <row r="509" spans="1:2" x14ac:dyDescent="0.2">
      <c r="A509" s="10" t="s">
        <v>1705</v>
      </c>
      <c r="B509" s="11">
        <v>6086</v>
      </c>
    </row>
    <row r="510" spans="1:2" x14ac:dyDescent="0.2">
      <c r="A510" s="10" t="s">
        <v>1312</v>
      </c>
      <c r="B510" s="11">
        <v>158590</v>
      </c>
    </row>
    <row r="511" spans="1:2" x14ac:dyDescent="0.2">
      <c r="A511" s="10" t="s">
        <v>867</v>
      </c>
      <c r="B511" s="11">
        <v>12129</v>
      </c>
    </row>
    <row r="512" spans="1:2" x14ac:dyDescent="0.2">
      <c r="A512" s="10" t="s">
        <v>111</v>
      </c>
      <c r="B512" s="11">
        <v>14025</v>
      </c>
    </row>
    <row r="513" spans="1:2" x14ac:dyDescent="0.2">
      <c r="A513" s="10" t="s">
        <v>120</v>
      </c>
      <c r="B513" s="11">
        <v>10085</v>
      </c>
    </row>
    <row r="514" spans="1:2" x14ac:dyDescent="0.2">
      <c r="A514" s="10" t="s">
        <v>2017</v>
      </c>
      <c r="B514" s="11">
        <v>153216</v>
      </c>
    </row>
    <row r="515" spans="1:2" x14ac:dyDescent="0.2">
      <c r="A515" s="10" t="s">
        <v>410</v>
      </c>
      <c r="B515" s="11">
        <v>159185</v>
      </c>
    </row>
    <row r="516" spans="1:2" x14ac:dyDescent="0.2">
      <c r="A516" s="10" t="s">
        <v>1504</v>
      </c>
      <c r="B516" s="11">
        <v>83267</v>
      </c>
    </row>
    <row r="517" spans="1:2" x14ac:dyDescent="0.2">
      <c r="A517" s="10" t="s">
        <v>1084</v>
      </c>
      <c r="B517" s="11">
        <v>180802</v>
      </c>
    </row>
    <row r="518" spans="1:2" x14ac:dyDescent="0.2">
      <c r="A518" s="10" t="s">
        <v>800</v>
      </c>
      <c r="B518" s="11">
        <v>22073</v>
      </c>
    </row>
    <row r="519" spans="1:2" x14ac:dyDescent="0.2">
      <c r="A519" s="10" t="s">
        <v>1147</v>
      </c>
      <c r="B519" s="11">
        <v>105598</v>
      </c>
    </row>
    <row r="520" spans="1:2" x14ac:dyDescent="0.2">
      <c r="A520" s="10" t="s">
        <v>684</v>
      </c>
      <c r="B520" s="11">
        <v>6401</v>
      </c>
    </row>
    <row r="521" spans="1:2" x14ac:dyDescent="0.2">
      <c r="A521" s="10" t="s">
        <v>200</v>
      </c>
      <c r="B521" s="11">
        <v>95993</v>
      </c>
    </row>
    <row r="522" spans="1:2" x14ac:dyDescent="0.2">
      <c r="A522" s="10" t="s">
        <v>1413</v>
      </c>
      <c r="B522" s="11">
        <v>13980</v>
      </c>
    </row>
    <row r="523" spans="1:2" x14ac:dyDescent="0.2">
      <c r="A523" s="10" t="s">
        <v>1296</v>
      </c>
      <c r="B523" s="11">
        <v>11108</v>
      </c>
    </row>
    <row r="524" spans="1:2" x14ac:dyDescent="0.2">
      <c r="A524" s="10" t="s">
        <v>340</v>
      </c>
      <c r="B524" s="11">
        <v>11619</v>
      </c>
    </row>
    <row r="525" spans="1:2" x14ac:dyDescent="0.2">
      <c r="A525" s="10" t="s">
        <v>940</v>
      </c>
      <c r="B525" s="11">
        <v>5579</v>
      </c>
    </row>
    <row r="526" spans="1:2" x14ac:dyDescent="0.2">
      <c r="A526" s="10" t="s">
        <v>1011</v>
      </c>
      <c r="B526" s="11">
        <v>689</v>
      </c>
    </row>
    <row r="527" spans="1:2" x14ac:dyDescent="0.2">
      <c r="A527" s="10" t="s">
        <v>1292</v>
      </c>
      <c r="B527" s="11">
        <v>5803</v>
      </c>
    </row>
    <row r="528" spans="1:2" x14ac:dyDescent="0.2">
      <c r="A528" s="10" t="s">
        <v>676</v>
      </c>
      <c r="B528" s="11">
        <v>95504.5</v>
      </c>
    </row>
    <row r="529" spans="1:2" x14ac:dyDescent="0.2">
      <c r="A529" s="10" t="s">
        <v>1750</v>
      </c>
      <c r="B529" s="11">
        <v>2594</v>
      </c>
    </row>
    <row r="530" spans="1:2" x14ac:dyDescent="0.2">
      <c r="A530" s="10" t="s">
        <v>1532</v>
      </c>
      <c r="B530" s="11">
        <v>68137</v>
      </c>
    </row>
    <row r="531" spans="1:2" x14ac:dyDescent="0.2">
      <c r="A531" s="10" t="s">
        <v>1200</v>
      </c>
      <c r="B531" s="11">
        <v>16168</v>
      </c>
    </row>
    <row r="532" spans="1:2" x14ac:dyDescent="0.2">
      <c r="A532" s="10" t="s">
        <v>1184</v>
      </c>
      <c r="B532" s="11">
        <v>95364</v>
      </c>
    </row>
    <row r="533" spans="1:2" x14ac:dyDescent="0.2">
      <c r="A533" s="10" t="s">
        <v>1238</v>
      </c>
      <c r="B533" s="11">
        <v>175868</v>
      </c>
    </row>
    <row r="534" spans="1:2" x14ac:dyDescent="0.2">
      <c r="A534" s="10" t="s">
        <v>305</v>
      </c>
      <c r="B534" s="11">
        <v>53067</v>
      </c>
    </row>
    <row r="535" spans="1:2" x14ac:dyDescent="0.2">
      <c r="A535" s="10" t="s">
        <v>530</v>
      </c>
      <c r="B535" s="11">
        <v>3127</v>
      </c>
    </row>
    <row r="536" spans="1:2" x14ac:dyDescent="0.2">
      <c r="A536" s="10" t="s">
        <v>574</v>
      </c>
      <c r="B536" s="11">
        <v>26303</v>
      </c>
    </row>
    <row r="537" spans="1:2" x14ac:dyDescent="0.2">
      <c r="A537" s="10" t="s">
        <v>1952</v>
      </c>
      <c r="B537" s="11">
        <v>6800</v>
      </c>
    </row>
    <row r="538" spans="1:2" x14ac:dyDescent="0.2">
      <c r="A538" s="10" t="s">
        <v>1575</v>
      </c>
      <c r="B538" s="11">
        <v>11642</v>
      </c>
    </row>
    <row r="539" spans="1:2" x14ac:dyDescent="0.2">
      <c r="A539" s="10" t="s">
        <v>925</v>
      </c>
      <c r="B539" s="11">
        <v>14827</v>
      </c>
    </row>
    <row r="540" spans="1:2" x14ac:dyDescent="0.2">
      <c r="A540" s="10" t="s">
        <v>1565</v>
      </c>
      <c r="B540" s="11">
        <v>8125</v>
      </c>
    </row>
    <row r="541" spans="1:2" x14ac:dyDescent="0.2">
      <c r="A541" s="10" t="s">
        <v>905</v>
      </c>
      <c r="B541" s="11">
        <v>47037</v>
      </c>
    </row>
    <row r="542" spans="1:2" x14ac:dyDescent="0.2">
      <c r="A542" s="10" t="s">
        <v>1464</v>
      </c>
      <c r="B542" s="11">
        <v>11174</v>
      </c>
    </row>
    <row r="543" spans="1:2" x14ac:dyDescent="0.2">
      <c r="A543" s="10" t="s">
        <v>1230</v>
      </c>
      <c r="B543" s="11">
        <v>11167</v>
      </c>
    </row>
    <row r="544" spans="1:2" x14ac:dyDescent="0.2">
      <c r="A544" s="10" t="s">
        <v>1050</v>
      </c>
      <c r="B544" s="11">
        <v>107743</v>
      </c>
    </row>
    <row r="545" spans="1:2" x14ac:dyDescent="0.2">
      <c r="A545" s="10" t="s">
        <v>1440</v>
      </c>
      <c r="B545" s="11">
        <v>91014</v>
      </c>
    </row>
    <row r="546" spans="1:2" x14ac:dyDescent="0.2">
      <c r="A546" s="10" t="s">
        <v>1009</v>
      </c>
      <c r="B546" s="11">
        <v>159931</v>
      </c>
    </row>
    <row r="547" spans="1:2" x14ac:dyDescent="0.2">
      <c r="A547" s="10" t="s">
        <v>1486</v>
      </c>
      <c r="B547" s="11">
        <v>11261</v>
      </c>
    </row>
    <row r="548" spans="1:2" x14ac:dyDescent="0.2">
      <c r="A548" s="10" t="s">
        <v>29</v>
      </c>
      <c r="B548" s="11">
        <v>2477</v>
      </c>
    </row>
    <row r="549" spans="1:2" x14ac:dyDescent="0.2">
      <c r="A549" s="10" t="s">
        <v>720</v>
      </c>
      <c r="B549" s="11">
        <v>123538</v>
      </c>
    </row>
    <row r="550" spans="1:2" x14ac:dyDescent="0.2">
      <c r="A550" s="10" t="s">
        <v>974</v>
      </c>
      <c r="B550" s="11">
        <v>145265</v>
      </c>
    </row>
    <row r="551" spans="1:2" x14ac:dyDescent="0.2">
      <c r="A551" s="10" t="s">
        <v>456</v>
      </c>
      <c r="B551" s="11">
        <v>6543</v>
      </c>
    </row>
    <row r="552" spans="1:2" x14ac:dyDescent="0.2">
      <c r="A552" s="10" t="s">
        <v>870</v>
      </c>
      <c r="B552" s="11">
        <v>55536</v>
      </c>
    </row>
    <row r="553" spans="1:2" x14ac:dyDescent="0.2">
      <c r="A553" s="10" t="s">
        <v>24</v>
      </c>
      <c r="B553" s="11">
        <v>142523</v>
      </c>
    </row>
    <row r="554" spans="1:2" x14ac:dyDescent="0.2">
      <c r="A554" s="10" t="s">
        <v>520</v>
      </c>
      <c r="B554" s="11">
        <v>8181</v>
      </c>
    </row>
    <row r="555" spans="1:2" x14ac:dyDescent="0.2">
      <c r="A555" s="10" t="s">
        <v>1149</v>
      </c>
      <c r="B555" s="11">
        <v>8866</v>
      </c>
    </row>
    <row r="556" spans="1:2" x14ac:dyDescent="0.2">
      <c r="A556" s="10" t="s">
        <v>1515</v>
      </c>
      <c r="B556" s="11">
        <v>6100</v>
      </c>
    </row>
    <row r="557" spans="1:2" x14ac:dyDescent="0.2">
      <c r="A557" s="10" t="s">
        <v>364</v>
      </c>
      <c r="B557" s="11">
        <v>26914</v>
      </c>
    </row>
    <row r="558" spans="1:2" x14ac:dyDescent="0.2">
      <c r="A558" s="10" t="s">
        <v>1581</v>
      </c>
      <c r="B558" s="11">
        <v>101185</v>
      </c>
    </row>
    <row r="559" spans="1:2" x14ac:dyDescent="0.2">
      <c r="A559" s="10" t="s">
        <v>814</v>
      </c>
      <c r="B559" s="11">
        <v>9749</v>
      </c>
    </row>
    <row r="560" spans="1:2" x14ac:dyDescent="0.2">
      <c r="A560" s="10" t="s">
        <v>590</v>
      </c>
      <c r="B560" s="11">
        <v>8842</v>
      </c>
    </row>
    <row r="561" spans="1:2" x14ac:dyDescent="0.2">
      <c r="A561" s="10" t="s">
        <v>1278</v>
      </c>
      <c r="B561" s="11">
        <v>97037</v>
      </c>
    </row>
    <row r="562" spans="1:2" x14ac:dyDescent="0.2">
      <c r="A562" s="10" t="s">
        <v>1685</v>
      </c>
      <c r="B562" s="11">
        <v>12797</v>
      </c>
    </row>
    <row r="563" spans="1:2" x14ac:dyDescent="0.2">
      <c r="A563" s="10" t="s">
        <v>678</v>
      </c>
      <c r="B563" s="11">
        <v>8697</v>
      </c>
    </row>
    <row r="564" spans="1:2" x14ac:dyDescent="0.2">
      <c r="A564" s="10" t="s">
        <v>834</v>
      </c>
      <c r="B564" s="11">
        <v>4393</v>
      </c>
    </row>
    <row r="565" spans="1:2" x14ac:dyDescent="0.2">
      <c r="A565" s="10" t="s">
        <v>929</v>
      </c>
      <c r="B565" s="11">
        <v>165954</v>
      </c>
    </row>
    <row r="566" spans="1:2" x14ac:dyDescent="0.2">
      <c r="A566" s="10" t="s">
        <v>1727</v>
      </c>
      <c r="B566" s="11">
        <v>11174</v>
      </c>
    </row>
    <row r="567" spans="1:2" x14ac:dyDescent="0.2">
      <c r="A567" s="10" t="s">
        <v>690</v>
      </c>
      <c r="B567" s="11">
        <v>3251</v>
      </c>
    </row>
    <row r="568" spans="1:2" x14ac:dyDescent="0.2">
      <c r="A568" s="10" t="s">
        <v>758</v>
      </c>
      <c r="B568" s="11">
        <v>137961</v>
      </c>
    </row>
    <row r="569" spans="1:2" x14ac:dyDescent="0.2">
      <c r="A569" s="10" t="s">
        <v>694</v>
      </c>
      <c r="B569" s="11">
        <v>160422</v>
      </c>
    </row>
    <row r="570" spans="1:2" x14ac:dyDescent="0.2">
      <c r="A570" s="10" t="s">
        <v>1746</v>
      </c>
      <c r="B570" s="11">
        <v>7413</v>
      </c>
    </row>
    <row r="571" spans="1:2" x14ac:dyDescent="0.2">
      <c r="A571" s="10" t="s">
        <v>512</v>
      </c>
      <c r="B571" s="11">
        <v>10084</v>
      </c>
    </row>
    <row r="572" spans="1:2" x14ac:dyDescent="0.2">
      <c r="A572" s="10" t="s">
        <v>1687</v>
      </c>
      <c r="B572" s="11">
        <v>6134</v>
      </c>
    </row>
    <row r="573" spans="1:2" x14ac:dyDescent="0.2">
      <c r="A573" s="10" t="s">
        <v>113</v>
      </c>
      <c r="B573" s="11">
        <v>188628</v>
      </c>
    </row>
    <row r="574" spans="1:2" x14ac:dyDescent="0.2">
      <c r="A574" s="10" t="s">
        <v>1558</v>
      </c>
      <c r="B574" s="11">
        <v>14420</v>
      </c>
    </row>
    <row r="575" spans="1:2" x14ac:dyDescent="0.2">
      <c r="A575" s="10" t="s">
        <v>1567</v>
      </c>
      <c r="B575" s="11">
        <v>13653</v>
      </c>
    </row>
    <row r="576" spans="1:2" x14ac:dyDescent="0.2">
      <c r="A576" s="10" t="s">
        <v>204</v>
      </c>
      <c r="B576" s="11">
        <v>13536</v>
      </c>
    </row>
    <row r="577" spans="1:2" x14ac:dyDescent="0.2">
      <c r="A577" s="10" t="s">
        <v>1496</v>
      </c>
      <c r="B577" s="11">
        <v>10397</v>
      </c>
    </row>
    <row r="578" spans="1:2" x14ac:dyDescent="0.2">
      <c r="A578" s="10" t="s">
        <v>1452</v>
      </c>
      <c r="B578" s="11">
        <v>11579</v>
      </c>
    </row>
    <row r="579" spans="1:2" x14ac:dyDescent="0.2">
      <c r="A579" s="10" t="s">
        <v>487</v>
      </c>
      <c r="B579" s="11">
        <v>57911</v>
      </c>
    </row>
    <row r="580" spans="1:2" x14ac:dyDescent="0.2">
      <c r="A580" s="10" t="s">
        <v>1427</v>
      </c>
      <c r="B580" s="11">
        <v>7656</v>
      </c>
    </row>
    <row r="581" spans="1:2" x14ac:dyDescent="0.2">
      <c r="A581" s="10" t="s">
        <v>1896</v>
      </c>
      <c r="B581" s="11">
        <v>4883</v>
      </c>
    </row>
    <row r="582" spans="1:2" x14ac:dyDescent="0.2">
      <c r="A582" s="10" t="s">
        <v>1040</v>
      </c>
      <c r="B582" s="11">
        <v>1667</v>
      </c>
    </row>
    <row r="583" spans="1:2" x14ac:dyDescent="0.2">
      <c r="A583" s="10" t="s">
        <v>1078</v>
      </c>
      <c r="B583" s="11">
        <v>53324</v>
      </c>
    </row>
    <row r="584" spans="1:2" x14ac:dyDescent="0.2">
      <c r="A584" s="10" t="s">
        <v>1196</v>
      </c>
      <c r="B584" s="11">
        <v>6298</v>
      </c>
    </row>
    <row r="585" spans="1:2" x14ac:dyDescent="0.2">
      <c r="A585" s="10" t="s">
        <v>1450</v>
      </c>
      <c r="B585" s="11">
        <v>138586</v>
      </c>
    </row>
    <row r="586" spans="1:2" x14ac:dyDescent="0.2">
      <c r="A586" s="10" t="s">
        <v>184</v>
      </c>
      <c r="B586" s="11">
        <v>14508</v>
      </c>
    </row>
    <row r="587" spans="1:2" x14ac:dyDescent="0.2">
      <c r="A587" s="10" t="s">
        <v>600</v>
      </c>
      <c r="B587" s="11">
        <v>773</v>
      </c>
    </row>
    <row r="588" spans="1:2" x14ac:dyDescent="0.2">
      <c r="A588" s="10" t="s">
        <v>309</v>
      </c>
      <c r="B588" s="11">
        <v>4756</v>
      </c>
    </row>
    <row r="589" spans="1:2" x14ac:dyDescent="0.2">
      <c r="A589" s="10" t="s">
        <v>479</v>
      </c>
      <c r="B589" s="11">
        <v>171549</v>
      </c>
    </row>
    <row r="590" spans="1:2" x14ac:dyDescent="0.2">
      <c r="A590" s="10" t="s">
        <v>952</v>
      </c>
      <c r="B590" s="11">
        <v>3045</v>
      </c>
    </row>
    <row r="591" spans="1:2" x14ac:dyDescent="0.2">
      <c r="A591" s="10" t="s">
        <v>1145</v>
      </c>
      <c r="B591" s="11">
        <v>4</v>
      </c>
    </row>
    <row r="592" spans="1:2" x14ac:dyDescent="0.2">
      <c r="A592" s="10" t="s">
        <v>2011</v>
      </c>
      <c r="B592" s="11">
        <v>13223</v>
      </c>
    </row>
    <row r="593" spans="1:2" x14ac:dyDescent="0.2">
      <c r="A593" s="10" t="s">
        <v>1105</v>
      </c>
      <c r="B593" s="11">
        <v>96328</v>
      </c>
    </row>
    <row r="594" spans="1:2" x14ac:dyDescent="0.2">
      <c r="A594" s="10" t="s">
        <v>1743</v>
      </c>
      <c r="B594" s="11">
        <v>23956</v>
      </c>
    </row>
    <row r="595" spans="1:2" x14ac:dyDescent="0.2">
      <c r="A595" s="10" t="s">
        <v>176</v>
      </c>
      <c r="B595" s="11">
        <v>2734</v>
      </c>
    </row>
    <row r="596" spans="1:2" x14ac:dyDescent="0.2">
      <c r="A596" s="10" t="s">
        <v>1591</v>
      </c>
      <c r="B596" s="11">
        <v>10243</v>
      </c>
    </row>
    <row r="597" spans="1:2" x14ac:dyDescent="0.2">
      <c r="A597" s="10" t="s">
        <v>1940</v>
      </c>
      <c r="B597" s="11">
        <v>7763</v>
      </c>
    </row>
    <row r="598" spans="1:2" x14ac:dyDescent="0.2">
      <c r="A598" s="10" t="s">
        <v>346</v>
      </c>
      <c r="B598" s="11">
        <v>9337</v>
      </c>
    </row>
    <row r="599" spans="1:2" x14ac:dyDescent="0.2">
      <c r="A599" s="10" t="s">
        <v>1782</v>
      </c>
      <c r="B599" s="11">
        <v>5465</v>
      </c>
    </row>
    <row r="600" spans="1:2" x14ac:dyDescent="0.2">
      <c r="A600" s="10" t="s">
        <v>1689</v>
      </c>
      <c r="B600" s="11">
        <v>4899</v>
      </c>
    </row>
    <row r="601" spans="1:2" x14ac:dyDescent="0.2">
      <c r="A601" s="10" t="s">
        <v>1119</v>
      </c>
      <c r="B601" s="11">
        <v>98935</v>
      </c>
    </row>
    <row r="602" spans="1:2" x14ac:dyDescent="0.2">
      <c r="A602" s="10" t="s">
        <v>1585</v>
      </c>
      <c r="B602" s="11">
        <v>968</v>
      </c>
    </row>
    <row r="603" spans="1:2" x14ac:dyDescent="0.2">
      <c r="A603" s="10" t="s">
        <v>999</v>
      </c>
      <c r="B603" s="11">
        <v>57122</v>
      </c>
    </row>
    <row r="604" spans="1:2" x14ac:dyDescent="0.2">
      <c r="A604" s="10" t="s">
        <v>1366</v>
      </c>
      <c r="B604" s="11">
        <v>8906</v>
      </c>
    </row>
    <row r="605" spans="1:2" x14ac:dyDescent="0.2">
      <c r="A605" s="10" t="s">
        <v>1394</v>
      </c>
      <c r="B605" s="11">
        <v>4432</v>
      </c>
    </row>
    <row r="606" spans="1:2" x14ac:dyDescent="0.2">
      <c r="A606" s="10" t="s">
        <v>1423</v>
      </c>
      <c r="B606" s="11">
        <v>5438</v>
      </c>
    </row>
    <row r="607" spans="1:2" x14ac:dyDescent="0.2">
      <c r="A607" s="10" t="s">
        <v>847</v>
      </c>
      <c r="B607" s="11">
        <v>12202</v>
      </c>
    </row>
    <row r="608" spans="1:2" x14ac:dyDescent="0.2">
      <c r="A608" s="10" t="s">
        <v>750</v>
      </c>
      <c r="B608" s="11">
        <v>95958</v>
      </c>
    </row>
    <row r="609" spans="1:2" x14ac:dyDescent="0.2">
      <c r="A609" s="10" t="s">
        <v>1399</v>
      </c>
      <c r="B609" s="11">
        <v>141822</v>
      </c>
    </row>
    <row r="610" spans="1:2" x14ac:dyDescent="0.2">
      <c r="A610" s="10" t="s">
        <v>1517</v>
      </c>
      <c r="B610" s="11">
        <v>1592</v>
      </c>
    </row>
    <row r="611" spans="1:2" x14ac:dyDescent="0.2">
      <c r="A611" s="10" t="s">
        <v>1403</v>
      </c>
      <c r="B611" s="11">
        <v>8109</v>
      </c>
    </row>
    <row r="612" spans="1:2" x14ac:dyDescent="0.2">
      <c r="A612" s="10" t="s">
        <v>1417</v>
      </c>
      <c r="B612" s="11">
        <v>7348</v>
      </c>
    </row>
    <row r="613" spans="1:2" x14ac:dyDescent="0.2">
      <c r="A613" s="10" t="s">
        <v>997</v>
      </c>
      <c r="B613" s="11">
        <v>8432</v>
      </c>
    </row>
    <row r="614" spans="1:2" x14ac:dyDescent="0.2">
      <c r="A614" s="10" t="s">
        <v>396</v>
      </c>
      <c r="B614" s="11">
        <v>663</v>
      </c>
    </row>
    <row r="615" spans="1:2" x14ac:dyDescent="0.2">
      <c r="A615" s="10" t="s">
        <v>840</v>
      </c>
      <c r="B615" s="11">
        <v>3755</v>
      </c>
    </row>
    <row r="616" spans="1:2" x14ac:dyDescent="0.2">
      <c r="A616" s="10" t="s">
        <v>794</v>
      </c>
      <c r="B616" s="11">
        <v>128410</v>
      </c>
    </row>
    <row r="617" spans="1:2" x14ac:dyDescent="0.2">
      <c r="A617" s="10" t="s">
        <v>724</v>
      </c>
      <c r="B617" s="11">
        <v>68602</v>
      </c>
    </row>
    <row r="618" spans="1:2" x14ac:dyDescent="0.2">
      <c r="A618" s="10" t="s">
        <v>1960</v>
      </c>
      <c r="B618" s="11">
        <v>8501</v>
      </c>
    </row>
    <row r="619" spans="1:2" x14ac:dyDescent="0.2">
      <c r="A619" s="10" t="s">
        <v>45</v>
      </c>
      <c r="B619" s="11">
        <v>62600.5</v>
      </c>
    </row>
    <row r="620" spans="1:2" x14ac:dyDescent="0.2">
      <c r="A620" s="10" t="s">
        <v>980</v>
      </c>
      <c r="B620" s="11">
        <v>3984</v>
      </c>
    </row>
    <row r="621" spans="1:2" x14ac:dyDescent="0.2">
      <c r="A621" s="10" t="s">
        <v>624</v>
      </c>
      <c r="B621" s="11">
        <v>19557</v>
      </c>
    </row>
    <row r="622" spans="1:2" x14ac:dyDescent="0.2">
      <c r="A622" s="10" t="s">
        <v>18</v>
      </c>
      <c r="B622" s="11">
        <v>14560</v>
      </c>
    </row>
    <row r="623" spans="1:2" x14ac:dyDescent="0.2">
      <c r="A623" s="10" t="s">
        <v>986</v>
      </c>
      <c r="B623" s="11">
        <v>10328</v>
      </c>
    </row>
    <row r="624" spans="1:2" x14ac:dyDescent="0.2">
      <c r="A624" s="10" t="s">
        <v>412</v>
      </c>
      <c r="B624" s="11">
        <v>172736</v>
      </c>
    </row>
    <row r="625" spans="1:2" x14ac:dyDescent="0.2">
      <c r="A625" s="10" t="s">
        <v>1637</v>
      </c>
      <c r="B625" s="11">
        <v>4667</v>
      </c>
    </row>
    <row r="626" spans="1:2" x14ac:dyDescent="0.2">
      <c r="A626" s="10" t="s">
        <v>1454</v>
      </c>
      <c r="B626" s="11">
        <v>12020</v>
      </c>
    </row>
    <row r="627" spans="1:2" x14ac:dyDescent="0.2">
      <c r="A627" s="10" t="s">
        <v>1790</v>
      </c>
      <c r="B627" s="11">
        <v>5438</v>
      </c>
    </row>
    <row r="628" spans="1:2" x14ac:dyDescent="0.2">
      <c r="A628" s="10" t="s">
        <v>2008</v>
      </c>
      <c r="B628" s="11">
        <v>6839</v>
      </c>
    </row>
    <row r="629" spans="1:2" x14ac:dyDescent="0.2">
      <c r="A629" s="10" t="s">
        <v>38</v>
      </c>
      <c r="B629" s="11">
        <v>1090</v>
      </c>
    </row>
    <row r="630" spans="1:2" x14ac:dyDescent="0.2">
      <c r="A630" s="10" t="s">
        <v>1252</v>
      </c>
      <c r="B630" s="11">
        <v>6178</v>
      </c>
    </row>
    <row r="631" spans="1:2" x14ac:dyDescent="0.2">
      <c r="A631" s="10" t="s">
        <v>454</v>
      </c>
      <c r="B631" s="11">
        <v>14305</v>
      </c>
    </row>
    <row r="632" spans="1:2" x14ac:dyDescent="0.2">
      <c r="A632" s="10" t="s">
        <v>493</v>
      </c>
      <c r="B632" s="11">
        <v>667</v>
      </c>
    </row>
    <row r="633" spans="1:2" x14ac:dyDescent="0.2">
      <c r="A633" s="10" t="s">
        <v>838</v>
      </c>
      <c r="B633" s="11">
        <v>143788</v>
      </c>
    </row>
    <row r="634" spans="1:2" x14ac:dyDescent="0.2">
      <c r="A634" s="10" t="s">
        <v>1476</v>
      </c>
      <c r="B634" s="11">
        <v>10557</v>
      </c>
    </row>
    <row r="635" spans="1:2" x14ac:dyDescent="0.2">
      <c r="A635" s="10" t="s">
        <v>716</v>
      </c>
      <c r="B635" s="11">
        <v>41396</v>
      </c>
    </row>
    <row r="636" spans="1:2" x14ac:dyDescent="0.2">
      <c r="A636" s="10" t="s">
        <v>950</v>
      </c>
      <c r="B636" s="11">
        <v>182302</v>
      </c>
    </row>
    <row r="637" spans="1:2" x14ac:dyDescent="0.2">
      <c r="A637" s="10" t="s">
        <v>1656</v>
      </c>
      <c r="B637" s="11">
        <v>71320</v>
      </c>
    </row>
    <row r="638" spans="1:2" x14ac:dyDescent="0.2">
      <c r="A638" s="10" t="s">
        <v>448</v>
      </c>
      <c r="B638" s="11">
        <v>6041</v>
      </c>
    </row>
    <row r="639" spans="1:2" x14ac:dyDescent="0.2">
      <c r="A639" s="10" t="s">
        <v>1808</v>
      </c>
      <c r="B639" s="11">
        <v>12174</v>
      </c>
    </row>
    <row r="640" spans="1:2" x14ac:dyDescent="0.2">
      <c r="A640" s="10" t="s">
        <v>1371</v>
      </c>
      <c r="B640" s="11">
        <v>12219</v>
      </c>
    </row>
    <row r="641" spans="1:2" x14ac:dyDescent="0.2">
      <c r="A641" s="10" t="s">
        <v>424</v>
      </c>
      <c r="B641" s="11">
        <v>28358</v>
      </c>
    </row>
    <row r="642" spans="1:2" x14ac:dyDescent="0.2">
      <c r="A642" s="10" t="s">
        <v>354</v>
      </c>
      <c r="B642" s="11">
        <v>88037</v>
      </c>
    </row>
    <row r="643" spans="1:2" x14ac:dyDescent="0.2">
      <c r="A643" s="10" t="s">
        <v>1306</v>
      </c>
      <c r="B643" s="11">
        <v>30902</v>
      </c>
    </row>
    <row r="644" spans="1:2" x14ac:dyDescent="0.2">
      <c r="A644" s="10" t="s">
        <v>1838</v>
      </c>
      <c r="B644" s="11">
        <v>709</v>
      </c>
    </row>
    <row r="645" spans="1:2" x14ac:dyDescent="0.2">
      <c r="A645" s="10" t="s">
        <v>1192</v>
      </c>
      <c r="B645" s="11">
        <v>9967</v>
      </c>
    </row>
    <row r="646" spans="1:2" x14ac:dyDescent="0.2">
      <c r="A646" s="10" t="s">
        <v>1302</v>
      </c>
      <c r="B646" s="11">
        <v>5973</v>
      </c>
    </row>
    <row r="647" spans="1:2" x14ac:dyDescent="0.2">
      <c r="A647" s="10" t="s">
        <v>706</v>
      </c>
      <c r="B647" s="11">
        <v>1002</v>
      </c>
    </row>
    <row r="648" spans="1:2" x14ac:dyDescent="0.2">
      <c r="A648" s="10" t="s">
        <v>1379</v>
      </c>
      <c r="B648" s="11">
        <v>175020</v>
      </c>
    </row>
    <row r="649" spans="1:2" x14ac:dyDescent="0.2">
      <c r="A649" s="10" t="s">
        <v>350</v>
      </c>
      <c r="B649" s="11">
        <v>13632</v>
      </c>
    </row>
    <row r="650" spans="1:2" x14ac:dyDescent="0.2">
      <c r="A650" s="10" t="s">
        <v>1958</v>
      </c>
      <c r="B650" s="11">
        <v>13164</v>
      </c>
    </row>
    <row r="651" spans="1:2" x14ac:dyDescent="0.2">
      <c r="A651" s="10" t="s">
        <v>1444</v>
      </c>
      <c r="B651" s="11">
        <v>197728</v>
      </c>
    </row>
    <row r="652" spans="1:2" x14ac:dyDescent="0.2">
      <c r="A652" s="10" t="s">
        <v>556</v>
      </c>
      <c r="B652" s="11">
        <v>77920.5</v>
      </c>
    </row>
    <row r="653" spans="1:2" x14ac:dyDescent="0.2">
      <c r="A653" s="10" t="s">
        <v>75</v>
      </c>
      <c r="B653" s="11">
        <v>30331</v>
      </c>
    </row>
    <row r="654" spans="1:2" x14ac:dyDescent="0.2">
      <c r="A654" s="10" t="s">
        <v>1641</v>
      </c>
      <c r="B654" s="11">
        <v>6527</v>
      </c>
    </row>
    <row r="655" spans="1:2" x14ac:dyDescent="0.2">
      <c r="A655" s="10" t="s">
        <v>766</v>
      </c>
      <c r="B655" s="11">
        <v>4253</v>
      </c>
    </row>
    <row r="656" spans="1:2" x14ac:dyDescent="0.2">
      <c r="A656" s="10" t="s">
        <v>54</v>
      </c>
      <c r="B656" s="11">
        <v>3030</v>
      </c>
    </row>
    <row r="657" spans="1:2" x14ac:dyDescent="0.2">
      <c r="A657" s="10" t="s">
        <v>1544</v>
      </c>
      <c r="B657" s="11">
        <v>118603</v>
      </c>
    </row>
    <row r="658" spans="1:2" x14ac:dyDescent="0.2">
      <c r="A658" s="10" t="s">
        <v>446</v>
      </c>
      <c r="B658" s="11">
        <v>86503.5</v>
      </c>
    </row>
    <row r="659" spans="1:2" x14ac:dyDescent="0.2">
      <c r="A659" s="10" t="s">
        <v>804</v>
      </c>
      <c r="B659" s="11">
        <v>12275</v>
      </c>
    </row>
    <row r="660" spans="1:2" x14ac:dyDescent="0.2">
      <c r="A660" s="10" t="s">
        <v>1330</v>
      </c>
      <c r="B660" s="11">
        <v>81984</v>
      </c>
    </row>
    <row r="661" spans="1:2" x14ac:dyDescent="0.2">
      <c r="A661" s="10" t="s">
        <v>746</v>
      </c>
      <c r="B661" s="11">
        <v>12607</v>
      </c>
    </row>
    <row r="662" spans="1:2" x14ac:dyDescent="0.2">
      <c r="A662" s="10" t="s">
        <v>1272</v>
      </c>
      <c r="B662" s="11">
        <v>14488</v>
      </c>
    </row>
    <row r="663" spans="1:2" x14ac:dyDescent="0.2">
      <c r="A663" s="10" t="s">
        <v>1932</v>
      </c>
      <c r="B663" s="11">
        <v>159056</v>
      </c>
    </row>
    <row r="664" spans="1:2" x14ac:dyDescent="0.2">
      <c r="A664" s="10" t="s">
        <v>660</v>
      </c>
      <c r="B664" s="11">
        <v>11469</v>
      </c>
    </row>
    <row r="665" spans="1:2" x14ac:dyDescent="0.2">
      <c r="A665" s="10" t="s">
        <v>1605</v>
      </c>
      <c r="B665" s="11">
        <v>12939</v>
      </c>
    </row>
    <row r="666" spans="1:2" x14ac:dyDescent="0.2">
      <c r="A666" s="10" t="s">
        <v>1916</v>
      </c>
      <c r="B666" s="11">
        <v>11969</v>
      </c>
    </row>
    <row r="667" spans="1:2" x14ac:dyDescent="0.2">
      <c r="A667" s="10" t="s">
        <v>704</v>
      </c>
      <c r="B667" s="11">
        <v>3326</v>
      </c>
    </row>
    <row r="668" spans="1:2" x14ac:dyDescent="0.2">
      <c r="A668" s="10" t="s">
        <v>1711</v>
      </c>
      <c r="B668" s="11">
        <v>14644</v>
      </c>
    </row>
    <row r="669" spans="1:2" x14ac:dyDescent="0.2">
      <c r="A669" s="10" t="s">
        <v>508</v>
      </c>
      <c r="B669" s="11">
        <v>165352</v>
      </c>
    </row>
    <row r="670" spans="1:2" x14ac:dyDescent="0.2">
      <c r="A670" s="10" t="s">
        <v>1207</v>
      </c>
      <c r="B670" s="11">
        <v>4531</v>
      </c>
    </row>
    <row r="671" spans="1:2" x14ac:dyDescent="0.2">
      <c r="A671" s="10" t="s">
        <v>532</v>
      </c>
      <c r="B671" s="11">
        <v>123124</v>
      </c>
    </row>
    <row r="672" spans="1:2" x14ac:dyDescent="0.2">
      <c r="A672" s="10" t="s">
        <v>213</v>
      </c>
      <c r="B672" s="11">
        <v>14973</v>
      </c>
    </row>
    <row r="673" spans="1:2" x14ac:dyDescent="0.2">
      <c r="A673" s="10" t="s">
        <v>1719</v>
      </c>
      <c r="B673" s="11">
        <v>2703</v>
      </c>
    </row>
    <row r="674" spans="1:2" x14ac:dyDescent="0.2">
      <c r="A674" s="10" t="s">
        <v>915</v>
      </c>
      <c r="B674" s="11">
        <v>65755</v>
      </c>
    </row>
    <row r="675" spans="1:2" x14ac:dyDescent="0.2">
      <c r="A675" s="10" t="s">
        <v>1209</v>
      </c>
      <c r="B675" s="11">
        <v>60934</v>
      </c>
    </row>
    <row r="676" spans="1:2" x14ac:dyDescent="0.2">
      <c r="A676" s="10" t="s">
        <v>1832</v>
      </c>
      <c r="B676" s="11">
        <v>2</v>
      </c>
    </row>
    <row r="677" spans="1:2" x14ac:dyDescent="0.2">
      <c r="A677" s="10" t="s">
        <v>301</v>
      </c>
      <c r="B677" s="11">
        <v>8475</v>
      </c>
    </row>
    <row r="678" spans="1:2" x14ac:dyDescent="0.2">
      <c r="A678" s="10" t="s">
        <v>944</v>
      </c>
      <c r="B678" s="11">
        <v>45384</v>
      </c>
    </row>
    <row r="679" spans="1:2" x14ac:dyDescent="0.2">
      <c r="A679" s="10" t="s">
        <v>489</v>
      </c>
      <c r="B679" s="11">
        <v>12309</v>
      </c>
    </row>
    <row r="680" spans="1:2" x14ac:dyDescent="0.2">
      <c r="A680" s="10" t="s">
        <v>1212</v>
      </c>
      <c r="B680" s="11">
        <v>13065</v>
      </c>
    </row>
    <row r="681" spans="1:2" x14ac:dyDescent="0.2">
      <c r="A681" s="10" t="s">
        <v>1492</v>
      </c>
      <c r="B681" s="11">
        <v>14685</v>
      </c>
    </row>
    <row r="682" spans="1:2" x14ac:dyDescent="0.2">
      <c r="A682" s="10" t="s">
        <v>1082</v>
      </c>
      <c r="B682" s="11">
        <v>622</v>
      </c>
    </row>
    <row r="683" spans="1:2" x14ac:dyDescent="0.2">
      <c r="A683" s="10" t="s">
        <v>1080</v>
      </c>
      <c r="B683" s="11">
        <v>8849.5</v>
      </c>
    </row>
    <row r="684" spans="1:2" x14ac:dyDescent="0.2">
      <c r="A684" s="10" t="s">
        <v>1571</v>
      </c>
      <c r="B684" s="11">
        <v>11088</v>
      </c>
    </row>
    <row r="685" spans="1:2" x14ac:dyDescent="0.2">
      <c r="A685" s="10" t="s">
        <v>780</v>
      </c>
      <c r="B685" s="11">
        <v>14547</v>
      </c>
    </row>
    <row r="686" spans="1:2" x14ac:dyDescent="0.2">
      <c r="A686" s="10" t="s">
        <v>1860</v>
      </c>
      <c r="B686" s="11">
        <v>3676</v>
      </c>
    </row>
    <row r="687" spans="1:2" x14ac:dyDescent="0.2">
      <c r="A687" s="10" t="s">
        <v>1536</v>
      </c>
      <c r="B687" s="11">
        <v>1</v>
      </c>
    </row>
    <row r="688" spans="1:2" x14ac:dyDescent="0.2">
      <c r="A688" s="10" t="s">
        <v>606</v>
      </c>
      <c r="B688" s="11">
        <v>7465</v>
      </c>
    </row>
    <row r="689" spans="1:2" x14ac:dyDescent="0.2">
      <c r="A689" s="10" t="s">
        <v>1326</v>
      </c>
      <c r="B689" s="11">
        <v>13382</v>
      </c>
    </row>
    <row r="690" spans="1:2" x14ac:dyDescent="0.2">
      <c r="A690" s="10" t="s">
        <v>650</v>
      </c>
      <c r="B690" s="11">
        <v>1954</v>
      </c>
    </row>
    <row r="691" spans="1:2" x14ac:dyDescent="0.2">
      <c r="A691" s="10" t="s">
        <v>48</v>
      </c>
      <c r="B691" s="11">
        <v>3208</v>
      </c>
    </row>
    <row r="692" spans="1:2" x14ac:dyDescent="0.2">
      <c r="A692" s="10" t="s">
        <v>1421</v>
      </c>
      <c r="B692" s="11">
        <v>7119</v>
      </c>
    </row>
    <row r="693" spans="1:2" x14ac:dyDescent="0.2">
      <c r="A693" s="10" t="s">
        <v>77</v>
      </c>
      <c r="B693" s="11">
        <v>147936</v>
      </c>
    </row>
    <row r="694" spans="1:2" x14ac:dyDescent="0.2">
      <c r="A694" s="10" t="s">
        <v>1633</v>
      </c>
      <c r="B694" s="11">
        <v>73522</v>
      </c>
    </row>
    <row r="695" spans="1:2" x14ac:dyDescent="0.2">
      <c r="A695" s="10" t="s">
        <v>134</v>
      </c>
      <c r="B695" s="11">
        <v>10541</v>
      </c>
    </row>
    <row r="696" spans="1:2" x14ac:dyDescent="0.2">
      <c r="A696" s="10" t="s">
        <v>518</v>
      </c>
      <c r="B696" s="11">
        <v>6000</v>
      </c>
    </row>
    <row r="697" spans="1:2" x14ac:dyDescent="0.2">
      <c r="A697" s="10" t="s">
        <v>810</v>
      </c>
      <c r="B697" s="11">
        <v>2912</v>
      </c>
    </row>
    <row r="698" spans="1:2" x14ac:dyDescent="0.2">
      <c r="A698" s="10" t="s">
        <v>1474</v>
      </c>
      <c r="B698" s="11">
        <v>8317</v>
      </c>
    </row>
    <row r="699" spans="1:2" x14ac:dyDescent="0.2">
      <c r="A699" s="10" t="s">
        <v>1013</v>
      </c>
      <c r="B699" s="11">
        <v>48236</v>
      </c>
    </row>
    <row r="700" spans="1:2" x14ac:dyDescent="0.2">
      <c r="A700" s="10" t="s">
        <v>968</v>
      </c>
      <c r="B700" s="11">
        <v>4119</v>
      </c>
    </row>
    <row r="701" spans="1:2" x14ac:dyDescent="0.2">
      <c r="A701" s="10" t="s">
        <v>1017</v>
      </c>
      <c r="B701" s="11">
        <v>27844</v>
      </c>
    </row>
    <row r="702" spans="1:2" x14ac:dyDescent="0.2">
      <c r="A702" s="10" t="s">
        <v>1902</v>
      </c>
      <c r="B702" s="11">
        <v>10012</v>
      </c>
    </row>
    <row r="703" spans="1:2" x14ac:dyDescent="0.2">
      <c r="A703" s="10" t="s">
        <v>993</v>
      </c>
      <c r="B703" s="11">
        <v>8907</v>
      </c>
    </row>
    <row r="704" spans="1:2" x14ac:dyDescent="0.2">
      <c r="A704" s="10" t="s">
        <v>1322</v>
      </c>
      <c r="B704" s="11">
        <v>19769</v>
      </c>
    </row>
    <row r="705" spans="1:2" x14ac:dyDescent="0.2">
      <c r="A705" s="10" t="s">
        <v>1862</v>
      </c>
      <c r="B705" s="11">
        <v>195936</v>
      </c>
    </row>
    <row r="706" spans="1:2" x14ac:dyDescent="0.2">
      <c r="A706" s="10" t="s">
        <v>1944</v>
      </c>
      <c r="B706" s="11">
        <v>12434</v>
      </c>
    </row>
    <row r="707" spans="1:2" x14ac:dyDescent="0.2">
      <c r="A707" s="10" t="s">
        <v>1153</v>
      </c>
      <c r="B707" s="11">
        <v>14408</v>
      </c>
    </row>
    <row r="708" spans="1:2" x14ac:dyDescent="0.2">
      <c r="A708" s="10" t="s">
        <v>1858</v>
      </c>
      <c r="B708" s="11">
        <v>35536</v>
      </c>
    </row>
    <row r="709" spans="1:2" x14ac:dyDescent="0.2">
      <c r="A709" s="10" t="s">
        <v>552</v>
      </c>
      <c r="B709" s="11">
        <v>3</v>
      </c>
    </row>
    <row r="710" spans="1:2" x14ac:dyDescent="0.2">
      <c r="A710" s="10" t="s">
        <v>1950</v>
      </c>
      <c r="B710" s="11">
        <v>4678</v>
      </c>
    </row>
    <row r="711" spans="1:2" x14ac:dyDescent="0.2">
      <c r="A711" s="10" t="s">
        <v>548</v>
      </c>
      <c r="B711" s="11">
        <v>13103</v>
      </c>
    </row>
    <row r="712" spans="1:2" x14ac:dyDescent="0.2">
      <c r="A712" s="10" t="s">
        <v>1063</v>
      </c>
      <c r="B712" s="11">
        <v>193820</v>
      </c>
    </row>
    <row r="713" spans="1:2" x14ac:dyDescent="0.2">
      <c r="A713" s="10" t="s">
        <v>1350</v>
      </c>
      <c r="B713" s="11">
        <v>177936</v>
      </c>
    </row>
    <row r="714" spans="1:2" x14ac:dyDescent="0.2">
      <c r="A714" s="10" t="s">
        <v>1334</v>
      </c>
      <c r="B714" s="11">
        <v>81701.5</v>
      </c>
    </row>
    <row r="715" spans="1:2" x14ac:dyDescent="0.2">
      <c r="A715" s="10" t="s">
        <v>1382</v>
      </c>
      <c r="B715" s="11">
        <v>119127</v>
      </c>
    </row>
    <row r="716" spans="1:2" x14ac:dyDescent="0.2">
      <c r="A716" s="10" t="s">
        <v>286</v>
      </c>
      <c r="B716" s="11">
        <v>6351</v>
      </c>
    </row>
    <row r="717" spans="1:2" x14ac:dyDescent="0.2">
      <c r="A717" s="10" t="s">
        <v>907</v>
      </c>
      <c r="B717" s="11">
        <v>173191</v>
      </c>
    </row>
    <row r="718" spans="1:2" x14ac:dyDescent="0.2">
      <c r="A718" s="10" t="s">
        <v>1007</v>
      </c>
      <c r="B718" s="11">
        <v>8656</v>
      </c>
    </row>
    <row r="719" spans="1:2" x14ac:dyDescent="0.2">
      <c r="A719" s="10" t="s">
        <v>1059</v>
      </c>
      <c r="B719" s="11">
        <v>166874</v>
      </c>
    </row>
    <row r="720" spans="1:2" x14ac:dyDescent="0.2">
      <c r="A720" s="10" t="s">
        <v>1554</v>
      </c>
      <c r="B720" s="11">
        <v>114615</v>
      </c>
    </row>
    <row r="721" spans="1:2" x14ac:dyDescent="0.2">
      <c r="A721" s="10" t="s">
        <v>360</v>
      </c>
      <c r="B721" s="11">
        <v>100650</v>
      </c>
    </row>
    <row r="722" spans="1:2" x14ac:dyDescent="0.2">
      <c r="A722" s="10" t="s">
        <v>1721</v>
      </c>
      <c r="B722" s="11">
        <v>8747</v>
      </c>
    </row>
    <row r="723" spans="1:2" x14ac:dyDescent="0.2">
      <c r="A723" s="10" t="s">
        <v>1396</v>
      </c>
      <c r="B723" s="11">
        <v>17879</v>
      </c>
    </row>
    <row r="724" spans="1:2" x14ac:dyDescent="0.2">
      <c r="A724" s="10" t="s">
        <v>1956</v>
      </c>
      <c r="B724" s="11">
        <v>4997</v>
      </c>
    </row>
    <row r="725" spans="1:2" x14ac:dyDescent="0.2">
      <c r="A725" s="10" t="s">
        <v>874</v>
      </c>
      <c r="B725" s="11">
        <v>14046</v>
      </c>
    </row>
    <row r="726" spans="1:2" x14ac:dyDescent="0.2">
      <c r="A726" s="10" t="s">
        <v>931</v>
      </c>
      <c r="B726" s="11">
        <v>1744</v>
      </c>
    </row>
    <row r="727" spans="1:2" x14ac:dyDescent="0.2">
      <c r="A727" s="10" t="s">
        <v>1639</v>
      </c>
      <c r="B727" s="11">
        <v>12216</v>
      </c>
    </row>
    <row r="728" spans="1:2" x14ac:dyDescent="0.2">
      <c r="A728" s="10" t="s">
        <v>1621</v>
      </c>
      <c r="B728" s="11">
        <v>13045</v>
      </c>
    </row>
    <row r="729" spans="1:2" x14ac:dyDescent="0.2">
      <c r="A729" s="10" t="s">
        <v>1840</v>
      </c>
      <c r="B729" s="11">
        <v>795</v>
      </c>
    </row>
    <row r="730" spans="1:2" x14ac:dyDescent="0.2">
      <c r="A730" s="10" t="s">
        <v>61</v>
      </c>
      <c r="B730" s="11">
        <v>18829</v>
      </c>
    </row>
    <row r="731" spans="1:2" x14ac:dyDescent="0.2">
      <c r="A731" s="10" t="s">
        <v>418</v>
      </c>
      <c r="B731" s="11">
        <v>3525</v>
      </c>
    </row>
    <row r="732" spans="1:2" x14ac:dyDescent="0.2">
      <c r="A732" s="10" t="s">
        <v>558</v>
      </c>
      <c r="B732" s="11">
        <v>108161</v>
      </c>
    </row>
    <row r="733" spans="1:2" x14ac:dyDescent="0.2">
      <c r="A733" s="10" t="s">
        <v>267</v>
      </c>
      <c r="B733" s="11">
        <v>3079</v>
      </c>
    </row>
    <row r="734" spans="1:2" x14ac:dyDescent="0.2">
      <c r="A734" s="10" t="s">
        <v>170</v>
      </c>
      <c r="B734" s="11">
        <v>184750</v>
      </c>
    </row>
    <row r="735" spans="1:2" x14ac:dyDescent="0.2">
      <c r="A735" s="10" t="s">
        <v>911</v>
      </c>
      <c r="B735" s="11">
        <v>9817</v>
      </c>
    </row>
    <row r="736" spans="1:2" x14ac:dyDescent="0.2">
      <c r="A736" s="10" t="s">
        <v>562</v>
      </c>
      <c r="B736" s="11">
        <v>96735</v>
      </c>
    </row>
    <row r="737" spans="1:2" x14ac:dyDescent="0.2">
      <c r="A737" s="10" t="s">
        <v>1099</v>
      </c>
      <c r="B737" s="11">
        <v>188480</v>
      </c>
    </row>
    <row r="738" spans="1:2" x14ac:dyDescent="0.2">
      <c r="A738" s="10" t="s">
        <v>1260</v>
      </c>
      <c r="B738" s="11">
        <v>12042</v>
      </c>
    </row>
    <row r="739" spans="1:2" x14ac:dyDescent="0.2">
      <c r="A739" s="10" t="s">
        <v>714</v>
      </c>
      <c r="B739" s="11">
        <v>14643</v>
      </c>
    </row>
    <row r="740" spans="1:2" x14ac:dyDescent="0.2">
      <c r="A740" s="10" t="s">
        <v>638</v>
      </c>
      <c r="B740" s="11">
        <v>1065</v>
      </c>
    </row>
    <row r="741" spans="1:2" x14ac:dyDescent="0.2">
      <c r="A741" s="10" t="s">
        <v>616</v>
      </c>
      <c r="B741" s="11">
        <v>9076</v>
      </c>
    </row>
    <row r="742" spans="1:2" x14ac:dyDescent="0.2">
      <c r="A742" s="10" t="s">
        <v>1214</v>
      </c>
      <c r="B742" s="11">
        <v>6654</v>
      </c>
    </row>
    <row r="743" spans="1:2" x14ac:dyDescent="0.2">
      <c r="A743" s="10" t="s">
        <v>1561</v>
      </c>
      <c r="B743" s="11">
        <v>6338</v>
      </c>
    </row>
    <row r="744" spans="1:2" x14ac:dyDescent="0.2">
      <c r="A744" s="10" t="s">
        <v>155</v>
      </c>
      <c r="B744" s="11">
        <v>5392</v>
      </c>
    </row>
    <row r="745" spans="1:2" x14ac:dyDescent="0.2">
      <c r="A745" s="10" t="s">
        <v>855</v>
      </c>
      <c r="B745" s="11">
        <v>2946</v>
      </c>
    </row>
    <row r="746" spans="1:2" x14ac:dyDescent="0.2">
      <c r="A746" s="10" t="s">
        <v>876</v>
      </c>
      <c r="B746" s="11">
        <v>117628</v>
      </c>
    </row>
    <row r="747" spans="1:2" x14ac:dyDescent="0.2">
      <c r="A747" s="10" t="s">
        <v>664</v>
      </c>
      <c r="B747" s="11">
        <v>514</v>
      </c>
    </row>
    <row r="748" spans="1:2" x14ac:dyDescent="0.2">
      <c r="A748" s="10" t="s">
        <v>542</v>
      </c>
      <c r="B748" s="11">
        <v>14771</v>
      </c>
    </row>
    <row r="749" spans="1:2" x14ac:dyDescent="0.2">
      <c r="A749" s="10" t="s">
        <v>1356</v>
      </c>
      <c r="B749" s="11">
        <v>824</v>
      </c>
    </row>
    <row r="750" spans="1:2" x14ac:dyDescent="0.2">
      <c r="A750" s="10" t="s">
        <v>666</v>
      </c>
      <c r="B750" s="11">
        <v>43473</v>
      </c>
    </row>
    <row r="751" spans="1:2" x14ac:dyDescent="0.2">
      <c r="A751" s="10" t="s">
        <v>770</v>
      </c>
      <c r="B751" s="11">
        <v>11948</v>
      </c>
    </row>
    <row r="752" spans="1:2" x14ac:dyDescent="0.2">
      <c r="A752" s="10" t="s">
        <v>239</v>
      </c>
      <c r="B752" s="11">
        <v>1017</v>
      </c>
    </row>
    <row r="753" spans="1:2" x14ac:dyDescent="0.2">
      <c r="A753" s="10" t="s">
        <v>1388</v>
      </c>
      <c r="B753" s="11">
        <v>57250</v>
      </c>
    </row>
    <row r="754" spans="1:2" x14ac:dyDescent="0.2">
      <c r="A754" s="10" t="s">
        <v>680</v>
      </c>
      <c r="B754" s="11">
        <v>4126</v>
      </c>
    </row>
    <row r="755" spans="1:2" x14ac:dyDescent="0.2">
      <c r="A755" s="10" t="s">
        <v>1856</v>
      </c>
      <c r="B755" s="11">
        <v>14310</v>
      </c>
    </row>
    <row r="756" spans="1:2" x14ac:dyDescent="0.2">
      <c r="A756" s="10" t="s">
        <v>1074</v>
      </c>
      <c r="B756" s="11">
        <v>31123</v>
      </c>
    </row>
    <row r="757" spans="1:2" x14ac:dyDescent="0.2">
      <c r="A757" s="10" t="s">
        <v>1205</v>
      </c>
      <c r="B757" s="11">
        <v>3841</v>
      </c>
    </row>
    <row r="758" spans="1:2" x14ac:dyDescent="0.2">
      <c r="A758" s="10" t="s">
        <v>1804</v>
      </c>
      <c r="B758" s="11">
        <v>127745</v>
      </c>
    </row>
    <row r="759" spans="1:2" x14ac:dyDescent="0.2">
      <c r="A759" s="10" t="s">
        <v>180</v>
      </c>
      <c r="B759" s="11">
        <v>1307</v>
      </c>
    </row>
    <row r="760" spans="1:2" x14ac:dyDescent="0.2">
      <c r="A760" s="10" t="s">
        <v>1920</v>
      </c>
      <c r="B760" s="11">
        <v>55805</v>
      </c>
    </row>
    <row r="761" spans="1:2" x14ac:dyDescent="0.2">
      <c r="A761" s="10" t="s">
        <v>440</v>
      </c>
      <c r="B761" s="11">
        <v>8716</v>
      </c>
    </row>
    <row r="762" spans="1:2" x14ac:dyDescent="0.2">
      <c r="A762" s="10" t="s">
        <v>692</v>
      </c>
      <c r="B762" s="11">
        <v>8092</v>
      </c>
    </row>
    <row r="763" spans="1:2" x14ac:dyDescent="0.2">
      <c r="A763" s="10" t="s">
        <v>1774</v>
      </c>
      <c r="B763" s="11">
        <v>194912</v>
      </c>
    </row>
    <row r="764" spans="1:2" x14ac:dyDescent="0.2">
      <c r="A764" s="10" t="s">
        <v>1810</v>
      </c>
      <c r="B764" s="11">
        <v>9508</v>
      </c>
    </row>
    <row r="765" spans="1:2" x14ac:dyDescent="0.2">
      <c r="A765" s="10" t="s">
        <v>995</v>
      </c>
      <c r="B765" s="11">
        <v>14606</v>
      </c>
    </row>
    <row r="766" spans="1:2" x14ac:dyDescent="0.2">
      <c r="A766" s="10" t="s">
        <v>233</v>
      </c>
      <c r="B766" s="11">
        <v>51775</v>
      </c>
    </row>
    <row r="767" spans="1:2" x14ac:dyDescent="0.2">
      <c r="A767" s="10" t="s">
        <v>400</v>
      </c>
      <c r="B767" s="11">
        <v>5368</v>
      </c>
    </row>
    <row r="768" spans="1:2" x14ac:dyDescent="0.2">
      <c r="A768" s="10" t="s">
        <v>1268</v>
      </c>
      <c r="B768" s="11">
        <v>1914</v>
      </c>
    </row>
    <row r="769" spans="1:2" x14ac:dyDescent="0.2">
      <c r="A769" s="10" t="s">
        <v>702</v>
      </c>
      <c r="B769" s="11">
        <v>5897</v>
      </c>
    </row>
    <row r="770" spans="1:2" x14ac:dyDescent="0.2">
      <c r="A770" s="10" t="s">
        <v>954</v>
      </c>
      <c r="B770" s="11">
        <v>102749</v>
      </c>
    </row>
    <row r="771" spans="1:2" x14ac:dyDescent="0.2">
      <c r="A771" s="10" t="s">
        <v>592</v>
      </c>
      <c r="B771" s="11">
        <v>47260</v>
      </c>
    </row>
    <row r="772" spans="1:2" x14ac:dyDescent="0.2">
      <c r="A772" s="10" t="s">
        <v>897</v>
      </c>
      <c r="B772" s="11">
        <v>2064</v>
      </c>
    </row>
    <row r="773" spans="1:2" x14ac:dyDescent="0.2">
      <c r="A773" s="10" t="s">
        <v>131</v>
      </c>
      <c r="B773" s="11">
        <v>167717</v>
      </c>
    </row>
    <row r="774" spans="1:2" x14ac:dyDescent="0.2">
      <c r="A774" s="10" t="s">
        <v>103</v>
      </c>
      <c r="B774" s="11">
        <v>10850</v>
      </c>
    </row>
    <row r="775" spans="1:2" x14ac:dyDescent="0.2">
      <c r="A775" s="10" t="s">
        <v>472</v>
      </c>
      <c r="B775" s="11">
        <v>6338</v>
      </c>
    </row>
    <row r="776" spans="1:2" x14ac:dyDescent="0.2">
      <c r="A776" s="10" t="s">
        <v>85</v>
      </c>
      <c r="B776" s="11">
        <v>104257</v>
      </c>
    </row>
    <row r="777" spans="1:2" x14ac:dyDescent="0.2">
      <c r="A777" s="10" t="s">
        <v>1973</v>
      </c>
      <c r="B777" s="11">
        <v>97524</v>
      </c>
    </row>
    <row r="778" spans="1:2" x14ac:dyDescent="0.2">
      <c r="A778" s="10" t="s">
        <v>1548</v>
      </c>
      <c r="B778" s="11">
        <v>10037</v>
      </c>
    </row>
    <row r="779" spans="1:2" x14ac:dyDescent="0.2">
      <c r="A779" s="10" t="s">
        <v>1563</v>
      </c>
      <c r="B779" s="11">
        <v>8010</v>
      </c>
    </row>
    <row r="780" spans="1:2" x14ac:dyDescent="0.2">
      <c r="A780" s="10" t="s">
        <v>752</v>
      </c>
      <c r="B780" s="11">
        <v>5</v>
      </c>
    </row>
    <row r="781" spans="1:2" x14ac:dyDescent="0.2">
      <c r="A781" s="10" t="s">
        <v>1117</v>
      </c>
      <c r="B781" s="11">
        <v>14697</v>
      </c>
    </row>
    <row r="782" spans="1:2" x14ac:dyDescent="0.2">
      <c r="A782" s="10" t="s">
        <v>982</v>
      </c>
      <c r="B782" s="11">
        <v>8053</v>
      </c>
    </row>
    <row r="783" spans="1:2" x14ac:dyDescent="0.2">
      <c r="A783" s="10" t="s">
        <v>962</v>
      </c>
      <c r="B783" s="11">
        <v>1332</v>
      </c>
    </row>
    <row r="784" spans="1:2" x14ac:dyDescent="0.2">
      <c r="A784" s="10" t="s">
        <v>1510</v>
      </c>
      <c r="B784" s="11">
        <v>2533</v>
      </c>
    </row>
    <row r="785" spans="1:2" x14ac:dyDescent="0.2">
      <c r="A785" s="10" t="s">
        <v>1456</v>
      </c>
      <c r="B785" s="11">
        <v>13954</v>
      </c>
    </row>
    <row r="786" spans="1:2" x14ac:dyDescent="0.2">
      <c r="A786" s="10" t="s">
        <v>79</v>
      </c>
      <c r="B786" s="11">
        <v>38533</v>
      </c>
    </row>
    <row r="787" spans="1:2" x14ac:dyDescent="0.2">
      <c r="A787" s="10" t="s">
        <v>1798</v>
      </c>
      <c r="B787" s="11">
        <v>8089</v>
      </c>
    </row>
    <row r="788" spans="1:2" x14ac:dyDescent="0.2">
      <c r="A788" s="10" t="s">
        <v>1442</v>
      </c>
      <c r="B788" s="11">
        <v>4710</v>
      </c>
    </row>
    <row r="789" spans="1:2" x14ac:dyDescent="0.2">
      <c r="A789" s="10" t="s">
        <v>554</v>
      </c>
      <c r="B789" s="11">
        <v>3840</v>
      </c>
    </row>
    <row r="790" spans="1:2" x14ac:dyDescent="0.2">
      <c r="A790" s="10" t="s">
        <v>792</v>
      </c>
      <c r="B790" s="11">
        <v>178965</v>
      </c>
    </row>
    <row r="791" spans="1:2" x14ac:dyDescent="0.2">
      <c r="A791" s="10" t="s">
        <v>1631</v>
      </c>
      <c r="B791" s="11">
        <v>6408</v>
      </c>
    </row>
    <row r="792" spans="1:2" x14ac:dyDescent="0.2">
      <c r="A792" s="10" t="s">
        <v>442</v>
      </c>
      <c r="B792" s="11">
        <v>34812</v>
      </c>
    </row>
    <row r="793" spans="1:2" x14ac:dyDescent="0.2">
      <c r="A793" s="10" t="s">
        <v>1364</v>
      </c>
      <c r="B793" s="11">
        <v>57872</v>
      </c>
    </row>
    <row r="794" spans="1:2" x14ac:dyDescent="0.2">
      <c r="A794" s="10" t="s">
        <v>1607</v>
      </c>
      <c r="B794" s="11">
        <v>10946</v>
      </c>
    </row>
    <row r="795" spans="1:2" x14ac:dyDescent="0.2">
      <c r="A795" s="10" t="s">
        <v>790</v>
      </c>
      <c r="B795" s="11">
        <v>14743</v>
      </c>
    </row>
    <row r="796" spans="1:2" x14ac:dyDescent="0.2">
      <c r="A796" s="10" t="s">
        <v>644</v>
      </c>
      <c r="B796" s="11">
        <v>3352</v>
      </c>
    </row>
    <row r="797" spans="1:2" x14ac:dyDescent="0.2">
      <c r="A797" s="10" t="s">
        <v>1926</v>
      </c>
      <c r="B797" s="11">
        <v>5918</v>
      </c>
    </row>
    <row r="798" spans="1:2" x14ac:dyDescent="0.2">
      <c r="A798" s="10" t="s">
        <v>610</v>
      </c>
      <c r="B798" s="11">
        <v>13656</v>
      </c>
    </row>
    <row r="799" spans="1:2" x14ac:dyDescent="0.2">
      <c r="A799" s="10" t="s">
        <v>153</v>
      </c>
      <c r="B799" s="11">
        <v>12356</v>
      </c>
    </row>
    <row r="800" spans="1:2" x14ac:dyDescent="0.2">
      <c r="A800" s="10" t="s">
        <v>1556</v>
      </c>
      <c r="B800" s="11">
        <v>16592</v>
      </c>
    </row>
    <row r="801" spans="1:2" x14ac:dyDescent="0.2">
      <c r="A801" s="10" t="s">
        <v>1055</v>
      </c>
      <c r="B801" s="11">
        <v>6924</v>
      </c>
    </row>
    <row r="802" spans="1:2" x14ac:dyDescent="0.2">
      <c r="A802" s="10" t="s">
        <v>1068</v>
      </c>
      <c r="B802" s="11">
        <v>35498</v>
      </c>
    </row>
    <row r="803" spans="1:2" x14ac:dyDescent="0.2">
      <c r="A803" s="10" t="s">
        <v>1645</v>
      </c>
      <c r="B803" s="11">
        <v>4932</v>
      </c>
    </row>
    <row r="804" spans="1:2" x14ac:dyDescent="0.2">
      <c r="A804" s="10" t="s">
        <v>1924</v>
      </c>
      <c r="B804" s="11">
        <v>961</v>
      </c>
    </row>
    <row r="805" spans="1:2" x14ac:dyDescent="0.2">
      <c r="A805" s="10" t="s">
        <v>1240</v>
      </c>
      <c r="B805" s="11">
        <v>5112</v>
      </c>
    </row>
    <row r="806" spans="1:2" x14ac:dyDescent="0.2">
      <c r="A806" s="10" t="s">
        <v>564</v>
      </c>
      <c r="B806" s="11">
        <v>959</v>
      </c>
    </row>
    <row r="807" spans="1:2" x14ac:dyDescent="0.2">
      <c r="A807" s="10" t="s">
        <v>853</v>
      </c>
      <c r="B807" s="11">
        <v>13772</v>
      </c>
    </row>
    <row r="808" spans="1:2" x14ac:dyDescent="0.2">
      <c r="A808" s="10" t="s">
        <v>1286</v>
      </c>
      <c r="B808" s="11">
        <v>5916</v>
      </c>
    </row>
    <row r="809" spans="1:2" x14ac:dyDescent="0.2">
      <c r="A809" s="10" t="s">
        <v>1097</v>
      </c>
      <c r="B809" s="11">
        <v>12944</v>
      </c>
    </row>
    <row r="810" spans="1:2" x14ac:dyDescent="0.2">
      <c r="A810" s="10" t="s">
        <v>1021</v>
      </c>
      <c r="B810" s="11">
        <v>197024</v>
      </c>
    </row>
    <row r="811" spans="1:2" x14ac:dyDescent="0.2">
      <c r="A811" s="10" t="s">
        <v>1044</v>
      </c>
      <c r="B811" s="11">
        <v>46317</v>
      </c>
    </row>
    <row r="812" spans="1:2" x14ac:dyDescent="0.2">
      <c r="A812" s="10" t="s">
        <v>642</v>
      </c>
      <c r="B812" s="11">
        <v>68769</v>
      </c>
    </row>
    <row r="813" spans="1:2" x14ac:dyDescent="0.2">
      <c r="A813" s="10" t="s">
        <v>630</v>
      </c>
      <c r="B813" s="11">
        <v>13474</v>
      </c>
    </row>
    <row r="814" spans="1:2" x14ac:dyDescent="0.2">
      <c r="A814" s="10" t="s">
        <v>1577</v>
      </c>
      <c r="B814" s="11">
        <v>2769</v>
      </c>
    </row>
    <row r="815" spans="1:2" x14ac:dyDescent="0.2">
      <c r="A815" s="10" t="s">
        <v>1288</v>
      </c>
      <c r="B815" s="11">
        <v>150806</v>
      </c>
    </row>
    <row r="816" spans="1:2" x14ac:dyDescent="0.2">
      <c r="A816" s="10" t="s">
        <v>257</v>
      </c>
      <c r="B816" s="11">
        <v>170623</v>
      </c>
    </row>
    <row r="817" spans="1:2" x14ac:dyDescent="0.2">
      <c r="A817" s="10" t="s">
        <v>1683</v>
      </c>
      <c r="B817" s="11">
        <v>13950</v>
      </c>
    </row>
    <row r="818" spans="1:2" x14ac:dyDescent="0.2">
      <c r="A818" s="10" t="s">
        <v>207</v>
      </c>
      <c r="B818" s="11">
        <v>40228</v>
      </c>
    </row>
    <row r="819" spans="1:2" x14ac:dyDescent="0.2">
      <c r="A819" s="10" t="s">
        <v>1876</v>
      </c>
      <c r="B819" s="11">
        <v>90440</v>
      </c>
    </row>
    <row r="820" spans="1:2" x14ac:dyDescent="0.2">
      <c r="A820" s="10" t="s">
        <v>172</v>
      </c>
      <c r="B820" s="11">
        <v>14452</v>
      </c>
    </row>
    <row r="821" spans="1:2" x14ac:dyDescent="0.2">
      <c r="A821" s="10" t="s">
        <v>919</v>
      </c>
      <c r="B821" s="11">
        <v>178120</v>
      </c>
    </row>
    <row r="822" spans="1:2" x14ac:dyDescent="0.2">
      <c r="A822" s="10" t="s">
        <v>90</v>
      </c>
      <c r="B822" s="11">
        <v>51814</v>
      </c>
    </row>
    <row r="823" spans="1:2" x14ac:dyDescent="0.2">
      <c r="A823" s="10" t="s">
        <v>738</v>
      </c>
      <c r="B823" s="11">
        <v>4853</v>
      </c>
    </row>
    <row r="824" spans="1:2" x14ac:dyDescent="0.2">
      <c r="A824" s="10" t="s">
        <v>1617</v>
      </c>
      <c r="B824" s="11">
        <v>540</v>
      </c>
    </row>
    <row r="825" spans="1:2" x14ac:dyDescent="0.2">
      <c r="A825" s="10" t="s">
        <v>299</v>
      </c>
      <c r="B825" s="11">
        <v>9562</v>
      </c>
    </row>
    <row r="826" spans="1:2" x14ac:dyDescent="0.2">
      <c r="A826" s="10" t="s">
        <v>1198</v>
      </c>
      <c r="B826" s="11">
        <v>1546</v>
      </c>
    </row>
    <row r="827" spans="1:2" x14ac:dyDescent="0.2">
      <c r="A827" s="10" t="s">
        <v>1874</v>
      </c>
      <c r="B827" s="11">
        <v>1210</v>
      </c>
    </row>
    <row r="828" spans="1:2" x14ac:dyDescent="0.2">
      <c r="A828" s="10" t="s">
        <v>1760</v>
      </c>
      <c r="B828" s="11">
        <v>14577</v>
      </c>
    </row>
    <row r="829" spans="1:2" x14ac:dyDescent="0.2">
      <c r="A829" s="10" t="s">
        <v>1677</v>
      </c>
      <c r="B829" s="11">
        <v>188982</v>
      </c>
    </row>
    <row r="830" spans="1:2" x14ac:dyDescent="0.2">
      <c r="A830" s="10" t="s">
        <v>1494</v>
      </c>
      <c r="B830" s="11">
        <v>735</v>
      </c>
    </row>
    <row r="831" spans="1:2" x14ac:dyDescent="0.2">
      <c r="A831" s="10" t="s">
        <v>243</v>
      </c>
      <c r="B831" s="11">
        <v>37425.5</v>
      </c>
    </row>
    <row r="832" spans="1:2" x14ac:dyDescent="0.2">
      <c r="A832" s="10" t="s">
        <v>882</v>
      </c>
      <c r="B832" s="11">
        <v>59007</v>
      </c>
    </row>
    <row r="833" spans="1:2" x14ac:dyDescent="0.2">
      <c r="A833" s="10" t="s">
        <v>1506</v>
      </c>
      <c r="B833" s="11">
        <v>13404</v>
      </c>
    </row>
    <row r="834" spans="1:2" x14ac:dyDescent="0.2">
      <c r="A834" s="10" t="s">
        <v>404</v>
      </c>
      <c r="B834" s="11">
        <v>86060</v>
      </c>
    </row>
    <row r="835" spans="1:2" x14ac:dyDescent="0.2">
      <c r="A835" s="10" t="s">
        <v>1800</v>
      </c>
      <c r="B835" s="11">
        <v>109374</v>
      </c>
    </row>
    <row r="836" spans="1:2" x14ac:dyDescent="0.2">
      <c r="A836" s="10" t="s">
        <v>481</v>
      </c>
      <c r="B836" s="11">
        <v>14324</v>
      </c>
    </row>
    <row r="837" spans="1:2" x14ac:dyDescent="0.2">
      <c r="A837" s="10" t="s">
        <v>899</v>
      </c>
      <c r="B837" s="11">
        <v>7767</v>
      </c>
    </row>
    <row r="838" spans="1:2" x14ac:dyDescent="0.2">
      <c r="A838" s="10" t="s">
        <v>686</v>
      </c>
      <c r="B838" s="11">
        <v>1269</v>
      </c>
    </row>
    <row r="839" spans="1:2" x14ac:dyDescent="0.2">
      <c r="A839" s="10" t="s">
        <v>392</v>
      </c>
      <c r="B839" s="11">
        <v>5528</v>
      </c>
    </row>
    <row r="840" spans="1:2" x14ac:dyDescent="0.2">
      <c r="A840" s="10" t="s">
        <v>434</v>
      </c>
      <c r="B840" s="11">
        <v>3188</v>
      </c>
    </row>
    <row r="841" spans="1:2" x14ac:dyDescent="0.2">
      <c r="A841" s="10" t="s">
        <v>209</v>
      </c>
      <c r="B841" s="11">
        <v>7012</v>
      </c>
    </row>
    <row r="842" spans="1:2" x14ac:dyDescent="0.2">
      <c r="A842" s="10" t="s">
        <v>1282</v>
      </c>
      <c r="B842" s="11">
        <v>11525</v>
      </c>
    </row>
    <row r="843" spans="1:2" x14ac:dyDescent="0.2">
      <c r="A843" s="10" t="s">
        <v>1470</v>
      </c>
      <c r="B843" s="11">
        <v>10353</v>
      </c>
    </row>
    <row r="844" spans="1:2" x14ac:dyDescent="0.2">
      <c r="A844" s="10" t="s">
        <v>1905</v>
      </c>
      <c r="B844" s="11">
        <v>84891</v>
      </c>
    </row>
    <row r="845" spans="1:2" x14ac:dyDescent="0.2">
      <c r="A845" s="10" t="s">
        <v>190</v>
      </c>
      <c r="B845" s="11">
        <v>6484</v>
      </c>
    </row>
    <row r="846" spans="1:2" x14ac:dyDescent="0.2">
      <c r="A846" s="10" t="s">
        <v>1133</v>
      </c>
      <c r="B846" s="11">
        <v>7742</v>
      </c>
    </row>
    <row r="847" spans="1:2" x14ac:dyDescent="0.2">
      <c r="A847" s="10" t="s">
        <v>295</v>
      </c>
      <c r="B847" s="11">
        <v>48646.5</v>
      </c>
    </row>
    <row r="848" spans="1:2" x14ac:dyDescent="0.2">
      <c r="A848" s="10" t="s">
        <v>1587</v>
      </c>
      <c r="B848" s="11">
        <v>72623</v>
      </c>
    </row>
    <row r="849" spans="1:2" x14ac:dyDescent="0.2">
      <c r="A849" s="10" t="s">
        <v>742</v>
      </c>
      <c r="B849" s="11">
        <v>23159</v>
      </c>
    </row>
    <row r="850" spans="1:2" x14ac:dyDescent="0.2">
      <c r="A850" s="10" t="s">
        <v>1310</v>
      </c>
      <c r="B850" s="11">
        <v>92824</v>
      </c>
    </row>
    <row r="851" spans="1:2" x14ac:dyDescent="0.2">
      <c r="A851" s="10" t="s">
        <v>2023</v>
      </c>
      <c r="B851" s="11">
        <v>37823</v>
      </c>
    </row>
    <row r="852" spans="1:2" x14ac:dyDescent="0.2">
      <c r="A852" s="10" t="s">
        <v>1435</v>
      </c>
      <c r="B852" s="11">
        <v>188057</v>
      </c>
    </row>
    <row r="853" spans="1:2" x14ac:dyDescent="0.2">
      <c r="A853" s="10" t="s">
        <v>970</v>
      </c>
      <c r="B853" s="11">
        <v>139354</v>
      </c>
    </row>
    <row r="854" spans="1:2" x14ac:dyDescent="0.2">
      <c r="A854" s="10" t="s">
        <v>598</v>
      </c>
      <c r="B854" s="11">
        <v>10704</v>
      </c>
    </row>
    <row r="855" spans="1:2" x14ac:dyDescent="0.2">
      <c r="A855" s="10" t="s">
        <v>1597</v>
      </c>
      <c r="B855" s="11">
        <v>4414</v>
      </c>
    </row>
    <row r="856" spans="1:2" x14ac:dyDescent="0.2">
      <c r="A856" s="10" t="s">
        <v>891</v>
      </c>
      <c r="B856" s="11">
        <v>6015</v>
      </c>
    </row>
    <row r="857" spans="1:2" x14ac:dyDescent="0.2">
      <c r="A857" s="10" t="s">
        <v>1482</v>
      </c>
      <c r="B857" s="11">
        <v>75906</v>
      </c>
    </row>
    <row r="858" spans="1:2" x14ac:dyDescent="0.2">
      <c r="A858" s="10" t="s">
        <v>1977</v>
      </c>
      <c r="B858" s="11">
        <v>2991</v>
      </c>
    </row>
    <row r="859" spans="1:2" x14ac:dyDescent="0.2">
      <c r="A859" s="10" t="s">
        <v>1123</v>
      </c>
      <c r="B859" s="11">
        <v>7120</v>
      </c>
    </row>
    <row r="860" spans="1:2" x14ac:dyDescent="0.2">
      <c r="A860" s="10" t="s">
        <v>475</v>
      </c>
      <c r="B860" s="11">
        <v>99100</v>
      </c>
    </row>
    <row r="861" spans="1:2" x14ac:dyDescent="0.2">
      <c r="A861" s="10" t="s">
        <v>712</v>
      </c>
      <c r="B861" s="11">
        <v>62330</v>
      </c>
    </row>
    <row r="862" spans="1:2" x14ac:dyDescent="0.2">
      <c r="A862" s="10" t="s">
        <v>1392</v>
      </c>
      <c r="B862" s="11">
        <v>118214</v>
      </c>
    </row>
    <row r="863" spans="1:2" x14ac:dyDescent="0.2">
      <c r="A863" s="10" t="s">
        <v>1236</v>
      </c>
      <c r="B863" s="11">
        <v>148779</v>
      </c>
    </row>
    <row r="864" spans="1:2" x14ac:dyDescent="0.2">
      <c r="A864" s="10" t="s">
        <v>662</v>
      </c>
      <c r="B864" s="11">
        <v>8014</v>
      </c>
    </row>
    <row r="865" spans="1:2" x14ac:dyDescent="0.2">
      <c r="A865" s="10" t="s">
        <v>620</v>
      </c>
      <c r="B865" s="11">
        <v>8153</v>
      </c>
    </row>
    <row r="866" spans="1:2" x14ac:dyDescent="0.2">
      <c r="A866" s="10" t="s">
        <v>390</v>
      </c>
      <c r="B866" s="11">
        <v>98811</v>
      </c>
    </row>
    <row r="867" spans="1:2" x14ac:dyDescent="0.2">
      <c r="A867" s="10" t="s">
        <v>249</v>
      </c>
      <c r="B867" s="11">
        <v>1</v>
      </c>
    </row>
    <row r="868" spans="1:2" x14ac:dyDescent="0.2">
      <c r="A868" s="10" t="s">
        <v>1294</v>
      </c>
      <c r="B868" s="11">
        <v>13205</v>
      </c>
    </row>
    <row r="869" spans="1:2" x14ac:dyDescent="0.2">
      <c r="A869" s="10" t="s">
        <v>263</v>
      </c>
      <c r="B869" s="11">
        <v>6527</v>
      </c>
    </row>
    <row r="870" spans="1:2" x14ac:dyDescent="0.2">
      <c r="A870" s="10" t="s">
        <v>640</v>
      </c>
      <c r="B870" s="11">
        <v>8038</v>
      </c>
    </row>
    <row r="871" spans="1:2" x14ac:dyDescent="0.2">
      <c r="A871" s="10" t="s">
        <v>1890</v>
      </c>
      <c r="B871" s="11">
        <v>11952</v>
      </c>
    </row>
    <row r="872" spans="1:2" x14ac:dyDescent="0.2">
      <c r="A872" s="10" t="s">
        <v>1061</v>
      </c>
      <c r="B872" s="11">
        <v>837</v>
      </c>
    </row>
    <row r="873" spans="1:2" x14ac:dyDescent="0.2">
      <c r="A873" s="10" t="s">
        <v>1386</v>
      </c>
      <c r="B873" s="11">
        <v>2445</v>
      </c>
    </row>
    <row r="874" spans="1:2" x14ac:dyDescent="0.2">
      <c r="A874" s="10" t="s">
        <v>991</v>
      </c>
      <c r="B874" s="11">
        <v>60342</v>
      </c>
    </row>
    <row r="875" spans="1:2" x14ac:dyDescent="0.2">
      <c r="A875" s="10" t="s">
        <v>1091</v>
      </c>
      <c r="B875" s="11">
        <v>6303</v>
      </c>
    </row>
    <row r="876" spans="1:2" x14ac:dyDescent="0.2">
      <c r="A876" s="10" t="s">
        <v>1048</v>
      </c>
      <c r="B876" s="11">
        <v>0</v>
      </c>
    </row>
    <row r="877" spans="1:2" x14ac:dyDescent="0.2">
      <c r="A877" s="10" t="s">
        <v>1673</v>
      </c>
      <c r="B877" s="11">
        <v>12009</v>
      </c>
    </row>
    <row r="878" spans="1:2" x14ac:dyDescent="0.2">
      <c r="A878" s="10" t="s">
        <v>1254</v>
      </c>
      <c r="B878" s="11">
        <v>6405</v>
      </c>
    </row>
    <row r="879" spans="1:2" x14ac:dyDescent="0.2">
      <c r="A879" s="10" t="s">
        <v>1190</v>
      </c>
      <c r="B879" s="11">
        <v>7496</v>
      </c>
    </row>
    <row r="880" spans="1:2" x14ac:dyDescent="0.2">
      <c r="A880" s="10" t="s">
        <v>1478</v>
      </c>
      <c r="B880" s="11">
        <v>3227</v>
      </c>
    </row>
    <row r="881" spans="1:2" x14ac:dyDescent="0.2">
      <c r="A881" s="10" t="s">
        <v>1609</v>
      </c>
      <c r="B881" s="11">
        <v>60994</v>
      </c>
    </row>
    <row r="882" spans="1:2" x14ac:dyDescent="0.2">
      <c r="A882" s="10" t="s">
        <v>1338</v>
      </c>
      <c r="B882" s="11">
        <v>62174</v>
      </c>
    </row>
    <row r="883" spans="1:2" x14ac:dyDescent="0.2">
      <c r="A883" s="10" t="s">
        <v>483</v>
      </c>
      <c r="B883" s="11">
        <v>6024</v>
      </c>
    </row>
    <row r="884" spans="1:2" x14ac:dyDescent="0.2">
      <c r="A884" s="10" t="s">
        <v>1625</v>
      </c>
      <c r="B884" s="11">
        <v>1022</v>
      </c>
    </row>
    <row r="885" spans="1:2" x14ac:dyDescent="0.2">
      <c r="A885" s="10" t="s">
        <v>138</v>
      </c>
      <c r="B885" s="11">
        <v>4247</v>
      </c>
    </row>
    <row r="886" spans="1:2" x14ac:dyDescent="0.2">
      <c r="A886" s="10" t="s">
        <v>1778</v>
      </c>
      <c r="B886" s="11">
        <v>79268</v>
      </c>
    </row>
    <row r="887" spans="1:2" x14ac:dyDescent="0.2">
      <c r="A887" s="10" t="s">
        <v>290</v>
      </c>
      <c r="B887" s="11">
        <v>112272</v>
      </c>
    </row>
    <row r="888" spans="1:2" x14ac:dyDescent="0.2">
      <c r="A888" s="10" t="s">
        <v>1601</v>
      </c>
      <c r="B888" s="11">
        <v>10451</v>
      </c>
    </row>
    <row r="889" spans="1:2" x14ac:dyDescent="0.2">
      <c r="A889" s="10" t="s">
        <v>672</v>
      </c>
      <c r="B889" s="11">
        <v>1586</v>
      </c>
    </row>
    <row r="890" spans="1:2" x14ac:dyDescent="0.2">
      <c r="A890" s="10" t="s">
        <v>958</v>
      </c>
      <c r="B890" s="11">
        <v>137904</v>
      </c>
    </row>
    <row r="891" spans="1:2" x14ac:dyDescent="0.2">
      <c r="A891" s="10" t="s">
        <v>1662</v>
      </c>
      <c r="B891" s="11">
        <v>2950</v>
      </c>
    </row>
    <row r="892" spans="1:2" x14ac:dyDescent="0.2">
      <c r="A892" s="10" t="s">
        <v>578</v>
      </c>
      <c r="B892" s="11">
        <v>10756</v>
      </c>
    </row>
    <row r="893" spans="1:2" x14ac:dyDescent="0.2">
      <c r="A893" s="10" t="s">
        <v>1649</v>
      </c>
      <c r="B893" s="11">
        <v>1848</v>
      </c>
    </row>
    <row r="894" spans="1:2" x14ac:dyDescent="0.2">
      <c r="A894" s="10" t="s">
        <v>428</v>
      </c>
      <c r="B894" s="11">
        <v>2625</v>
      </c>
    </row>
    <row r="895" spans="1:2" x14ac:dyDescent="0.2">
      <c r="A895" s="10" t="s">
        <v>58</v>
      </c>
      <c r="B895" s="11">
        <v>10295</v>
      </c>
    </row>
    <row r="896" spans="1:2" x14ac:dyDescent="0.2">
      <c r="A896" s="10" t="s">
        <v>1635</v>
      </c>
      <c r="B896" s="11">
        <v>1</v>
      </c>
    </row>
    <row r="897" spans="1:2" x14ac:dyDescent="0.2">
      <c r="A897" s="10" t="s">
        <v>1419</v>
      </c>
      <c r="B897" s="11">
        <v>8158</v>
      </c>
    </row>
    <row r="898" spans="1:2" x14ac:dyDescent="0.2">
      <c r="A898" s="10" t="s">
        <v>1918</v>
      </c>
      <c r="B898" s="11">
        <v>8142</v>
      </c>
    </row>
    <row r="899" spans="1:2" x14ac:dyDescent="0.2">
      <c r="A899" s="10" t="s">
        <v>544</v>
      </c>
      <c r="B899" s="11">
        <v>14649</v>
      </c>
    </row>
    <row r="900" spans="1:2" x14ac:dyDescent="0.2">
      <c r="A900" s="10" t="s">
        <v>972</v>
      </c>
      <c r="B900" s="11">
        <v>57734</v>
      </c>
    </row>
    <row r="901" spans="1:2" x14ac:dyDescent="0.2">
      <c r="A901" s="10" t="s">
        <v>1344</v>
      </c>
      <c r="B901" s="11">
        <v>174039</v>
      </c>
    </row>
    <row r="902" spans="1:2" x14ac:dyDescent="0.2">
      <c r="A902" s="10" t="s">
        <v>1266</v>
      </c>
      <c r="B902" s="11">
        <v>8645</v>
      </c>
    </row>
    <row r="903" spans="1:2" x14ac:dyDescent="0.2">
      <c r="A903" s="10" t="s">
        <v>1836</v>
      </c>
      <c r="B903" s="11">
        <v>3534</v>
      </c>
    </row>
    <row r="904" spans="1:2" x14ac:dyDescent="0.2">
      <c r="A904" s="10" t="s">
        <v>1695</v>
      </c>
      <c r="B904" s="11">
        <v>105817</v>
      </c>
    </row>
    <row r="905" spans="1:2" x14ac:dyDescent="0.2">
      <c r="A905" s="10" t="s">
        <v>602</v>
      </c>
      <c r="B905" s="11">
        <v>9419</v>
      </c>
    </row>
    <row r="906" spans="1:2" x14ac:dyDescent="0.2">
      <c r="A906" s="10" t="s">
        <v>887</v>
      </c>
      <c r="B906" s="11">
        <v>140469</v>
      </c>
    </row>
    <row r="907" spans="1:2" x14ac:dyDescent="0.2">
      <c r="A907" s="10" t="s">
        <v>470</v>
      </c>
      <c r="B907" s="11">
        <v>41212</v>
      </c>
    </row>
    <row r="908" spans="1:2" x14ac:dyDescent="0.2">
      <c r="A908" s="10" t="s">
        <v>822</v>
      </c>
      <c r="B908" s="11">
        <v>56859</v>
      </c>
    </row>
    <row r="909" spans="1:2" x14ac:dyDescent="0.2">
      <c r="A909" s="10" t="s">
        <v>1244</v>
      </c>
      <c r="B909" s="11">
        <v>13018</v>
      </c>
    </row>
    <row r="910" spans="1:2" x14ac:dyDescent="0.2">
      <c r="A910" s="10" t="s">
        <v>570</v>
      </c>
      <c r="B910" s="11">
        <v>10755</v>
      </c>
    </row>
    <row r="911" spans="1:2" x14ac:dyDescent="0.2">
      <c r="A911" s="10" t="s">
        <v>1664</v>
      </c>
      <c r="B911" s="11">
        <v>11721</v>
      </c>
    </row>
    <row r="912" spans="1:2" x14ac:dyDescent="0.2">
      <c r="A912" s="10" t="s">
        <v>127</v>
      </c>
      <c r="B912" s="11">
        <v>11924</v>
      </c>
    </row>
    <row r="913" spans="1:2" x14ac:dyDescent="0.2">
      <c r="A913" s="10" t="s">
        <v>1318</v>
      </c>
      <c r="B913" s="11">
        <v>9318</v>
      </c>
    </row>
    <row r="914" spans="1:2" x14ac:dyDescent="0.2">
      <c r="A914" s="10" t="s">
        <v>462</v>
      </c>
      <c r="B914" s="11">
        <v>5614</v>
      </c>
    </row>
    <row r="915" spans="1:2" x14ac:dyDescent="0.2">
      <c r="A915" s="10" t="s">
        <v>1593</v>
      </c>
      <c r="B915" s="11">
        <v>87293</v>
      </c>
    </row>
    <row r="916" spans="1:2" x14ac:dyDescent="0.2">
      <c r="A916" s="10" t="s">
        <v>1176</v>
      </c>
      <c r="B916" s="11">
        <v>4124</v>
      </c>
    </row>
    <row r="917" spans="1:2" x14ac:dyDescent="0.2">
      <c r="A917" s="10" t="s">
        <v>1218</v>
      </c>
      <c r="B917" s="11">
        <v>124517</v>
      </c>
    </row>
    <row r="918" spans="1:2" x14ac:dyDescent="0.2">
      <c r="A918" s="10" t="s">
        <v>1623</v>
      </c>
      <c r="B918" s="11">
        <v>8276</v>
      </c>
    </row>
    <row r="919" spans="1:2" x14ac:dyDescent="0.2">
      <c r="A919" s="10" t="s">
        <v>129</v>
      </c>
      <c r="B919" s="11">
        <v>7991</v>
      </c>
    </row>
    <row r="920" spans="1:2" x14ac:dyDescent="0.2">
      <c r="A920" s="10" t="s">
        <v>1520</v>
      </c>
      <c r="B920" s="11">
        <v>13513</v>
      </c>
    </row>
    <row r="921" spans="1:2" x14ac:dyDescent="0.2">
      <c r="A921" s="10" t="s">
        <v>788</v>
      </c>
      <c r="B921" s="11">
        <v>14394</v>
      </c>
    </row>
    <row r="922" spans="1:2" x14ac:dyDescent="0.2">
      <c r="A922" s="10" t="s">
        <v>398</v>
      </c>
      <c r="B922" s="11">
        <v>138572.5</v>
      </c>
    </row>
    <row r="923" spans="1:2" x14ac:dyDescent="0.2">
      <c r="A923" s="10" t="s">
        <v>1615</v>
      </c>
      <c r="B923" s="11">
        <v>56774</v>
      </c>
    </row>
    <row r="924" spans="1:2" x14ac:dyDescent="0.2">
      <c r="A924" s="10" t="s">
        <v>1796</v>
      </c>
      <c r="B924" s="11">
        <v>2960</v>
      </c>
    </row>
    <row r="925" spans="1:2" x14ac:dyDescent="0.2">
      <c r="A925" s="10" t="s">
        <v>348</v>
      </c>
      <c r="B925" s="11">
        <v>11255</v>
      </c>
    </row>
    <row r="926" spans="1:2" x14ac:dyDescent="0.2">
      <c r="A926" s="10" t="s">
        <v>1846</v>
      </c>
      <c r="B926" s="11">
        <v>1843</v>
      </c>
    </row>
    <row r="927" spans="1:2" x14ac:dyDescent="0.2">
      <c r="A927" s="10" t="s">
        <v>1290</v>
      </c>
      <c r="B927" s="11">
        <v>14249</v>
      </c>
    </row>
    <row r="928" spans="1:2" x14ac:dyDescent="0.2">
      <c r="A928" s="10" t="s">
        <v>227</v>
      </c>
      <c r="B928" s="11">
        <v>8588</v>
      </c>
    </row>
    <row r="929" spans="1:2" x14ac:dyDescent="0.2">
      <c r="A929" s="10" t="s">
        <v>198</v>
      </c>
      <c r="B929" s="11">
        <v>14606</v>
      </c>
    </row>
    <row r="930" spans="1:2" x14ac:dyDescent="0.2">
      <c r="A930" s="10" t="s">
        <v>358</v>
      </c>
      <c r="B930" s="11">
        <v>176112</v>
      </c>
    </row>
    <row r="931" spans="1:2" x14ac:dyDescent="0.2">
      <c r="A931" s="10" t="s">
        <v>1911</v>
      </c>
      <c r="B931" s="11">
        <v>6161</v>
      </c>
    </row>
    <row r="932" spans="1:2" x14ac:dyDescent="0.2">
      <c r="A932" s="10" t="s">
        <v>1599</v>
      </c>
      <c r="B932" s="11">
        <v>36025</v>
      </c>
    </row>
    <row r="933" spans="1:2" x14ac:dyDescent="0.2">
      <c r="A933" s="10" t="s">
        <v>566</v>
      </c>
      <c r="B933" s="11">
        <v>8322</v>
      </c>
    </row>
    <row r="934" spans="1:2" x14ac:dyDescent="0.2">
      <c r="A934" s="10" t="s">
        <v>1723</v>
      </c>
      <c r="B934" s="11">
        <v>138087</v>
      </c>
    </row>
    <row r="935" spans="1:2" x14ac:dyDescent="0.2">
      <c r="A935" s="10" t="s">
        <v>1348</v>
      </c>
      <c r="B935" s="11">
        <v>14033</v>
      </c>
    </row>
    <row r="936" spans="1:2" x14ac:dyDescent="0.2">
      <c r="A936" s="10" t="s">
        <v>1316</v>
      </c>
      <c r="B936" s="11">
        <v>6750</v>
      </c>
    </row>
    <row r="937" spans="1:2" x14ac:dyDescent="0.2">
      <c r="A937" s="10" t="s">
        <v>1216</v>
      </c>
      <c r="B937" s="11">
        <v>6852</v>
      </c>
    </row>
    <row r="938" spans="1:2" x14ac:dyDescent="0.2">
      <c r="A938" s="10" t="s">
        <v>1070</v>
      </c>
      <c r="B938" s="11">
        <v>12678</v>
      </c>
    </row>
    <row r="939" spans="1:2" x14ac:dyDescent="0.2">
      <c r="A939" s="10" t="s">
        <v>514</v>
      </c>
      <c r="B939" s="11">
        <v>5523</v>
      </c>
    </row>
    <row r="940" spans="1:2" x14ac:dyDescent="0.2">
      <c r="A940" s="10" t="s">
        <v>1909</v>
      </c>
      <c r="B940" s="11">
        <v>3839</v>
      </c>
    </row>
    <row r="941" spans="1:2" x14ac:dyDescent="0.2">
      <c r="A941" s="10" t="s">
        <v>1986</v>
      </c>
      <c r="B941" s="11">
        <v>86244</v>
      </c>
    </row>
    <row r="942" spans="1:2" x14ac:dyDescent="0.2">
      <c r="A942" s="10" t="s">
        <v>1930</v>
      </c>
      <c r="B942" s="11">
        <v>5</v>
      </c>
    </row>
    <row r="943" spans="1:2" x14ac:dyDescent="0.2">
      <c r="A943" s="10" t="s">
        <v>784</v>
      </c>
      <c r="B943" s="11">
        <v>10658</v>
      </c>
    </row>
    <row r="944" spans="1:2" x14ac:dyDescent="0.2">
      <c r="A944" s="10" t="s">
        <v>1814</v>
      </c>
      <c r="B944" s="11">
        <v>7758</v>
      </c>
    </row>
    <row r="945" spans="1:2" x14ac:dyDescent="0.2">
      <c r="A945" s="10" t="s">
        <v>710</v>
      </c>
      <c r="B945" s="11">
        <v>21477</v>
      </c>
    </row>
    <row r="946" spans="1:2" x14ac:dyDescent="0.2">
      <c r="A946" s="10" t="s">
        <v>1186</v>
      </c>
      <c r="B946" s="11">
        <v>3295</v>
      </c>
    </row>
    <row r="947" spans="1:2" x14ac:dyDescent="0.2">
      <c r="A947" s="10" t="s">
        <v>2002</v>
      </c>
      <c r="B947" s="11">
        <v>13441</v>
      </c>
    </row>
    <row r="948" spans="1:2" x14ac:dyDescent="0.2">
      <c r="A948" s="10" t="s">
        <v>1088</v>
      </c>
      <c r="B948" s="11">
        <v>11061</v>
      </c>
    </row>
    <row r="949" spans="1:2" x14ac:dyDescent="0.2">
      <c r="A949" s="10" t="s">
        <v>960</v>
      </c>
      <c r="B949" s="11">
        <v>152438</v>
      </c>
    </row>
    <row r="950" spans="1:2" x14ac:dyDescent="0.2">
      <c r="A950" s="10" t="s">
        <v>632</v>
      </c>
      <c r="B950" s="11">
        <v>91722</v>
      </c>
    </row>
    <row r="951" spans="1:2" x14ac:dyDescent="0.2">
      <c r="A951" s="10" t="s">
        <v>1882</v>
      </c>
      <c r="B951" s="11">
        <v>6722</v>
      </c>
    </row>
    <row r="952" spans="1:2" x14ac:dyDescent="0.2">
      <c r="A952" s="10" t="s">
        <v>1342</v>
      </c>
      <c r="B952" s="11">
        <v>2</v>
      </c>
    </row>
    <row r="953" spans="1:2" x14ac:dyDescent="0.2">
      <c r="A953" s="10" t="s">
        <v>1878</v>
      </c>
      <c r="B953" s="11">
        <v>4044</v>
      </c>
    </row>
    <row r="954" spans="1:2" x14ac:dyDescent="0.2">
      <c r="A954" s="10" t="s">
        <v>964</v>
      </c>
      <c r="B954" s="11">
        <v>118706</v>
      </c>
    </row>
    <row r="955" spans="1:2" x14ac:dyDescent="0.2">
      <c r="A955" s="10" t="s">
        <v>654</v>
      </c>
      <c r="B955" s="11">
        <v>12102</v>
      </c>
    </row>
    <row r="956" spans="1:2" x14ac:dyDescent="0.2">
      <c r="A956" s="10" t="s">
        <v>1942</v>
      </c>
      <c r="B956" s="11">
        <v>35698</v>
      </c>
    </row>
    <row r="957" spans="1:2" x14ac:dyDescent="0.2">
      <c r="A957" s="10" t="s">
        <v>1768</v>
      </c>
      <c r="B957" s="11">
        <v>12939</v>
      </c>
    </row>
    <row r="958" spans="1:2" x14ac:dyDescent="0.2">
      <c r="A958" s="10" t="s">
        <v>956</v>
      </c>
      <c r="B958" s="11">
        <v>1763</v>
      </c>
    </row>
    <row r="959" spans="1:2" x14ac:dyDescent="0.2">
      <c r="A959" s="10" t="s">
        <v>136</v>
      </c>
      <c r="B959" s="11">
        <v>4530</v>
      </c>
    </row>
    <row r="960" spans="1:2" x14ac:dyDescent="0.2">
      <c r="A960" s="10" t="s">
        <v>1928</v>
      </c>
      <c r="B960" s="11">
        <v>9520</v>
      </c>
    </row>
    <row r="961" spans="1:2" x14ac:dyDescent="0.2">
      <c r="A961" s="10" t="s">
        <v>1824</v>
      </c>
      <c r="B961" s="11">
        <v>153338</v>
      </c>
    </row>
    <row r="962" spans="1:2" x14ac:dyDescent="0.2">
      <c r="A962" s="10" t="s">
        <v>157</v>
      </c>
      <c r="B962" s="11">
        <v>11746</v>
      </c>
    </row>
    <row r="963" spans="1:2" x14ac:dyDescent="0.2">
      <c r="A963" s="10" t="s">
        <v>166</v>
      </c>
      <c r="B963" s="11">
        <v>3851</v>
      </c>
    </row>
    <row r="964" spans="1:2" x14ac:dyDescent="0.2">
      <c r="A964" s="10" t="s">
        <v>276</v>
      </c>
      <c r="B964" s="11">
        <v>12437</v>
      </c>
    </row>
    <row r="965" spans="1:2" x14ac:dyDescent="0.2">
      <c r="A965" s="10" t="s">
        <v>63</v>
      </c>
      <c r="B965" s="11">
        <v>38414</v>
      </c>
    </row>
    <row r="966" spans="1:2" x14ac:dyDescent="0.2">
      <c r="A966" s="10" t="s">
        <v>1340</v>
      </c>
      <c r="B966" s="11">
        <v>59003</v>
      </c>
    </row>
    <row r="967" spans="1:2" x14ac:dyDescent="0.2">
      <c r="A967" s="10" t="s">
        <v>1141</v>
      </c>
      <c r="B967" s="11">
        <v>179074</v>
      </c>
    </row>
    <row r="968" spans="1:2" x14ac:dyDescent="0.2">
      <c r="A968" s="10" t="s">
        <v>1373</v>
      </c>
      <c r="B968" s="11">
        <v>1985</v>
      </c>
    </row>
    <row r="969" spans="1:2" x14ac:dyDescent="0.2">
      <c r="A969" s="10" t="s">
        <v>1027</v>
      </c>
      <c r="B969" s="11">
        <v>4596</v>
      </c>
    </row>
    <row r="970" spans="1:2" x14ac:dyDescent="0.2">
      <c r="A970" s="10" t="s">
        <v>754</v>
      </c>
      <c r="B970" s="11">
        <v>94631</v>
      </c>
    </row>
    <row r="971" spans="1:2" x14ac:dyDescent="0.2">
      <c r="A971" s="10" t="s">
        <v>708</v>
      </c>
      <c r="B971" s="11">
        <v>79198.5</v>
      </c>
    </row>
    <row r="972" spans="1:2" x14ac:dyDescent="0.2">
      <c r="A972" s="10" t="s">
        <v>1121</v>
      </c>
      <c r="B972" s="11">
        <v>57034</v>
      </c>
    </row>
    <row r="973" spans="1:2" x14ac:dyDescent="0.2">
      <c r="A973" s="10" t="s">
        <v>688</v>
      </c>
      <c r="B973" s="11">
        <v>903</v>
      </c>
    </row>
    <row r="974" spans="1:2" x14ac:dyDescent="0.2">
      <c r="A974" s="10" t="s">
        <v>1754</v>
      </c>
      <c r="B974" s="11">
        <v>9317</v>
      </c>
    </row>
    <row r="975" spans="1:2" x14ac:dyDescent="0.2">
      <c r="A975" s="10" t="s">
        <v>1308</v>
      </c>
      <c r="B975" s="11">
        <v>5569</v>
      </c>
    </row>
    <row r="976" spans="1:2" x14ac:dyDescent="0.2">
      <c r="A976" s="10" t="s">
        <v>2067</v>
      </c>
      <c r="B976" s="11"/>
    </row>
    <row r="977" spans="1:2" x14ac:dyDescent="0.2">
      <c r="A977" s="10" t="s">
        <v>2068</v>
      </c>
      <c r="B977" s="11">
        <v>42748.055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5633-CB65-5D40-B699-B2FECEA59E82}">
  <dimension ref="A3:E17"/>
  <sheetViews>
    <sheetView workbookViewId="0">
      <selection activeCell="L22" sqref="L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3" spans="1:5" x14ac:dyDescent="0.2">
      <c r="A3" s="9" t="s">
        <v>2070</v>
      </c>
      <c r="B3" s="9" t="s">
        <v>2066</v>
      </c>
    </row>
    <row r="4" spans="1:5" x14ac:dyDescent="0.2">
      <c r="A4" s="9" t="s">
        <v>2069</v>
      </c>
      <c r="B4" t="s">
        <v>74</v>
      </c>
      <c r="C4" t="s">
        <v>14</v>
      </c>
      <c r="D4" t="s">
        <v>20</v>
      </c>
      <c r="E4" t="s">
        <v>2068</v>
      </c>
    </row>
    <row r="5" spans="1:5" x14ac:dyDescent="0.2">
      <c r="A5" s="10" t="s">
        <v>2074</v>
      </c>
      <c r="B5" s="11">
        <v>6</v>
      </c>
      <c r="C5" s="11">
        <v>36</v>
      </c>
      <c r="D5" s="11">
        <v>49</v>
      </c>
      <c r="E5" s="11">
        <v>91</v>
      </c>
    </row>
    <row r="6" spans="1:5" x14ac:dyDescent="0.2">
      <c r="A6" s="10" t="s">
        <v>2075</v>
      </c>
      <c r="B6" s="11">
        <v>7</v>
      </c>
      <c r="C6" s="11">
        <v>28</v>
      </c>
      <c r="D6" s="11">
        <v>44</v>
      </c>
      <c r="E6" s="11">
        <v>79</v>
      </c>
    </row>
    <row r="7" spans="1:5" x14ac:dyDescent="0.2">
      <c r="A7" s="10" t="s">
        <v>2076</v>
      </c>
      <c r="B7" s="11">
        <v>4</v>
      </c>
      <c r="C7" s="11">
        <v>33</v>
      </c>
      <c r="D7" s="11">
        <v>49</v>
      </c>
      <c r="E7" s="11">
        <v>86</v>
      </c>
    </row>
    <row r="8" spans="1:5" x14ac:dyDescent="0.2">
      <c r="A8" s="10" t="s">
        <v>2077</v>
      </c>
      <c r="B8" s="11">
        <v>1</v>
      </c>
      <c r="C8" s="11">
        <v>30</v>
      </c>
      <c r="D8" s="11">
        <v>46</v>
      </c>
      <c r="E8" s="11">
        <v>77</v>
      </c>
    </row>
    <row r="9" spans="1:5" x14ac:dyDescent="0.2">
      <c r="A9" s="10" t="s">
        <v>2078</v>
      </c>
      <c r="B9" s="11">
        <v>3</v>
      </c>
      <c r="C9" s="11">
        <v>35</v>
      </c>
      <c r="D9" s="11">
        <v>46</v>
      </c>
      <c r="E9" s="11">
        <v>84</v>
      </c>
    </row>
    <row r="10" spans="1:5" x14ac:dyDescent="0.2">
      <c r="A10" s="10" t="s">
        <v>2079</v>
      </c>
      <c r="B10" s="11">
        <v>3</v>
      </c>
      <c r="C10" s="11">
        <v>28</v>
      </c>
      <c r="D10" s="11">
        <v>55</v>
      </c>
      <c r="E10" s="11">
        <v>86</v>
      </c>
    </row>
    <row r="11" spans="1:5" x14ac:dyDescent="0.2">
      <c r="A11" s="10" t="s">
        <v>2080</v>
      </c>
      <c r="B11" s="11">
        <v>4</v>
      </c>
      <c r="C11" s="11">
        <v>31</v>
      </c>
      <c r="D11" s="11">
        <v>58</v>
      </c>
      <c r="E11" s="11">
        <v>93</v>
      </c>
    </row>
    <row r="12" spans="1:5" x14ac:dyDescent="0.2">
      <c r="A12" s="10" t="s">
        <v>2081</v>
      </c>
      <c r="B12" s="11">
        <v>8</v>
      </c>
      <c r="C12" s="11">
        <v>35</v>
      </c>
      <c r="D12" s="11">
        <v>41</v>
      </c>
      <c r="E12" s="11">
        <v>84</v>
      </c>
    </row>
    <row r="13" spans="1:5" x14ac:dyDescent="0.2">
      <c r="A13" s="10" t="s">
        <v>2082</v>
      </c>
      <c r="B13" s="11">
        <v>5</v>
      </c>
      <c r="C13" s="11">
        <v>23</v>
      </c>
      <c r="D13" s="11">
        <v>45</v>
      </c>
      <c r="E13" s="11">
        <v>73</v>
      </c>
    </row>
    <row r="14" spans="1:5" x14ac:dyDescent="0.2">
      <c r="A14" s="10" t="s">
        <v>2083</v>
      </c>
      <c r="B14" s="11">
        <v>6</v>
      </c>
      <c r="C14" s="11">
        <v>26</v>
      </c>
      <c r="D14" s="11">
        <v>45</v>
      </c>
      <c r="E14" s="11">
        <v>77</v>
      </c>
    </row>
    <row r="15" spans="1:5" x14ac:dyDescent="0.2">
      <c r="A15" s="10" t="s">
        <v>2084</v>
      </c>
      <c r="B15" s="11">
        <v>3</v>
      </c>
      <c r="C15" s="11">
        <v>27</v>
      </c>
      <c r="D15" s="11">
        <v>45</v>
      </c>
      <c r="E15" s="11">
        <v>75</v>
      </c>
    </row>
    <row r="16" spans="1:5" x14ac:dyDescent="0.2">
      <c r="A16" s="10" t="s">
        <v>2085</v>
      </c>
      <c r="B16" s="11">
        <v>7</v>
      </c>
      <c r="C16" s="11">
        <v>32</v>
      </c>
      <c r="D16" s="11">
        <v>42</v>
      </c>
      <c r="E16" s="11">
        <v>81</v>
      </c>
    </row>
    <row r="17" spans="1:5" x14ac:dyDescent="0.2">
      <c r="A17" s="10" t="s">
        <v>2068</v>
      </c>
      <c r="B17" s="11">
        <v>57</v>
      </c>
      <c r="C17" s="11">
        <v>364</v>
      </c>
      <c r="D17" s="11">
        <v>565</v>
      </c>
      <c r="E17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759-211E-AE48-99DA-FF768D497906}">
  <dimension ref="A3:E17"/>
  <sheetViews>
    <sheetView workbookViewId="0">
      <selection activeCell="A3" sqref="A3:E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3" spans="1:5" x14ac:dyDescent="0.2">
      <c r="A3" s="9" t="s">
        <v>2070</v>
      </c>
      <c r="B3" s="9" t="s">
        <v>2066</v>
      </c>
    </row>
    <row r="4" spans="1:5" x14ac:dyDescent="0.2">
      <c r="A4" s="9" t="s">
        <v>2069</v>
      </c>
      <c r="B4" t="s">
        <v>74</v>
      </c>
      <c r="C4" t="s">
        <v>14</v>
      </c>
      <c r="D4" t="s">
        <v>20</v>
      </c>
      <c r="E4" t="s">
        <v>2068</v>
      </c>
    </row>
    <row r="5" spans="1:5" x14ac:dyDescent="0.2">
      <c r="A5" s="10" t="s">
        <v>2074</v>
      </c>
      <c r="B5" s="11">
        <v>8</v>
      </c>
      <c r="C5" s="11">
        <v>34</v>
      </c>
      <c r="D5" s="11">
        <v>44</v>
      </c>
      <c r="E5" s="11">
        <v>86</v>
      </c>
    </row>
    <row r="6" spans="1:5" x14ac:dyDescent="0.2">
      <c r="A6" s="10" t="s">
        <v>2075</v>
      </c>
      <c r="B6" s="11">
        <v>4</v>
      </c>
      <c r="C6" s="11">
        <v>23</v>
      </c>
      <c r="D6" s="11">
        <v>37</v>
      </c>
      <c r="E6" s="11">
        <v>64</v>
      </c>
    </row>
    <row r="7" spans="1:5" x14ac:dyDescent="0.2">
      <c r="A7" s="10" t="s">
        <v>2076</v>
      </c>
      <c r="B7" s="11">
        <v>6</v>
      </c>
      <c r="C7" s="11">
        <v>42</v>
      </c>
      <c r="D7" s="11">
        <v>59</v>
      </c>
      <c r="E7" s="11">
        <v>107</v>
      </c>
    </row>
    <row r="8" spans="1:5" x14ac:dyDescent="0.2">
      <c r="A8" s="10" t="s">
        <v>2077</v>
      </c>
      <c r="B8" s="11">
        <v>3</v>
      </c>
      <c r="C8" s="11">
        <v>32</v>
      </c>
      <c r="D8" s="11">
        <v>41</v>
      </c>
      <c r="E8" s="11">
        <v>76</v>
      </c>
    </row>
    <row r="9" spans="1:5" x14ac:dyDescent="0.2">
      <c r="A9" s="10" t="s">
        <v>2078</v>
      </c>
      <c r="B9" s="11">
        <v>2</v>
      </c>
      <c r="C9" s="11">
        <v>32</v>
      </c>
      <c r="D9" s="11">
        <v>52</v>
      </c>
      <c r="E9" s="11">
        <v>86</v>
      </c>
    </row>
    <row r="10" spans="1:5" x14ac:dyDescent="0.2">
      <c r="A10" s="10" t="s">
        <v>2079</v>
      </c>
      <c r="B10" s="11">
        <v>1</v>
      </c>
      <c r="C10" s="11">
        <v>26</v>
      </c>
      <c r="D10" s="11">
        <v>44</v>
      </c>
      <c r="E10" s="11">
        <v>71</v>
      </c>
    </row>
    <row r="11" spans="1:5" x14ac:dyDescent="0.2">
      <c r="A11" s="10" t="s">
        <v>2080</v>
      </c>
      <c r="B11" s="11">
        <v>5</v>
      </c>
      <c r="C11" s="11">
        <v>34</v>
      </c>
      <c r="D11" s="11">
        <v>58</v>
      </c>
      <c r="E11" s="11">
        <v>97</v>
      </c>
    </row>
    <row r="12" spans="1:5" x14ac:dyDescent="0.2">
      <c r="A12" s="10" t="s">
        <v>2081</v>
      </c>
      <c r="B12" s="11">
        <v>5</v>
      </c>
      <c r="C12" s="11">
        <v>28</v>
      </c>
      <c r="D12" s="11">
        <v>49</v>
      </c>
      <c r="E12" s="11">
        <v>82</v>
      </c>
    </row>
    <row r="13" spans="1:5" x14ac:dyDescent="0.2">
      <c r="A13" s="10" t="s">
        <v>2082</v>
      </c>
      <c r="B13" s="11">
        <v>6</v>
      </c>
      <c r="C13" s="11">
        <v>35</v>
      </c>
      <c r="D13" s="11">
        <v>52</v>
      </c>
      <c r="E13" s="11">
        <v>93</v>
      </c>
    </row>
    <row r="14" spans="1:5" x14ac:dyDescent="0.2">
      <c r="A14" s="10" t="s">
        <v>2083</v>
      </c>
      <c r="B14" s="11">
        <v>9</v>
      </c>
      <c r="C14" s="11">
        <v>18</v>
      </c>
      <c r="D14" s="11">
        <v>39</v>
      </c>
      <c r="E14" s="11">
        <v>66</v>
      </c>
    </row>
    <row r="15" spans="1:5" x14ac:dyDescent="0.2">
      <c r="A15" s="10" t="s">
        <v>2084</v>
      </c>
      <c r="B15" s="11">
        <v>2</v>
      </c>
      <c r="C15" s="11">
        <v>30</v>
      </c>
      <c r="D15" s="11">
        <v>33</v>
      </c>
      <c r="E15" s="11">
        <v>65</v>
      </c>
    </row>
    <row r="16" spans="1:5" x14ac:dyDescent="0.2">
      <c r="A16" s="10" t="s">
        <v>2085</v>
      </c>
      <c r="B16" s="11">
        <v>6</v>
      </c>
      <c r="C16" s="11">
        <v>30</v>
      </c>
      <c r="D16" s="11">
        <v>57</v>
      </c>
      <c r="E16" s="11">
        <v>93</v>
      </c>
    </row>
    <row r="17" spans="1:5" x14ac:dyDescent="0.2">
      <c r="A17" s="10" t="s">
        <v>2068</v>
      </c>
      <c r="B17" s="11">
        <v>57</v>
      </c>
      <c r="C17" s="11">
        <v>364</v>
      </c>
      <c r="D17" s="11">
        <v>565</v>
      </c>
      <c r="E17" s="11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G1" sqref="G1:O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style="7" bestFit="1" customWidth="1"/>
    <col min="7" max="7" width="9.5" style="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22.33203125" bestFit="1" customWidth="1"/>
    <col min="14" max="14" width="11.1640625" bestFit="1" customWidth="1"/>
    <col min="15" max="15" width="20.33203125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100*(E2/D2)</f>
        <v>0</v>
      </c>
      <c r="G2" s="5" t="s">
        <v>14</v>
      </c>
      <c r="H2">
        <v>0</v>
      </c>
      <c r="I2">
        <f>VLOOKUP(B2,'Average Donation'!A:B,2)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100*(E3/D3)</f>
        <v>1040</v>
      </c>
      <c r="G3" s="5" t="s">
        <v>20</v>
      </c>
      <c r="H3">
        <v>158</v>
      </c>
      <c r="I3">
        <f>VLOOKUP(B3,'Average Donation'!A:B,2)</f>
        <v>14560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s="5" t="s">
        <v>20</v>
      </c>
      <c r="H4">
        <v>1425</v>
      </c>
      <c r="I4">
        <f>VLOOKUP(B4,'Average Donation'!A:B,2)</f>
        <v>142523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s="5" t="s">
        <v>14</v>
      </c>
      <c r="H5">
        <v>24</v>
      </c>
      <c r="I5">
        <f>VLOOKUP(B5,'Average Donation'!A:B,2)</f>
        <v>2477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s="5" t="s">
        <v>14</v>
      </c>
      <c r="H6">
        <v>53</v>
      </c>
      <c r="I6">
        <f>VLOOKUP(B6,'Average Donation'!A:B,2)</f>
        <v>5265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s="5" t="s">
        <v>20</v>
      </c>
      <c r="H7">
        <v>174</v>
      </c>
      <c r="I7">
        <f>VLOOKUP(B7,'Average Donation'!A:B,2)</f>
        <v>13195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s="5" t="s">
        <v>14</v>
      </c>
      <c r="H8">
        <v>18</v>
      </c>
      <c r="I8">
        <f>VLOOKUP(B8,'Average Donation'!A:B,2)</f>
        <v>1090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s="5" t="s">
        <v>20</v>
      </c>
      <c r="H9">
        <v>227</v>
      </c>
      <c r="I9">
        <f>VLOOKUP(B9,'Average Donation'!A:B,2)</f>
        <v>14741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s="5" t="s">
        <v>47</v>
      </c>
      <c r="H10">
        <v>708</v>
      </c>
      <c r="I10">
        <f>VLOOKUP(B10,'Average Donation'!A:B,2)</f>
        <v>62600.5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s="5" t="s">
        <v>14</v>
      </c>
      <c r="H11">
        <v>44</v>
      </c>
      <c r="I11">
        <f>VLOOKUP(B11,'Average Donation'!A:B,2)</f>
        <v>3208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s="5" t="s">
        <v>20</v>
      </c>
      <c r="H12">
        <v>220</v>
      </c>
      <c r="I12">
        <f>VLOOKUP(B12,'Average Donation'!A:B,2)</f>
        <v>13838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s="5" t="s">
        <v>14</v>
      </c>
      <c r="H13">
        <v>27</v>
      </c>
      <c r="I13">
        <f>VLOOKUP(B13,'Average Donation'!A:B,2)</f>
        <v>3030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s="5" t="s">
        <v>14</v>
      </c>
      <c r="H14">
        <v>55</v>
      </c>
      <c r="I14">
        <f>VLOOKUP(B14,'Average Donation'!A:B,2)</f>
        <v>5629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s="5" t="s">
        <v>20</v>
      </c>
      <c r="H15">
        <v>98</v>
      </c>
      <c r="I15">
        <f>VLOOKUP(B15,'Average Donation'!A:B,2)</f>
        <v>10295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s="5" t="s">
        <v>14</v>
      </c>
      <c r="H16">
        <v>200</v>
      </c>
      <c r="I16">
        <f>VLOOKUP(B16,'Average Donation'!A:B,2)</f>
        <v>18829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s="5" t="s">
        <v>14</v>
      </c>
      <c r="H17">
        <v>452</v>
      </c>
      <c r="I17">
        <f>VLOOKUP(B17,'Average Donation'!A:B,2)</f>
        <v>42748.055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s="5" t="s">
        <v>20</v>
      </c>
      <c r="H18">
        <v>100</v>
      </c>
      <c r="I18">
        <f>VLOOKUP(B18,'Average Donation'!A:B,2)</f>
        <v>11041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s="5" t="s">
        <v>20</v>
      </c>
      <c r="H19">
        <v>1249</v>
      </c>
      <c r="I19">
        <f>VLOOKUP(B19,'Average Donation'!A:B,2)</f>
        <v>134845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s="5" t="s">
        <v>74</v>
      </c>
      <c r="H20">
        <v>135</v>
      </c>
      <c r="I20">
        <f>VLOOKUP(B20,'Average Donation'!A:B,2)</f>
        <v>6089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s="5" t="s">
        <v>14</v>
      </c>
      <c r="H21">
        <v>674</v>
      </c>
      <c r="I21">
        <f>VLOOKUP(B21,'Average Donation'!A:B,2)</f>
        <v>30331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s="5" t="s">
        <v>20</v>
      </c>
      <c r="H22">
        <v>1396</v>
      </c>
      <c r="I22">
        <f>VLOOKUP(B22,'Average Donation'!A:B,2)</f>
        <v>147936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s="5" t="s">
        <v>14</v>
      </c>
      <c r="H23">
        <v>558</v>
      </c>
      <c r="I23">
        <f>VLOOKUP(B23,'Average Donation'!A:B,2)</f>
        <v>38533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s="5" t="s">
        <v>20</v>
      </c>
      <c r="H24">
        <v>890</v>
      </c>
      <c r="I24">
        <f>VLOOKUP(B24,'Average Donation'!A:B,2)</f>
        <v>75690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s="5" t="s">
        <v>20</v>
      </c>
      <c r="H25">
        <v>142</v>
      </c>
      <c r="I25">
        <f>VLOOKUP(B25,'Average Donation'!A:B,2)</f>
        <v>14942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s="5" t="s">
        <v>20</v>
      </c>
      <c r="H26">
        <v>2673</v>
      </c>
      <c r="I26">
        <f>VLOOKUP(B26,'Average Donation'!A:B,2)</f>
        <v>104257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s="5" t="s">
        <v>20</v>
      </c>
      <c r="H27">
        <v>163</v>
      </c>
      <c r="I27">
        <f>VLOOKUP(B27,'Average Donation'!A:B,2)</f>
        <v>11904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s="5" t="s">
        <v>74</v>
      </c>
      <c r="H28">
        <v>1480</v>
      </c>
      <c r="I28">
        <f>VLOOKUP(B28,'Average Donation'!A:B,2)</f>
        <v>51814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s="5" t="s">
        <v>14</v>
      </c>
      <c r="H29">
        <v>15</v>
      </c>
      <c r="I29">
        <f>VLOOKUP(B29,'Average Donation'!A:B,2)</f>
        <v>1599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s="5" t="s">
        <v>20</v>
      </c>
      <c r="H30">
        <v>2220</v>
      </c>
      <c r="I30">
        <f>VLOOKUP(B30,'Average Donation'!A:B,2)</f>
        <v>137635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s="5" t="s">
        <v>20</v>
      </c>
      <c r="H31">
        <v>1606</v>
      </c>
      <c r="I31">
        <f>VLOOKUP(B31,'Average Donation'!A:B,2)</f>
        <v>150965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s="5" t="s">
        <v>20</v>
      </c>
      <c r="H32">
        <v>129</v>
      </c>
      <c r="I32">
        <f>VLOOKUP(B32,'Average Donation'!A:B,2)</f>
        <v>14455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s="5" t="s">
        <v>20</v>
      </c>
      <c r="H33">
        <v>226</v>
      </c>
      <c r="I33">
        <f>VLOOKUP(B33,'Average Donation'!A:B,2)</f>
        <v>10850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s="5" t="s">
        <v>14</v>
      </c>
      <c r="H34">
        <v>2307</v>
      </c>
      <c r="I34">
        <f>VLOOKUP(B34,'Average Donation'!A:B,2)</f>
        <v>90819.5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s="5" t="s">
        <v>20</v>
      </c>
      <c r="H35">
        <v>5419</v>
      </c>
      <c r="I35">
        <f>VLOOKUP(B35,'Average Donation'!A:B,2)</f>
        <v>189666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s="5" t="s">
        <v>20</v>
      </c>
      <c r="H36">
        <v>165</v>
      </c>
      <c r="I36">
        <f>VLOOKUP(B36,'Average Donation'!A:B,2)</f>
        <v>14025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s="5" t="s">
        <v>20</v>
      </c>
      <c r="H37">
        <v>1965</v>
      </c>
      <c r="I37">
        <f>VLOOKUP(B37,'Average Donation'!A:B,2)</f>
        <v>188628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s="5" t="s">
        <v>20</v>
      </c>
      <c r="H38">
        <v>16</v>
      </c>
      <c r="I38">
        <f>VLOOKUP(B38,'Average Donation'!A:B,2)</f>
        <v>1101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s="5" t="s">
        <v>20</v>
      </c>
      <c r="H39">
        <v>107</v>
      </c>
      <c r="I39">
        <f>VLOOKUP(B39,'Average Donation'!A:B,2)</f>
        <v>11339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s="5" t="s">
        <v>20</v>
      </c>
      <c r="H40">
        <v>134</v>
      </c>
      <c r="I40">
        <f>VLOOKUP(B40,'Average Donation'!A:B,2)</f>
        <v>10085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s="5" t="s">
        <v>14</v>
      </c>
      <c r="H41">
        <v>88</v>
      </c>
      <c r="I41">
        <f>VLOOKUP(B41,'Average Donation'!A:B,2)</f>
        <v>5027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s="5" t="s">
        <v>20</v>
      </c>
      <c r="H42">
        <v>198</v>
      </c>
      <c r="I42">
        <f>VLOOKUP(B42,'Average Donation'!A:B,2)</f>
        <v>14878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s="5" t="s">
        <v>20</v>
      </c>
      <c r="H43">
        <v>111</v>
      </c>
      <c r="I43">
        <f>VLOOKUP(B43,'Average Donation'!A:B,2)</f>
        <v>11924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s="5" t="s">
        <v>20</v>
      </c>
      <c r="H44">
        <v>222</v>
      </c>
      <c r="I44">
        <f>VLOOKUP(B44,'Average Donation'!A:B,2)</f>
        <v>7991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s="5" t="s">
        <v>20</v>
      </c>
      <c r="H45">
        <v>6212</v>
      </c>
      <c r="I45">
        <f>VLOOKUP(B45,'Average Donation'!A:B,2)</f>
        <v>167717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s="5" t="s">
        <v>20</v>
      </c>
      <c r="H46">
        <v>98</v>
      </c>
      <c r="I46">
        <f>VLOOKUP(B46,'Average Donation'!A:B,2)</f>
        <v>10541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s="5" t="s">
        <v>14</v>
      </c>
      <c r="H47">
        <v>48</v>
      </c>
      <c r="I47">
        <f>VLOOKUP(B47,'Average Donation'!A:B,2)</f>
        <v>4530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s="5" t="s">
        <v>20</v>
      </c>
      <c r="H48">
        <v>92</v>
      </c>
      <c r="I48">
        <f>VLOOKUP(B48,'Average Donation'!A:B,2)</f>
        <v>4247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s="5" t="s">
        <v>20</v>
      </c>
      <c r="H49">
        <v>149</v>
      </c>
      <c r="I49">
        <f>VLOOKUP(B49,'Average Donation'!A:B,2)</f>
        <v>7129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s="5" t="s">
        <v>20</v>
      </c>
      <c r="H50">
        <v>2431</v>
      </c>
      <c r="I50">
        <f>VLOOKUP(B50,'Average Donation'!A:B,2)</f>
        <v>128862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s="5" t="s">
        <v>20</v>
      </c>
      <c r="H51">
        <v>303</v>
      </c>
      <c r="I51">
        <f>VLOOKUP(B51,'Average Donation'!A:B,2)</f>
        <v>13653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s="5" t="s">
        <v>14</v>
      </c>
      <c r="H52">
        <v>1</v>
      </c>
      <c r="I52">
        <f>VLOOKUP(B52,'Average Donation'!A:B,2)</f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s="5" t="s">
        <v>14</v>
      </c>
      <c r="H53">
        <v>1467</v>
      </c>
      <c r="I53">
        <f>VLOOKUP(B53,'Average Donation'!A:B,2)</f>
        <v>145243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s="5" t="s">
        <v>14</v>
      </c>
      <c r="H54">
        <v>75</v>
      </c>
      <c r="I54">
        <f>VLOOKUP(B54,'Average Donation'!A:B,2)</f>
        <v>2459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s="5" t="s">
        <v>20</v>
      </c>
      <c r="H55">
        <v>209</v>
      </c>
      <c r="I55">
        <f>VLOOKUP(B55,'Average Donation'!A:B,2)</f>
        <v>12356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s="5" t="s">
        <v>14</v>
      </c>
      <c r="H56">
        <v>120</v>
      </c>
      <c r="I56">
        <f>VLOOKUP(B56,'Average Donation'!A:B,2)</f>
        <v>5392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s="5" t="s">
        <v>20</v>
      </c>
      <c r="H57">
        <v>131</v>
      </c>
      <c r="I57">
        <f>VLOOKUP(B57,'Average Donation'!A:B,2)</f>
        <v>42748.055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s="5" t="s">
        <v>20</v>
      </c>
      <c r="H58">
        <v>164</v>
      </c>
      <c r="I58">
        <f>VLOOKUP(B58,'Average Donation'!A:B,2)</f>
        <v>11493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s="5" t="s">
        <v>20</v>
      </c>
      <c r="H59">
        <v>201</v>
      </c>
      <c r="I59">
        <f>VLOOKUP(B59,'Average Donation'!A:B,2)</f>
        <v>6243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s="5" t="s">
        <v>20</v>
      </c>
      <c r="H60">
        <v>211</v>
      </c>
      <c r="I60">
        <f>VLOOKUP(B60,'Average Donation'!A:B,2)</f>
        <v>6132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s="5" t="s">
        <v>20</v>
      </c>
      <c r="H61">
        <v>128</v>
      </c>
      <c r="I61">
        <f>VLOOKUP(B61,'Average Donation'!A:B,2)</f>
        <v>42748.055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s="5" t="s">
        <v>20</v>
      </c>
      <c r="H62">
        <v>1600</v>
      </c>
      <c r="I62">
        <f>VLOOKUP(B62,'Average Donation'!A:B,2)</f>
        <v>135997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s="5" t="s">
        <v>14</v>
      </c>
      <c r="H63">
        <v>2253</v>
      </c>
      <c r="I63">
        <f>VLOOKUP(B63,'Average Donation'!A:B,2)</f>
        <v>184750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s="5" t="s">
        <v>20</v>
      </c>
      <c r="H64">
        <v>249</v>
      </c>
      <c r="I64">
        <f>VLOOKUP(B64,'Average Donation'!A:B,2)</f>
        <v>14452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s="5" t="s">
        <v>14</v>
      </c>
      <c r="H65">
        <v>5</v>
      </c>
      <c r="I65">
        <f>VLOOKUP(B65,'Average Donation'!A:B,2)</f>
        <v>557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s="5" t="s">
        <v>14</v>
      </c>
      <c r="H66">
        <v>38</v>
      </c>
      <c r="I66">
        <f>VLOOKUP(B66,'Average Donation'!A:B,2)</f>
        <v>2734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3">100*(E67/D67)</f>
        <v>236.14754098360655</v>
      </c>
      <c r="G67" s="5" t="s">
        <v>20</v>
      </c>
      <c r="H67">
        <v>236</v>
      </c>
      <c r="I67">
        <f>VLOOKUP(B67,'Average Donation'!A:B,2)</f>
        <v>14405</v>
      </c>
      <c r="J67" t="s">
        <v>21</v>
      </c>
      <c r="K67" t="s">
        <v>22</v>
      </c>
      <c r="L67">
        <v>1296108000</v>
      </c>
      <c r="M67" s="12">
        <f t="shared" ref="M67:M130" si="4">(((L67/60)/60)/24)+DATE(1970,1,1)</f>
        <v>40570.25</v>
      </c>
      <c r="N67">
        <v>1296712800</v>
      </c>
      <c r="O67" s="12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3"/>
        <v>45.068965517241381</v>
      </c>
      <c r="G68" s="5" t="s">
        <v>14</v>
      </c>
      <c r="H68">
        <v>12</v>
      </c>
      <c r="I68">
        <f>VLOOKUP(B68,'Average Donation'!A:B,2)</f>
        <v>1307</v>
      </c>
      <c r="J68" t="s">
        <v>21</v>
      </c>
      <c r="K68" t="s">
        <v>22</v>
      </c>
      <c r="L68">
        <v>1428469200</v>
      </c>
      <c r="M68" s="12">
        <f t="shared" si="4"/>
        <v>42102.208333333328</v>
      </c>
      <c r="N68">
        <v>1428901200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3"/>
        <v>162.38567493112947</v>
      </c>
      <c r="G69" s="5" t="s">
        <v>20</v>
      </c>
      <c r="H69">
        <v>4065</v>
      </c>
      <c r="I69">
        <f>VLOOKUP(B69,'Average Donation'!A:B,2)</f>
        <v>117892</v>
      </c>
      <c r="J69" t="s">
        <v>40</v>
      </c>
      <c r="K69" t="s">
        <v>41</v>
      </c>
      <c r="L69">
        <v>1264399200</v>
      </c>
      <c r="M69" s="12">
        <f t="shared" si="4"/>
        <v>40203.25</v>
      </c>
      <c r="N69">
        <v>1264831200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3"/>
        <v>254.52631578947367</v>
      </c>
      <c r="G70" s="5" t="s">
        <v>20</v>
      </c>
      <c r="H70">
        <v>246</v>
      </c>
      <c r="I70">
        <f>VLOOKUP(B70,'Average Donation'!A:B,2)</f>
        <v>14508</v>
      </c>
      <c r="J70" t="s">
        <v>107</v>
      </c>
      <c r="K70" t="s">
        <v>108</v>
      </c>
      <c r="L70">
        <v>1501131600</v>
      </c>
      <c r="M70" s="12">
        <f t="shared" si="4"/>
        <v>42943.208333333328</v>
      </c>
      <c r="N70">
        <v>1505192400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3"/>
        <v>24.063291139240505</v>
      </c>
      <c r="G71" s="5" t="s">
        <v>74</v>
      </c>
      <c r="H71">
        <v>17</v>
      </c>
      <c r="I71">
        <f>VLOOKUP(B71,'Average Donation'!A:B,2)</f>
        <v>1901</v>
      </c>
      <c r="J71" t="s">
        <v>21</v>
      </c>
      <c r="K71" t="s">
        <v>22</v>
      </c>
      <c r="L71">
        <v>1292738400</v>
      </c>
      <c r="M71" s="12">
        <f t="shared" si="4"/>
        <v>40531.25</v>
      </c>
      <c r="N71">
        <v>1295676000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3"/>
        <v>123.74140625000001</v>
      </c>
      <c r="G72" s="5" t="s">
        <v>20</v>
      </c>
      <c r="H72">
        <v>2475</v>
      </c>
      <c r="I72">
        <f>VLOOKUP(B72,'Average Donation'!A:B,2)</f>
        <v>158389</v>
      </c>
      <c r="J72" t="s">
        <v>107</v>
      </c>
      <c r="K72" t="s">
        <v>108</v>
      </c>
      <c r="L72">
        <v>1288674000</v>
      </c>
      <c r="M72" s="12">
        <f t="shared" si="4"/>
        <v>40484.208333333336</v>
      </c>
      <c r="N72">
        <v>1292911200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3"/>
        <v>108.06666666666666</v>
      </c>
      <c r="G73" s="5" t="s">
        <v>20</v>
      </c>
      <c r="H73">
        <v>76</v>
      </c>
      <c r="I73">
        <f>VLOOKUP(B73,'Average Donation'!A:B,2)</f>
        <v>6484</v>
      </c>
      <c r="J73" t="s">
        <v>21</v>
      </c>
      <c r="K73" t="s">
        <v>22</v>
      </c>
      <c r="L73">
        <v>1575093600</v>
      </c>
      <c r="M73" s="12">
        <f t="shared" si="4"/>
        <v>43799.25</v>
      </c>
      <c r="N73">
        <v>1575439200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3"/>
        <v>670.33333333333326</v>
      </c>
      <c r="G74" s="5" t="s">
        <v>20</v>
      </c>
      <c r="H74">
        <v>54</v>
      </c>
      <c r="I74">
        <f>VLOOKUP(B74,'Average Donation'!A:B,2)</f>
        <v>4022</v>
      </c>
      <c r="J74" t="s">
        <v>21</v>
      </c>
      <c r="K74" t="s">
        <v>22</v>
      </c>
      <c r="L74">
        <v>1435726800</v>
      </c>
      <c r="M74" s="12">
        <f t="shared" si="4"/>
        <v>42186.208333333328</v>
      </c>
      <c r="N74">
        <v>1438837200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3"/>
        <v>660.92857142857144</v>
      </c>
      <c r="G75" s="5" t="s">
        <v>20</v>
      </c>
      <c r="H75">
        <v>88</v>
      </c>
      <c r="I75">
        <f>VLOOKUP(B75,'Average Donation'!A:B,2)</f>
        <v>9253</v>
      </c>
      <c r="J75" t="s">
        <v>21</v>
      </c>
      <c r="K75" t="s">
        <v>22</v>
      </c>
      <c r="L75">
        <v>1480226400</v>
      </c>
      <c r="M75" s="12">
        <f t="shared" si="4"/>
        <v>42701.25</v>
      </c>
      <c r="N75">
        <v>1480485600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3"/>
        <v>122.46153846153847</v>
      </c>
      <c r="G76" s="5" t="s">
        <v>20</v>
      </c>
      <c r="H76">
        <v>85</v>
      </c>
      <c r="I76">
        <f>VLOOKUP(B76,'Average Donation'!A:B,2)</f>
        <v>4776</v>
      </c>
      <c r="J76" t="s">
        <v>40</v>
      </c>
      <c r="K76" t="s">
        <v>41</v>
      </c>
      <c r="L76">
        <v>1459054800</v>
      </c>
      <c r="M76" s="12">
        <f t="shared" si="4"/>
        <v>42456.208333333328</v>
      </c>
      <c r="N76">
        <v>1459141200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3"/>
        <v>150.57731958762886</v>
      </c>
      <c r="G77" s="5" t="s">
        <v>20</v>
      </c>
      <c r="H77">
        <v>170</v>
      </c>
      <c r="I77">
        <f>VLOOKUP(B77,'Average Donation'!A:B,2)</f>
        <v>14606</v>
      </c>
      <c r="J77" t="s">
        <v>21</v>
      </c>
      <c r="K77" t="s">
        <v>22</v>
      </c>
      <c r="L77">
        <v>1531630800</v>
      </c>
      <c r="M77" s="12">
        <f t="shared" si="4"/>
        <v>43296.208333333328</v>
      </c>
      <c r="N77">
        <v>1532322000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3"/>
        <v>78.106590724165997</v>
      </c>
      <c r="G78" s="5" t="s">
        <v>14</v>
      </c>
      <c r="H78">
        <v>1684</v>
      </c>
      <c r="I78">
        <f>VLOOKUP(B78,'Average Donation'!A:B,2)</f>
        <v>95993</v>
      </c>
      <c r="J78" t="s">
        <v>21</v>
      </c>
      <c r="K78" t="s">
        <v>22</v>
      </c>
      <c r="L78">
        <v>1421992800</v>
      </c>
      <c r="M78" s="12">
        <f t="shared" si="4"/>
        <v>42027.25</v>
      </c>
      <c r="N78">
        <v>1426222800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3"/>
        <v>46.94736842105263</v>
      </c>
      <c r="G79" s="5" t="s">
        <v>14</v>
      </c>
      <c r="H79">
        <v>56</v>
      </c>
      <c r="I79">
        <f>VLOOKUP(B79,'Average Donation'!A:B,2)</f>
        <v>4460</v>
      </c>
      <c r="J79" t="s">
        <v>21</v>
      </c>
      <c r="K79" t="s">
        <v>22</v>
      </c>
      <c r="L79">
        <v>1285563600</v>
      </c>
      <c r="M79" s="12">
        <f t="shared" si="4"/>
        <v>40448.208333333336</v>
      </c>
      <c r="N79">
        <v>1286773200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3"/>
        <v>300.8</v>
      </c>
      <c r="G80" s="5" t="s">
        <v>20</v>
      </c>
      <c r="H80">
        <v>330</v>
      </c>
      <c r="I80">
        <f>VLOOKUP(B80,'Average Donation'!A:B,2)</f>
        <v>13536</v>
      </c>
      <c r="J80" t="s">
        <v>21</v>
      </c>
      <c r="K80" t="s">
        <v>22</v>
      </c>
      <c r="L80">
        <v>1523854800</v>
      </c>
      <c r="M80" s="12">
        <f t="shared" si="4"/>
        <v>43206.208333333328</v>
      </c>
      <c r="N80">
        <v>1523941200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3"/>
        <v>69.598615916955026</v>
      </c>
      <c r="G81" s="5" t="s">
        <v>14</v>
      </c>
      <c r="H81">
        <v>838</v>
      </c>
      <c r="I81">
        <f>VLOOKUP(B81,'Average Donation'!A:B,2)</f>
        <v>40228</v>
      </c>
      <c r="J81" t="s">
        <v>21</v>
      </c>
      <c r="K81" t="s">
        <v>22</v>
      </c>
      <c r="L81">
        <v>1529125200</v>
      </c>
      <c r="M81" s="12">
        <f t="shared" si="4"/>
        <v>43267.208333333328</v>
      </c>
      <c r="N81">
        <v>1529557200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3"/>
        <v>637.4545454545455</v>
      </c>
      <c r="G82" s="5" t="s">
        <v>20</v>
      </c>
      <c r="H82">
        <v>127</v>
      </c>
      <c r="I82">
        <f>VLOOKUP(B82,'Average Donation'!A:B,2)</f>
        <v>7012</v>
      </c>
      <c r="J82" t="s">
        <v>21</v>
      </c>
      <c r="K82" t="s">
        <v>22</v>
      </c>
      <c r="L82">
        <v>1503982800</v>
      </c>
      <c r="M82" s="12">
        <f t="shared" si="4"/>
        <v>42976.208333333328</v>
      </c>
      <c r="N82">
        <v>1506574800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3"/>
        <v>225.33928571428569</v>
      </c>
      <c r="G83" s="5" t="s">
        <v>20</v>
      </c>
      <c r="H83">
        <v>411</v>
      </c>
      <c r="I83">
        <f>VLOOKUP(B83,'Average Donation'!A:B,2)</f>
        <v>37857</v>
      </c>
      <c r="J83" t="s">
        <v>21</v>
      </c>
      <c r="K83" t="s">
        <v>22</v>
      </c>
      <c r="L83">
        <v>1511416800</v>
      </c>
      <c r="M83" s="12">
        <f t="shared" si="4"/>
        <v>43062.25</v>
      </c>
      <c r="N83">
        <v>1513576800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3"/>
        <v>1497.3000000000002</v>
      </c>
      <c r="G84" s="5" t="s">
        <v>20</v>
      </c>
      <c r="H84">
        <v>180</v>
      </c>
      <c r="I84">
        <f>VLOOKUP(B84,'Average Donation'!A:B,2)</f>
        <v>14973</v>
      </c>
      <c r="J84" t="s">
        <v>40</v>
      </c>
      <c r="K84" t="s">
        <v>41</v>
      </c>
      <c r="L84">
        <v>1547704800</v>
      </c>
      <c r="M84" s="12">
        <f t="shared" si="4"/>
        <v>43482.25</v>
      </c>
      <c r="N84">
        <v>1548309600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3"/>
        <v>37.590225563909776</v>
      </c>
      <c r="G85" s="5" t="s">
        <v>14</v>
      </c>
      <c r="H85">
        <v>1000</v>
      </c>
      <c r="I85">
        <f>VLOOKUP(B85,'Average Donation'!A:B,2)</f>
        <v>39996</v>
      </c>
      <c r="J85" t="s">
        <v>21</v>
      </c>
      <c r="K85" t="s">
        <v>22</v>
      </c>
      <c r="L85">
        <v>1469682000</v>
      </c>
      <c r="M85" s="12">
        <f t="shared" si="4"/>
        <v>42579.208333333328</v>
      </c>
      <c r="N85">
        <v>1471582800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3"/>
        <v>132.36942675159236</v>
      </c>
      <c r="G86" s="5" t="s">
        <v>20</v>
      </c>
      <c r="H86">
        <v>374</v>
      </c>
      <c r="I86">
        <f>VLOOKUP(B86,'Average Donation'!A:B,2)</f>
        <v>41564</v>
      </c>
      <c r="J86" t="s">
        <v>21</v>
      </c>
      <c r="K86" t="s">
        <v>22</v>
      </c>
      <c r="L86">
        <v>1343451600</v>
      </c>
      <c r="M86" s="12">
        <f t="shared" si="4"/>
        <v>41118.208333333336</v>
      </c>
      <c r="N86">
        <v>1344315600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3"/>
        <v>131.22448979591837</v>
      </c>
      <c r="G87" s="5" t="s">
        <v>20</v>
      </c>
      <c r="H87">
        <v>71</v>
      </c>
      <c r="I87">
        <f>VLOOKUP(B87,'Average Donation'!A:B,2)</f>
        <v>6430</v>
      </c>
      <c r="J87" t="s">
        <v>26</v>
      </c>
      <c r="K87" t="s">
        <v>27</v>
      </c>
      <c r="L87">
        <v>1315717200</v>
      </c>
      <c r="M87" s="12">
        <f t="shared" si="4"/>
        <v>40797.208333333336</v>
      </c>
      <c r="N87">
        <v>1316408400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3"/>
        <v>167.63513513513513</v>
      </c>
      <c r="G88" s="5" t="s">
        <v>20</v>
      </c>
      <c r="H88">
        <v>203</v>
      </c>
      <c r="I88">
        <f>VLOOKUP(B88,'Average Donation'!A:B,2)</f>
        <v>12405</v>
      </c>
      <c r="J88" t="s">
        <v>21</v>
      </c>
      <c r="K88" t="s">
        <v>22</v>
      </c>
      <c r="L88">
        <v>1430715600</v>
      </c>
      <c r="M88" s="12">
        <f t="shared" si="4"/>
        <v>42128.208333333328</v>
      </c>
      <c r="N88">
        <v>1431838800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3"/>
        <v>61.984886649874063</v>
      </c>
      <c r="G89" s="5" t="s">
        <v>14</v>
      </c>
      <c r="H89">
        <v>1482</v>
      </c>
      <c r="I89">
        <f>VLOOKUP(B89,'Average Donation'!A:B,2)</f>
        <v>123040</v>
      </c>
      <c r="J89" t="s">
        <v>26</v>
      </c>
      <c r="K89" t="s">
        <v>27</v>
      </c>
      <c r="L89">
        <v>1299564000</v>
      </c>
      <c r="M89" s="12">
        <f t="shared" si="4"/>
        <v>40610.25</v>
      </c>
      <c r="N89">
        <v>1300510800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3"/>
        <v>260.75</v>
      </c>
      <c r="G90" s="5" t="s">
        <v>20</v>
      </c>
      <c r="H90">
        <v>113</v>
      </c>
      <c r="I90">
        <f>VLOOKUP(B90,'Average Donation'!A:B,2)</f>
        <v>12516</v>
      </c>
      <c r="J90" t="s">
        <v>21</v>
      </c>
      <c r="K90" t="s">
        <v>22</v>
      </c>
      <c r="L90">
        <v>1429160400</v>
      </c>
      <c r="M90" s="12">
        <f t="shared" si="4"/>
        <v>42110.208333333328</v>
      </c>
      <c r="N90">
        <v>1431061200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3"/>
        <v>252.58823529411765</v>
      </c>
      <c r="G91" s="5" t="s">
        <v>20</v>
      </c>
      <c r="H91">
        <v>96</v>
      </c>
      <c r="I91">
        <f>VLOOKUP(B91,'Average Donation'!A:B,2)</f>
        <v>8588</v>
      </c>
      <c r="J91" t="s">
        <v>21</v>
      </c>
      <c r="K91" t="s">
        <v>22</v>
      </c>
      <c r="L91">
        <v>1271307600</v>
      </c>
      <c r="M91" s="12">
        <f t="shared" si="4"/>
        <v>40283.208333333336</v>
      </c>
      <c r="N91">
        <v>1271480400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3"/>
        <v>78.615384615384613</v>
      </c>
      <c r="G92" s="5" t="s">
        <v>14</v>
      </c>
      <c r="H92">
        <v>106</v>
      </c>
      <c r="I92">
        <f>VLOOKUP(B92,'Average Donation'!A:B,2)</f>
        <v>6132</v>
      </c>
      <c r="J92" t="s">
        <v>21</v>
      </c>
      <c r="K92" t="s">
        <v>22</v>
      </c>
      <c r="L92">
        <v>1456380000</v>
      </c>
      <c r="M92" s="12">
        <f t="shared" si="4"/>
        <v>42425.25</v>
      </c>
      <c r="N92">
        <v>1456380000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3"/>
        <v>48.404406999351913</v>
      </c>
      <c r="G93" s="5" t="s">
        <v>14</v>
      </c>
      <c r="H93">
        <v>679</v>
      </c>
      <c r="I93">
        <f>VLOOKUP(B93,'Average Donation'!A:B,2)</f>
        <v>74688</v>
      </c>
      <c r="J93" t="s">
        <v>107</v>
      </c>
      <c r="K93" t="s">
        <v>108</v>
      </c>
      <c r="L93">
        <v>1470459600</v>
      </c>
      <c r="M93" s="12">
        <f t="shared" si="4"/>
        <v>42588.208333333328</v>
      </c>
      <c r="N93">
        <v>1472878800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3"/>
        <v>258.875</v>
      </c>
      <c r="G94" s="5" t="s">
        <v>20</v>
      </c>
      <c r="H94">
        <v>498</v>
      </c>
      <c r="I94">
        <f>VLOOKUP(B94,'Average Donation'!A:B,2)</f>
        <v>51775</v>
      </c>
      <c r="J94" t="s">
        <v>98</v>
      </c>
      <c r="K94" t="s">
        <v>99</v>
      </c>
      <c r="L94">
        <v>1277269200</v>
      </c>
      <c r="M94" s="12">
        <f t="shared" si="4"/>
        <v>40352.208333333336</v>
      </c>
      <c r="N94">
        <v>1277355600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3"/>
        <v>60.548713235294116</v>
      </c>
      <c r="G95" s="5" t="s">
        <v>74</v>
      </c>
      <c r="H95">
        <v>610</v>
      </c>
      <c r="I95">
        <f>VLOOKUP(B95,'Average Donation'!A:B,2)</f>
        <v>65877</v>
      </c>
      <c r="J95" t="s">
        <v>21</v>
      </c>
      <c r="K95" t="s">
        <v>22</v>
      </c>
      <c r="L95">
        <v>1350709200</v>
      </c>
      <c r="M95" s="12">
        <f t="shared" si="4"/>
        <v>41202.208333333336</v>
      </c>
      <c r="N95">
        <v>1351054800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3"/>
        <v>303.68965517241378</v>
      </c>
      <c r="G96" s="5" t="s">
        <v>20</v>
      </c>
      <c r="H96">
        <v>180</v>
      </c>
      <c r="I96">
        <f>VLOOKUP(B96,'Average Donation'!A:B,2)</f>
        <v>8807</v>
      </c>
      <c r="J96" t="s">
        <v>40</v>
      </c>
      <c r="K96" t="s">
        <v>41</v>
      </c>
      <c r="L96">
        <v>1554613200</v>
      </c>
      <c r="M96" s="12">
        <f t="shared" si="4"/>
        <v>43562.208333333328</v>
      </c>
      <c r="N96">
        <v>1555563600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3"/>
        <v>112.99999999999999</v>
      </c>
      <c r="G97" s="5" t="s">
        <v>20</v>
      </c>
      <c r="H97">
        <v>27</v>
      </c>
      <c r="I97">
        <f>VLOOKUP(B97,'Average Donation'!A:B,2)</f>
        <v>1017</v>
      </c>
      <c r="J97" t="s">
        <v>21</v>
      </c>
      <c r="K97" t="s">
        <v>22</v>
      </c>
      <c r="L97">
        <v>1571029200</v>
      </c>
      <c r="M97" s="12">
        <f t="shared" si="4"/>
        <v>43752.208333333328</v>
      </c>
      <c r="N97">
        <v>1571634000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3"/>
        <v>217.37876614060258</v>
      </c>
      <c r="G98" s="5" t="s">
        <v>20</v>
      </c>
      <c r="H98">
        <v>2331</v>
      </c>
      <c r="I98">
        <f>VLOOKUP(B98,'Average Donation'!A:B,2)</f>
        <v>151513</v>
      </c>
      <c r="J98" t="s">
        <v>21</v>
      </c>
      <c r="K98" t="s">
        <v>22</v>
      </c>
      <c r="L98">
        <v>1299736800</v>
      </c>
      <c r="M98" s="12">
        <f t="shared" si="4"/>
        <v>40612.25</v>
      </c>
      <c r="N98">
        <v>1300856400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3"/>
        <v>926.69230769230762</v>
      </c>
      <c r="G99" s="5" t="s">
        <v>20</v>
      </c>
      <c r="H99">
        <v>113</v>
      </c>
      <c r="I99">
        <f>VLOOKUP(B99,'Average Donation'!A:B,2)</f>
        <v>37425.5</v>
      </c>
      <c r="J99" t="s">
        <v>21</v>
      </c>
      <c r="K99" t="s">
        <v>22</v>
      </c>
      <c r="L99">
        <v>1435208400</v>
      </c>
      <c r="M99" s="12">
        <f t="shared" si="4"/>
        <v>42180.208333333328</v>
      </c>
      <c r="N99">
        <v>1439874000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3"/>
        <v>33.692229038854805</v>
      </c>
      <c r="G100" s="5" t="s">
        <v>14</v>
      </c>
      <c r="H100">
        <v>1220</v>
      </c>
      <c r="I100">
        <f>VLOOKUP(B100,'Average Donation'!A:B,2)</f>
        <v>32951</v>
      </c>
      <c r="J100" t="s">
        <v>26</v>
      </c>
      <c r="K100" t="s">
        <v>27</v>
      </c>
      <c r="L100">
        <v>1437973200</v>
      </c>
      <c r="M100" s="12">
        <f t="shared" si="4"/>
        <v>42212.208333333328</v>
      </c>
      <c r="N100">
        <v>1438318800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3"/>
        <v>196.7236842105263</v>
      </c>
      <c r="G101" s="5" t="s">
        <v>20</v>
      </c>
      <c r="H101">
        <v>164</v>
      </c>
      <c r="I101">
        <f>VLOOKUP(B101,'Average Donation'!A:B,2)</f>
        <v>14951</v>
      </c>
      <c r="J101" t="s">
        <v>21</v>
      </c>
      <c r="K101" t="s">
        <v>22</v>
      </c>
      <c r="L101">
        <v>1416895200</v>
      </c>
      <c r="M101" s="12">
        <f t="shared" si="4"/>
        <v>41968.25</v>
      </c>
      <c r="N101">
        <v>1419400800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3"/>
        <v>1</v>
      </c>
      <c r="G102" s="5" t="s">
        <v>14</v>
      </c>
      <c r="H102">
        <v>1</v>
      </c>
      <c r="I102">
        <f>VLOOKUP(B102,'Average Donation'!A:B,2)</f>
        <v>1</v>
      </c>
      <c r="J102" t="s">
        <v>21</v>
      </c>
      <c r="K102" t="s">
        <v>22</v>
      </c>
      <c r="L102">
        <v>1319000400</v>
      </c>
      <c r="M102" s="12">
        <f t="shared" si="4"/>
        <v>40835.208333333336</v>
      </c>
      <c r="N102">
        <v>1320555600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3"/>
        <v>1021.4444444444445</v>
      </c>
      <c r="G103" s="5" t="s">
        <v>20</v>
      </c>
      <c r="H103">
        <v>164</v>
      </c>
      <c r="I103">
        <f>VLOOKUP(B103,'Average Donation'!A:B,2)</f>
        <v>9193</v>
      </c>
      <c r="J103" t="s">
        <v>21</v>
      </c>
      <c r="K103" t="s">
        <v>22</v>
      </c>
      <c r="L103">
        <v>1424498400</v>
      </c>
      <c r="M103" s="12">
        <f t="shared" si="4"/>
        <v>42056.25</v>
      </c>
      <c r="N103">
        <v>1425103200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3"/>
        <v>281.67567567567568</v>
      </c>
      <c r="G104" s="5" t="s">
        <v>20</v>
      </c>
      <c r="H104">
        <v>336</v>
      </c>
      <c r="I104">
        <f>VLOOKUP(B104,'Average Donation'!A:B,2)</f>
        <v>10710.5</v>
      </c>
      <c r="J104" t="s">
        <v>21</v>
      </c>
      <c r="K104" t="s">
        <v>22</v>
      </c>
      <c r="L104">
        <v>1526274000</v>
      </c>
      <c r="M104" s="12">
        <f t="shared" si="4"/>
        <v>43234.208333333328</v>
      </c>
      <c r="N104">
        <v>1526878800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3"/>
        <v>24.610000000000003</v>
      </c>
      <c r="G105" s="5" t="s">
        <v>14</v>
      </c>
      <c r="H105">
        <v>37</v>
      </c>
      <c r="I105">
        <f>VLOOKUP(B105,'Average Donation'!A:B,2)</f>
        <v>2461</v>
      </c>
      <c r="J105" t="s">
        <v>107</v>
      </c>
      <c r="K105" t="s">
        <v>108</v>
      </c>
      <c r="L105">
        <v>1287896400</v>
      </c>
      <c r="M105" s="12">
        <f t="shared" si="4"/>
        <v>40475.208333333336</v>
      </c>
      <c r="N105">
        <v>1288674000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3"/>
        <v>143.14010067114094</v>
      </c>
      <c r="G106" s="5" t="s">
        <v>20</v>
      </c>
      <c r="H106">
        <v>1917</v>
      </c>
      <c r="I106">
        <f>VLOOKUP(B106,'Average Donation'!A:B,2)</f>
        <v>170623</v>
      </c>
      <c r="J106" t="s">
        <v>21</v>
      </c>
      <c r="K106" t="s">
        <v>22</v>
      </c>
      <c r="L106">
        <v>1495515600</v>
      </c>
      <c r="M106" s="12">
        <f t="shared" si="4"/>
        <v>42878.208333333328</v>
      </c>
      <c r="N106">
        <v>1495602000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3"/>
        <v>144.54411764705884</v>
      </c>
      <c r="G107" s="5" t="s">
        <v>20</v>
      </c>
      <c r="H107">
        <v>95</v>
      </c>
      <c r="I107">
        <f>VLOOKUP(B107,'Average Donation'!A:B,2)</f>
        <v>9829</v>
      </c>
      <c r="J107" t="s">
        <v>21</v>
      </c>
      <c r="K107" t="s">
        <v>22</v>
      </c>
      <c r="L107">
        <v>1364878800</v>
      </c>
      <c r="M107" s="12">
        <f t="shared" si="4"/>
        <v>41366.208333333336</v>
      </c>
      <c r="N107">
        <v>1366434000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3"/>
        <v>359.12820512820514</v>
      </c>
      <c r="G108" s="5" t="s">
        <v>20</v>
      </c>
      <c r="H108">
        <v>147</v>
      </c>
      <c r="I108">
        <f>VLOOKUP(B108,'Average Donation'!A:B,2)</f>
        <v>14006</v>
      </c>
      <c r="J108" t="s">
        <v>21</v>
      </c>
      <c r="K108" t="s">
        <v>22</v>
      </c>
      <c r="L108">
        <v>1567918800</v>
      </c>
      <c r="M108" s="12">
        <f t="shared" si="4"/>
        <v>43716.208333333328</v>
      </c>
      <c r="N108">
        <v>1568350800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3"/>
        <v>186.48571428571427</v>
      </c>
      <c r="G109" s="5" t="s">
        <v>20</v>
      </c>
      <c r="H109">
        <v>86</v>
      </c>
      <c r="I109">
        <f>VLOOKUP(B109,'Average Donation'!A:B,2)</f>
        <v>6527</v>
      </c>
      <c r="J109" t="s">
        <v>21</v>
      </c>
      <c r="K109" t="s">
        <v>22</v>
      </c>
      <c r="L109">
        <v>1524459600</v>
      </c>
      <c r="M109" s="12">
        <f t="shared" si="4"/>
        <v>43213.208333333328</v>
      </c>
      <c r="N109">
        <v>1525928400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3"/>
        <v>595.26666666666665</v>
      </c>
      <c r="G110" s="5" t="s">
        <v>20</v>
      </c>
      <c r="H110">
        <v>83</v>
      </c>
      <c r="I110">
        <f>VLOOKUP(B110,'Average Donation'!A:B,2)</f>
        <v>8929</v>
      </c>
      <c r="J110" t="s">
        <v>21</v>
      </c>
      <c r="K110" t="s">
        <v>22</v>
      </c>
      <c r="L110">
        <v>1333688400</v>
      </c>
      <c r="M110" s="12">
        <f t="shared" si="4"/>
        <v>41005.208333333336</v>
      </c>
      <c r="N110">
        <v>1336885200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3"/>
        <v>59.21153846153846</v>
      </c>
      <c r="G111" s="5" t="s">
        <v>14</v>
      </c>
      <c r="H111">
        <v>60</v>
      </c>
      <c r="I111">
        <f>VLOOKUP(B111,'Average Donation'!A:B,2)</f>
        <v>3079</v>
      </c>
      <c r="J111" t="s">
        <v>21</v>
      </c>
      <c r="K111" t="s">
        <v>22</v>
      </c>
      <c r="L111">
        <v>1389506400</v>
      </c>
      <c r="M111" s="12">
        <f t="shared" si="4"/>
        <v>41651.25</v>
      </c>
      <c r="N111">
        <v>1389679200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3"/>
        <v>14.962780898876405</v>
      </c>
      <c r="G112" s="5" t="s">
        <v>14</v>
      </c>
      <c r="H112">
        <v>296</v>
      </c>
      <c r="I112">
        <f>VLOOKUP(B112,'Average Donation'!A:B,2)</f>
        <v>21307</v>
      </c>
      <c r="J112" t="s">
        <v>21</v>
      </c>
      <c r="K112" t="s">
        <v>22</v>
      </c>
      <c r="L112">
        <v>1536642000</v>
      </c>
      <c r="M112" s="12">
        <f t="shared" si="4"/>
        <v>43354.208333333328</v>
      </c>
      <c r="N112">
        <v>1538283600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3"/>
        <v>119.95602605863192</v>
      </c>
      <c r="G113" s="5" t="s">
        <v>20</v>
      </c>
      <c r="H113">
        <v>676</v>
      </c>
      <c r="I113">
        <f>VLOOKUP(B113,'Average Donation'!A:B,2)</f>
        <v>73653</v>
      </c>
      <c r="J113" t="s">
        <v>21</v>
      </c>
      <c r="K113" t="s">
        <v>22</v>
      </c>
      <c r="L113">
        <v>1348290000</v>
      </c>
      <c r="M113" s="12">
        <f t="shared" si="4"/>
        <v>41174.208333333336</v>
      </c>
      <c r="N113">
        <v>1348808400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3"/>
        <v>268.82978723404256</v>
      </c>
      <c r="G114" s="5" t="s">
        <v>20</v>
      </c>
      <c r="H114">
        <v>361</v>
      </c>
      <c r="I114">
        <f>VLOOKUP(B114,'Average Donation'!A:B,2)</f>
        <v>12635</v>
      </c>
      <c r="J114" t="s">
        <v>26</v>
      </c>
      <c r="K114" t="s">
        <v>27</v>
      </c>
      <c r="L114">
        <v>1408856400</v>
      </c>
      <c r="M114" s="12">
        <f t="shared" si="4"/>
        <v>41875.208333333336</v>
      </c>
      <c r="N114">
        <v>1410152400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3"/>
        <v>376.87878787878788</v>
      </c>
      <c r="G115" s="5" t="s">
        <v>20</v>
      </c>
      <c r="H115">
        <v>131</v>
      </c>
      <c r="I115">
        <f>VLOOKUP(B115,'Average Donation'!A:B,2)</f>
        <v>42748.055</v>
      </c>
      <c r="J115" t="s">
        <v>21</v>
      </c>
      <c r="K115" t="s">
        <v>22</v>
      </c>
      <c r="L115">
        <v>1505192400</v>
      </c>
      <c r="M115" s="12">
        <f t="shared" si="4"/>
        <v>42990.208333333328</v>
      </c>
      <c r="N115">
        <v>1505797200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3"/>
        <v>727.15789473684208</v>
      </c>
      <c r="G116" s="5" t="s">
        <v>20</v>
      </c>
      <c r="H116">
        <v>126</v>
      </c>
      <c r="I116">
        <f>VLOOKUP(B116,'Average Donation'!A:B,2)</f>
        <v>13816</v>
      </c>
      <c r="J116" t="s">
        <v>21</v>
      </c>
      <c r="K116" t="s">
        <v>22</v>
      </c>
      <c r="L116">
        <v>1554786000</v>
      </c>
      <c r="M116" s="12">
        <f t="shared" si="4"/>
        <v>43564.208333333328</v>
      </c>
      <c r="N116">
        <v>1554872400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3"/>
        <v>87.211757648470297</v>
      </c>
      <c r="G117" s="5" t="s">
        <v>14</v>
      </c>
      <c r="H117">
        <v>3304</v>
      </c>
      <c r="I117">
        <f>VLOOKUP(B117,'Average Donation'!A:B,2)</f>
        <v>145382</v>
      </c>
      <c r="J117" t="s">
        <v>107</v>
      </c>
      <c r="K117" t="s">
        <v>108</v>
      </c>
      <c r="L117">
        <v>1510898400</v>
      </c>
      <c r="M117" s="12">
        <f t="shared" si="4"/>
        <v>43056.25</v>
      </c>
      <c r="N117">
        <v>1513922400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3"/>
        <v>88</v>
      </c>
      <c r="G118" s="5" t="s">
        <v>14</v>
      </c>
      <c r="H118">
        <v>73</v>
      </c>
      <c r="I118">
        <f>VLOOKUP(B118,'Average Donation'!A:B,2)</f>
        <v>6336</v>
      </c>
      <c r="J118" t="s">
        <v>21</v>
      </c>
      <c r="K118" t="s">
        <v>22</v>
      </c>
      <c r="L118">
        <v>1442552400</v>
      </c>
      <c r="M118" s="12">
        <f t="shared" si="4"/>
        <v>42265.208333333328</v>
      </c>
      <c r="N118">
        <v>1442638800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3"/>
        <v>173.9387755102041</v>
      </c>
      <c r="G119" s="5" t="s">
        <v>20</v>
      </c>
      <c r="H119">
        <v>275</v>
      </c>
      <c r="I119">
        <f>VLOOKUP(B119,'Average Donation'!A:B,2)</f>
        <v>8523</v>
      </c>
      <c r="J119" t="s">
        <v>21</v>
      </c>
      <c r="K119" t="s">
        <v>22</v>
      </c>
      <c r="L119">
        <v>1316667600</v>
      </c>
      <c r="M119" s="12">
        <f t="shared" si="4"/>
        <v>40808.208333333336</v>
      </c>
      <c r="N119">
        <v>1317186000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3"/>
        <v>117.61111111111111</v>
      </c>
      <c r="G120" s="5" t="s">
        <v>20</v>
      </c>
      <c r="H120">
        <v>67</v>
      </c>
      <c r="I120">
        <f>VLOOKUP(B120,'Average Donation'!A:B,2)</f>
        <v>6351</v>
      </c>
      <c r="J120" t="s">
        <v>21</v>
      </c>
      <c r="K120" t="s">
        <v>22</v>
      </c>
      <c r="L120">
        <v>1390716000</v>
      </c>
      <c r="M120" s="12">
        <f t="shared" si="4"/>
        <v>41665.25</v>
      </c>
      <c r="N120">
        <v>1391234400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3"/>
        <v>214.96</v>
      </c>
      <c r="G121" s="5" t="s">
        <v>20</v>
      </c>
      <c r="H121">
        <v>154</v>
      </c>
      <c r="I121">
        <f>VLOOKUP(B121,'Average Donation'!A:B,2)</f>
        <v>10748</v>
      </c>
      <c r="J121" t="s">
        <v>21</v>
      </c>
      <c r="K121" t="s">
        <v>22</v>
      </c>
      <c r="L121">
        <v>1402894800</v>
      </c>
      <c r="M121" s="12">
        <f t="shared" si="4"/>
        <v>41806.208333333336</v>
      </c>
      <c r="N121">
        <v>1404363600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3"/>
        <v>149.49667110519306</v>
      </c>
      <c r="G122" s="5" t="s">
        <v>20</v>
      </c>
      <c r="H122">
        <v>1782</v>
      </c>
      <c r="I122">
        <f>VLOOKUP(B122,'Average Donation'!A:B,2)</f>
        <v>112272</v>
      </c>
      <c r="J122" t="s">
        <v>21</v>
      </c>
      <c r="K122" t="s">
        <v>22</v>
      </c>
      <c r="L122">
        <v>1429246800</v>
      </c>
      <c r="M122" s="12">
        <f t="shared" si="4"/>
        <v>42111.208333333328</v>
      </c>
      <c r="N122">
        <v>1429592400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3"/>
        <v>219.33995584988963</v>
      </c>
      <c r="G123" s="5" t="s">
        <v>20</v>
      </c>
      <c r="H123">
        <v>903</v>
      </c>
      <c r="I123">
        <f>VLOOKUP(B123,'Average Donation'!A:B,2)</f>
        <v>99361</v>
      </c>
      <c r="J123" t="s">
        <v>21</v>
      </c>
      <c r="K123" t="s">
        <v>22</v>
      </c>
      <c r="L123">
        <v>1412485200</v>
      </c>
      <c r="M123" s="12">
        <f t="shared" si="4"/>
        <v>41917.208333333336</v>
      </c>
      <c r="N123">
        <v>1413608400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3"/>
        <v>64.367690058479525</v>
      </c>
      <c r="G124" s="5" t="s">
        <v>14</v>
      </c>
      <c r="H124">
        <v>3387</v>
      </c>
      <c r="I124">
        <f>VLOOKUP(B124,'Average Donation'!A:B,2)</f>
        <v>48646.5</v>
      </c>
      <c r="J124" t="s">
        <v>21</v>
      </c>
      <c r="K124" t="s">
        <v>22</v>
      </c>
      <c r="L124">
        <v>1417068000</v>
      </c>
      <c r="M124" s="12">
        <f t="shared" si="4"/>
        <v>41970.25</v>
      </c>
      <c r="N124">
        <v>1419400800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3"/>
        <v>18.622397298818232</v>
      </c>
      <c r="G125" s="5" t="s">
        <v>14</v>
      </c>
      <c r="H125">
        <v>662</v>
      </c>
      <c r="I125">
        <f>VLOOKUP(B125,'Average Donation'!A:B,2)</f>
        <v>33092</v>
      </c>
      <c r="J125" t="s">
        <v>15</v>
      </c>
      <c r="K125" t="s">
        <v>16</v>
      </c>
      <c r="L125">
        <v>1448344800</v>
      </c>
      <c r="M125" s="12">
        <f t="shared" si="4"/>
        <v>42332.25</v>
      </c>
      <c r="N125">
        <v>1448604000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3"/>
        <v>367.76923076923077</v>
      </c>
      <c r="G126" s="5" t="s">
        <v>20</v>
      </c>
      <c r="H126">
        <v>94</v>
      </c>
      <c r="I126">
        <f>VLOOKUP(B126,'Average Donation'!A:B,2)</f>
        <v>9562</v>
      </c>
      <c r="J126" t="s">
        <v>107</v>
      </c>
      <c r="K126" t="s">
        <v>108</v>
      </c>
      <c r="L126">
        <v>1557723600</v>
      </c>
      <c r="M126" s="12">
        <f t="shared" si="4"/>
        <v>43598.208333333328</v>
      </c>
      <c r="N126">
        <v>1562302800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3"/>
        <v>159.90566037735849</v>
      </c>
      <c r="G127" s="5" t="s">
        <v>20</v>
      </c>
      <c r="H127">
        <v>180</v>
      </c>
      <c r="I127">
        <f>VLOOKUP(B127,'Average Donation'!A:B,2)</f>
        <v>8475</v>
      </c>
      <c r="J127" t="s">
        <v>21</v>
      </c>
      <c r="K127" t="s">
        <v>22</v>
      </c>
      <c r="L127">
        <v>1537333200</v>
      </c>
      <c r="M127" s="12">
        <f t="shared" si="4"/>
        <v>43362.208333333328</v>
      </c>
      <c r="N127">
        <v>1537678800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3"/>
        <v>38.633185349611544</v>
      </c>
      <c r="G128" s="5" t="s">
        <v>14</v>
      </c>
      <c r="H128">
        <v>774</v>
      </c>
      <c r="I128">
        <f>VLOOKUP(B128,'Average Donation'!A:B,2)</f>
        <v>69617</v>
      </c>
      <c r="J128" t="s">
        <v>21</v>
      </c>
      <c r="K128" t="s">
        <v>22</v>
      </c>
      <c r="L128">
        <v>1471150800</v>
      </c>
      <c r="M128" s="12">
        <f t="shared" si="4"/>
        <v>42596.208333333328</v>
      </c>
      <c r="N128">
        <v>1473570000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3"/>
        <v>51.42151162790698</v>
      </c>
      <c r="G129" s="5" t="s">
        <v>14</v>
      </c>
      <c r="H129">
        <v>672</v>
      </c>
      <c r="I129">
        <f>VLOOKUP(B129,'Average Donation'!A:B,2)</f>
        <v>53067</v>
      </c>
      <c r="J129" t="s">
        <v>15</v>
      </c>
      <c r="K129" t="s">
        <v>16</v>
      </c>
      <c r="L129">
        <v>1273640400</v>
      </c>
      <c r="M129" s="12">
        <f t="shared" si="4"/>
        <v>40310.208333333336</v>
      </c>
      <c r="N129">
        <v>1273899600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3"/>
        <v>60.334277620396605</v>
      </c>
      <c r="G130" s="5" t="s">
        <v>74</v>
      </c>
      <c r="H130">
        <v>532</v>
      </c>
      <c r="I130">
        <f>VLOOKUP(B130,'Average Donation'!A:B,2)</f>
        <v>42596</v>
      </c>
      <c r="J130" t="s">
        <v>21</v>
      </c>
      <c r="K130" t="s">
        <v>22</v>
      </c>
      <c r="L130">
        <v>1282885200</v>
      </c>
      <c r="M130" s="12">
        <f t="shared" si="4"/>
        <v>40417.208333333336</v>
      </c>
      <c r="N130">
        <v>1284008400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6">100*(E131/D131)</f>
        <v>3.202693602693603</v>
      </c>
      <c r="G131" s="5" t="s">
        <v>74</v>
      </c>
      <c r="H131">
        <v>55</v>
      </c>
      <c r="I131">
        <f>VLOOKUP(B131,'Average Donation'!A:B,2)</f>
        <v>4756</v>
      </c>
      <c r="J131" t="s">
        <v>26</v>
      </c>
      <c r="K131" t="s">
        <v>27</v>
      </c>
      <c r="L131">
        <v>1422943200</v>
      </c>
      <c r="M131" s="12">
        <f t="shared" ref="M131:M194" si="7">(((L131/60)/60)/24)+DATE(1970,1,1)</f>
        <v>42038.25</v>
      </c>
      <c r="N131">
        <v>1425103200</v>
      </c>
      <c r="O131" s="12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6"/>
        <v>155.46875</v>
      </c>
      <c r="G132" s="5" t="s">
        <v>20</v>
      </c>
      <c r="H132">
        <v>533</v>
      </c>
      <c r="I132">
        <f>VLOOKUP(B132,'Average Donation'!A:B,2)</f>
        <v>14925</v>
      </c>
      <c r="J132" t="s">
        <v>36</v>
      </c>
      <c r="K132" t="s">
        <v>37</v>
      </c>
      <c r="L132">
        <v>1319605200</v>
      </c>
      <c r="M132" s="12">
        <f t="shared" si="7"/>
        <v>40842.208333333336</v>
      </c>
      <c r="N132">
        <v>1320991200</v>
      </c>
      <c r="O132" s="12">
        <f t="shared" si="8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6"/>
        <v>100.85974499089254</v>
      </c>
      <c r="G133" s="5" t="s">
        <v>20</v>
      </c>
      <c r="H133">
        <v>2443</v>
      </c>
      <c r="I133">
        <f>VLOOKUP(B133,'Average Donation'!A:B,2)</f>
        <v>166116</v>
      </c>
      <c r="J133" t="s">
        <v>40</v>
      </c>
      <c r="K133" t="s">
        <v>41</v>
      </c>
      <c r="L133">
        <v>1385704800</v>
      </c>
      <c r="M133" s="12">
        <f t="shared" si="7"/>
        <v>41607.25</v>
      </c>
      <c r="N133">
        <v>1386828000</v>
      </c>
      <c r="O133" s="12">
        <f t="shared" si="8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6"/>
        <v>116.18181818181819</v>
      </c>
      <c r="G134" s="5" t="s">
        <v>20</v>
      </c>
      <c r="H134">
        <v>89</v>
      </c>
      <c r="I134">
        <f>VLOOKUP(B134,'Average Donation'!A:B,2)</f>
        <v>3834</v>
      </c>
      <c r="J134" t="s">
        <v>21</v>
      </c>
      <c r="K134" t="s">
        <v>22</v>
      </c>
      <c r="L134">
        <v>1515736800</v>
      </c>
      <c r="M134" s="12">
        <f t="shared" si="7"/>
        <v>43112.25</v>
      </c>
      <c r="N134">
        <v>1517119200</v>
      </c>
      <c r="O134" s="12">
        <f t="shared" si="8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6"/>
        <v>310.77777777777777</v>
      </c>
      <c r="G135" s="5" t="s">
        <v>20</v>
      </c>
      <c r="H135">
        <v>159</v>
      </c>
      <c r="I135">
        <f>VLOOKUP(B135,'Average Donation'!A:B,2)</f>
        <v>13985</v>
      </c>
      <c r="J135" t="s">
        <v>21</v>
      </c>
      <c r="K135" t="s">
        <v>22</v>
      </c>
      <c r="L135">
        <v>1313125200</v>
      </c>
      <c r="M135" s="12">
        <f t="shared" si="7"/>
        <v>40767.208333333336</v>
      </c>
      <c r="N135">
        <v>1315026000</v>
      </c>
      <c r="O135" s="12">
        <f t="shared" si="8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6"/>
        <v>89.73668341708543</v>
      </c>
      <c r="G136" s="5" t="s">
        <v>14</v>
      </c>
      <c r="H136">
        <v>940</v>
      </c>
      <c r="I136">
        <f>VLOOKUP(B136,'Average Donation'!A:B,2)</f>
        <v>89288</v>
      </c>
      <c r="J136" t="s">
        <v>98</v>
      </c>
      <c r="K136" t="s">
        <v>99</v>
      </c>
      <c r="L136">
        <v>1308459600</v>
      </c>
      <c r="M136" s="12">
        <f t="shared" si="7"/>
        <v>40713.208333333336</v>
      </c>
      <c r="N136">
        <v>1312693200</v>
      </c>
      <c r="O136" s="12">
        <f t="shared" si="8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6"/>
        <v>71.27272727272728</v>
      </c>
      <c r="G137" s="5" t="s">
        <v>14</v>
      </c>
      <c r="H137">
        <v>117</v>
      </c>
      <c r="I137">
        <f>VLOOKUP(B137,'Average Donation'!A:B,2)</f>
        <v>5488</v>
      </c>
      <c r="J137" t="s">
        <v>21</v>
      </c>
      <c r="K137" t="s">
        <v>22</v>
      </c>
      <c r="L137">
        <v>1362636000</v>
      </c>
      <c r="M137" s="12">
        <f t="shared" si="7"/>
        <v>41340.25</v>
      </c>
      <c r="N137">
        <v>1363064400</v>
      </c>
      <c r="O137" s="12">
        <f t="shared" si="8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6"/>
        <v>3.2862318840579712</v>
      </c>
      <c r="G138" s="5" t="s">
        <v>74</v>
      </c>
      <c r="H138">
        <v>58</v>
      </c>
      <c r="I138">
        <f>VLOOKUP(B138,'Average Donation'!A:B,2)</f>
        <v>2721</v>
      </c>
      <c r="J138" t="s">
        <v>21</v>
      </c>
      <c r="K138" t="s">
        <v>22</v>
      </c>
      <c r="L138">
        <v>1402117200</v>
      </c>
      <c r="M138" s="12">
        <f t="shared" si="7"/>
        <v>41797.208333333336</v>
      </c>
      <c r="N138">
        <v>1403154000</v>
      </c>
      <c r="O138" s="12">
        <f t="shared" si="8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6"/>
        <v>261.77777777777777</v>
      </c>
      <c r="G139" s="5" t="s">
        <v>20</v>
      </c>
      <c r="H139">
        <v>50</v>
      </c>
      <c r="I139">
        <f>VLOOKUP(B139,'Average Donation'!A:B,2)</f>
        <v>4712</v>
      </c>
      <c r="J139" t="s">
        <v>21</v>
      </c>
      <c r="K139" t="s">
        <v>22</v>
      </c>
      <c r="L139">
        <v>1286341200</v>
      </c>
      <c r="M139" s="12">
        <f t="shared" si="7"/>
        <v>40457.208333333336</v>
      </c>
      <c r="N139">
        <v>1286859600</v>
      </c>
      <c r="O139" s="12">
        <f t="shared" si="8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6"/>
        <v>96</v>
      </c>
      <c r="G140" s="5" t="s">
        <v>14</v>
      </c>
      <c r="H140">
        <v>115</v>
      </c>
      <c r="I140">
        <f>VLOOKUP(B140,'Average Donation'!A:B,2)</f>
        <v>9216</v>
      </c>
      <c r="J140" t="s">
        <v>21</v>
      </c>
      <c r="K140" t="s">
        <v>22</v>
      </c>
      <c r="L140">
        <v>1348808400</v>
      </c>
      <c r="M140" s="12">
        <f t="shared" si="7"/>
        <v>41180.208333333336</v>
      </c>
      <c r="N140">
        <v>1349326800</v>
      </c>
      <c r="O140" s="12">
        <f t="shared" si="8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6"/>
        <v>20.896851248642779</v>
      </c>
      <c r="G141" s="5" t="s">
        <v>14</v>
      </c>
      <c r="H141">
        <v>326</v>
      </c>
      <c r="I141">
        <f>VLOOKUP(B141,'Average Donation'!A:B,2)</f>
        <v>19246</v>
      </c>
      <c r="J141" t="s">
        <v>21</v>
      </c>
      <c r="K141" t="s">
        <v>22</v>
      </c>
      <c r="L141">
        <v>1429592400</v>
      </c>
      <c r="M141" s="12">
        <f t="shared" si="7"/>
        <v>42115.208333333328</v>
      </c>
      <c r="N141">
        <v>1430974800</v>
      </c>
      <c r="O141" s="12">
        <f t="shared" si="8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6"/>
        <v>223.16363636363636</v>
      </c>
      <c r="G142" s="5" t="s">
        <v>20</v>
      </c>
      <c r="H142">
        <v>186</v>
      </c>
      <c r="I142">
        <f>VLOOKUP(B142,'Average Donation'!A:B,2)</f>
        <v>12274</v>
      </c>
      <c r="J142" t="s">
        <v>21</v>
      </c>
      <c r="K142" t="s">
        <v>22</v>
      </c>
      <c r="L142">
        <v>1519538400</v>
      </c>
      <c r="M142" s="12">
        <f t="shared" si="7"/>
        <v>43156.25</v>
      </c>
      <c r="N142">
        <v>1519970400</v>
      </c>
      <c r="O142" s="12">
        <f t="shared" si="8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6"/>
        <v>101.59097978227061</v>
      </c>
      <c r="G143" s="5" t="s">
        <v>20</v>
      </c>
      <c r="H143">
        <v>1071</v>
      </c>
      <c r="I143">
        <f>VLOOKUP(B143,'Average Donation'!A:B,2)</f>
        <v>65323</v>
      </c>
      <c r="J143" t="s">
        <v>21</v>
      </c>
      <c r="K143" t="s">
        <v>22</v>
      </c>
      <c r="L143">
        <v>1434085200</v>
      </c>
      <c r="M143" s="12">
        <f t="shared" si="7"/>
        <v>42167.208333333328</v>
      </c>
      <c r="N143">
        <v>1434603600</v>
      </c>
      <c r="O143" s="12">
        <f t="shared" si="8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6"/>
        <v>230.03999999999996</v>
      </c>
      <c r="G144" s="5" t="s">
        <v>20</v>
      </c>
      <c r="H144">
        <v>117</v>
      </c>
      <c r="I144">
        <f>VLOOKUP(B144,'Average Donation'!A:B,2)</f>
        <v>11502</v>
      </c>
      <c r="J144" t="s">
        <v>21</v>
      </c>
      <c r="K144" t="s">
        <v>22</v>
      </c>
      <c r="L144">
        <v>1333688400</v>
      </c>
      <c r="M144" s="12">
        <f t="shared" si="7"/>
        <v>41005.208333333336</v>
      </c>
      <c r="N144">
        <v>1337230800</v>
      </c>
      <c r="O144" s="12">
        <f t="shared" si="8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6"/>
        <v>135.59259259259261</v>
      </c>
      <c r="G145" s="5" t="s">
        <v>20</v>
      </c>
      <c r="H145">
        <v>70</v>
      </c>
      <c r="I145">
        <f>VLOOKUP(B145,'Average Donation'!A:B,2)</f>
        <v>7322</v>
      </c>
      <c r="J145" t="s">
        <v>21</v>
      </c>
      <c r="K145" t="s">
        <v>22</v>
      </c>
      <c r="L145">
        <v>1277701200</v>
      </c>
      <c r="M145" s="12">
        <f t="shared" si="7"/>
        <v>40357.208333333336</v>
      </c>
      <c r="N145">
        <v>1279429200</v>
      </c>
      <c r="O145" s="12">
        <f t="shared" si="8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6"/>
        <v>129.1</v>
      </c>
      <c r="G146" s="5" t="s">
        <v>20</v>
      </c>
      <c r="H146">
        <v>135</v>
      </c>
      <c r="I146">
        <f>VLOOKUP(B146,'Average Donation'!A:B,2)</f>
        <v>11619</v>
      </c>
      <c r="J146" t="s">
        <v>21</v>
      </c>
      <c r="K146" t="s">
        <v>22</v>
      </c>
      <c r="L146">
        <v>1560747600</v>
      </c>
      <c r="M146" s="12">
        <f t="shared" si="7"/>
        <v>43633.208333333328</v>
      </c>
      <c r="N146">
        <v>1561438800</v>
      </c>
      <c r="O146" s="12">
        <f t="shared" si="8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6"/>
        <v>236.512</v>
      </c>
      <c r="G147" s="5" t="s">
        <v>20</v>
      </c>
      <c r="H147">
        <v>768</v>
      </c>
      <c r="I147">
        <f>VLOOKUP(B147,'Average Donation'!A:B,2)</f>
        <v>59128</v>
      </c>
      <c r="J147" t="s">
        <v>98</v>
      </c>
      <c r="K147" t="s">
        <v>99</v>
      </c>
      <c r="L147">
        <v>1410066000</v>
      </c>
      <c r="M147" s="12">
        <f t="shared" si="7"/>
        <v>41889.208333333336</v>
      </c>
      <c r="N147">
        <v>1410498000</v>
      </c>
      <c r="O147" s="12">
        <f t="shared" si="8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6"/>
        <v>17.25</v>
      </c>
      <c r="G148" s="5" t="s">
        <v>74</v>
      </c>
      <c r="H148">
        <v>51</v>
      </c>
      <c r="I148">
        <f>VLOOKUP(B148,'Average Donation'!A:B,2)</f>
        <v>1518</v>
      </c>
      <c r="J148" t="s">
        <v>21</v>
      </c>
      <c r="K148" t="s">
        <v>22</v>
      </c>
      <c r="L148">
        <v>1320732000</v>
      </c>
      <c r="M148" s="12">
        <f t="shared" si="7"/>
        <v>40855.25</v>
      </c>
      <c r="N148">
        <v>1322460000</v>
      </c>
      <c r="O148" s="12">
        <f t="shared" si="8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6"/>
        <v>112.49397590361446</v>
      </c>
      <c r="G149" s="5" t="s">
        <v>20</v>
      </c>
      <c r="H149">
        <v>199</v>
      </c>
      <c r="I149">
        <f>VLOOKUP(B149,'Average Donation'!A:B,2)</f>
        <v>9337</v>
      </c>
      <c r="J149" t="s">
        <v>21</v>
      </c>
      <c r="K149" t="s">
        <v>22</v>
      </c>
      <c r="L149">
        <v>1465794000</v>
      </c>
      <c r="M149" s="12">
        <f t="shared" si="7"/>
        <v>42534.208333333328</v>
      </c>
      <c r="N149">
        <v>1466312400</v>
      </c>
      <c r="O149" s="12">
        <f t="shared" si="8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6"/>
        <v>121.02150537634408</v>
      </c>
      <c r="G150" s="5" t="s">
        <v>20</v>
      </c>
      <c r="H150">
        <v>107</v>
      </c>
      <c r="I150">
        <f>VLOOKUP(B150,'Average Donation'!A:B,2)</f>
        <v>11255</v>
      </c>
      <c r="J150" t="s">
        <v>21</v>
      </c>
      <c r="K150" t="s">
        <v>22</v>
      </c>
      <c r="L150">
        <v>1500958800</v>
      </c>
      <c r="M150" s="12">
        <f t="shared" si="7"/>
        <v>42941.208333333328</v>
      </c>
      <c r="N150">
        <v>1501736400</v>
      </c>
      <c r="O150" s="12">
        <f t="shared" si="8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6"/>
        <v>219.87096774193549</v>
      </c>
      <c r="G151" s="5" t="s">
        <v>20</v>
      </c>
      <c r="H151">
        <v>195</v>
      </c>
      <c r="I151">
        <f>VLOOKUP(B151,'Average Donation'!A:B,2)</f>
        <v>13632</v>
      </c>
      <c r="J151" t="s">
        <v>21</v>
      </c>
      <c r="K151" t="s">
        <v>22</v>
      </c>
      <c r="L151">
        <v>1357020000</v>
      </c>
      <c r="M151" s="12">
        <f t="shared" si="7"/>
        <v>41275.25</v>
      </c>
      <c r="N151">
        <v>1361512800</v>
      </c>
      <c r="O151" s="12">
        <f t="shared" si="8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6"/>
        <v>1</v>
      </c>
      <c r="G152" s="5" t="s">
        <v>14</v>
      </c>
      <c r="H152">
        <v>1</v>
      </c>
      <c r="I152">
        <f>VLOOKUP(B152,'Average Donation'!A:B,2)</f>
        <v>1</v>
      </c>
      <c r="J152" t="s">
        <v>21</v>
      </c>
      <c r="K152" t="s">
        <v>22</v>
      </c>
      <c r="L152">
        <v>1544940000</v>
      </c>
      <c r="M152" s="12">
        <f t="shared" si="7"/>
        <v>43450.25</v>
      </c>
      <c r="N152">
        <v>1545026400</v>
      </c>
      <c r="O152" s="12">
        <f t="shared" si="8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6"/>
        <v>64.166909620991248</v>
      </c>
      <c r="G153" s="5" t="s">
        <v>14</v>
      </c>
      <c r="H153">
        <v>1467</v>
      </c>
      <c r="I153">
        <f>VLOOKUP(B153,'Average Donation'!A:B,2)</f>
        <v>88037</v>
      </c>
      <c r="J153" t="s">
        <v>21</v>
      </c>
      <c r="K153" t="s">
        <v>22</v>
      </c>
      <c r="L153">
        <v>1402290000</v>
      </c>
      <c r="M153" s="12">
        <f t="shared" si="7"/>
        <v>41799.208333333336</v>
      </c>
      <c r="N153">
        <v>1406696400</v>
      </c>
      <c r="O153" s="12">
        <f t="shared" si="8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6"/>
        <v>423.06746987951806</v>
      </c>
      <c r="G154" s="5" t="s">
        <v>20</v>
      </c>
      <c r="H154">
        <v>3376</v>
      </c>
      <c r="I154">
        <f>VLOOKUP(B154,'Average Donation'!A:B,2)</f>
        <v>175573</v>
      </c>
      <c r="J154" t="s">
        <v>21</v>
      </c>
      <c r="K154" t="s">
        <v>22</v>
      </c>
      <c r="L154">
        <v>1487311200</v>
      </c>
      <c r="M154" s="12">
        <f t="shared" si="7"/>
        <v>42783.25</v>
      </c>
      <c r="N154">
        <v>1487916000</v>
      </c>
      <c r="O154" s="12">
        <f t="shared" si="8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6"/>
        <v>92.984160506863773</v>
      </c>
      <c r="G155" s="5" t="s">
        <v>14</v>
      </c>
      <c r="H155">
        <v>5681</v>
      </c>
      <c r="I155">
        <f>VLOOKUP(B155,'Average Donation'!A:B,2)</f>
        <v>176112</v>
      </c>
      <c r="J155" t="s">
        <v>21</v>
      </c>
      <c r="K155" t="s">
        <v>22</v>
      </c>
      <c r="L155">
        <v>1350622800</v>
      </c>
      <c r="M155" s="12">
        <f t="shared" si="7"/>
        <v>41201.208333333336</v>
      </c>
      <c r="N155">
        <v>1351141200</v>
      </c>
      <c r="O155" s="12">
        <f t="shared" si="8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6"/>
        <v>58.756567425569173</v>
      </c>
      <c r="G156" s="5" t="s">
        <v>14</v>
      </c>
      <c r="H156">
        <v>1059</v>
      </c>
      <c r="I156">
        <f>VLOOKUP(B156,'Average Donation'!A:B,2)</f>
        <v>100650</v>
      </c>
      <c r="J156" t="s">
        <v>21</v>
      </c>
      <c r="K156" t="s">
        <v>22</v>
      </c>
      <c r="L156">
        <v>1463029200</v>
      </c>
      <c r="M156" s="12">
        <f t="shared" si="7"/>
        <v>42502.208333333328</v>
      </c>
      <c r="N156">
        <v>1465016400</v>
      </c>
      <c r="O156" s="12">
        <f t="shared" si="8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6"/>
        <v>65.022222222222226</v>
      </c>
      <c r="G157" s="5" t="s">
        <v>14</v>
      </c>
      <c r="H157">
        <v>1194</v>
      </c>
      <c r="I157">
        <f>VLOOKUP(B157,'Average Donation'!A:B,2)</f>
        <v>90706</v>
      </c>
      <c r="J157" t="s">
        <v>21</v>
      </c>
      <c r="K157" t="s">
        <v>22</v>
      </c>
      <c r="L157">
        <v>1269493200</v>
      </c>
      <c r="M157" s="12">
        <f t="shared" si="7"/>
        <v>40262.208333333336</v>
      </c>
      <c r="N157">
        <v>1270789200</v>
      </c>
      <c r="O157" s="12">
        <f t="shared" si="8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6"/>
        <v>73.939560439560438</v>
      </c>
      <c r="G158" s="5" t="s">
        <v>74</v>
      </c>
      <c r="H158">
        <v>379</v>
      </c>
      <c r="I158">
        <f>VLOOKUP(B158,'Average Donation'!A:B,2)</f>
        <v>26914</v>
      </c>
      <c r="J158" t="s">
        <v>26</v>
      </c>
      <c r="K158" t="s">
        <v>27</v>
      </c>
      <c r="L158">
        <v>1570251600</v>
      </c>
      <c r="M158" s="12">
        <f t="shared" si="7"/>
        <v>43743.208333333328</v>
      </c>
      <c r="N158">
        <v>1572325200</v>
      </c>
      <c r="O158" s="12">
        <f t="shared" si="8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6"/>
        <v>52.666666666666664</v>
      </c>
      <c r="G159" s="5" t="s">
        <v>14</v>
      </c>
      <c r="H159">
        <v>30</v>
      </c>
      <c r="I159">
        <f>VLOOKUP(B159,'Average Donation'!A:B,2)</f>
        <v>2212</v>
      </c>
      <c r="J159" t="s">
        <v>26</v>
      </c>
      <c r="K159" t="s">
        <v>27</v>
      </c>
      <c r="L159">
        <v>1388383200</v>
      </c>
      <c r="M159" s="12">
        <f t="shared" si="7"/>
        <v>41638.25</v>
      </c>
      <c r="N159">
        <v>1389420000</v>
      </c>
      <c r="O159" s="12">
        <f t="shared" si="8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6"/>
        <v>220.95238095238096</v>
      </c>
      <c r="G160" s="5" t="s">
        <v>20</v>
      </c>
      <c r="H160">
        <v>41</v>
      </c>
      <c r="I160">
        <f>VLOOKUP(B160,'Average Donation'!A:B,2)</f>
        <v>4640</v>
      </c>
      <c r="J160" t="s">
        <v>21</v>
      </c>
      <c r="K160" t="s">
        <v>22</v>
      </c>
      <c r="L160">
        <v>1449554400</v>
      </c>
      <c r="M160" s="12">
        <f t="shared" si="7"/>
        <v>42346.25</v>
      </c>
      <c r="N160">
        <v>1449640800</v>
      </c>
      <c r="O160" s="12">
        <f t="shared" si="8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6"/>
        <v>100.01150627615063</v>
      </c>
      <c r="G161" s="5" t="s">
        <v>20</v>
      </c>
      <c r="H161">
        <v>1821</v>
      </c>
      <c r="I161">
        <f>VLOOKUP(B161,'Average Donation'!A:B,2)</f>
        <v>191222</v>
      </c>
      <c r="J161" t="s">
        <v>21</v>
      </c>
      <c r="K161" t="s">
        <v>22</v>
      </c>
      <c r="L161">
        <v>1553662800</v>
      </c>
      <c r="M161" s="12">
        <f t="shared" si="7"/>
        <v>43551.208333333328</v>
      </c>
      <c r="N161">
        <v>1555218000</v>
      </c>
      <c r="O161" s="12">
        <f t="shared" si="8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6"/>
        <v>162.3125</v>
      </c>
      <c r="G162" s="5" t="s">
        <v>20</v>
      </c>
      <c r="H162">
        <v>164</v>
      </c>
      <c r="I162">
        <f>VLOOKUP(B162,'Average Donation'!A:B,2)</f>
        <v>12985</v>
      </c>
      <c r="J162" t="s">
        <v>21</v>
      </c>
      <c r="K162" t="s">
        <v>22</v>
      </c>
      <c r="L162">
        <v>1556341200</v>
      </c>
      <c r="M162" s="12">
        <f t="shared" si="7"/>
        <v>43582.208333333328</v>
      </c>
      <c r="N162">
        <v>1557723600</v>
      </c>
      <c r="O162" s="12">
        <f t="shared" si="8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6"/>
        <v>78.181818181818187</v>
      </c>
      <c r="G163" s="5" t="s">
        <v>14</v>
      </c>
      <c r="H163">
        <v>75</v>
      </c>
      <c r="I163">
        <f>VLOOKUP(B163,'Average Donation'!A:B,2)</f>
        <v>4300</v>
      </c>
      <c r="J163" t="s">
        <v>21</v>
      </c>
      <c r="K163" t="s">
        <v>22</v>
      </c>
      <c r="L163">
        <v>1442984400</v>
      </c>
      <c r="M163" s="12">
        <f t="shared" si="7"/>
        <v>42270.208333333328</v>
      </c>
      <c r="N163">
        <v>1443502800</v>
      </c>
      <c r="O163" s="12">
        <f t="shared" si="8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6"/>
        <v>149.73770491803279</v>
      </c>
      <c r="G164" s="5" t="s">
        <v>20</v>
      </c>
      <c r="H164">
        <v>157</v>
      </c>
      <c r="I164">
        <f>VLOOKUP(B164,'Average Donation'!A:B,2)</f>
        <v>9134</v>
      </c>
      <c r="J164" t="s">
        <v>98</v>
      </c>
      <c r="K164" t="s">
        <v>99</v>
      </c>
      <c r="L164">
        <v>1544248800</v>
      </c>
      <c r="M164" s="12">
        <f t="shared" si="7"/>
        <v>43442.25</v>
      </c>
      <c r="N164">
        <v>1546840800</v>
      </c>
      <c r="O164" s="12">
        <f t="shared" si="8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6"/>
        <v>253.25714285714284</v>
      </c>
      <c r="G165" s="5" t="s">
        <v>20</v>
      </c>
      <c r="H165">
        <v>246</v>
      </c>
      <c r="I165">
        <f>VLOOKUP(B165,'Average Donation'!A:B,2)</f>
        <v>8864</v>
      </c>
      <c r="J165" t="s">
        <v>21</v>
      </c>
      <c r="K165" t="s">
        <v>22</v>
      </c>
      <c r="L165">
        <v>1508475600</v>
      </c>
      <c r="M165" s="12">
        <f t="shared" si="7"/>
        <v>43028.208333333328</v>
      </c>
      <c r="N165">
        <v>1512712800</v>
      </c>
      <c r="O165" s="12">
        <f t="shared" si="8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6"/>
        <v>100.16943521594683</v>
      </c>
      <c r="G166" s="5" t="s">
        <v>20</v>
      </c>
      <c r="H166">
        <v>1396</v>
      </c>
      <c r="I166">
        <f>VLOOKUP(B166,'Average Donation'!A:B,2)</f>
        <v>150755</v>
      </c>
      <c r="J166" t="s">
        <v>21</v>
      </c>
      <c r="K166" t="s">
        <v>22</v>
      </c>
      <c r="L166">
        <v>1507438800</v>
      </c>
      <c r="M166" s="12">
        <f t="shared" si="7"/>
        <v>43016.208333333328</v>
      </c>
      <c r="N166">
        <v>1507525200</v>
      </c>
      <c r="O166" s="12">
        <f t="shared" si="8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6"/>
        <v>121.99004424778761</v>
      </c>
      <c r="G167" s="5" t="s">
        <v>20</v>
      </c>
      <c r="H167">
        <v>2506</v>
      </c>
      <c r="I167">
        <f>VLOOKUP(B167,'Average Donation'!A:B,2)</f>
        <v>110279</v>
      </c>
      <c r="J167" t="s">
        <v>21</v>
      </c>
      <c r="K167" t="s">
        <v>22</v>
      </c>
      <c r="L167">
        <v>1501563600</v>
      </c>
      <c r="M167" s="12">
        <f t="shared" si="7"/>
        <v>42948.208333333328</v>
      </c>
      <c r="N167">
        <v>1504328400</v>
      </c>
      <c r="O167" s="12">
        <f t="shared" si="8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6"/>
        <v>137.13265306122449</v>
      </c>
      <c r="G168" s="5" t="s">
        <v>20</v>
      </c>
      <c r="H168">
        <v>244</v>
      </c>
      <c r="I168">
        <f>VLOOKUP(B168,'Average Donation'!A:B,2)</f>
        <v>13439</v>
      </c>
      <c r="J168" t="s">
        <v>21</v>
      </c>
      <c r="K168" t="s">
        <v>22</v>
      </c>
      <c r="L168">
        <v>1292997600</v>
      </c>
      <c r="M168" s="12">
        <f t="shared" si="7"/>
        <v>40534.25</v>
      </c>
      <c r="N168">
        <v>1293343200</v>
      </c>
      <c r="O168" s="12">
        <f t="shared" si="8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6"/>
        <v>415.53846153846149</v>
      </c>
      <c r="G169" s="5" t="s">
        <v>20</v>
      </c>
      <c r="H169">
        <v>146</v>
      </c>
      <c r="I169">
        <f>VLOOKUP(B169,'Average Donation'!A:B,2)</f>
        <v>10804</v>
      </c>
      <c r="J169" t="s">
        <v>26</v>
      </c>
      <c r="K169" t="s">
        <v>27</v>
      </c>
      <c r="L169">
        <v>1370840400</v>
      </c>
      <c r="M169" s="12">
        <f t="shared" si="7"/>
        <v>41435.208333333336</v>
      </c>
      <c r="N169">
        <v>1371704400</v>
      </c>
      <c r="O169" s="12">
        <f t="shared" si="8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6"/>
        <v>31.30913348946136</v>
      </c>
      <c r="G170" s="5" t="s">
        <v>14</v>
      </c>
      <c r="H170">
        <v>955</v>
      </c>
      <c r="I170">
        <f>VLOOKUP(B170,'Average Donation'!A:B,2)</f>
        <v>40107</v>
      </c>
      <c r="J170" t="s">
        <v>36</v>
      </c>
      <c r="K170" t="s">
        <v>37</v>
      </c>
      <c r="L170">
        <v>1550815200</v>
      </c>
      <c r="M170" s="12">
        <f t="shared" si="7"/>
        <v>43518.25</v>
      </c>
      <c r="N170">
        <v>1552798800</v>
      </c>
      <c r="O170" s="12">
        <f t="shared" si="8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6"/>
        <v>424.08154506437768</v>
      </c>
      <c r="G171" s="5" t="s">
        <v>20</v>
      </c>
      <c r="H171">
        <v>1267</v>
      </c>
      <c r="I171">
        <f>VLOOKUP(B171,'Average Donation'!A:B,2)</f>
        <v>98811</v>
      </c>
      <c r="J171" t="s">
        <v>21</v>
      </c>
      <c r="K171" t="s">
        <v>22</v>
      </c>
      <c r="L171">
        <v>1339909200</v>
      </c>
      <c r="M171" s="12">
        <f t="shared" si="7"/>
        <v>41077.208333333336</v>
      </c>
      <c r="N171">
        <v>1342328400</v>
      </c>
      <c r="O171" s="12">
        <f t="shared" si="8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6"/>
        <v>2.93886230728336</v>
      </c>
      <c r="G172" s="5" t="s">
        <v>14</v>
      </c>
      <c r="H172">
        <v>67</v>
      </c>
      <c r="I172">
        <f>VLOOKUP(B172,'Average Donation'!A:B,2)</f>
        <v>5528</v>
      </c>
      <c r="J172" t="s">
        <v>21</v>
      </c>
      <c r="K172" t="s">
        <v>22</v>
      </c>
      <c r="L172">
        <v>1501736400</v>
      </c>
      <c r="M172" s="12">
        <f t="shared" si="7"/>
        <v>42950.208333333328</v>
      </c>
      <c r="N172">
        <v>1502341200</v>
      </c>
      <c r="O172" s="12">
        <f t="shared" si="8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6"/>
        <v>10.63265306122449</v>
      </c>
      <c r="G173" s="5" t="s">
        <v>14</v>
      </c>
      <c r="H173">
        <v>5</v>
      </c>
      <c r="I173">
        <f>VLOOKUP(B173,'Average Donation'!A:B,2)</f>
        <v>521</v>
      </c>
      <c r="J173" t="s">
        <v>21</v>
      </c>
      <c r="K173" t="s">
        <v>22</v>
      </c>
      <c r="L173">
        <v>1395291600</v>
      </c>
      <c r="M173" s="12">
        <f t="shared" si="7"/>
        <v>41718.208333333336</v>
      </c>
      <c r="N173">
        <v>1397192400</v>
      </c>
      <c r="O173" s="12">
        <f t="shared" si="8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6"/>
        <v>82.875</v>
      </c>
      <c r="G174" s="5" t="s">
        <v>14</v>
      </c>
      <c r="H174">
        <v>26</v>
      </c>
      <c r="I174">
        <f>VLOOKUP(B174,'Average Donation'!A:B,2)</f>
        <v>663</v>
      </c>
      <c r="J174" t="s">
        <v>21</v>
      </c>
      <c r="K174" t="s">
        <v>22</v>
      </c>
      <c r="L174">
        <v>1405746000</v>
      </c>
      <c r="M174" s="12">
        <f t="shared" si="7"/>
        <v>41839.208333333336</v>
      </c>
      <c r="N174">
        <v>1407042000</v>
      </c>
      <c r="O174" s="12">
        <f t="shared" si="8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6"/>
        <v>163.01447776628748</v>
      </c>
      <c r="G175" s="5" t="s">
        <v>20</v>
      </c>
      <c r="H175">
        <v>1561</v>
      </c>
      <c r="I175">
        <f>VLOOKUP(B175,'Average Donation'!A:B,2)</f>
        <v>138572.5</v>
      </c>
      <c r="J175" t="s">
        <v>21</v>
      </c>
      <c r="K175" t="s">
        <v>22</v>
      </c>
      <c r="L175">
        <v>1368853200</v>
      </c>
      <c r="M175" s="12">
        <f t="shared" si="7"/>
        <v>41412.208333333336</v>
      </c>
      <c r="N175">
        <v>1369371600</v>
      </c>
      <c r="O175" s="12">
        <f t="shared" si="8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6"/>
        <v>894.66666666666674</v>
      </c>
      <c r="G176" s="5" t="s">
        <v>20</v>
      </c>
      <c r="H176">
        <v>48</v>
      </c>
      <c r="I176">
        <f>VLOOKUP(B176,'Average Donation'!A:B,2)</f>
        <v>5368</v>
      </c>
      <c r="J176" t="s">
        <v>21</v>
      </c>
      <c r="K176" t="s">
        <v>22</v>
      </c>
      <c r="L176">
        <v>1444021200</v>
      </c>
      <c r="M176" s="12">
        <f t="shared" si="7"/>
        <v>42282.208333333328</v>
      </c>
      <c r="N176">
        <v>1444107600</v>
      </c>
      <c r="O176" s="12">
        <f t="shared" si="8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6"/>
        <v>26.191501103752756</v>
      </c>
      <c r="G177" s="5" t="s">
        <v>14</v>
      </c>
      <c r="H177">
        <v>1130</v>
      </c>
      <c r="I177">
        <f>VLOOKUP(B177,'Average Donation'!A:B,2)</f>
        <v>47459</v>
      </c>
      <c r="J177" t="s">
        <v>21</v>
      </c>
      <c r="K177" t="s">
        <v>22</v>
      </c>
      <c r="L177">
        <v>1472619600</v>
      </c>
      <c r="M177" s="12">
        <f t="shared" si="7"/>
        <v>42613.208333333328</v>
      </c>
      <c r="N177">
        <v>1474261200</v>
      </c>
      <c r="O177" s="12">
        <f t="shared" si="8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6"/>
        <v>74.834782608695647</v>
      </c>
      <c r="G178" s="5" t="s">
        <v>14</v>
      </c>
      <c r="H178">
        <v>782</v>
      </c>
      <c r="I178">
        <f>VLOOKUP(B178,'Average Donation'!A:B,2)</f>
        <v>86060</v>
      </c>
      <c r="J178" t="s">
        <v>21</v>
      </c>
      <c r="K178" t="s">
        <v>22</v>
      </c>
      <c r="L178">
        <v>1472878800</v>
      </c>
      <c r="M178" s="12">
        <f t="shared" si="7"/>
        <v>42616.208333333328</v>
      </c>
      <c r="N178">
        <v>1473656400</v>
      </c>
      <c r="O178" s="12">
        <f t="shared" si="8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6"/>
        <v>416.47680412371136</v>
      </c>
      <c r="G179" s="5" t="s">
        <v>20</v>
      </c>
      <c r="H179">
        <v>2739</v>
      </c>
      <c r="I179">
        <f>VLOOKUP(B179,'Average Donation'!A:B,2)</f>
        <v>161593</v>
      </c>
      <c r="J179" t="s">
        <v>21</v>
      </c>
      <c r="K179" t="s">
        <v>22</v>
      </c>
      <c r="L179">
        <v>1289800800</v>
      </c>
      <c r="M179" s="12">
        <f t="shared" si="7"/>
        <v>40497.25</v>
      </c>
      <c r="N179">
        <v>1291960800</v>
      </c>
      <c r="O179" s="12">
        <f t="shared" si="8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6"/>
        <v>96.208333333333329</v>
      </c>
      <c r="G180" s="5" t="s">
        <v>14</v>
      </c>
      <c r="H180">
        <v>210</v>
      </c>
      <c r="I180">
        <f>VLOOKUP(B180,'Average Donation'!A:B,2)</f>
        <v>6927</v>
      </c>
      <c r="J180" t="s">
        <v>21</v>
      </c>
      <c r="K180" t="s">
        <v>22</v>
      </c>
      <c r="L180">
        <v>1505970000</v>
      </c>
      <c r="M180" s="12">
        <f t="shared" si="7"/>
        <v>42999.208333333328</v>
      </c>
      <c r="N180">
        <v>1506747600</v>
      </c>
      <c r="O180" s="12">
        <f t="shared" si="8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6"/>
        <v>357.71910112359546</v>
      </c>
      <c r="G181" s="5" t="s">
        <v>20</v>
      </c>
      <c r="H181">
        <v>3537</v>
      </c>
      <c r="I181">
        <f>VLOOKUP(B181,'Average Donation'!A:B,2)</f>
        <v>159185</v>
      </c>
      <c r="J181" t="s">
        <v>15</v>
      </c>
      <c r="K181" t="s">
        <v>16</v>
      </c>
      <c r="L181">
        <v>1363496400</v>
      </c>
      <c r="M181" s="12">
        <f t="shared" si="7"/>
        <v>41350.208333333336</v>
      </c>
      <c r="N181">
        <v>1363582800</v>
      </c>
      <c r="O181" s="12">
        <f t="shared" si="8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6"/>
        <v>308.45714285714286</v>
      </c>
      <c r="G182" s="5" t="s">
        <v>20</v>
      </c>
      <c r="H182">
        <v>2107</v>
      </c>
      <c r="I182">
        <f>VLOOKUP(B182,'Average Donation'!A:B,2)</f>
        <v>172736</v>
      </c>
      <c r="J182" t="s">
        <v>26</v>
      </c>
      <c r="K182" t="s">
        <v>27</v>
      </c>
      <c r="L182">
        <v>1269234000</v>
      </c>
      <c r="M182" s="12">
        <f t="shared" si="7"/>
        <v>40259.208333333336</v>
      </c>
      <c r="N182">
        <v>1269666000</v>
      </c>
      <c r="O182" s="12">
        <f t="shared" si="8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6"/>
        <v>61.802325581395344</v>
      </c>
      <c r="G183" s="5" t="s">
        <v>14</v>
      </c>
      <c r="H183">
        <v>136</v>
      </c>
      <c r="I183">
        <f>VLOOKUP(B183,'Average Donation'!A:B,2)</f>
        <v>5315</v>
      </c>
      <c r="J183" t="s">
        <v>21</v>
      </c>
      <c r="K183" t="s">
        <v>22</v>
      </c>
      <c r="L183">
        <v>1507093200</v>
      </c>
      <c r="M183" s="12">
        <f t="shared" si="7"/>
        <v>43012.208333333328</v>
      </c>
      <c r="N183">
        <v>1508648400</v>
      </c>
      <c r="O183" s="12">
        <f t="shared" si="8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6"/>
        <v>722.32472324723244</v>
      </c>
      <c r="G184" s="5" t="s">
        <v>20</v>
      </c>
      <c r="H184">
        <v>3318</v>
      </c>
      <c r="I184">
        <f>VLOOKUP(B184,'Average Donation'!A:B,2)</f>
        <v>195750</v>
      </c>
      <c r="J184" t="s">
        <v>36</v>
      </c>
      <c r="K184" t="s">
        <v>37</v>
      </c>
      <c r="L184">
        <v>1560574800</v>
      </c>
      <c r="M184" s="12">
        <f t="shared" si="7"/>
        <v>43631.208333333328</v>
      </c>
      <c r="N184">
        <v>1561957200</v>
      </c>
      <c r="O184" s="12">
        <f t="shared" si="8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6"/>
        <v>69.117647058823522</v>
      </c>
      <c r="G185" s="5" t="s">
        <v>14</v>
      </c>
      <c r="H185">
        <v>86</v>
      </c>
      <c r="I185">
        <f>VLOOKUP(B185,'Average Donation'!A:B,2)</f>
        <v>3525</v>
      </c>
      <c r="J185" t="s">
        <v>15</v>
      </c>
      <c r="K185" t="s">
        <v>16</v>
      </c>
      <c r="L185">
        <v>1284008400</v>
      </c>
      <c r="M185" s="12">
        <f t="shared" si="7"/>
        <v>40430.208333333336</v>
      </c>
      <c r="N185">
        <v>1285131600</v>
      </c>
      <c r="O185" s="12">
        <f t="shared" si="8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6"/>
        <v>293.05555555555554</v>
      </c>
      <c r="G186" s="5" t="s">
        <v>20</v>
      </c>
      <c r="H186">
        <v>340</v>
      </c>
      <c r="I186">
        <f>VLOOKUP(B186,'Average Donation'!A:B,2)</f>
        <v>10550</v>
      </c>
      <c r="J186" t="s">
        <v>21</v>
      </c>
      <c r="K186" t="s">
        <v>22</v>
      </c>
      <c r="L186">
        <v>1556859600</v>
      </c>
      <c r="M186" s="12">
        <f t="shared" si="7"/>
        <v>43588.208333333328</v>
      </c>
      <c r="N186">
        <v>1556946000</v>
      </c>
      <c r="O186" s="12">
        <f t="shared" si="8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6"/>
        <v>71.8</v>
      </c>
      <c r="G187" s="5" t="s">
        <v>14</v>
      </c>
      <c r="H187">
        <v>19</v>
      </c>
      <c r="I187">
        <f>VLOOKUP(B187,'Average Donation'!A:B,2)</f>
        <v>718</v>
      </c>
      <c r="J187" t="s">
        <v>21</v>
      </c>
      <c r="K187" t="s">
        <v>22</v>
      </c>
      <c r="L187">
        <v>1526187600</v>
      </c>
      <c r="M187" s="12">
        <f t="shared" si="7"/>
        <v>43233.208333333328</v>
      </c>
      <c r="N187">
        <v>1527138000</v>
      </c>
      <c r="O187" s="12">
        <f t="shared" si="8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6"/>
        <v>31.934684684684683</v>
      </c>
      <c r="G188" s="5" t="s">
        <v>14</v>
      </c>
      <c r="H188">
        <v>886</v>
      </c>
      <c r="I188">
        <f>VLOOKUP(B188,'Average Donation'!A:B,2)</f>
        <v>28358</v>
      </c>
      <c r="J188" t="s">
        <v>21</v>
      </c>
      <c r="K188" t="s">
        <v>22</v>
      </c>
      <c r="L188">
        <v>1400821200</v>
      </c>
      <c r="M188" s="12">
        <f t="shared" si="7"/>
        <v>41782.208333333336</v>
      </c>
      <c r="N188">
        <v>1402117200</v>
      </c>
      <c r="O188" s="12">
        <f t="shared" si="8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6"/>
        <v>229.87375415282392</v>
      </c>
      <c r="G189" s="5" t="s">
        <v>20</v>
      </c>
      <c r="H189">
        <v>1442</v>
      </c>
      <c r="I189">
        <f>VLOOKUP(B189,'Average Donation'!A:B,2)</f>
        <v>138384</v>
      </c>
      <c r="J189" t="s">
        <v>15</v>
      </c>
      <c r="K189" t="s">
        <v>16</v>
      </c>
      <c r="L189">
        <v>1361599200</v>
      </c>
      <c r="M189" s="12">
        <f t="shared" si="7"/>
        <v>41328.25</v>
      </c>
      <c r="N189">
        <v>1364014800</v>
      </c>
      <c r="O189" s="12">
        <f t="shared" si="8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6"/>
        <v>32.012195121951223</v>
      </c>
      <c r="G190" s="5" t="s">
        <v>14</v>
      </c>
      <c r="H190">
        <v>35</v>
      </c>
      <c r="I190">
        <f>VLOOKUP(B190,'Average Donation'!A:B,2)</f>
        <v>2625</v>
      </c>
      <c r="J190" t="s">
        <v>107</v>
      </c>
      <c r="K190" t="s">
        <v>108</v>
      </c>
      <c r="L190">
        <v>1417500000</v>
      </c>
      <c r="M190" s="12">
        <f t="shared" si="7"/>
        <v>41975.25</v>
      </c>
      <c r="N190">
        <v>1417586400</v>
      </c>
      <c r="O190" s="12">
        <f t="shared" si="8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6"/>
        <v>23.525352848928385</v>
      </c>
      <c r="G191" s="5" t="s">
        <v>74</v>
      </c>
      <c r="H191">
        <v>441</v>
      </c>
      <c r="I191">
        <f>VLOOKUP(B191,'Average Donation'!A:B,2)</f>
        <v>45004</v>
      </c>
      <c r="J191" t="s">
        <v>21</v>
      </c>
      <c r="K191" t="s">
        <v>22</v>
      </c>
      <c r="L191">
        <v>1457071200</v>
      </c>
      <c r="M191" s="12">
        <f t="shared" si="7"/>
        <v>42433.25</v>
      </c>
      <c r="N191">
        <v>1457071200</v>
      </c>
      <c r="O191" s="12">
        <f t="shared" si="8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6"/>
        <v>68.594594594594597</v>
      </c>
      <c r="G192" s="5" t="s">
        <v>14</v>
      </c>
      <c r="H192">
        <v>24</v>
      </c>
      <c r="I192">
        <f>VLOOKUP(B192,'Average Donation'!A:B,2)</f>
        <v>2538</v>
      </c>
      <c r="J192" t="s">
        <v>21</v>
      </c>
      <c r="K192" t="s">
        <v>22</v>
      </c>
      <c r="L192">
        <v>1370322000</v>
      </c>
      <c r="M192" s="12">
        <f t="shared" si="7"/>
        <v>41429.208333333336</v>
      </c>
      <c r="N192">
        <v>1370408400</v>
      </c>
      <c r="O192" s="12">
        <f t="shared" si="8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6"/>
        <v>37.952380952380956</v>
      </c>
      <c r="G193" s="5" t="s">
        <v>14</v>
      </c>
      <c r="H193">
        <v>86</v>
      </c>
      <c r="I193">
        <f>VLOOKUP(B193,'Average Donation'!A:B,2)</f>
        <v>3188</v>
      </c>
      <c r="J193" t="s">
        <v>107</v>
      </c>
      <c r="K193" t="s">
        <v>108</v>
      </c>
      <c r="L193">
        <v>1552366800</v>
      </c>
      <c r="M193" s="12">
        <f t="shared" si="7"/>
        <v>43536.208333333328</v>
      </c>
      <c r="N193">
        <v>1552626000</v>
      </c>
      <c r="O193" s="12">
        <f t="shared" si="8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6"/>
        <v>19.992957746478872</v>
      </c>
      <c r="G194" s="5" t="s">
        <v>14</v>
      </c>
      <c r="H194">
        <v>243</v>
      </c>
      <c r="I194">
        <f>VLOOKUP(B194,'Average Donation'!A:B,2)</f>
        <v>8517</v>
      </c>
      <c r="J194" t="s">
        <v>21</v>
      </c>
      <c r="K194" t="s">
        <v>22</v>
      </c>
      <c r="L194">
        <v>1403845200</v>
      </c>
      <c r="M194" s="12">
        <f t="shared" si="7"/>
        <v>41817.208333333336</v>
      </c>
      <c r="N194">
        <v>1404190800</v>
      </c>
      <c r="O194" s="12">
        <f t="shared" si="8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9">100*(E195/D195)</f>
        <v>45.636363636363633</v>
      </c>
      <c r="G195" s="5" t="s">
        <v>14</v>
      </c>
      <c r="H195">
        <v>65</v>
      </c>
      <c r="I195">
        <f>VLOOKUP(B195,'Average Donation'!A:B,2)</f>
        <v>3012</v>
      </c>
      <c r="J195" t="s">
        <v>21</v>
      </c>
      <c r="K195" t="s">
        <v>22</v>
      </c>
      <c r="L195">
        <v>1523163600</v>
      </c>
      <c r="M195" s="12">
        <f t="shared" ref="M195:M258" si="10">(((L195/60)/60)/24)+DATE(1970,1,1)</f>
        <v>43198.208333333328</v>
      </c>
      <c r="N195">
        <v>1523509200</v>
      </c>
      <c r="O195" s="12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9"/>
        <v>122.7605633802817</v>
      </c>
      <c r="G196" s="5" t="s">
        <v>20</v>
      </c>
      <c r="H196">
        <v>126</v>
      </c>
      <c r="I196">
        <f>VLOOKUP(B196,'Average Donation'!A:B,2)</f>
        <v>8716</v>
      </c>
      <c r="J196" t="s">
        <v>21</v>
      </c>
      <c r="K196" t="s">
        <v>22</v>
      </c>
      <c r="L196">
        <v>1442206800</v>
      </c>
      <c r="M196" s="12">
        <f t="shared" si="10"/>
        <v>42261.208333333328</v>
      </c>
      <c r="N196">
        <v>1443589200</v>
      </c>
      <c r="O196" s="12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9"/>
        <v>361.75316455696202</v>
      </c>
      <c r="G197" s="5" t="s">
        <v>20</v>
      </c>
      <c r="H197">
        <v>524</v>
      </c>
      <c r="I197">
        <f>VLOOKUP(B197,'Average Donation'!A:B,2)</f>
        <v>34812</v>
      </c>
      <c r="J197" t="s">
        <v>21</v>
      </c>
      <c r="K197" t="s">
        <v>22</v>
      </c>
      <c r="L197">
        <v>1532840400</v>
      </c>
      <c r="M197" s="12">
        <f t="shared" si="10"/>
        <v>43310.208333333328</v>
      </c>
      <c r="N197">
        <v>1533445200</v>
      </c>
      <c r="O197" s="12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9"/>
        <v>63.146341463414636</v>
      </c>
      <c r="G198" s="5" t="s">
        <v>14</v>
      </c>
      <c r="H198">
        <v>100</v>
      </c>
      <c r="I198">
        <f>VLOOKUP(B198,'Average Donation'!A:B,2)</f>
        <v>5711.5</v>
      </c>
      <c r="J198" t="s">
        <v>36</v>
      </c>
      <c r="K198" t="s">
        <v>37</v>
      </c>
      <c r="L198">
        <v>1472878800</v>
      </c>
      <c r="M198" s="12">
        <f t="shared" si="10"/>
        <v>42616.208333333328</v>
      </c>
      <c r="N198">
        <v>1474520400</v>
      </c>
      <c r="O198" s="12">
        <f t="shared" si="11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9"/>
        <v>298.20475319926874</v>
      </c>
      <c r="G199" s="5" t="s">
        <v>20</v>
      </c>
      <c r="H199">
        <v>1989</v>
      </c>
      <c r="I199">
        <f>VLOOKUP(B199,'Average Donation'!A:B,2)</f>
        <v>86503.5</v>
      </c>
      <c r="J199" t="s">
        <v>21</v>
      </c>
      <c r="K199" t="s">
        <v>22</v>
      </c>
      <c r="L199">
        <v>1498194000</v>
      </c>
      <c r="M199" s="12">
        <f t="shared" si="10"/>
        <v>42909.208333333328</v>
      </c>
      <c r="N199">
        <v>1499403600</v>
      </c>
      <c r="O199" s="12">
        <f t="shared" si="11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9"/>
        <v>9.5585443037974684</v>
      </c>
      <c r="G200" s="5" t="s">
        <v>14</v>
      </c>
      <c r="H200">
        <v>168</v>
      </c>
      <c r="I200">
        <f>VLOOKUP(B200,'Average Donation'!A:B,2)</f>
        <v>6041</v>
      </c>
      <c r="J200" t="s">
        <v>21</v>
      </c>
      <c r="K200" t="s">
        <v>22</v>
      </c>
      <c r="L200">
        <v>1281070800</v>
      </c>
      <c r="M200" s="12">
        <f t="shared" si="10"/>
        <v>40396.208333333336</v>
      </c>
      <c r="N200">
        <v>1283576400</v>
      </c>
      <c r="O200" s="12">
        <f t="shared" si="11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9"/>
        <v>53.777777777777779</v>
      </c>
      <c r="G201" s="5" t="s">
        <v>14</v>
      </c>
      <c r="H201">
        <v>13</v>
      </c>
      <c r="I201">
        <f>VLOOKUP(B201,'Average Donation'!A:B,2)</f>
        <v>968</v>
      </c>
      <c r="J201" t="s">
        <v>21</v>
      </c>
      <c r="K201" t="s">
        <v>22</v>
      </c>
      <c r="L201">
        <v>1436245200</v>
      </c>
      <c r="M201" s="12">
        <f t="shared" si="10"/>
        <v>42192.208333333328</v>
      </c>
      <c r="N201">
        <v>1436590800</v>
      </c>
      <c r="O201" s="12">
        <f t="shared" si="11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9"/>
        <v>2</v>
      </c>
      <c r="G202" s="5" t="s">
        <v>14</v>
      </c>
      <c r="H202">
        <v>1</v>
      </c>
      <c r="I202">
        <f>VLOOKUP(B202,'Average Donation'!A:B,2)</f>
        <v>2</v>
      </c>
      <c r="J202" t="s">
        <v>15</v>
      </c>
      <c r="K202" t="s">
        <v>16</v>
      </c>
      <c r="L202">
        <v>1269493200</v>
      </c>
      <c r="M202" s="12">
        <f t="shared" si="10"/>
        <v>40262.208333333336</v>
      </c>
      <c r="N202">
        <v>1270443600</v>
      </c>
      <c r="O202" s="12">
        <f t="shared" si="11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9"/>
        <v>681.19047619047615</v>
      </c>
      <c r="G203" s="5" t="s">
        <v>20</v>
      </c>
      <c r="H203">
        <v>157</v>
      </c>
      <c r="I203">
        <f>VLOOKUP(B203,'Average Donation'!A:B,2)</f>
        <v>14305</v>
      </c>
      <c r="J203" t="s">
        <v>21</v>
      </c>
      <c r="K203" t="s">
        <v>22</v>
      </c>
      <c r="L203">
        <v>1406264400</v>
      </c>
      <c r="M203" s="12">
        <f t="shared" si="10"/>
        <v>41845.208333333336</v>
      </c>
      <c r="N203">
        <v>1407819600</v>
      </c>
      <c r="O203" s="12">
        <f t="shared" si="11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9"/>
        <v>78.831325301204828</v>
      </c>
      <c r="G204" s="5" t="s">
        <v>74</v>
      </c>
      <c r="H204">
        <v>82</v>
      </c>
      <c r="I204">
        <f>VLOOKUP(B204,'Average Donation'!A:B,2)</f>
        <v>6543</v>
      </c>
      <c r="J204" t="s">
        <v>21</v>
      </c>
      <c r="K204" t="s">
        <v>22</v>
      </c>
      <c r="L204">
        <v>1317531600</v>
      </c>
      <c r="M204" s="12">
        <f t="shared" si="10"/>
        <v>40818.208333333336</v>
      </c>
      <c r="N204">
        <v>1317877200</v>
      </c>
      <c r="O204" s="12">
        <f t="shared" si="11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9"/>
        <v>134.40792216817235</v>
      </c>
      <c r="G205" s="5" t="s">
        <v>20</v>
      </c>
      <c r="H205">
        <v>4498</v>
      </c>
      <c r="I205">
        <f>VLOOKUP(B205,'Average Donation'!A:B,2)</f>
        <v>193413</v>
      </c>
      <c r="J205" t="s">
        <v>26</v>
      </c>
      <c r="K205" t="s">
        <v>27</v>
      </c>
      <c r="L205">
        <v>1484632800</v>
      </c>
      <c r="M205" s="12">
        <f t="shared" si="10"/>
        <v>42752.25</v>
      </c>
      <c r="N205">
        <v>1484805600</v>
      </c>
      <c r="O205" s="12">
        <f t="shared" si="11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9"/>
        <v>3.3719999999999999</v>
      </c>
      <c r="G206" s="5" t="s">
        <v>14</v>
      </c>
      <c r="H206">
        <v>40</v>
      </c>
      <c r="I206">
        <f>VLOOKUP(B206,'Average Donation'!A:B,2)</f>
        <v>2529</v>
      </c>
      <c r="J206" t="s">
        <v>21</v>
      </c>
      <c r="K206" t="s">
        <v>22</v>
      </c>
      <c r="L206">
        <v>1301806800</v>
      </c>
      <c r="M206" s="12">
        <f t="shared" si="10"/>
        <v>40636.208333333336</v>
      </c>
      <c r="N206">
        <v>1302670800</v>
      </c>
      <c r="O206" s="12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9"/>
        <v>431.84615384615387</v>
      </c>
      <c r="G207" s="5" t="s">
        <v>20</v>
      </c>
      <c r="H207">
        <v>80</v>
      </c>
      <c r="I207">
        <f>VLOOKUP(B207,'Average Donation'!A:B,2)</f>
        <v>5614</v>
      </c>
      <c r="J207" t="s">
        <v>21</v>
      </c>
      <c r="K207" t="s">
        <v>22</v>
      </c>
      <c r="L207">
        <v>1539752400</v>
      </c>
      <c r="M207" s="12">
        <f t="shared" si="10"/>
        <v>43390.208333333328</v>
      </c>
      <c r="N207">
        <v>1540789200</v>
      </c>
      <c r="O207" s="12">
        <f t="shared" si="11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9"/>
        <v>38.844444444444441</v>
      </c>
      <c r="G208" s="5" t="s">
        <v>74</v>
      </c>
      <c r="H208">
        <v>57</v>
      </c>
      <c r="I208">
        <f>VLOOKUP(B208,'Average Donation'!A:B,2)</f>
        <v>3496</v>
      </c>
      <c r="J208" t="s">
        <v>21</v>
      </c>
      <c r="K208" t="s">
        <v>22</v>
      </c>
      <c r="L208">
        <v>1267250400</v>
      </c>
      <c r="M208" s="12">
        <f t="shared" si="10"/>
        <v>40236.25</v>
      </c>
      <c r="N208">
        <v>1268028000</v>
      </c>
      <c r="O208" s="12">
        <f t="shared" si="11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9"/>
        <v>425.7</v>
      </c>
      <c r="G209" s="5" t="s">
        <v>20</v>
      </c>
      <c r="H209">
        <v>43</v>
      </c>
      <c r="I209">
        <f>VLOOKUP(B209,'Average Donation'!A:B,2)</f>
        <v>4257</v>
      </c>
      <c r="J209" t="s">
        <v>21</v>
      </c>
      <c r="K209" t="s">
        <v>22</v>
      </c>
      <c r="L209">
        <v>1535432400</v>
      </c>
      <c r="M209" s="12">
        <f t="shared" si="10"/>
        <v>43340.208333333328</v>
      </c>
      <c r="N209">
        <v>1537160400</v>
      </c>
      <c r="O209" s="12">
        <f t="shared" si="11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9"/>
        <v>101.12239715591672</v>
      </c>
      <c r="G210" s="5" t="s">
        <v>20</v>
      </c>
      <c r="H210">
        <v>2053</v>
      </c>
      <c r="I210">
        <f>VLOOKUP(B210,'Average Donation'!A:B,2)</f>
        <v>199110</v>
      </c>
      <c r="J210" t="s">
        <v>21</v>
      </c>
      <c r="K210" t="s">
        <v>22</v>
      </c>
      <c r="L210">
        <v>1510207200</v>
      </c>
      <c r="M210" s="12">
        <f t="shared" si="10"/>
        <v>43048.25</v>
      </c>
      <c r="N210">
        <v>1512280800</v>
      </c>
      <c r="O210" s="12">
        <f t="shared" si="11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9"/>
        <v>21.188688946015425</v>
      </c>
      <c r="G211" s="5" t="s">
        <v>47</v>
      </c>
      <c r="H211">
        <v>808</v>
      </c>
      <c r="I211">
        <f>VLOOKUP(B211,'Average Donation'!A:B,2)</f>
        <v>41212</v>
      </c>
      <c r="J211" t="s">
        <v>26</v>
      </c>
      <c r="K211" t="s">
        <v>27</v>
      </c>
      <c r="L211">
        <v>1462510800</v>
      </c>
      <c r="M211" s="12">
        <f t="shared" si="10"/>
        <v>42496.208333333328</v>
      </c>
      <c r="N211">
        <v>1463115600</v>
      </c>
      <c r="O211" s="12">
        <f t="shared" si="11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9"/>
        <v>67.425531914893625</v>
      </c>
      <c r="G212" s="5" t="s">
        <v>14</v>
      </c>
      <c r="H212">
        <v>226</v>
      </c>
      <c r="I212">
        <f>VLOOKUP(B212,'Average Donation'!A:B,2)</f>
        <v>6338</v>
      </c>
      <c r="J212" t="s">
        <v>36</v>
      </c>
      <c r="K212" t="s">
        <v>37</v>
      </c>
      <c r="L212">
        <v>1488520800</v>
      </c>
      <c r="M212" s="12">
        <f t="shared" si="10"/>
        <v>42797.25</v>
      </c>
      <c r="N212">
        <v>1490850000</v>
      </c>
      <c r="O212" s="12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9"/>
        <v>94.923371647509583</v>
      </c>
      <c r="G213" s="5" t="s">
        <v>14</v>
      </c>
      <c r="H213">
        <v>1625</v>
      </c>
      <c r="I213">
        <f>VLOOKUP(B213,'Average Donation'!A:B,2)</f>
        <v>99100</v>
      </c>
      <c r="J213" t="s">
        <v>21</v>
      </c>
      <c r="K213" t="s">
        <v>22</v>
      </c>
      <c r="L213">
        <v>1377579600</v>
      </c>
      <c r="M213" s="12">
        <f t="shared" si="10"/>
        <v>41513.208333333336</v>
      </c>
      <c r="N213">
        <v>1379653200</v>
      </c>
      <c r="O213" s="12">
        <f t="shared" si="11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9"/>
        <v>151.85185185185185</v>
      </c>
      <c r="G214" s="5" t="s">
        <v>20</v>
      </c>
      <c r="H214">
        <v>168</v>
      </c>
      <c r="I214">
        <f>VLOOKUP(B214,'Average Donation'!A:B,2)</f>
        <v>9594.5</v>
      </c>
      <c r="J214" t="s">
        <v>21</v>
      </c>
      <c r="K214" t="s">
        <v>22</v>
      </c>
      <c r="L214">
        <v>1576389600</v>
      </c>
      <c r="M214" s="12">
        <f t="shared" si="10"/>
        <v>43814.25</v>
      </c>
      <c r="N214">
        <v>1580364000</v>
      </c>
      <c r="O214" s="12">
        <f t="shared" si="11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9"/>
        <v>195.16382252559728</v>
      </c>
      <c r="G215" s="5" t="s">
        <v>20</v>
      </c>
      <c r="H215">
        <v>4289</v>
      </c>
      <c r="I215">
        <f>VLOOKUP(B215,'Average Donation'!A:B,2)</f>
        <v>171549</v>
      </c>
      <c r="J215" t="s">
        <v>21</v>
      </c>
      <c r="K215" t="s">
        <v>22</v>
      </c>
      <c r="L215">
        <v>1289019600</v>
      </c>
      <c r="M215" s="12">
        <f t="shared" si="10"/>
        <v>40488.208333333336</v>
      </c>
      <c r="N215">
        <v>1289714400</v>
      </c>
      <c r="O215" s="12">
        <f t="shared" si="11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9"/>
        <v>1023.1428571428571</v>
      </c>
      <c r="G216" s="5" t="s">
        <v>20</v>
      </c>
      <c r="H216">
        <v>165</v>
      </c>
      <c r="I216">
        <f>VLOOKUP(B216,'Average Donation'!A:B,2)</f>
        <v>14324</v>
      </c>
      <c r="J216" t="s">
        <v>21</v>
      </c>
      <c r="K216" t="s">
        <v>22</v>
      </c>
      <c r="L216">
        <v>1282194000</v>
      </c>
      <c r="M216" s="12">
        <f t="shared" si="10"/>
        <v>40409.208333333336</v>
      </c>
      <c r="N216">
        <v>1282712400</v>
      </c>
      <c r="O216" s="12">
        <f t="shared" si="11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9"/>
        <v>3.841836734693878</v>
      </c>
      <c r="G217" s="5" t="s">
        <v>14</v>
      </c>
      <c r="H217">
        <v>143</v>
      </c>
      <c r="I217">
        <f>VLOOKUP(B217,'Average Donation'!A:B,2)</f>
        <v>6024</v>
      </c>
      <c r="J217" t="s">
        <v>21</v>
      </c>
      <c r="K217" t="s">
        <v>22</v>
      </c>
      <c r="L217">
        <v>1550037600</v>
      </c>
      <c r="M217" s="12">
        <f t="shared" si="10"/>
        <v>43509.25</v>
      </c>
      <c r="N217">
        <v>1550210400</v>
      </c>
      <c r="O217" s="12">
        <f t="shared" si="11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9"/>
        <v>155.07066557107643</v>
      </c>
      <c r="G218" s="5" t="s">
        <v>20</v>
      </c>
      <c r="H218">
        <v>1815</v>
      </c>
      <c r="I218">
        <f>VLOOKUP(B218,'Average Donation'!A:B,2)</f>
        <v>188721</v>
      </c>
      <c r="J218" t="s">
        <v>21</v>
      </c>
      <c r="K218" t="s">
        <v>22</v>
      </c>
      <c r="L218">
        <v>1321941600</v>
      </c>
      <c r="M218" s="12">
        <f t="shared" si="10"/>
        <v>40869.25</v>
      </c>
      <c r="N218">
        <v>1322114400</v>
      </c>
      <c r="O218" s="12">
        <f t="shared" si="11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9"/>
        <v>44.753477588871718</v>
      </c>
      <c r="G219" s="5" t="s">
        <v>14</v>
      </c>
      <c r="H219">
        <v>934</v>
      </c>
      <c r="I219">
        <f>VLOOKUP(B219,'Average Donation'!A:B,2)</f>
        <v>57911</v>
      </c>
      <c r="J219" t="s">
        <v>21</v>
      </c>
      <c r="K219" t="s">
        <v>22</v>
      </c>
      <c r="L219">
        <v>1556427600</v>
      </c>
      <c r="M219" s="12">
        <f t="shared" si="10"/>
        <v>43583.208333333328</v>
      </c>
      <c r="N219">
        <v>1557205200</v>
      </c>
      <c r="O219" s="12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9"/>
        <v>215.94736842105263</v>
      </c>
      <c r="G220" s="5" t="s">
        <v>20</v>
      </c>
      <c r="H220">
        <v>397</v>
      </c>
      <c r="I220">
        <f>VLOOKUP(B220,'Average Donation'!A:B,2)</f>
        <v>12309</v>
      </c>
      <c r="J220" t="s">
        <v>40</v>
      </c>
      <c r="K220" t="s">
        <v>41</v>
      </c>
      <c r="L220">
        <v>1320991200</v>
      </c>
      <c r="M220" s="12">
        <f t="shared" si="10"/>
        <v>40858.25</v>
      </c>
      <c r="N220">
        <v>1323928800</v>
      </c>
      <c r="O220" s="12">
        <f t="shared" si="11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9"/>
        <v>332.12709832134288</v>
      </c>
      <c r="G221" s="5" t="s">
        <v>20</v>
      </c>
      <c r="H221">
        <v>1539</v>
      </c>
      <c r="I221">
        <f>VLOOKUP(B221,'Average Donation'!A:B,2)</f>
        <v>138497</v>
      </c>
      <c r="J221" t="s">
        <v>21</v>
      </c>
      <c r="K221" t="s">
        <v>22</v>
      </c>
      <c r="L221">
        <v>1345093200</v>
      </c>
      <c r="M221" s="12">
        <f t="shared" si="10"/>
        <v>41137.208333333336</v>
      </c>
      <c r="N221">
        <v>1346130000</v>
      </c>
      <c r="O221" s="12">
        <f t="shared" si="11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9"/>
        <v>8.4430379746835449</v>
      </c>
      <c r="G222" s="5" t="s">
        <v>14</v>
      </c>
      <c r="H222">
        <v>17</v>
      </c>
      <c r="I222">
        <f>VLOOKUP(B222,'Average Donation'!A:B,2)</f>
        <v>667</v>
      </c>
      <c r="J222" t="s">
        <v>21</v>
      </c>
      <c r="K222" t="s">
        <v>22</v>
      </c>
      <c r="L222">
        <v>1309496400</v>
      </c>
      <c r="M222" s="12">
        <f t="shared" si="10"/>
        <v>40725.208333333336</v>
      </c>
      <c r="N222">
        <v>1311051600</v>
      </c>
      <c r="O222" s="12">
        <f t="shared" si="11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9"/>
        <v>98.625514403292186</v>
      </c>
      <c r="G223" s="5" t="s">
        <v>14</v>
      </c>
      <c r="H223">
        <v>2179</v>
      </c>
      <c r="I223">
        <f>VLOOKUP(B223,'Average Donation'!A:B,2)</f>
        <v>119830</v>
      </c>
      <c r="J223" t="s">
        <v>21</v>
      </c>
      <c r="K223" t="s">
        <v>22</v>
      </c>
      <c r="L223">
        <v>1340254800</v>
      </c>
      <c r="M223" s="12">
        <f t="shared" si="10"/>
        <v>41081.208333333336</v>
      </c>
      <c r="N223">
        <v>1340427600</v>
      </c>
      <c r="O223" s="12">
        <f t="shared" si="11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9"/>
        <v>137.97916666666669</v>
      </c>
      <c r="G224" s="5" t="s">
        <v>20</v>
      </c>
      <c r="H224">
        <v>138</v>
      </c>
      <c r="I224">
        <f>VLOOKUP(B224,'Average Donation'!A:B,2)</f>
        <v>6623</v>
      </c>
      <c r="J224" t="s">
        <v>21</v>
      </c>
      <c r="K224" t="s">
        <v>22</v>
      </c>
      <c r="L224">
        <v>1412226000</v>
      </c>
      <c r="M224" s="12">
        <f t="shared" si="10"/>
        <v>41914.208333333336</v>
      </c>
      <c r="N224">
        <v>1412312400</v>
      </c>
      <c r="O224" s="12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9"/>
        <v>93.81099656357388</v>
      </c>
      <c r="G225" s="5" t="s">
        <v>14</v>
      </c>
      <c r="H225">
        <v>931</v>
      </c>
      <c r="I225">
        <f>VLOOKUP(B225,'Average Donation'!A:B,2)</f>
        <v>81897</v>
      </c>
      <c r="J225" t="s">
        <v>21</v>
      </c>
      <c r="K225" t="s">
        <v>22</v>
      </c>
      <c r="L225">
        <v>1458104400</v>
      </c>
      <c r="M225" s="12">
        <f t="shared" si="10"/>
        <v>42445.208333333328</v>
      </c>
      <c r="N225">
        <v>1459314000</v>
      </c>
      <c r="O225" s="12">
        <f t="shared" si="11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9"/>
        <v>403.63930885529157</v>
      </c>
      <c r="G226" s="5" t="s">
        <v>20</v>
      </c>
      <c r="H226">
        <v>3594</v>
      </c>
      <c r="I226">
        <f>VLOOKUP(B226,'Average Donation'!A:B,2)</f>
        <v>186885</v>
      </c>
      <c r="J226" t="s">
        <v>21</v>
      </c>
      <c r="K226" t="s">
        <v>22</v>
      </c>
      <c r="L226">
        <v>1411534800</v>
      </c>
      <c r="M226" s="12">
        <f t="shared" si="10"/>
        <v>41906.208333333336</v>
      </c>
      <c r="N226">
        <v>1415426400</v>
      </c>
      <c r="O226" s="12">
        <f t="shared" si="11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9"/>
        <v>260.1740412979351</v>
      </c>
      <c r="G227" s="5" t="s">
        <v>20</v>
      </c>
      <c r="H227">
        <v>5880</v>
      </c>
      <c r="I227">
        <f>VLOOKUP(B227,'Average Donation'!A:B,2)</f>
        <v>176398</v>
      </c>
      <c r="J227" t="s">
        <v>21</v>
      </c>
      <c r="K227" t="s">
        <v>22</v>
      </c>
      <c r="L227">
        <v>1399093200</v>
      </c>
      <c r="M227" s="12">
        <f t="shared" si="10"/>
        <v>41762.208333333336</v>
      </c>
      <c r="N227">
        <v>1399093200</v>
      </c>
      <c r="O227" s="12">
        <f t="shared" si="11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9"/>
        <v>366.63333333333333</v>
      </c>
      <c r="G228" s="5" t="s">
        <v>20</v>
      </c>
      <c r="H228">
        <v>112</v>
      </c>
      <c r="I228">
        <f>VLOOKUP(B228,'Average Donation'!A:B,2)</f>
        <v>10710.5</v>
      </c>
      <c r="J228" t="s">
        <v>21</v>
      </c>
      <c r="K228" t="s">
        <v>22</v>
      </c>
      <c r="L228">
        <v>1270702800</v>
      </c>
      <c r="M228" s="12">
        <f t="shared" si="10"/>
        <v>40276.208333333336</v>
      </c>
      <c r="N228">
        <v>1273899600</v>
      </c>
      <c r="O228" s="12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9"/>
        <v>168.72085385878489</v>
      </c>
      <c r="G229" s="5" t="s">
        <v>20</v>
      </c>
      <c r="H229">
        <v>943</v>
      </c>
      <c r="I229">
        <f>VLOOKUP(B229,'Average Donation'!A:B,2)</f>
        <v>102751</v>
      </c>
      <c r="J229" t="s">
        <v>21</v>
      </c>
      <c r="K229" t="s">
        <v>22</v>
      </c>
      <c r="L229">
        <v>1431666000</v>
      </c>
      <c r="M229" s="12">
        <f t="shared" si="10"/>
        <v>42139.208333333328</v>
      </c>
      <c r="N229">
        <v>1432184400</v>
      </c>
      <c r="O229" s="12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9"/>
        <v>119.90717911530093</v>
      </c>
      <c r="G230" s="5" t="s">
        <v>20</v>
      </c>
      <c r="H230">
        <v>2468</v>
      </c>
      <c r="I230">
        <f>VLOOKUP(B230,'Average Donation'!A:B,2)</f>
        <v>165352</v>
      </c>
      <c r="J230" t="s">
        <v>21</v>
      </c>
      <c r="K230" t="s">
        <v>22</v>
      </c>
      <c r="L230">
        <v>1472619600</v>
      </c>
      <c r="M230" s="12">
        <f t="shared" si="10"/>
        <v>42613.208333333328</v>
      </c>
      <c r="N230">
        <v>1474779600</v>
      </c>
      <c r="O230" s="12">
        <f t="shared" si="11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9"/>
        <v>193.68925233644859</v>
      </c>
      <c r="G231" s="5" t="s">
        <v>20</v>
      </c>
      <c r="H231">
        <v>2551</v>
      </c>
      <c r="I231">
        <f>VLOOKUP(B231,'Average Donation'!A:B,2)</f>
        <v>165798</v>
      </c>
      <c r="J231" t="s">
        <v>21</v>
      </c>
      <c r="K231" t="s">
        <v>22</v>
      </c>
      <c r="L231">
        <v>1496293200</v>
      </c>
      <c r="M231" s="12">
        <f t="shared" si="10"/>
        <v>42887.208333333328</v>
      </c>
      <c r="N231">
        <v>1500440400</v>
      </c>
      <c r="O231" s="12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9"/>
        <v>420.16666666666669</v>
      </c>
      <c r="G232" s="5" t="s">
        <v>20</v>
      </c>
      <c r="H232">
        <v>101</v>
      </c>
      <c r="I232">
        <f>VLOOKUP(B232,'Average Donation'!A:B,2)</f>
        <v>10084</v>
      </c>
      <c r="J232" t="s">
        <v>21</v>
      </c>
      <c r="K232" t="s">
        <v>22</v>
      </c>
      <c r="L232">
        <v>1575612000</v>
      </c>
      <c r="M232" s="12">
        <f t="shared" si="10"/>
        <v>43805.25</v>
      </c>
      <c r="N232">
        <v>1575612000</v>
      </c>
      <c r="O232" s="12">
        <f t="shared" si="11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9"/>
        <v>76.708333333333329</v>
      </c>
      <c r="G233" s="5" t="s">
        <v>74</v>
      </c>
      <c r="H233">
        <v>67</v>
      </c>
      <c r="I233">
        <f>VLOOKUP(B233,'Average Donation'!A:B,2)</f>
        <v>5523</v>
      </c>
      <c r="J233" t="s">
        <v>21</v>
      </c>
      <c r="K233" t="s">
        <v>22</v>
      </c>
      <c r="L233">
        <v>1369112400</v>
      </c>
      <c r="M233" s="12">
        <f t="shared" si="10"/>
        <v>41415.208333333336</v>
      </c>
      <c r="N233">
        <v>1374123600</v>
      </c>
      <c r="O233" s="12">
        <f t="shared" si="11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9"/>
        <v>171.26470588235293</v>
      </c>
      <c r="G234" s="5" t="s">
        <v>20</v>
      </c>
      <c r="H234">
        <v>92</v>
      </c>
      <c r="I234">
        <f>VLOOKUP(B234,'Average Donation'!A:B,2)</f>
        <v>5823</v>
      </c>
      <c r="J234" t="s">
        <v>21</v>
      </c>
      <c r="K234" t="s">
        <v>22</v>
      </c>
      <c r="L234">
        <v>1469422800</v>
      </c>
      <c r="M234" s="12">
        <f t="shared" si="10"/>
        <v>42576.208333333328</v>
      </c>
      <c r="N234">
        <v>1469509200</v>
      </c>
      <c r="O234" s="12">
        <f t="shared" si="11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9"/>
        <v>157.89473684210526</v>
      </c>
      <c r="G235" s="5" t="s">
        <v>20</v>
      </c>
      <c r="H235">
        <v>62</v>
      </c>
      <c r="I235">
        <f>VLOOKUP(B235,'Average Donation'!A:B,2)</f>
        <v>6000</v>
      </c>
      <c r="J235" t="s">
        <v>21</v>
      </c>
      <c r="K235" t="s">
        <v>22</v>
      </c>
      <c r="L235">
        <v>1307854800</v>
      </c>
      <c r="M235" s="12">
        <f t="shared" si="10"/>
        <v>40706.208333333336</v>
      </c>
      <c r="N235">
        <v>1309237200</v>
      </c>
      <c r="O235" s="12">
        <f t="shared" si="11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9"/>
        <v>109.08</v>
      </c>
      <c r="G236" s="5" t="s">
        <v>20</v>
      </c>
      <c r="H236">
        <v>149</v>
      </c>
      <c r="I236">
        <f>VLOOKUP(B236,'Average Donation'!A:B,2)</f>
        <v>8181</v>
      </c>
      <c r="J236" t="s">
        <v>107</v>
      </c>
      <c r="K236" t="s">
        <v>108</v>
      </c>
      <c r="L236">
        <v>1503378000</v>
      </c>
      <c r="M236" s="12">
        <f t="shared" si="10"/>
        <v>42969.208333333328</v>
      </c>
      <c r="N236">
        <v>1503982800</v>
      </c>
      <c r="O236" s="12">
        <f t="shared" si="11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9"/>
        <v>41.732558139534881</v>
      </c>
      <c r="G237" s="5" t="s">
        <v>14</v>
      </c>
      <c r="H237">
        <v>92</v>
      </c>
      <c r="I237">
        <f>VLOOKUP(B237,'Average Donation'!A:B,2)</f>
        <v>3589</v>
      </c>
      <c r="J237" t="s">
        <v>21</v>
      </c>
      <c r="K237" t="s">
        <v>22</v>
      </c>
      <c r="L237">
        <v>1486965600</v>
      </c>
      <c r="M237" s="12">
        <f t="shared" si="10"/>
        <v>42779.25</v>
      </c>
      <c r="N237">
        <v>1487397600</v>
      </c>
      <c r="O237" s="12">
        <f t="shared" si="11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9"/>
        <v>10.944303797468354</v>
      </c>
      <c r="G238" s="5" t="s">
        <v>14</v>
      </c>
      <c r="H238">
        <v>57</v>
      </c>
      <c r="I238">
        <f>VLOOKUP(B238,'Average Donation'!A:B,2)</f>
        <v>4323</v>
      </c>
      <c r="J238" t="s">
        <v>26</v>
      </c>
      <c r="K238" t="s">
        <v>27</v>
      </c>
      <c r="L238">
        <v>1561438800</v>
      </c>
      <c r="M238" s="12">
        <f t="shared" si="10"/>
        <v>43641.208333333328</v>
      </c>
      <c r="N238">
        <v>1562043600</v>
      </c>
      <c r="O238" s="12">
        <f t="shared" si="11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9"/>
        <v>159.3763440860215</v>
      </c>
      <c r="G239" s="5" t="s">
        <v>20</v>
      </c>
      <c r="H239">
        <v>329</v>
      </c>
      <c r="I239">
        <f>VLOOKUP(B239,'Average Donation'!A:B,2)</f>
        <v>14822</v>
      </c>
      <c r="J239" t="s">
        <v>21</v>
      </c>
      <c r="K239" t="s">
        <v>22</v>
      </c>
      <c r="L239">
        <v>1398402000</v>
      </c>
      <c r="M239" s="12">
        <f t="shared" si="10"/>
        <v>41754.208333333336</v>
      </c>
      <c r="N239">
        <v>1398574800</v>
      </c>
      <c r="O239" s="12">
        <f t="shared" si="11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9"/>
        <v>422.41666666666669</v>
      </c>
      <c r="G240" s="5" t="s">
        <v>20</v>
      </c>
      <c r="H240">
        <v>97</v>
      </c>
      <c r="I240">
        <f>VLOOKUP(B240,'Average Donation'!A:B,2)</f>
        <v>10138</v>
      </c>
      <c r="J240" t="s">
        <v>36</v>
      </c>
      <c r="K240" t="s">
        <v>37</v>
      </c>
      <c r="L240">
        <v>1513231200</v>
      </c>
      <c r="M240" s="12">
        <f t="shared" si="10"/>
        <v>43083.25</v>
      </c>
      <c r="N240">
        <v>1515391200</v>
      </c>
      <c r="O240" s="12">
        <f t="shared" si="11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9"/>
        <v>97.71875</v>
      </c>
      <c r="G241" s="5" t="s">
        <v>14</v>
      </c>
      <c r="H241">
        <v>41</v>
      </c>
      <c r="I241">
        <f>VLOOKUP(B241,'Average Donation'!A:B,2)</f>
        <v>3127</v>
      </c>
      <c r="J241" t="s">
        <v>21</v>
      </c>
      <c r="K241" t="s">
        <v>22</v>
      </c>
      <c r="L241">
        <v>1440824400</v>
      </c>
      <c r="M241" s="12">
        <f t="shared" si="10"/>
        <v>42245.208333333328</v>
      </c>
      <c r="N241">
        <v>1441170000</v>
      </c>
      <c r="O241" s="12">
        <f t="shared" si="11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9"/>
        <v>418.78911564625849</v>
      </c>
      <c r="G242" s="5" t="s">
        <v>20</v>
      </c>
      <c r="H242">
        <v>1784</v>
      </c>
      <c r="I242">
        <f>VLOOKUP(B242,'Average Donation'!A:B,2)</f>
        <v>123124</v>
      </c>
      <c r="J242" t="s">
        <v>21</v>
      </c>
      <c r="K242" t="s">
        <v>22</v>
      </c>
      <c r="L242">
        <v>1281070800</v>
      </c>
      <c r="M242" s="12">
        <f t="shared" si="10"/>
        <v>40396.208333333336</v>
      </c>
      <c r="N242">
        <v>1281157200</v>
      </c>
      <c r="O242" s="12">
        <f t="shared" si="11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9"/>
        <v>101.91632047477745</v>
      </c>
      <c r="G243" s="5" t="s">
        <v>20</v>
      </c>
      <c r="H243">
        <v>1684</v>
      </c>
      <c r="I243">
        <f>VLOOKUP(B243,'Average Donation'!A:B,2)</f>
        <v>171729</v>
      </c>
      <c r="J243" t="s">
        <v>26</v>
      </c>
      <c r="K243" t="s">
        <v>27</v>
      </c>
      <c r="L243">
        <v>1397365200</v>
      </c>
      <c r="M243" s="12">
        <f t="shared" si="10"/>
        <v>41742.208333333336</v>
      </c>
      <c r="N243">
        <v>1398229200</v>
      </c>
      <c r="O243" s="12">
        <f t="shared" si="11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9"/>
        <v>127.72619047619047</v>
      </c>
      <c r="G244" s="5" t="s">
        <v>20</v>
      </c>
      <c r="H244">
        <v>250</v>
      </c>
      <c r="I244">
        <f>VLOOKUP(B244,'Average Donation'!A:B,2)</f>
        <v>10729</v>
      </c>
      <c r="J244" t="s">
        <v>21</v>
      </c>
      <c r="K244" t="s">
        <v>22</v>
      </c>
      <c r="L244">
        <v>1494392400</v>
      </c>
      <c r="M244" s="12">
        <f t="shared" si="10"/>
        <v>42865.208333333328</v>
      </c>
      <c r="N244">
        <v>1495256400</v>
      </c>
      <c r="O244" s="12">
        <f t="shared" si="11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9"/>
        <v>445.21739130434781</v>
      </c>
      <c r="G245" s="5" t="s">
        <v>20</v>
      </c>
      <c r="H245">
        <v>238</v>
      </c>
      <c r="I245">
        <f>VLOOKUP(B245,'Average Donation'!A:B,2)</f>
        <v>10240</v>
      </c>
      <c r="J245" t="s">
        <v>21</v>
      </c>
      <c r="K245" t="s">
        <v>22</v>
      </c>
      <c r="L245">
        <v>1520143200</v>
      </c>
      <c r="M245" s="12">
        <f t="shared" si="10"/>
        <v>43163.25</v>
      </c>
      <c r="N245">
        <v>1520402400</v>
      </c>
      <c r="O245" s="12">
        <f t="shared" si="11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9"/>
        <v>569.71428571428578</v>
      </c>
      <c r="G246" s="5" t="s">
        <v>20</v>
      </c>
      <c r="H246">
        <v>53</v>
      </c>
      <c r="I246">
        <f>VLOOKUP(B246,'Average Donation'!A:B,2)</f>
        <v>3988</v>
      </c>
      <c r="J246" t="s">
        <v>21</v>
      </c>
      <c r="K246" t="s">
        <v>22</v>
      </c>
      <c r="L246">
        <v>1405314000</v>
      </c>
      <c r="M246" s="12">
        <f t="shared" si="10"/>
        <v>41834.208333333336</v>
      </c>
      <c r="N246">
        <v>1409806800</v>
      </c>
      <c r="O246" s="12">
        <f t="shared" si="11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9"/>
        <v>509.34482758620686</v>
      </c>
      <c r="G247" s="5" t="s">
        <v>20</v>
      </c>
      <c r="H247">
        <v>214</v>
      </c>
      <c r="I247">
        <f>VLOOKUP(B247,'Average Donation'!A:B,2)</f>
        <v>14771</v>
      </c>
      <c r="J247" t="s">
        <v>21</v>
      </c>
      <c r="K247" t="s">
        <v>22</v>
      </c>
      <c r="L247">
        <v>1396846800</v>
      </c>
      <c r="M247" s="12">
        <f t="shared" si="10"/>
        <v>41736.208333333336</v>
      </c>
      <c r="N247">
        <v>1396933200</v>
      </c>
      <c r="O247" s="12">
        <f t="shared" si="11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9"/>
        <v>325.5333333333333</v>
      </c>
      <c r="G248" s="5" t="s">
        <v>20</v>
      </c>
      <c r="H248">
        <v>222</v>
      </c>
      <c r="I248">
        <f>VLOOKUP(B248,'Average Donation'!A:B,2)</f>
        <v>14649</v>
      </c>
      <c r="J248" t="s">
        <v>21</v>
      </c>
      <c r="K248" t="s">
        <v>22</v>
      </c>
      <c r="L248">
        <v>1375678800</v>
      </c>
      <c r="M248" s="12">
        <f t="shared" si="10"/>
        <v>41491.208333333336</v>
      </c>
      <c r="N248">
        <v>1376024400</v>
      </c>
      <c r="O248" s="12">
        <f t="shared" si="11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9"/>
        <v>932.61616161616166</v>
      </c>
      <c r="G249" s="5" t="s">
        <v>20</v>
      </c>
      <c r="H249">
        <v>1884</v>
      </c>
      <c r="I249">
        <f>VLOOKUP(B249,'Average Donation'!A:B,2)</f>
        <v>184658</v>
      </c>
      <c r="J249" t="s">
        <v>21</v>
      </c>
      <c r="K249" t="s">
        <v>22</v>
      </c>
      <c r="L249">
        <v>1482386400</v>
      </c>
      <c r="M249" s="12">
        <f t="shared" si="10"/>
        <v>42726.25</v>
      </c>
      <c r="N249">
        <v>1483682400</v>
      </c>
      <c r="O249" s="12">
        <f t="shared" si="11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9"/>
        <v>211.33870967741933</v>
      </c>
      <c r="G250" s="5" t="s">
        <v>20</v>
      </c>
      <c r="H250">
        <v>218</v>
      </c>
      <c r="I250">
        <f>VLOOKUP(B250,'Average Donation'!A:B,2)</f>
        <v>13103</v>
      </c>
      <c r="J250" t="s">
        <v>26</v>
      </c>
      <c r="K250" t="s">
        <v>27</v>
      </c>
      <c r="L250">
        <v>1420005600</v>
      </c>
      <c r="M250" s="12">
        <f t="shared" si="10"/>
        <v>42004.25</v>
      </c>
      <c r="N250">
        <v>1420437600</v>
      </c>
      <c r="O250" s="12">
        <f t="shared" si="11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9"/>
        <v>273.32520325203251</v>
      </c>
      <c r="G251" s="5" t="s">
        <v>20</v>
      </c>
      <c r="H251">
        <v>6465</v>
      </c>
      <c r="I251">
        <f>VLOOKUP(B251,'Average Donation'!A:B,2)</f>
        <v>168095</v>
      </c>
      <c r="J251" t="s">
        <v>21</v>
      </c>
      <c r="K251" t="s">
        <v>22</v>
      </c>
      <c r="L251">
        <v>1420178400</v>
      </c>
      <c r="M251" s="12">
        <f t="shared" si="10"/>
        <v>42006.25</v>
      </c>
      <c r="N251">
        <v>1420783200</v>
      </c>
      <c r="O251" s="12">
        <f t="shared" si="11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9"/>
        <v>3</v>
      </c>
      <c r="G252" s="5" t="s">
        <v>14</v>
      </c>
      <c r="H252">
        <v>1</v>
      </c>
      <c r="I252">
        <f>VLOOKUP(B252,'Average Donation'!A:B,2)</f>
        <v>3</v>
      </c>
      <c r="J252" t="s">
        <v>21</v>
      </c>
      <c r="K252" t="s">
        <v>22</v>
      </c>
      <c r="L252">
        <v>1264399200</v>
      </c>
      <c r="M252" s="12">
        <f t="shared" si="10"/>
        <v>40203.25</v>
      </c>
      <c r="N252">
        <v>1267423200</v>
      </c>
      <c r="O252" s="12">
        <f t="shared" si="11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9"/>
        <v>54.084507042253513</v>
      </c>
      <c r="G253" s="5" t="s">
        <v>14</v>
      </c>
      <c r="H253">
        <v>101</v>
      </c>
      <c r="I253">
        <f>VLOOKUP(B253,'Average Donation'!A:B,2)</f>
        <v>3840</v>
      </c>
      <c r="J253" t="s">
        <v>21</v>
      </c>
      <c r="K253" t="s">
        <v>22</v>
      </c>
      <c r="L253">
        <v>1355032800</v>
      </c>
      <c r="M253" s="12">
        <f t="shared" si="10"/>
        <v>41252.25</v>
      </c>
      <c r="N253">
        <v>1355205600</v>
      </c>
      <c r="O253" s="12">
        <f t="shared" si="11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9"/>
        <v>626.29999999999995</v>
      </c>
      <c r="G254" s="5" t="s">
        <v>20</v>
      </c>
      <c r="H254">
        <v>59</v>
      </c>
      <c r="I254">
        <f>VLOOKUP(B254,'Average Donation'!A:B,2)</f>
        <v>77920.5</v>
      </c>
      <c r="J254" t="s">
        <v>21</v>
      </c>
      <c r="K254" t="s">
        <v>22</v>
      </c>
      <c r="L254">
        <v>1382677200</v>
      </c>
      <c r="M254" s="12">
        <f t="shared" si="10"/>
        <v>41572.208333333336</v>
      </c>
      <c r="N254">
        <v>1383109200</v>
      </c>
      <c r="O254" s="12">
        <f t="shared" si="11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9"/>
        <v>89.021399176954731</v>
      </c>
      <c r="G255" s="5" t="s">
        <v>14</v>
      </c>
      <c r="H255">
        <v>1335</v>
      </c>
      <c r="I255">
        <f>VLOOKUP(B255,'Average Donation'!A:B,2)</f>
        <v>108161</v>
      </c>
      <c r="J255" t="s">
        <v>15</v>
      </c>
      <c r="K255" t="s">
        <v>16</v>
      </c>
      <c r="L255">
        <v>1302238800</v>
      </c>
      <c r="M255" s="12">
        <f t="shared" si="10"/>
        <v>40641.208333333336</v>
      </c>
      <c r="N255">
        <v>1303275600</v>
      </c>
      <c r="O255" s="12">
        <f t="shared" si="11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9"/>
        <v>184.89130434782609</v>
      </c>
      <c r="G256" s="5" t="s">
        <v>20</v>
      </c>
      <c r="H256">
        <v>88</v>
      </c>
      <c r="I256">
        <f>VLOOKUP(B256,'Average Donation'!A:B,2)</f>
        <v>8505</v>
      </c>
      <c r="J256" t="s">
        <v>21</v>
      </c>
      <c r="K256" t="s">
        <v>22</v>
      </c>
      <c r="L256">
        <v>1487656800</v>
      </c>
      <c r="M256" s="12">
        <f t="shared" si="10"/>
        <v>42787.25</v>
      </c>
      <c r="N256">
        <v>1487829600</v>
      </c>
      <c r="O256" s="12">
        <f t="shared" si="11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9"/>
        <v>120.16770186335404</v>
      </c>
      <c r="G257" s="5" t="s">
        <v>20</v>
      </c>
      <c r="H257">
        <v>1697</v>
      </c>
      <c r="I257">
        <f>VLOOKUP(B257,'Average Donation'!A:B,2)</f>
        <v>96735</v>
      </c>
      <c r="J257" t="s">
        <v>21</v>
      </c>
      <c r="K257" t="s">
        <v>22</v>
      </c>
      <c r="L257">
        <v>1297836000</v>
      </c>
      <c r="M257" s="12">
        <f t="shared" si="10"/>
        <v>40590.25</v>
      </c>
      <c r="N257">
        <v>1298268000</v>
      </c>
      <c r="O257" s="12">
        <f t="shared" si="11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9"/>
        <v>23.390243902439025</v>
      </c>
      <c r="G258" s="5" t="s">
        <v>14</v>
      </c>
      <c r="H258">
        <v>15</v>
      </c>
      <c r="I258">
        <f>VLOOKUP(B258,'Average Donation'!A:B,2)</f>
        <v>959</v>
      </c>
      <c r="J258" t="s">
        <v>40</v>
      </c>
      <c r="K258" t="s">
        <v>41</v>
      </c>
      <c r="L258">
        <v>1453615200</v>
      </c>
      <c r="M258" s="12">
        <f t="shared" si="10"/>
        <v>42393.25</v>
      </c>
      <c r="N258">
        <v>1456812000</v>
      </c>
      <c r="O258" s="12">
        <f t="shared" si="11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2">100*(E259/D259)</f>
        <v>146</v>
      </c>
      <c r="G259" s="5" t="s">
        <v>20</v>
      </c>
      <c r="H259">
        <v>92</v>
      </c>
      <c r="I259">
        <f>VLOOKUP(B259,'Average Donation'!A:B,2)</f>
        <v>8322</v>
      </c>
      <c r="J259" t="s">
        <v>21</v>
      </c>
      <c r="K259" t="s">
        <v>22</v>
      </c>
      <c r="L259">
        <v>1362463200</v>
      </c>
      <c r="M259" s="12">
        <f t="shared" ref="M259:M322" si="13">(((L259/60)/60)/24)+DATE(1970,1,1)</f>
        <v>41338.25</v>
      </c>
      <c r="N259">
        <v>1363669200</v>
      </c>
      <c r="O259" s="12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2"/>
        <v>268.48</v>
      </c>
      <c r="G260" s="5" t="s">
        <v>20</v>
      </c>
      <c r="H260">
        <v>186</v>
      </c>
      <c r="I260">
        <f>VLOOKUP(B260,'Average Donation'!A:B,2)</f>
        <v>13424</v>
      </c>
      <c r="J260" t="s">
        <v>21</v>
      </c>
      <c r="K260" t="s">
        <v>22</v>
      </c>
      <c r="L260">
        <v>1481176800</v>
      </c>
      <c r="M260" s="12">
        <f t="shared" si="13"/>
        <v>42712.25</v>
      </c>
      <c r="N260">
        <v>1482904800</v>
      </c>
      <c r="O260" s="12">
        <f t="shared" si="14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2"/>
        <v>597.5</v>
      </c>
      <c r="G261" s="5" t="s">
        <v>20</v>
      </c>
      <c r="H261">
        <v>138</v>
      </c>
      <c r="I261">
        <f>VLOOKUP(B261,'Average Donation'!A:B,2)</f>
        <v>10755</v>
      </c>
      <c r="J261" t="s">
        <v>21</v>
      </c>
      <c r="K261" t="s">
        <v>22</v>
      </c>
      <c r="L261">
        <v>1354946400</v>
      </c>
      <c r="M261" s="12">
        <f t="shared" si="13"/>
        <v>41251.25</v>
      </c>
      <c r="N261">
        <v>1356588000</v>
      </c>
      <c r="O261" s="12">
        <f t="shared" si="14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2"/>
        <v>157.69841269841268</v>
      </c>
      <c r="G262" s="5" t="s">
        <v>20</v>
      </c>
      <c r="H262">
        <v>261</v>
      </c>
      <c r="I262">
        <f>VLOOKUP(B262,'Average Donation'!A:B,2)</f>
        <v>9935</v>
      </c>
      <c r="J262" t="s">
        <v>21</v>
      </c>
      <c r="K262" t="s">
        <v>22</v>
      </c>
      <c r="L262">
        <v>1348808400</v>
      </c>
      <c r="M262" s="12">
        <f t="shared" si="13"/>
        <v>41180.208333333336</v>
      </c>
      <c r="N262">
        <v>1349845200</v>
      </c>
      <c r="O262" s="12">
        <f t="shared" si="14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2"/>
        <v>31.201660735468568</v>
      </c>
      <c r="G263" s="5" t="s">
        <v>14</v>
      </c>
      <c r="H263">
        <v>454</v>
      </c>
      <c r="I263">
        <f>VLOOKUP(B263,'Average Donation'!A:B,2)</f>
        <v>26303</v>
      </c>
      <c r="J263" t="s">
        <v>21</v>
      </c>
      <c r="K263" t="s">
        <v>22</v>
      </c>
      <c r="L263">
        <v>1282712400</v>
      </c>
      <c r="M263" s="12">
        <f t="shared" si="13"/>
        <v>40415.208333333336</v>
      </c>
      <c r="N263">
        <v>1283058000</v>
      </c>
      <c r="O263" s="12">
        <f t="shared" si="14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2"/>
        <v>313.41176470588238</v>
      </c>
      <c r="G264" s="5" t="s">
        <v>20</v>
      </c>
      <c r="H264">
        <v>107</v>
      </c>
      <c r="I264">
        <f>VLOOKUP(B264,'Average Donation'!A:B,2)</f>
        <v>5328</v>
      </c>
      <c r="J264" t="s">
        <v>21</v>
      </c>
      <c r="K264" t="s">
        <v>22</v>
      </c>
      <c r="L264">
        <v>1301979600</v>
      </c>
      <c r="M264" s="12">
        <f t="shared" si="13"/>
        <v>40638.208333333336</v>
      </c>
      <c r="N264">
        <v>1304226000</v>
      </c>
      <c r="O264" s="12">
        <f t="shared" si="14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2"/>
        <v>370.89655172413791</v>
      </c>
      <c r="G265" s="5" t="s">
        <v>20</v>
      </c>
      <c r="H265">
        <v>199</v>
      </c>
      <c r="I265">
        <f>VLOOKUP(B265,'Average Donation'!A:B,2)</f>
        <v>10756</v>
      </c>
      <c r="J265" t="s">
        <v>21</v>
      </c>
      <c r="K265" t="s">
        <v>22</v>
      </c>
      <c r="L265">
        <v>1263016800</v>
      </c>
      <c r="M265" s="12">
        <f t="shared" si="13"/>
        <v>40187.25</v>
      </c>
      <c r="N265">
        <v>1263016800</v>
      </c>
      <c r="O265" s="12">
        <f t="shared" si="14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2"/>
        <v>362.66447368421052</v>
      </c>
      <c r="G266" s="5" t="s">
        <v>20</v>
      </c>
      <c r="H266">
        <v>5512</v>
      </c>
      <c r="I266">
        <f>VLOOKUP(B266,'Average Donation'!A:B,2)</f>
        <v>165375</v>
      </c>
      <c r="J266" t="s">
        <v>21</v>
      </c>
      <c r="K266" t="s">
        <v>22</v>
      </c>
      <c r="L266">
        <v>1360648800</v>
      </c>
      <c r="M266" s="12">
        <f t="shared" si="13"/>
        <v>41317.25</v>
      </c>
      <c r="N266">
        <v>1362031200</v>
      </c>
      <c r="O266" s="12">
        <f t="shared" si="14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2"/>
        <v>123.08163265306122</v>
      </c>
      <c r="G267" s="5" t="s">
        <v>20</v>
      </c>
      <c r="H267">
        <v>86</v>
      </c>
      <c r="I267">
        <f>VLOOKUP(B267,'Average Donation'!A:B,2)</f>
        <v>6031</v>
      </c>
      <c r="J267" t="s">
        <v>21</v>
      </c>
      <c r="K267" t="s">
        <v>22</v>
      </c>
      <c r="L267">
        <v>1451800800</v>
      </c>
      <c r="M267" s="12">
        <f t="shared" si="13"/>
        <v>42372.25</v>
      </c>
      <c r="N267">
        <v>1455602400</v>
      </c>
      <c r="O267" s="12">
        <f t="shared" si="14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2"/>
        <v>76.766756032171585</v>
      </c>
      <c r="G268" s="5" t="s">
        <v>14</v>
      </c>
      <c r="H268">
        <v>3182</v>
      </c>
      <c r="I268">
        <f>VLOOKUP(B268,'Average Donation'!A:B,2)</f>
        <v>85902</v>
      </c>
      <c r="J268" t="s">
        <v>107</v>
      </c>
      <c r="K268" t="s">
        <v>108</v>
      </c>
      <c r="L268">
        <v>1415340000</v>
      </c>
      <c r="M268" s="12">
        <f t="shared" si="13"/>
        <v>41950.25</v>
      </c>
      <c r="N268">
        <v>1418191200</v>
      </c>
      <c r="O268" s="12">
        <f t="shared" si="14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2"/>
        <v>233.62012987012989</v>
      </c>
      <c r="G269" s="5" t="s">
        <v>20</v>
      </c>
      <c r="H269">
        <v>2768</v>
      </c>
      <c r="I269">
        <f>VLOOKUP(B269,'Average Donation'!A:B,2)</f>
        <v>143910</v>
      </c>
      <c r="J269" t="s">
        <v>26</v>
      </c>
      <c r="K269" t="s">
        <v>27</v>
      </c>
      <c r="L269">
        <v>1351054800</v>
      </c>
      <c r="M269" s="12">
        <f t="shared" si="13"/>
        <v>41206.208333333336</v>
      </c>
      <c r="N269">
        <v>1352440800</v>
      </c>
      <c r="O269" s="12">
        <f t="shared" si="14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2"/>
        <v>180.53333333333333</v>
      </c>
      <c r="G270" s="5" t="s">
        <v>20</v>
      </c>
      <c r="H270">
        <v>48</v>
      </c>
      <c r="I270">
        <f>VLOOKUP(B270,'Average Donation'!A:B,2)</f>
        <v>2708</v>
      </c>
      <c r="J270" t="s">
        <v>21</v>
      </c>
      <c r="K270" t="s">
        <v>22</v>
      </c>
      <c r="L270">
        <v>1349326800</v>
      </c>
      <c r="M270" s="12">
        <f t="shared" si="13"/>
        <v>41186.208333333336</v>
      </c>
      <c r="N270">
        <v>1353304800</v>
      </c>
      <c r="O270" s="12">
        <f t="shared" si="14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2"/>
        <v>252.62857142857143</v>
      </c>
      <c r="G271" s="5" t="s">
        <v>20</v>
      </c>
      <c r="H271">
        <v>87</v>
      </c>
      <c r="I271">
        <f>VLOOKUP(B271,'Average Donation'!A:B,2)</f>
        <v>8842</v>
      </c>
      <c r="J271" t="s">
        <v>21</v>
      </c>
      <c r="K271" t="s">
        <v>22</v>
      </c>
      <c r="L271">
        <v>1548914400</v>
      </c>
      <c r="M271" s="12">
        <f t="shared" si="13"/>
        <v>43496.25</v>
      </c>
      <c r="N271">
        <v>1550728800</v>
      </c>
      <c r="O271" s="12">
        <f t="shared" si="14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2"/>
        <v>27.176538240368025</v>
      </c>
      <c r="G272" s="5" t="s">
        <v>74</v>
      </c>
      <c r="H272">
        <v>1890</v>
      </c>
      <c r="I272">
        <f>VLOOKUP(B272,'Average Donation'!A:B,2)</f>
        <v>47260</v>
      </c>
      <c r="J272" t="s">
        <v>21</v>
      </c>
      <c r="K272" t="s">
        <v>22</v>
      </c>
      <c r="L272">
        <v>1291269600</v>
      </c>
      <c r="M272" s="12">
        <f t="shared" si="13"/>
        <v>40514.25</v>
      </c>
      <c r="N272">
        <v>1291442400</v>
      </c>
      <c r="O272" s="12">
        <f t="shared" si="14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2"/>
        <v>1.2706571242680547</v>
      </c>
      <c r="G273" s="5" t="s">
        <v>47</v>
      </c>
      <c r="H273">
        <v>61</v>
      </c>
      <c r="I273">
        <f>VLOOKUP(B273,'Average Donation'!A:B,2)</f>
        <v>1953</v>
      </c>
      <c r="J273" t="s">
        <v>21</v>
      </c>
      <c r="K273" t="s">
        <v>22</v>
      </c>
      <c r="L273">
        <v>1449468000</v>
      </c>
      <c r="M273" s="12">
        <f t="shared" si="13"/>
        <v>42345.25</v>
      </c>
      <c r="N273">
        <v>1452146400</v>
      </c>
      <c r="O273" s="12">
        <f t="shared" si="14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2"/>
        <v>304.0097847358121</v>
      </c>
      <c r="G274" s="5" t="s">
        <v>20</v>
      </c>
      <c r="H274">
        <v>1894</v>
      </c>
      <c r="I274">
        <f>VLOOKUP(B274,'Average Donation'!A:B,2)</f>
        <v>155349</v>
      </c>
      <c r="J274" t="s">
        <v>21</v>
      </c>
      <c r="K274" t="s">
        <v>22</v>
      </c>
      <c r="L274">
        <v>1562734800</v>
      </c>
      <c r="M274" s="12">
        <f t="shared" si="13"/>
        <v>43656.208333333328</v>
      </c>
      <c r="N274">
        <v>1564894800</v>
      </c>
      <c r="O274" s="12">
        <f t="shared" si="14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2"/>
        <v>137.23076923076923</v>
      </c>
      <c r="G275" s="5" t="s">
        <v>20</v>
      </c>
      <c r="H275">
        <v>282</v>
      </c>
      <c r="I275">
        <f>VLOOKUP(B275,'Average Donation'!A:B,2)</f>
        <v>10704</v>
      </c>
      <c r="J275" t="s">
        <v>15</v>
      </c>
      <c r="K275" t="s">
        <v>16</v>
      </c>
      <c r="L275">
        <v>1505624400</v>
      </c>
      <c r="M275" s="12">
        <f t="shared" si="13"/>
        <v>42995.208333333328</v>
      </c>
      <c r="N275">
        <v>1505883600</v>
      </c>
      <c r="O275" s="12">
        <f t="shared" si="14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2"/>
        <v>32.208333333333336</v>
      </c>
      <c r="G276" s="5" t="s">
        <v>14</v>
      </c>
      <c r="H276">
        <v>15</v>
      </c>
      <c r="I276">
        <f>VLOOKUP(B276,'Average Donation'!A:B,2)</f>
        <v>773</v>
      </c>
      <c r="J276" t="s">
        <v>21</v>
      </c>
      <c r="K276" t="s">
        <v>22</v>
      </c>
      <c r="L276">
        <v>1509948000</v>
      </c>
      <c r="M276" s="12">
        <f t="shared" si="13"/>
        <v>43045.25</v>
      </c>
      <c r="N276">
        <v>1510380000</v>
      </c>
      <c r="O276" s="12">
        <f t="shared" si="14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2"/>
        <v>241.51282051282053</v>
      </c>
      <c r="G277" s="5" t="s">
        <v>20</v>
      </c>
      <c r="H277">
        <v>116</v>
      </c>
      <c r="I277">
        <f>VLOOKUP(B277,'Average Donation'!A:B,2)</f>
        <v>9419</v>
      </c>
      <c r="J277" t="s">
        <v>21</v>
      </c>
      <c r="K277" t="s">
        <v>22</v>
      </c>
      <c r="L277">
        <v>1554526800</v>
      </c>
      <c r="M277" s="12">
        <f t="shared" si="13"/>
        <v>43561.208333333328</v>
      </c>
      <c r="N277">
        <v>1555218000</v>
      </c>
      <c r="O277" s="12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2"/>
        <v>96.8</v>
      </c>
      <c r="G278" s="5" t="s">
        <v>14</v>
      </c>
      <c r="H278">
        <v>133</v>
      </c>
      <c r="I278">
        <f>VLOOKUP(B278,'Average Donation'!A:B,2)</f>
        <v>5324</v>
      </c>
      <c r="J278" t="s">
        <v>21</v>
      </c>
      <c r="K278" t="s">
        <v>22</v>
      </c>
      <c r="L278">
        <v>1334811600</v>
      </c>
      <c r="M278" s="12">
        <f t="shared" si="13"/>
        <v>41018.208333333336</v>
      </c>
      <c r="N278">
        <v>1335243600</v>
      </c>
      <c r="O278" s="12">
        <f t="shared" si="14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2"/>
        <v>1066.4285714285716</v>
      </c>
      <c r="G279" s="5" t="s">
        <v>20</v>
      </c>
      <c r="H279">
        <v>83</v>
      </c>
      <c r="I279">
        <f>VLOOKUP(B279,'Average Donation'!A:B,2)</f>
        <v>7465</v>
      </c>
      <c r="J279" t="s">
        <v>21</v>
      </c>
      <c r="K279" t="s">
        <v>22</v>
      </c>
      <c r="L279">
        <v>1279515600</v>
      </c>
      <c r="M279" s="12">
        <f t="shared" si="13"/>
        <v>40378.208333333336</v>
      </c>
      <c r="N279">
        <v>1279688400</v>
      </c>
      <c r="O279" s="12">
        <f t="shared" si="14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2"/>
        <v>325.88888888888891</v>
      </c>
      <c r="G280" s="5" t="s">
        <v>20</v>
      </c>
      <c r="H280">
        <v>91</v>
      </c>
      <c r="I280">
        <f>VLOOKUP(B280,'Average Donation'!A:B,2)</f>
        <v>8799</v>
      </c>
      <c r="J280" t="s">
        <v>21</v>
      </c>
      <c r="K280" t="s">
        <v>22</v>
      </c>
      <c r="L280">
        <v>1353909600</v>
      </c>
      <c r="M280" s="12">
        <f t="shared" si="13"/>
        <v>41239.25</v>
      </c>
      <c r="N280">
        <v>1356069600</v>
      </c>
      <c r="O280" s="12">
        <f t="shared" si="14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2"/>
        <v>170.70000000000002</v>
      </c>
      <c r="G281" s="5" t="s">
        <v>20</v>
      </c>
      <c r="H281">
        <v>546</v>
      </c>
      <c r="I281">
        <f>VLOOKUP(B281,'Average Donation'!A:B,2)</f>
        <v>13656</v>
      </c>
      <c r="J281" t="s">
        <v>21</v>
      </c>
      <c r="K281" t="s">
        <v>22</v>
      </c>
      <c r="L281">
        <v>1535950800</v>
      </c>
      <c r="M281" s="12">
        <f t="shared" si="13"/>
        <v>43346.208333333328</v>
      </c>
      <c r="N281">
        <v>1536210000</v>
      </c>
      <c r="O281" s="12">
        <f t="shared" si="14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2"/>
        <v>581.44000000000005</v>
      </c>
      <c r="G282" s="5" t="s">
        <v>20</v>
      </c>
      <c r="H282">
        <v>393</v>
      </c>
      <c r="I282">
        <f>VLOOKUP(B282,'Average Donation'!A:B,2)</f>
        <v>14536</v>
      </c>
      <c r="J282" t="s">
        <v>21</v>
      </c>
      <c r="K282" t="s">
        <v>22</v>
      </c>
      <c r="L282">
        <v>1511244000</v>
      </c>
      <c r="M282" s="12">
        <f t="shared" si="13"/>
        <v>43060.25</v>
      </c>
      <c r="N282">
        <v>1511762400</v>
      </c>
      <c r="O282" s="12">
        <f t="shared" si="14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2"/>
        <v>91.520972644376897</v>
      </c>
      <c r="G283" s="5" t="s">
        <v>14</v>
      </c>
      <c r="H283">
        <v>2062</v>
      </c>
      <c r="I283">
        <f>VLOOKUP(B283,'Average Donation'!A:B,2)</f>
        <v>150552</v>
      </c>
      <c r="J283" t="s">
        <v>21</v>
      </c>
      <c r="K283" t="s">
        <v>22</v>
      </c>
      <c r="L283">
        <v>1331445600</v>
      </c>
      <c r="M283" s="12">
        <f t="shared" si="13"/>
        <v>40979.25</v>
      </c>
      <c r="N283">
        <v>1333256400</v>
      </c>
      <c r="O283" s="12">
        <f t="shared" si="14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2"/>
        <v>108.04761904761904</v>
      </c>
      <c r="G284" s="5" t="s">
        <v>20</v>
      </c>
      <c r="H284">
        <v>133</v>
      </c>
      <c r="I284">
        <f>VLOOKUP(B284,'Average Donation'!A:B,2)</f>
        <v>9076</v>
      </c>
      <c r="J284" t="s">
        <v>21</v>
      </c>
      <c r="K284" t="s">
        <v>22</v>
      </c>
      <c r="L284">
        <v>1480226400</v>
      </c>
      <c r="M284" s="12">
        <f t="shared" si="13"/>
        <v>42701.25</v>
      </c>
      <c r="N284">
        <v>1480744800</v>
      </c>
      <c r="O284" s="12">
        <f t="shared" si="14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2"/>
        <v>18.728395061728396</v>
      </c>
      <c r="G285" s="5" t="s">
        <v>14</v>
      </c>
      <c r="H285">
        <v>29</v>
      </c>
      <c r="I285">
        <f>VLOOKUP(B285,'Average Donation'!A:B,2)</f>
        <v>1517</v>
      </c>
      <c r="J285" t="s">
        <v>36</v>
      </c>
      <c r="K285" t="s">
        <v>37</v>
      </c>
      <c r="L285">
        <v>1464584400</v>
      </c>
      <c r="M285" s="12">
        <f t="shared" si="13"/>
        <v>42520.208333333328</v>
      </c>
      <c r="N285">
        <v>1465016400</v>
      </c>
      <c r="O285" s="12">
        <f t="shared" si="14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2"/>
        <v>83.193877551020407</v>
      </c>
      <c r="G286" s="5" t="s">
        <v>14</v>
      </c>
      <c r="H286">
        <v>132</v>
      </c>
      <c r="I286">
        <f>VLOOKUP(B286,'Average Donation'!A:B,2)</f>
        <v>8153</v>
      </c>
      <c r="J286" t="s">
        <v>21</v>
      </c>
      <c r="K286" t="s">
        <v>22</v>
      </c>
      <c r="L286">
        <v>1335848400</v>
      </c>
      <c r="M286" s="12">
        <f t="shared" si="13"/>
        <v>41030.208333333336</v>
      </c>
      <c r="N286">
        <v>1336280400</v>
      </c>
      <c r="O286" s="12">
        <f t="shared" si="14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2"/>
        <v>706.33333333333337</v>
      </c>
      <c r="G287" s="5" t="s">
        <v>20</v>
      </c>
      <c r="H287">
        <v>254</v>
      </c>
      <c r="I287">
        <f>VLOOKUP(B287,'Average Donation'!A:B,2)</f>
        <v>6357</v>
      </c>
      <c r="J287" t="s">
        <v>21</v>
      </c>
      <c r="K287" t="s">
        <v>22</v>
      </c>
      <c r="L287">
        <v>1473483600</v>
      </c>
      <c r="M287" s="12">
        <f t="shared" si="13"/>
        <v>42623.208333333328</v>
      </c>
      <c r="N287">
        <v>1476766800</v>
      </c>
      <c r="O287" s="12">
        <f t="shared" si="14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2"/>
        <v>17.446030330062445</v>
      </c>
      <c r="G288" s="5" t="s">
        <v>74</v>
      </c>
      <c r="H288">
        <v>184</v>
      </c>
      <c r="I288">
        <f>VLOOKUP(B288,'Average Donation'!A:B,2)</f>
        <v>19557</v>
      </c>
      <c r="J288" t="s">
        <v>21</v>
      </c>
      <c r="K288" t="s">
        <v>22</v>
      </c>
      <c r="L288">
        <v>1479880800</v>
      </c>
      <c r="M288" s="12">
        <f t="shared" si="13"/>
        <v>42697.25</v>
      </c>
      <c r="N288">
        <v>1480485600</v>
      </c>
      <c r="O288" s="12">
        <f t="shared" si="14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2"/>
        <v>209.73015873015873</v>
      </c>
      <c r="G289" s="5" t="s">
        <v>20</v>
      </c>
      <c r="H289">
        <v>176</v>
      </c>
      <c r="I289">
        <f>VLOOKUP(B289,'Average Donation'!A:B,2)</f>
        <v>13213</v>
      </c>
      <c r="J289" t="s">
        <v>21</v>
      </c>
      <c r="K289" t="s">
        <v>22</v>
      </c>
      <c r="L289">
        <v>1430197200</v>
      </c>
      <c r="M289" s="12">
        <f t="shared" si="13"/>
        <v>42122.208333333328</v>
      </c>
      <c r="N289">
        <v>1430197200</v>
      </c>
      <c r="O289" s="12">
        <f t="shared" si="14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2"/>
        <v>97.785714285714292</v>
      </c>
      <c r="G290" s="5" t="s">
        <v>14</v>
      </c>
      <c r="H290">
        <v>137</v>
      </c>
      <c r="I290">
        <f>VLOOKUP(B290,'Average Donation'!A:B,2)</f>
        <v>9813</v>
      </c>
      <c r="J290" t="s">
        <v>36</v>
      </c>
      <c r="K290" t="s">
        <v>37</v>
      </c>
      <c r="L290">
        <v>1331701200</v>
      </c>
      <c r="M290" s="12">
        <f t="shared" si="13"/>
        <v>40982.208333333336</v>
      </c>
      <c r="N290">
        <v>1331787600</v>
      </c>
      <c r="O290" s="12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2"/>
        <v>1684.25</v>
      </c>
      <c r="G291" s="5" t="s">
        <v>20</v>
      </c>
      <c r="H291">
        <v>337</v>
      </c>
      <c r="I291">
        <f>VLOOKUP(B291,'Average Donation'!A:B,2)</f>
        <v>13474</v>
      </c>
      <c r="J291" t="s">
        <v>15</v>
      </c>
      <c r="K291" t="s">
        <v>16</v>
      </c>
      <c r="L291">
        <v>1438578000</v>
      </c>
      <c r="M291" s="12">
        <f t="shared" si="13"/>
        <v>42219.208333333328</v>
      </c>
      <c r="N291">
        <v>1438837200</v>
      </c>
      <c r="O291" s="12">
        <f t="shared" si="14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2"/>
        <v>54.402135231316727</v>
      </c>
      <c r="G292" s="5" t="s">
        <v>14</v>
      </c>
      <c r="H292">
        <v>908</v>
      </c>
      <c r="I292">
        <f>VLOOKUP(B292,'Average Donation'!A:B,2)</f>
        <v>91722</v>
      </c>
      <c r="J292" t="s">
        <v>21</v>
      </c>
      <c r="K292" t="s">
        <v>22</v>
      </c>
      <c r="L292">
        <v>1368162000</v>
      </c>
      <c r="M292" s="12">
        <f t="shared" si="13"/>
        <v>41404.208333333336</v>
      </c>
      <c r="N292">
        <v>1370926800</v>
      </c>
      <c r="O292" s="12">
        <f t="shared" si="14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2"/>
        <v>456.61111111111109</v>
      </c>
      <c r="G293" s="5" t="s">
        <v>20</v>
      </c>
      <c r="H293">
        <v>107</v>
      </c>
      <c r="I293">
        <f>VLOOKUP(B293,'Average Donation'!A:B,2)</f>
        <v>8219</v>
      </c>
      <c r="J293" t="s">
        <v>21</v>
      </c>
      <c r="K293" t="s">
        <v>22</v>
      </c>
      <c r="L293">
        <v>1318654800</v>
      </c>
      <c r="M293" s="12">
        <f t="shared" si="13"/>
        <v>40831.208333333336</v>
      </c>
      <c r="N293">
        <v>1319000400</v>
      </c>
      <c r="O293" s="12">
        <f t="shared" si="14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2"/>
        <v>9.8219178082191778</v>
      </c>
      <c r="G294" s="5" t="s">
        <v>14</v>
      </c>
      <c r="H294">
        <v>10</v>
      </c>
      <c r="I294">
        <f>VLOOKUP(B294,'Average Donation'!A:B,2)</f>
        <v>717</v>
      </c>
      <c r="J294" t="s">
        <v>21</v>
      </c>
      <c r="K294" t="s">
        <v>22</v>
      </c>
      <c r="L294">
        <v>1331874000</v>
      </c>
      <c r="M294" s="12">
        <f t="shared" si="13"/>
        <v>40984.208333333336</v>
      </c>
      <c r="N294">
        <v>1333429200</v>
      </c>
      <c r="O294" s="12">
        <f t="shared" si="14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2"/>
        <v>16.384615384615383</v>
      </c>
      <c r="G295" s="5" t="s">
        <v>74</v>
      </c>
      <c r="H295">
        <v>32</v>
      </c>
      <c r="I295">
        <f>VLOOKUP(B295,'Average Donation'!A:B,2)</f>
        <v>1065</v>
      </c>
      <c r="J295" t="s">
        <v>107</v>
      </c>
      <c r="K295" t="s">
        <v>108</v>
      </c>
      <c r="L295">
        <v>1286254800</v>
      </c>
      <c r="M295" s="12">
        <f t="shared" si="13"/>
        <v>40456.208333333336</v>
      </c>
      <c r="N295">
        <v>1287032400</v>
      </c>
      <c r="O295" s="12">
        <f t="shared" si="14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2"/>
        <v>1339.6666666666667</v>
      </c>
      <c r="G296" s="5" t="s">
        <v>20</v>
      </c>
      <c r="H296">
        <v>183</v>
      </c>
      <c r="I296">
        <f>VLOOKUP(B296,'Average Donation'!A:B,2)</f>
        <v>8038</v>
      </c>
      <c r="J296" t="s">
        <v>21</v>
      </c>
      <c r="K296" t="s">
        <v>22</v>
      </c>
      <c r="L296">
        <v>1540530000</v>
      </c>
      <c r="M296" s="12">
        <f t="shared" si="13"/>
        <v>43399.208333333328</v>
      </c>
      <c r="N296">
        <v>1541570400</v>
      </c>
      <c r="O296" s="12">
        <f t="shared" si="14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2"/>
        <v>35.650077760497666</v>
      </c>
      <c r="G297" s="5" t="s">
        <v>14</v>
      </c>
      <c r="H297">
        <v>1910</v>
      </c>
      <c r="I297">
        <f>VLOOKUP(B297,'Average Donation'!A:B,2)</f>
        <v>68769</v>
      </c>
      <c r="J297" t="s">
        <v>98</v>
      </c>
      <c r="K297" t="s">
        <v>99</v>
      </c>
      <c r="L297">
        <v>1381813200</v>
      </c>
      <c r="M297" s="12">
        <f t="shared" si="13"/>
        <v>41562.208333333336</v>
      </c>
      <c r="N297">
        <v>1383976800</v>
      </c>
      <c r="O297" s="12">
        <f t="shared" si="14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2"/>
        <v>54.950819672131146</v>
      </c>
      <c r="G298" s="5" t="s">
        <v>14</v>
      </c>
      <c r="H298">
        <v>38</v>
      </c>
      <c r="I298">
        <f>VLOOKUP(B298,'Average Donation'!A:B,2)</f>
        <v>3352</v>
      </c>
      <c r="J298" t="s">
        <v>26</v>
      </c>
      <c r="K298" t="s">
        <v>27</v>
      </c>
      <c r="L298">
        <v>1548655200</v>
      </c>
      <c r="M298" s="12">
        <f t="shared" si="13"/>
        <v>43493.25</v>
      </c>
      <c r="N298">
        <v>1550556000</v>
      </c>
      <c r="O298" s="12">
        <f t="shared" si="14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2"/>
        <v>94.236111111111114</v>
      </c>
      <c r="G299" s="5" t="s">
        <v>14</v>
      </c>
      <c r="H299">
        <v>104</v>
      </c>
      <c r="I299">
        <f>VLOOKUP(B299,'Average Donation'!A:B,2)</f>
        <v>6785</v>
      </c>
      <c r="J299" t="s">
        <v>26</v>
      </c>
      <c r="K299" t="s">
        <v>27</v>
      </c>
      <c r="L299">
        <v>1389679200</v>
      </c>
      <c r="M299" s="12">
        <f t="shared" si="13"/>
        <v>41653.25</v>
      </c>
      <c r="N299">
        <v>1390456800</v>
      </c>
      <c r="O299" s="12">
        <f t="shared" si="14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2"/>
        <v>143.91428571428571</v>
      </c>
      <c r="G300" s="5" t="s">
        <v>20</v>
      </c>
      <c r="H300">
        <v>72</v>
      </c>
      <c r="I300">
        <f>VLOOKUP(B300,'Average Donation'!A:B,2)</f>
        <v>5037</v>
      </c>
      <c r="J300" t="s">
        <v>21</v>
      </c>
      <c r="K300" t="s">
        <v>22</v>
      </c>
      <c r="L300">
        <v>1456466400</v>
      </c>
      <c r="M300" s="12">
        <f t="shared" si="13"/>
        <v>42426.25</v>
      </c>
      <c r="N300">
        <v>1458018000</v>
      </c>
      <c r="O300" s="12">
        <f t="shared" si="14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2"/>
        <v>51.421052631578945</v>
      </c>
      <c r="G301" s="5" t="s">
        <v>14</v>
      </c>
      <c r="H301">
        <v>49</v>
      </c>
      <c r="I301">
        <f>VLOOKUP(B301,'Average Donation'!A:B,2)</f>
        <v>1954</v>
      </c>
      <c r="J301" t="s">
        <v>21</v>
      </c>
      <c r="K301" t="s">
        <v>22</v>
      </c>
      <c r="L301">
        <v>1456984800</v>
      </c>
      <c r="M301" s="12">
        <f t="shared" si="13"/>
        <v>42432.25</v>
      </c>
      <c r="N301">
        <v>1461819600</v>
      </c>
      <c r="O301" s="12">
        <f t="shared" si="14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2"/>
        <v>5</v>
      </c>
      <c r="G302" s="5" t="s">
        <v>14</v>
      </c>
      <c r="H302">
        <v>1</v>
      </c>
      <c r="I302">
        <f>VLOOKUP(B302,'Average Donation'!A:B,2)</f>
        <v>5</v>
      </c>
      <c r="J302" t="s">
        <v>36</v>
      </c>
      <c r="K302" t="s">
        <v>37</v>
      </c>
      <c r="L302">
        <v>1504069200</v>
      </c>
      <c r="M302" s="12">
        <f t="shared" si="13"/>
        <v>42977.208333333328</v>
      </c>
      <c r="N302">
        <v>1504155600</v>
      </c>
      <c r="O302" s="12">
        <f t="shared" si="14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2"/>
        <v>1344.6666666666667</v>
      </c>
      <c r="G303" s="5" t="s">
        <v>20</v>
      </c>
      <c r="H303">
        <v>295</v>
      </c>
      <c r="I303">
        <f>VLOOKUP(B303,'Average Donation'!A:B,2)</f>
        <v>12102</v>
      </c>
      <c r="J303" t="s">
        <v>21</v>
      </c>
      <c r="K303" t="s">
        <v>22</v>
      </c>
      <c r="L303">
        <v>1424930400</v>
      </c>
      <c r="M303" s="12">
        <f t="shared" si="13"/>
        <v>42061.25</v>
      </c>
      <c r="N303">
        <v>1426395600</v>
      </c>
      <c r="O303" s="12">
        <f t="shared" si="14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2"/>
        <v>31.844940867279899</v>
      </c>
      <c r="G304" s="5" t="s">
        <v>14</v>
      </c>
      <c r="H304">
        <v>245</v>
      </c>
      <c r="I304">
        <f>VLOOKUP(B304,'Average Donation'!A:B,2)</f>
        <v>24234</v>
      </c>
      <c r="J304" t="s">
        <v>21</v>
      </c>
      <c r="K304" t="s">
        <v>22</v>
      </c>
      <c r="L304">
        <v>1535864400</v>
      </c>
      <c r="M304" s="12">
        <f t="shared" si="13"/>
        <v>43345.208333333328</v>
      </c>
      <c r="N304">
        <v>1537074000</v>
      </c>
      <c r="O304" s="12">
        <f t="shared" si="14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2"/>
        <v>82.617647058823536</v>
      </c>
      <c r="G305" s="5" t="s">
        <v>14</v>
      </c>
      <c r="H305">
        <v>32</v>
      </c>
      <c r="I305">
        <f>VLOOKUP(B305,'Average Donation'!A:B,2)</f>
        <v>2809</v>
      </c>
      <c r="J305" t="s">
        <v>21</v>
      </c>
      <c r="K305" t="s">
        <v>22</v>
      </c>
      <c r="L305">
        <v>1452146400</v>
      </c>
      <c r="M305" s="12">
        <f t="shared" si="13"/>
        <v>42376.25</v>
      </c>
      <c r="N305">
        <v>1452578400</v>
      </c>
      <c r="O305" s="12">
        <f t="shared" si="14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2"/>
        <v>546.14285714285722</v>
      </c>
      <c r="G306" s="5" t="s">
        <v>20</v>
      </c>
      <c r="H306">
        <v>142</v>
      </c>
      <c r="I306">
        <f>VLOOKUP(B306,'Average Donation'!A:B,2)</f>
        <v>11469</v>
      </c>
      <c r="J306" t="s">
        <v>21</v>
      </c>
      <c r="K306" t="s">
        <v>22</v>
      </c>
      <c r="L306">
        <v>1470546000</v>
      </c>
      <c r="M306" s="12">
        <f t="shared" si="13"/>
        <v>42589.208333333328</v>
      </c>
      <c r="N306">
        <v>1474088400</v>
      </c>
      <c r="O306" s="12">
        <f t="shared" si="14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2"/>
        <v>286.21428571428572</v>
      </c>
      <c r="G307" s="5" t="s">
        <v>20</v>
      </c>
      <c r="H307">
        <v>85</v>
      </c>
      <c r="I307">
        <f>VLOOKUP(B307,'Average Donation'!A:B,2)</f>
        <v>8014</v>
      </c>
      <c r="J307" t="s">
        <v>21</v>
      </c>
      <c r="K307" t="s">
        <v>22</v>
      </c>
      <c r="L307">
        <v>1458363600</v>
      </c>
      <c r="M307" s="12">
        <f t="shared" si="13"/>
        <v>42448.208333333328</v>
      </c>
      <c r="N307">
        <v>1461906000</v>
      </c>
      <c r="O307" s="12">
        <f t="shared" si="14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2"/>
        <v>7.9076923076923071</v>
      </c>
      <c r="G308" s="5" t="s">
        <v>14</v>
      </c>
      <c r="H308">
        <v>7</v>
      </c>
      <c r="I308">
        <f>VLOOKUP(B308,'Average Donation'!A:B,2)</f>
        <v>514</v>
      </c>
      <c r="J308" t="s">
        <v>21</v>
      </c>
      <c r="K308" t="s">
        <v>22</v>
      </c>
      <c r="L308">
        <v>1500008400</v>
      </c>
      <c r="M308" s="12">
        <f t="shared" si="13"/>
        <v>42930.208333333328</v>
      </c>
      <c r="N308">
        <v>1500267600</v>
      </c>
      <c r="O308" s="12">
        <f t="shared" si="14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2"/>
        <v>132.13677811550153</v>
      </c>
      <c r="G309" s="5" t="s">
        <v>20</v>
      </c>
      <c r="H309">
        <v>659</v>
      </c>
      <c r="I309">
        <f>VLOOKUP(B309,'Average Donation'!A:B,2)</f>
        <v>43473</v>
      </c>
      <c r="J309" t="s">
        <v>36</v>
      </c>
      <c r="K309" t="s">
        <v>37</v>
      </c>
      <c r="L309">
        <v>1338958800</v>
      </c>
      <c r="M309" s="12">
        <f t="shared" si="13"/>
        <v>41066.208333333336</v>
      </c>
      <c r="N309">
        <v>1340686800</v>
      </c>
      <c r="O309" s="12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2"/>
        <v>74.077834179357026</v>
      </c>
      <c r="G310" s="5" t="s">
        <v>14</v>
      </c>
      <c r="H310">
        <v>803</v>
      </c>
      <c r="I310">
        <f>VLOOKUP(B310,'Average Donation'!A:B,2)</f>
        <v>36091.666666666664</v>
      </c>
      <c r="J310" t="s">
        <v>21</v>
      </c>
      <c r="K310" t="s">
        <v>22</v>
      </c>
      <c r="L310">
        <v>1303102800</v>
      </c>
      <c r="M310" s="12">
        <f t="shared" si="13"/>
        <v>40651.208333333336</v>
      </c>
      <c r="N310">
        <v>1303189200</v>
      </c>
      <c r="O310" s="12">
        <f t="shared" si="14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2"/>
        <v>75.292682926829272</v>
      </c>
      <c r="G311" s="5" t="s">
        <v>74</v>
      </c>
      <c r="H311">
        <v>75</v>
      </c>
      <c r="I311">
        <f>VLOOKUP(B311,'Average Donation'!A:B,2)</f>
        <v>3087</v>
      </c>
      <c r="J311" t="s">
        <v>21</v>
      </c>
      <c r="K311" t="s">
        <v>22</v>
      </c>
      <c r="L311">
        <v>1316581200</v>
      </c>
      <c r="M311" s="12">
        <f t="shared" si="13"/>
        <v>40807.208333333336</v>
      </c>
      <c r="N311">
        <v>1318309200</v>
      </c>
      <c r="O311" s="12">
        <f t="shared" si="14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2"/>
        <v>20.333333333333332</v>
      </c>
      <c r="G312" s="5" t="s">
        <v>14</v>
      </c>
      <c r="H312">
        <v>16</v>
      </c>
      <c r="I312">
        <f>VLOOKUP(B312,'Average Donation'!A:B,2)</f>
        <v>1586</v>
      </c>
      <c r="J312" t="s">
        <v>21</v>
      </c>
      <c r="K312" t="s">
        <v>22</v>
      </c>
      <c r="L312">
        <v>1270789200</v>
      </c>
      <c r="M312" s="12">
        <f t="shared" si="13"/>
        <v>40277.208333333336</v>
      </c>
      <c r="N312">
        <v>1272171600</v>
      </c>
      <c r="O312" s="12">
        <f t="shared" si="14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2"/>
        <v>203.36507936507937</v>
      </c>
      <c r="G313" s="5" t="s">
        <v>20</v>
      </c>
      <c r="H313">
        <v>121</v>
      </c>
      <c r="I313">
        <f>VLOOKUP(B313,'Average Donation'!A:B,2)</f>
        <v>12812</v>
      </c>
      <c r="J313" t="s">
        <v>21</v>
      </c>
      <c r="K313" t="s">
        <v>22</v>
      </c>
      <c r="L313">
        <v>1297836000</v>
      </c>
      <c r="M313" s="12">
        <f t="shared" si="13"/>
        <v>40590.25</v>
      </c>
      <c r="N313">
        <v>1298872800</v>
      </c>
      <c r="O313" s="12">
        <f t="shared" si="14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2"/>
        <v>310.2284263959391</v>
      </c>
      <c r="G314" s="5" t="s">
        <v>20</v>
      </c>
      <c r="H314">
        <v>3742</v>
      </c>
      <c r="I314">
        <f>VLOOKUP(B314,'Average Donation'!A:B,2)</f>
        <v>95504.5</v>
      </c>
      <c r="J314" t="s">
        <v>21</v>
      </c>
      <c r="K314" t="s">
        <v>22</v>
      </c>
      <c r="L314">
        <v>1382677200</v>
      </c>
      <c r="M314" s="12">
        <f t="shared" si="13"/>
        <v>41572.208333333336</v>
      </c>
      <c r="N314">
        <v>1383282000</v>
      </c>
      <c r="O314" s="12">
        <f t="shared" si="14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2"/>
        <v>395.31818181818181</v>
      </c>
      <c r="G315" s="5" t="s">
        <v>20</v>
      </c>
      <c r="H315">
        <v>223</v>
      </c>
      <c r="I315">
        <f>VLOOKUP(B315,'Average Donation'!A:B,2)</f>
        <v>8697</v>
      </c>
      <c r="J315" t="s">
        <v>21</v>
      </c>
      <c r="K315" t="s">
        <v>22</v>
      </c>
      <c r="L315">
        <v>1330322400</v>
      </c>
      <c r="M315" s="12">
        <f t="shared" si="13"/>
        <v>40966.25</v>
      </c>
      <c r="N315">
        <v>1330495200</v>
      </c>
      <c r="O315" s="12">
        <f t="shared" si="14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2"/>
        <v>294.71428571428572</v>
      </c>
      <c r="G316" s="5" t="s">
        <v>20</v>
      </c>
      <c r="H316">
        <v>133</v>
      </c>
      <c r="I316">
        <f>VLOOKUP(B316,'Average Donation'!A:B,2)</f>
        <v>4126</v>
      </c>
      <c r="J316" t="s">
        <v>21</v>
      </c>
      <c r="K316" t="s">
        <v>22</v>
      </c>
      <c r="L316">
        <v>1552366800</v>
      </c>
      <c r="M316" s="12">
        <f t="shared" si="13"/>
        <v>43536.208333333328</v>
      </c>
      <c r="N316">
        <v>1552798800</v>
      </c>
      <c r="O316" s="12">
        <f t="shared" si="14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2"/>
        <v>33.89473684210526</v>
      </c>
      <c r="G317" s="5" t="s">
        <v>14</v>
      </c>
      <c r="H317">
        <v>31</v>
      </c>
      <c r="I317">
        <f>VLOOKUP(B317,'Average Donation'!A:B,2)</f>
        <v>3220</v>
      </c>
      <c r="J317" t="s">
        <v>21</v>
      </c>
      <c r="K317" t="s">
        <v>22</v>
      </c>
      <c r="L317">
        <v>1400907600</v>
      </c>
      <c r="M317" s="12">
        <f t="shared" si="13"/>
        <v>41783.208333333336</v>
      </c>
      <c r="N317">
        <v>1403413200</v>
      </c>
      <c r="O317" s="12">
        <f t="shared" si="14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2"/>
        <v>66.677083333333329</v>
      </c>
      <c r="G318" s="5" t="s">
        <v>14</v>
      </c>
      <c r="H318">
        <v>108</v>
      </c>
      <c r="I318">
        <f>VLOOKUP(B318,'Average Donation'!A:B,2)</f>
        <v>6401</v>
      </c>
      <c r="J318" t="s">
        <v>107</v>
      </c>
      <c r="K318" t="s">
        <v>108</v>
      </c>
      <c r="L318">
        <v>1574143200</v>
      </c>
      <c r="M318" s="12">
        <f t="shared" si="13"/>
        <v>43788.25</v>
      </c>
      <c r="N318">
        <v>1574229600</v>
      </c>
      <c r="O318" s="12">
        <f t="shared" si="14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2"/>
        <v>19.227272727272727</v>
      </c>
      <c r="G319" s="5" t="s">
        <v>14</v>
      </c>
      <c r="H319">
        <v>30</v>
      </c>
      <c r="I319">
        <f>VLOOKUP(B319,'Average Donation'!A:B,2)</f>
        <v>1269</v>
      </c>
      <c r="J319" t="s">
        <v>21</v>
      </c>
      <c r="K319" t="s">
        <v>22</v>
      </c>
      <c r="L319">
        <v>1494738000</v>
      </c>
      <c r="M319" s="12">
        <f t="shared" si="13"/>
        <v>42869.208333333328</v>
      </c>
      <c r="N319">
        <v>1495861200</v>
      </c>
      <c r="O319" s="12">
        <f t="shared" si="14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2"/>
        <v>15.842105263157894</v>
      </c>
      <c r="G320" s="5" t="s">
        <v>14</v>
      </c>
      <c r="H320">
        <v>17</v>
      </c>
      <c r="I320">
        <f>VLOOKUP(B320,'Average Donation'!A:B,2)</f>
        <v>42748.055</v>
      </c>
      <c r="J320" t="s">
        <v>21</v>
      </c>
      <c r="K320" t="s">
        <v>22</v>
      </c>
      <c r="L320">
        <v>1392357600</v>
      </c>
      <c r="M320" s="12">
        <f t="shared" si="13"/>
        <v>41684.25</v>
      </c>
      <c r="N320">
        <v>1392530400</v>
      </c>
      <c r="O320" s="12">
        <f t="shared" si="14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2"/>
        <v>38.702380952380956</v>
      </c>
      <c r="G321" s="5" t="s">
        <v>74</v>
      </c>
      <c r="H321">
        <v>64</v>
      </c>
      <c r="I321">
        <f>VLOOKUP(B321,'Average Donation'!A:B,2)</f>
        <v>3251</v>
      </c>
      <c r="J321" t="s">
        <v>21</v>
      </c>
      <c r="K321" t="s">
        <v>22</v>
      </c>
      <c r="L321">
        <v>1281589200</v>
      </c>
      <c r="M321" s="12">
        <f t="shared" si="13"/>
        <v>40402.208333333336</v>
      </c>
      <c r="N321">
        <v>1283662800</v>
      </c>
      <c r="O321" s="12">
        <f t="shared" si="14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2"/>
        <v>9.5876777251184837</v>
      </c>
      <c r="G322" s="5" t="s">
        <v>14</v>
      </c>
      <c r="H322">
        <v>80</v>
      </c>
      <c r="I322">
        <f>VLOOKUP(B322,'Average Donation'!A:B,2)</f>
        <v>8092</v>
      </c>
      <c r="J322" t="s">
        <v>21</v>
      </c>
      <c r="K322" t="s">
        <v>22</v>
      </c>
      <c r="L322">
        <v>1305003600</v>
      </c>
      <c r="M322" s="12">
        <f t="shared" si="13"/>
        <v>40673.208333333336</v>
      </c>
      <c r="N322">
        <v>1305781200</v>
      </c>
      <c r="O322" s="12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15">100*(E323/D323)</f>
        <v>94.144366197183089</v>
      </c>
      <c r="G323" s="5" t="s">
        <v>14</v>
      </c>
      <c r="H323">
        <v>2468</v>
      </c>
      <c r="I323">
        <f>VLOOKUP(B323,'Average Donation'!A:B,2)</f>
        <v>160422</v>
      </c>
      <c r="J323" t="s">
        <v>21</v>
      </c>
      <c r="K323" t="s">
        <v>22</v>
      </c>
      <c r="L323">
        <v>1301634000</v>
      </c>
      <c r="M323" s="12">
        <f t="shared" ref="M323:M386" si="16">(((L323/60)/60)/24)+DATE(1970,1,1)</f>
        <v>40634.208333333336</v>
      </c>
      <c r="N323">
        <v>1302325200</v>
      </c>
      <c r="O323" s="12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15"/>
        <v>166.56234096692114</v>
      </c>
      <c r="G324" s="5" t="s">
        <v>20</v>
      </c>
      <c r="H324">
        <v>5168</v>
      </c>
      <c r="I324">
        <f>VLOOKUP(B324,'Average Donation'!A:B,2)</f>
        <v>196377</v>
      </c>
      <c r="J324" t="s">
        <v>21</v>
      </c>
      <c r="K324" t="s">
        <v>22</v>
      </c>
      <c r="L324">
        <v>1290664800</v>
      </c>
      <c r="M324" s="12">
        <f t="shared" si="16"/>
        <v>40507.25</v>
      </c>
      <c r="N324">
        <v>1291788000</v>
      </c>
      <c r="O324" s="12">
        <f t="shared" si="17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15"/>
        <v>24.134831460674157</v>
      </c>
      <c r="G325" s="5" t="s">
        <v>14</v>
      </c>
      <c r="H325">
        <v>26</v>
      </c>
      <c r="I325">
        <f>VLOOKUP(B325,'Average Donation'!A:B,2)</f>
        <v>2148</v>
      </c>
      <c r="J325" t="s">
        <v>40</v>
      </c>
      <c r="K325" t="s">
        <v>41</v>
      </c>
      <c r="L325">
        <v>1395896400</v>
      </c>
      <c r="M325" s="12">
        <f t="shared" si="16"/>
        <v>41725.208333333336</v>
      </c>
      <c r="N325">
        <v>1396069200</v>
      </c>
      <c r="O325" s="12">
        <f t="shared" si="17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15"/>
        <v>164.05633802816902</v>
      </c>
      <c r="G326" s="5" t="s">
        <v>20</v>
      </c>
      <c r="H326">
        <v>307</v>
      </c>
      <c r="I326">
        <f>VLOOKUP(B326,'Average Donation'!A:B,2)</f>
        <v>11648</v>
      </c>
      <c r="J326" t="s">
        <v>21</v>
      </c>
      <c r="K326" t="s">
        <v>22</v>
      </c>
      <c r="L326">
        <v>1434862800</v>
      </c>
      <c r="M326" s="12">
        <f t="shared" si="16"/>
        <v>42176.208333333328</v>
      </c>
      <c r="N326">
        <v>1435899600</v>
      </c>
      <c r="O326" s="12">
        <f t="shared" si="17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15"/>
        <v>90.723076923076931</v>
      </c>
      <c r="G327" s="5" t="s">
        <v>14</v>
      </c>
      <c r="H327">
        <v>73</v>
      </c>
      <c r="I327">
        <f>VLOOKUP(B327,'Average Donation'!A:B,2)</f>
        <v>5897</v>
      </c>
      <c r="J327" t="s">
        <v>21</v>
      </c>
      <c r="K327" t="s">
        <v>22</v>
      </c>
      <c r="L327">
        <v>1529125200</v>
      </c>
      <c r="M327" s="12">
        <f t="shared" si="16"/>
        <v>43267.208333333328</v>
      </c>
      <c r="N327">
        <v>1531112400</v>
      </c>
      <c r="O327" s="12">
        <f t="shared" si="17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15"/>
        <v>46.194444444444443</v>
      </c>
      <c r="G328" s="5" t="s">
        <v>14</v>
      </c>
      <c r="H328">
        <v>128</v>
      </c>
      <c r="I328">
        <f>VLOOKUP(B328,'Average Donation'!A:B,2)</f>
        <v>3326</v>
      </c>
      <c r="J328" t="s">
        <v>21</v>
      </c>
      <c r="K328" t="s">
        <v>22</v>
      </c>
      <c r="L328">
        <v>1451109600</v>
      </c>
      <c r="M328" s="12">
        <f t="shared" si="16"/>
        <v>42364.25</v>
      </c>
      <c r="N328">
        <v>1451628000</v>
      </c>
      <c r="O328" s="12">
        <f t="shared" si="17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15"/>
        <v>38.53846153846154</v>
      </c>
      <c r="G329" s="5" t="s">
        <v>14</v>
      </c>
      <c r="H329">
        <v>33</v>
      </c>
      <c r="I329">
        <f>VLOOKUP(B329,'Average Donation'!A:B,2)</f>
        <v>1002</v>
      </c>
      <c r="J329" t="s">
        <v>21</v>
      </c>
      <c r="K329" t="s">
        <v>22</v>
      </c>
      <c r="L329">
        <v>1566968400</v>
      </c>
      <c r="M329" s="12">
        <f t="shared" si="16"/>
        <v>43705.208333333328</v>
      </c>
      <c r="N329">
        <v>1567314000</v>
      </c>
      <c r="O329" s="12">
        <f t="shared" si="17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15"/>
        <v>133.56231003039514</v>
      </c>
      <c r="G330" s="5" t="s">
        <v>20</v>
      </c>
      <c r="H330">
        <v>2441</v>
      </c>
      <c r="I330">
        <f>VLOOKUP(B330,'Average Donation'!A:B,2)</f>
        <v>42748.055</v>
      </c>
      <c r="J330" t="s">
        <v>21</v>
      </c>
      <c r="K330" t="s">
        <v>22</v>
      </c>
      <c r="L330">
        <v>1543557600</v>
      </c>
      <c r="M330" s="12">
        <f t="shared" si="16"/>
        <v>43434.25</v>
      </c>
      <c r="N330">
        <v>1544508000</v>
      </c>
      <c r="O330" s="12">
        <f t="shared" si="17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15"/>
        <v>22.896588486140725</v>
      </c>
      <c r="G331" s="5" t="s">
        <v>47</v>
      </c>
      <c r="H331">
        <v>211</v>
      </c>
      <c r="I331">
        <f>VLOOKUP(B331,'Average Donation'!A:B,2)</f>
        <v>21477</v>
      </c>
      <c r="J331" t="s">
        <v>21</v>
      </c>
      <c r="K331" t="s">
        <v>22</v>
      </c>
      <c r="L331">
        <v>1481522400</v>
      </c>
      <c r="M331" s="12">
        <f t="shared" si="16"/>
        <v>42716.25</v>
      </c>
      <c r="N331">
        <v>1482472800</v>
      </c>
      <c r="O331" s="12">
        <f t="shared" si="17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15"/>
        <v>184.95548961424333</v>
      </c>
      <c r="G332" s="5" t="s">
        <v>20</v>
      </c>
      <c r="H332">
        <v>1385</v>
      </c>
      <c r="I332">
        <f>VLOOKUP(B332,'Average Donation'!A:B,2)</f>
        <v>62330</v>
      </c>
      <c r="J332" t="s">
        <v>40</v>
      </c>
      <c r="K332" t="s">
        <v>41</v>
      </c>
      <c r="L332">
        <v>1512712800</v>
      </c>
      <c r="M332" s="12">
        <f t="shared" si="16"/>
        <v>43077.25</v>
      </c>
      <c r="N332">
        <v>1512799200</v>
      </c>
      <c r="O332" s="12">
        <f t="shared" si="17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15"/>
        <v>443.72727272727275</v>
      </c>
      <c r="G333" s="5" t="s">
        <v>20</v>
      </c>
      <c r="H333">
        <v>190</v>
      </c>
      <c r="I333">
        <f>VLOOKUP(B333,'Average Donation'!A:B,2)</f>
        <v>14643</v>
      </c>
      <c r="J333" t="s">
        <v>21</v>
      </c>
      <c r="K333" t="s">
        <v>22</v>
      </c>
      <c r="L333">
        <v>1324274400</v>
      </c>
      <c r="M333" s="12">
        <f t="shared" si="16"/>
        <v>40896.25</v>
      </c>
      <c r="N333">
        <v>1324360800</v>
      </c>
      <c r="O333" s="12">
        <f t="shared" si="17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15"/>
        <v>199.9806763285024</v>
      </c>
      <c r="G334" s="5" t="s">
        <v>20</v>
      </c>
      <c r="H334">
        <v>470</v>
      </c>
      <c r="I334">
        <f>VLOOKUP(B334,'Average Donation'!A:B,2)</f>
        <v>41396</v>
      </c>
      <c r="J334" t="s">
        <v>21</v>
      </c>
      <c r="K334" t="s">
        <v>22</v>
      </c>
      <c r="L334">
        <v>1364446800</v>
      </c>
      <c r="M334" s="12">
        <f t="shared" si="16"/>
        <v>41361.208333333336</v>
      </c>
      <c r="N334">
        <v>1364533200</v>
      </c>
      <c r="O334" s="12">
        <f t="shared" si="17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15"/>
        <v>123.95833333333333</v>
      </c>
      <c r="G335" s="5" t="s">
        <v>20</v>
      </c>
      <c r="H335">
        <v>253</v>
      </c>
      <c r="I335">
        <f>VLOOKUP(B335,'Average Donation'!A:B,2)</f>
        <v>11900</v>
      </c>
      <c r="J335" t="s">
        <v>21</v>
      </c>
      <c r="K335" t="s">
        <v>22</v>
      </c>
      <c r="L335">
        <v>1542693600</v>
      </c>
      <c r="M335" s="12">
        <f t="shared" si="16"/>
        <v>43424.25</v>
      </c>
      <c r="N335">
        <v>1545112800</v>
      </c>
      <c r="O335" s="12">
        <f t="shared" si="17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15"/>
        <v>186.61329305135951</v>
      </c>
      <c r="G336" s="5" t="s">
        <v>20</v>
      </c>
      <c r="H336">
        <v>1113</v>
      </c>
      <c r="I336">
        <f>VLOOKUP(B336,'Average Donation'!A:B,2)</f>
        <v>123538</v>
      </c>
      <c r="J336" t="s">
        <v>21</v>
      </c>
      <c r="K336" t="s">
        <v>22</v>
      </c>
      <c r="L336">
        <v>1515564000</v>
      </c>
      <c r="M336" s="12">
        <f t="shared" si="16"/>
        <v>43110.25</v>
      </c>
      <c r="N336">
        <v>1516168800</v>
      </c>
      <c r="O336" s="12">
        <f t="shared" si="17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15"/>
        <v>114.28538550057536</v>
      </c>
      <c r="G337" s="5" t="s">
        <v>20</v>
      </c>
      <c r="H337">
        <v>2283</v>
      </c>
      <c r="I337">
        <f>VLOOKUP(B337,'Average Donation'!A:B,2)</f>
        <v>198628</v>
      </c>
      <c r="J337" t="s">
        <v>21</v>
      </c>
      <c r="K337" t="s">
        <v>22</v>
      </c>
      <c r="L337">
        <v>1573797600</v>
      </c>
      <c r="M337" s="12">
        <f t="shared" si="16"/>
        <v>43784.25</v>
      </c>
      <c r="N337">
        <v>1574920800</v>
      </c>
      <c r="O337" s="12">
        <f t="shared" si="17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15"/>
        <v>97.032531824611041</v>
      </c>
      <c r="G338" s="5" t="s">
        <v>14</v>
      </c>
      <c r="H338">
        <v>1072</v>
      </c>
      <c r="I338">
        <f>VLOOKUP(B338,'Average Donation'!A:B,2)</f>
        <v>68602</v>
      </c>
      <c r="J338" t="s">
        <v>21</v>
      </c>
      <c r="K338" t="s">
        <v>22</v>
      </c>
      <c r="L338">
        <v>1292392800</v>
      </c>
      <c r="M338" s="12">
        <f t="shared" si="16"/>
        <v>40527.25</v>
      </c>
      <c r="N338">
        <v>1292479200</v>
      </c>
      <c r="O338" s="12">
        <f t="shared" si="17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15"/>
        <v>122.81904761904762</v>
      </c>
      <c r="G339" s="5" t="s">
        <v>20</v>
      </c>
      <c r="H339">
        <v>1095</v>
      </c>
      <c r="I339">
        <f>VLOOKUP(B339,'Average Donation'!A:B,2)</f>
        <v>116064</v>
      </c>
      <c r="J339" t="s">
        <v>21</v>
      </c>
      <c r="K339" t="s">
        <v>22</v>
      </c>
      <c r="L339">
        <v>1573452000</v>
      </c>
      <c r="M339" s="12">
        <f t="shared" si="16"/>
        <v>43780.25</v>
      </c>
      <c r="N339">
        <v>1573538400</v>
      </c>
      <c r="O339" s="12">
        <f t="shared" si="17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15"/>
        <v>179.14326647564468</v>
      </c>
      <c r="G340" s="5" t="s">
        <v>20</v>
      </c>
      <c r="H340">
        <v>1690</v>
      </c>
      <c r="I340">
        <f>VLOOKUP(B340,'Average Donation'!A:B,2)</f>
        <v>125042</v>
      </c>
      <c r="J340" t="s">
        <v>21</v>
      </c>
      <c r="K340" t="s">
        <v>22</v>
      </c>
      <c r="L340">
        <v>1317790800</v>
      </c>
      <c r="M340" s="12">
        <f t="shared" si="16"/>
        <v>40821.208333333336</v>
      </c>
      <c r="N340">
        <v>1320382800</v>
      </c>
      <c r="O340" s="12">
        <f t="shared" si="17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15"/>
        <v>79.951577402787962</v>
      </c>
      <c r="G341" s="5" t="s">
        <v>74</v>
      </c>
      <c r="H341">
        <v>1297</v>
      </c>
      <c r="I341">
        <f>VLOOKUP(B341,'Average Donation'!A:B,2)</f>
        <v>108974</v>
      </c>
      <c r="J341" t="s">
        <v>15</v>
      </c>
      <c r="K341" t="s">
        <v>16</v>
      </c>
      <c r="L341">
        <v>1501650000</v>
      </c>
      <c r="M341" s="12">
        <f t="shared" si="16"/>
        <v>42949.208333333328</v>
      </c>
      <c r="N341">
        <v>1502859600</v>
      </c>
      <c r="O341" s="12">
        <f t="shared" si="17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15"/>
        <v>94.242587601078171</v>
      </c>
      <c r="G342" s="5" t="s">
        <v>14</v>
      </c>
      <c r="H342">
        <v>393</v>
      </c>
      <c r="I342">
        <f>VLOOKUP(B342,'Average Donation'!A:B,2)</f>
        <v>34964</v>
      </c>
      <c r="J342" t="s">
        <v>21</v>
      </c>
      <c r="K342" t="s">
        <v>22</v>
      </c>
      <c r="L342">
        <v>1323669600</v>
      </c>
      <c r="M342" s="12">
        <f t="shared" si="16"/>
        <v>40889.25</v>
      </c>
      <c r="N342">
        <v>1323756000</v>
      </c>
      <c r="O342" s="12">
        <f t="shared" si="17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15"/>
        <v>84.669291338582681</v>
      </c>
      <c r="G343" s="5" t="s">
        <v>14</v>
      </c>
      <c r="H343">
        <v>1257</v>
      </c>
      <c r="I343">
        <f>VLOOKUP(B343,'Average Donation'!A:B,2)</f>
        <v>96777</v>
      </c>
      <c r="J343" t="s">
        <v>21</v>
      </c>
      <c r="K343" t="s">
        <v>22</v>
      </c>
      <c r="L343">
        <v>1440738000</v>
      </c>
      <c r="M343" s="12">
        <f t="shared" si="16"/>
        <v>42244.208333333328</v>
      </c>
      <c r="N343">
        <v>1441342800</v>
      </c>
      <c r="O343" s="12">
        <f t="shared" si="17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15"/>
        <v>66.521920668058456</v>
      </c>
      <c r="G344" s="5" t="s">
        <v>14</v>
      </c>
      <c r="H344">
        <v>328</v>
      </c>
      <c r="I344">
        <f>VLOOKUP(B344,'Average Donation'!A:B,2)</f>
        <v>31864</v>
      </c>
      <c r="J344" t="s">
        <v>21</v>
      </c>
      <c r="K344" t="s">
        <v>22</v>
      </c>
      <c r="L344">
        <v>1374296400</v>
      </c>
      <c r="M344" s="12">
        <f t="shared" si="16"/>
        <v>41475.208333333336</v>
      </c>
      <c r="N344">
        <v>1375333200</v>
      </c>
      <c r="O344" s="12">
        <f t="shared" si="17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15"/>
        <v>53.922222222222224</v>
      </c>
      <c r="G345" s="5" t="s">
        <v>14</v>
      </c>
      <c r="H345">
        <v>147</v>
      </c>
      <c r="I345">
        <f>VLOOKUP(B345,'Average Donation'!A:B,2)</f>
        <v>4853</v>
      </c>
      <c r="J345" t="s">
        <v>21</v>
      </c>
      <c r="K345" t="s">
        <v>22</v>
      </c>
      <c r="L345">
        <v>1384840800</v>
      </c>
      <c r="M345" s="12">
        <f t="shared" si="16"/>
        <v>41597.25</v>
      </c>
      <c r="N345">
        <v>1389420000</v>
      </c>
      <c r="O345" s="12">
        <f t="shared" si="17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15"/>
        <v>41.983299595141702</v>
      </c>
      <c r="G346" s="5" t="s">
        <v>14</v>
      </c>
      <c r="H346">
        <v>830</v>
      </c>
      <c r="I346">
        <f>VLOOKUP(B346,'Average Donation'!A:B,2)</f>
        <v>82959</v>
      </c>
      <c r="J346" t="s">
        <v>21</v>
      </c>
      <c r="K346" t="s">
        <v>22</v>
      </c>
      <c r="L346">
        <v>1516600800</v>
      </c>
      <c r="M346" s="12">
        <f t="shared" si="16"/>
        <v>43122.25</v>
      </c>
      <c r="N346">
        <v>1520056800</v>
      </c>
      <c r="O346" s="12">
        <f t="shared" si="17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15"/>
        <v>14.69479695431472</v>
      </c>
      <c r="G347" s="5" t="s">
        <v>14</v>
      </c>
      <c r="H347">
        <v>331</v>
      </c>
      <c r="I347">
        <f>VLOOKUP(B347,'Average Donation'!A:B,2)</f>
        <v>23159</v>
      </c>
      <c r="J347" t="s">
        <v>40</v>
      </c>
      <c r="K347" t="s">
        <v>41</v>
      </c>
      <c r="L347">
        <v>1436418000</v>
      </c>
      <c r="M347" s="12">
        <f t="shared" si="16"/>
        <v>42194.208333333328</v>
      </c>
      <c r="N347">
        <v>1436504400</v>
      </c>
      <c r="O347" s="12">
        <f t="shared" si="17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15"/>
        <v>34.475000000000001</v>
      </c>
      <c r="G348" s="5" t="s">
        <v>14</v>
      </c>
      <c r="H348">
        <v>25</v>
      </c>
      <c r="I348">
        <f>VLOOKUP(B348,'Average Donation'!A:B,2)</f>
        <v>2758</v>
      </c>
      <c r="J348" t="s">
        <v>21</v>
      </c>
      <c r="K348" t="s">
        <v>22</v>
      </c>
      <c r="L348">
        <v>1503550800</v>
      </c>
      <c r="M348" s="12">
        <f t="shared" si="16"/>
        <v>42971.208333333328</v>
      </c>
      <c r="N348">
        <v>1508302800</v>
      </c>
      <c r="O348" s="12">
        <f t="shared" si="17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15"/>
        <v>1400.7777777777778</v>
      </c>
      <c r="G349" s="5" t="s">
        <v>20</v>
      </c>
      <c r="H349">
        <v>191</v>
      </c>
      <c r="I349">
        <f>VLOOKUP(B349,'Average Donation'!A:B,2)</f>
        <v>12607</v>
      </c>
      <c r="J349" t="s">
        <v>21</v>
      </c>
      <c r="K349" t="s">
        <v>22</v>
      </c>
      <c r="L349">
        <v>1423634400</v>
      </c>
      <c r="M349" s="12">
        <f t="shared" si="16"/>
        <v>42046.25</v>
      </c>
      <c r="N349">
        <v>1425708000</v>
      </c>
      <c r="O349" s="12">
        <f t="shared" si="17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15"/>
        <v>71.770351758793964</v>
      </c>
      <c r="G350" s="5" t="s">
        <v>14</v>
      </c>
      <c r="H350">
        <v>3483</v>
      </c>
      <c r="I350">
        <f>VLOOKUP(B350,'Average Donation'!A:B,2)</f>
        <v>76880.5</v>
      </c>
      <c r="J350" t="s">
        <v>21</v>
      </c>
      <c r="K350" t="s">
        <v>22</v>
      </c>
      <c r="L350">
        <v>1487224800</v>
      </c>
      <c r="M350" s="12">
        <f t="shared" si="16"/>
        <v>42782.25</v>
      </c>
      <c r="N350">
        <v>1488348000</v>
      </c>
      <c r="O350" s="12">
        <f t="shared" si="17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15"/>
        <v>53.074115044247783</v>
      </c>
      <c r="G351" s="5" t="s">
        <v>14</v>
      </c>
      <c r="H351">
        <v>923</v>
      </c>
      <c r="I351">
        <f>VLOOKUP(B351,'Average Donation'!A:B,2)</f>
        <v>95958</v>
      </c>
      <c r="J351" t="s">
        <v>21</v>
      </c>
      <c r="K351" t="s">
        <v>22</v>
      </c>
      <c r="L351">
        <v>1500008400</v>
      </c>
      <c r="M351" s="12">
        <f t="shared" si="16"/>
        <v>42930.208333333328</v>
      </c>
      <c r="N351">
        <v>1502600400</v>
      </c>
      <c r="O351" s="12">
        <f t="shared" si="17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15"/>
        <v>5</v>
      </c>
      <c r="G352" s="5" t="s">
        <v>14</v>
      </c>
      <c r="H352">
        <v>1</v>
      </c>
      <c r="I352">
        <f>VLOOKUP(B352,'Average Donation'!A:B,2)</f>
        <v>5</v>
      </c>
      <c r="J352" t="s">
        <v>21</v>
      </c>
      <c r="K352" t="s">
        <v>22</v>
      </c>
      <c r="L352">
        <v>1432098000</v>
      </c>
      <c r="M352" s="12">
        <f t="shared" si="16"/>
        <v>42144.208333333328</v>
      </c>
      <c r="N352">
        <v>1433653200</v>
      </c>
      <c r="O352" s="12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15"/>
        <v>127.70715249662618</v>
      </c>
      <c r="G353" s="5" t="s">
        <v>20</v>
      </c>
      <c r="H353">
        <v>2013</v>
      </c>
      <c r="I353">
        <f>VLOOKUP(B353,'Average Donation'!A:B,2)</f>
        <v>42748.055</v>
      </c>
      <c r="J353" t="s">
        <v>21</v>
      </c>
      <c r="K353" t="s">
        <v>22</v>
      </c>
      <c r="L353">
        <v>1440392400</v>
      </c>
      <c r="M353" s="12">
        <f t="shared" si="16"/>
        <v>42240.208333333328</v>
      </c>
      <c r="N353">
        <v>1441602000</v>
      </c>
      <c r="O353" s="12">
        <f t="shared" si="17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15"/>
        <v>34.892857142857139</v>
      </c>
      <c r="G354" s="5" t="s">
        <v>14</v>
      </c>
      <c r="H354">
        <v>33</v>
      </c>
      <c r="I354">
        <f>VLOOKUP(B354,'Average Donation'!A:B,2)</f>
        <v>977</v>
      </c>
      <c r="J354" t="s">
        <v>15</v>
      </c>
      <c r="K354" t="s">
        <v>16</v>
      </c>
      <c r="L354">
        <v>1446876000</v>
      </c>
      <c r="M354" s="12">
        <f t="shared" si="16"/>
        <v>42315.25</v>
      </c>
      <c r="N354">
        <v>1447567200</v>
      </c>
      <c r="O354" s="12">
        <f t="shared" si="17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15"/>
        <v>410.59821428571428</v>
      </c>
      <c r="G355" s="5" t="s">
        <v>20</v>
      </c>
      <c r="H355">
        <v>1703</v>
      </c>
      <c r="I355">
        <f>VLOOKUP(B355,'Average Donation'!A:B,2)</f>
        <v>137961</v>
      </c>
      <c r="J355" t="s">
        <v>21</v>
      </c>
      <c r="K355" t="s">
        <v>22</v>
      </c>
      <c r="L355">
        <v>1562302800</v>
      </c>
      <c r="M355" s="12">
        <f t="shared" si="16"/>
        <v>43651.208333333328</v>
      </c>
      <c r="N355">
        <v>1562389200</v>
      </c>
      <c r="O355" s="12">
        <f t="shared" si="17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15"/>
        <v>123.73770491803278</v>
      </c>
      <c r="G356" s="5" t="s">
        <v>20</v>
      </c>
      <c r="H356">
        <v>80</v>
      </c>
      <c r="I356">
        <f>VLOOKUP(B356,'Average Donation'!A:B,2)</f>
        <v>7548</v>
      </c>
      <c r="J356" t="s">
        <v>36</v>
      </c>
      <c r="K356" t="s">
        <v>37</v>
      </c>
      <c r="L356">
        <v>1378184400</v>
      </c>
      <c r="M356" s="12">
        <f t="shared" si="16"/>
        <v>41520.208333333336</v>
      </c>
      <c r="N356">
        <v>1378789200</v>
      </c>
      <c r="O356" s="12">
        <f t="shared" si="17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15"/>
        <v>58.973684210526315</v>
      </c>
      <c r="G357" s="5" t="s">
        <v>47</v>
      </c>
      <c r="H357">
        <v>86</v>
      </c>
      <c r="I357">
        <f>VLOOKUP(B357,'Average Donation'!A:B,2)</f>
        <v>2241</v>
      </c>
      <c r="J357" t="s">
        <v>21</v>
      </c>
      <c r="K357" t="s">
        <v>22</v>
      </c>
      <c r="L357">
        <v>1485064800</v>
      </c>
      <c r="M357" s="12">
        <f t="shared" si="16"/>
        <v>42757.25</v>
      </c>
      <c r="N357">
        <v>1488520800</v>
      </c>
      <c r="O357" s="12">
        <f t="shared" si="17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15"/>
        <v>36.892473118279568</v>
      </c>
      <c r="G358" s="5" t="s">
        <v>14</v>
      </c>
      <c r="H358">
        <v>40</v>
      </c>
      <c r="I358">
        <f>VLOOKUP(B358,'Average Donation'!A:B,2)</f>
        <v>3431</v>
      </c>
      <c r="J358" t="s">
        <v>107</v>
      </c>
      <c r="K358" t="s">
        <v>108</v>
      </c>
      <c r="L358">
        <v>1326520800</v>
      </c>
      <c r="M358" s="12">
        <f t="shared" si="16"/>
        <v>40922.25</v>
      </c>
      <c r="N358">
        <v>1327298400</v>
      </c>
      <c r="O358" s="12">
        <f t="shared" si="17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15"/>
        <v>184.91304347826087</v>
      </c>
      <c r="G359" s="5" t="s">
        <v>20</v>
      </c>
      <c r="H359">
        <v>41</v>
      </c>
      <c r="I359">
        <f>VLOOKUP(B359,'Average Donation'!A:B,2)</f>
        <v>4253</v>
      </c>
      <c r="J359" t="s">
        <v>21</v>
      </c>
      <c r="K359" t="s">
        <v>22</v>
      </c>
      <c r="L359">
        <v>1441256400</v>
      </c>
      <c r="M359" s="12">
        <f t="shared" si="16"/>
        <v>42250.208333333328</v>
      </c>
      <c r="N359">
        <v>1443416400</v>
      </c>
      <c r="O359" s="12">
        <f t="shared" si="17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15"/>
        <v>11.814432989690722</v>
      </c>
      <c r="G360" s="5" t="s">
        <v>14</v>
      </c>
      <c r="H360">
        <v>23</v>
      </c>
      <c r="I360">
        <f>VLOOKUP(B360,'Average Donation'!A:B,2)</f>
        <v>1146</v>
      </c>
      <c r="J360" t="s">
        <v>15</v>
      </c>
      <c r="K360" t="s">
        <v>16</v>
      </c>
      <c r="L360">
        <v>1533877200</v>
      </c>
      <c r="M360" s="12">
        <f t="shared" si="16"/>
        <v>43322.208333333328</v>
      </c>
      <c r="N360">
        <v>1534136400</v>
      </c>
      <c r="O360" s="12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15"/>
        <v>298.7</v>
      </c>
      <c r="G361" s="5" t="s">
        <v>20</v>
      </c>
      <c r="H361">
        <v>187</v>
      </c>
      <c r="I361">
        <f>VLOOKUP(B361,'Average Donation'!A:B,2)</f>
        <v>11948</v>
      </c>
      <c r="J361" t="s">
        <v>21</v>
      </c>
      <c r="K361" t="s">
        <v>22</v>
      </c>
      <c r="L361">
        <v>1314421200</v>
      </c>
      <c r="M361" s="12">
        <f t="shared" si="16"/>
        <v>40782.208333333336</v>
      </c>
      <c r="N361">
        <v>1315026000</v>
      </c>
      <c r="O361" s="12">
        <f t="shared" si="17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15"/>
        <v>226.35175879396985</v>
      </c>
      <c r="G362" s="5" t="s">
        <v>20</v>
      </c>
      <c r="H362">
        <v>2875</v>
      </c>
      <c r="I362">
        <f>VLOOKUP(B362,'Average Donation'!A:B,2)</f>
        <v>135132</v>
      </c>
      <c r="J362" t="s">
        <v>40</v>
      </c>
      <c r="K362" t="s">
        <v>41</v>
      </c>
      <c r="L362">
        <v>1293861600</v>
      </c>
      <c r="M362" s="12">
        <f t="shared" si="16"/>
        <v>40544.25</v>
      </c>
      <c r="N362">
        <v>1295071200</v>
      </c>
      <c r="O362" s="12">
        <f t="shared" si="17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15"/>
        <v>173.56363636363636</v>
      </c>
      <c r="G363" s="5" t="s">
        <v>20</v>
      </c>
      <c r="H363">
        <v>88</v>
      </c>
      <c r="I363">
        <f>VLOOKUP(B363,'Average Donation'!A:B,2)</f>
        <v>9546</v>
      </c>
      <c r="J363" t="s">
        <v>21</v>
      </c>
      <c r="K363" t="s">
        <v>22</v>
      </c>
      <c r="L363">
        <v>1507352400</v>
      </c>
      <c r="M363" s="12">
        <f t="shared" si="16"/>
        <v>43015.208333333328</v>
      </c>
      <c r="N363">
        <v>1509426000</v>
      </c>
      <c r="O363" s="12">
        <f t="shared" si="17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15"/>
        <v>371.75675675675677</v>
      </c>
      <c r="G364" s="5" t="s">
        <v>20</v>
      </c>
      <c r="H364">
        <v>191</v>
      </c>
      <c r="I364">
        <f>VLOOKUP(B364,'Average Donation'!A:B,2)</f>
        <v>13755</v>
      </c>
      <c r="J364" t="s">
        <v>21</v>
      </c>
      <c r="K364" t="s">
        <v>22</v>
      </c>
      <c r="L364">
        <v>1296108000</v>
      </c>
      <c r="M364" s="12">
        <f t="shared" si="16"/>
        <v>40570.25</v>
      </c>
      <c r="N364">
        <v>1299391200</v>
      </c>
      <c r="O364" s="12">
        <f t="shared" si="17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15"/>
        <v>160.19230769230771</v>
      </c>
      <c r="G365" s="5" t="s">
        <v>20</v>
      </c>
      <c r="H365">
        <v>139</v>
      </c>
      <c r="I365">
        <f>VLOOKUP(B365,'Average Donation'!A:B,2)</f>
        <v>8330</v>
      </c>
      <c r="J365" t="s">
        <v>21</v>
      </c>
      <c r="K365" t="s">
        <v>22</v>
      </c>
      <c r="L365">
        <v>1324965600</v>
      </c>
      <c r="M365" s="12">
        <f t="shared" si="16"/>
        <v>40904.25</v>
      </c>
      <c r="N365">
        <v>1325052000</v>
      </c>
      <c r="O365" s="12">
        <f t="shared" si="17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15"/>
        <v>1616.3333333333335</v>
      </c>
      <c r="G366" s="5" t="s">
        <v>20</v>
      </c>
      <c r="H366">
        <v>186</v>
      </c>
      <c r="I366">
        <f>VLOOKUP(B366,'Average Donation'!A:B,2)</f>
        <v>14547</v>
      </c>
      <c r="J366" t="s">
        <v>21</v>
      </c>
      <c r="K366" t="s">
        <v>22</v>
      </c>
      <c r="L366">
        <v>1520229600</v>
      </c>
      <c r="M366" s="12">
        <f t="shared" si="16"/>
        <v>43164.25</v>
      </c>
      <c r="N366">
        <v>1522818000</v>
      </c>
      <c r="O366" s="12">
        <f t="shared" si="17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15"/>
        <v>733.4375</v>
      </c>
      <c r="G367" s="5" t="s">
        <v>20</v>
      </c>
      <c r="H367">
        <v>112</v>
      </c>
      <c r="I367">
        <f>VLOOKUP(B367,'Average Donation'!A:B,2)</f>
        <v>11735</v>
      </c>
      <c r="J367" t="s">
        <v>26</v>
      </c>
      <c r="K367" t="s">
        <v>27</v>
      </c>
      <c r="L367">
        <v>1482991200</v>
      </c>
      <c r="M367" s="12">
        <f t="shared" si="16"/>
        <v>42733.25</v>
      </c>
      <c r="N367">
        <v>1485324000</v>
      </c>
      <c r="O367" s="12">
        <f t="shared" si="17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15"/>
        <v>592.11111111111109</v>
      </c>
      <c r="G368" s="5" t="s">
        <v>20</v>
      </c>
      <c r="H368">
        <v>101</v>
      </c>
      <c r="I368">
        <f>VLOOKUP(B368,'Average Donation'!A:B,2)</f>
        <v>10658</v>
      </c>
      <c r="J368" t="s">
        <v>21</v>
      </c>
      <c r="K368" t="s">
        <v>22</v>
      </c>
      <c r="L368">
        <v>1294034400</v>
      </c>
      <c r="M368" s="12">
        <f t="shared" si="16"/>
        <v>40546.25</v>
      </c>
      <c r="N368">
        <v>1294120800</v>
      </c>
      <c r="O368" s="12">
        <f t="shared" si="17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15"/>
        <v>18.888888888888889</v>
      </c>
      <c r="G369" s="5" t="s">
        <v>14</v>
      </c>
      <c r="H369">
        <v>75</v>
      </c>
      <c r="I369">
        <f>VLOOKUP(B369,'Average Donation'!A:B,2)</f>
        <v>1870</v>
      </c>
      <c r="J369" t="s">
        <v>21</v>
      </c>
      <c r="K369" t="s">
        <v>22</v>
      </c>
      <c r="L369">
        <v>1413608400</v>
      </c>
      <c r="M369" s="12">
        <f t="shared" si="16"/>
        <v>41930.208333333336</v>
      </c>
      <c r="N369">
        <v>1415685600</v>
      </c>
      <c r="O369" s="12">
        <f t="shared" si="17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15"/>
        <v>276.80769230769232</v>
      </c>
      <c r="G370" s="5" t="s">
        <v>20</v>
      </c>
      <c r="H370">
        <v>206</v>
      </c>
      <c r="I370">
        <f>VLOOKUP(B370,'Average Donation'!A:B,2)</f>
        <v>14394</v>
      </c>
      <c r="J370" t="s">
        <v>40</v>
      </c>
      <c r="K370" t="s">
        <v>41</v>
      </c>
      <c r="L370">
        <v>1286946000</v>
      </c>
      <c r="M370" s="12">
        <f t="shared" si="16"/>
        <v>40464.208333333336</v>
      </c>
      <c r="N370">
        <v>1288933200</v>
      </c>
      <c r="O370" s="12">
        <f t="shared" si="17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15"/>
        <v>273.01851851851848</v>
      </c>
      <c r="G371" s="5" t="s">
        <v>20</v>
      </c>
      <c r="H371">
        <v>154</v>
      </c>
      <c r="I371">
        <f>VLOOKUP(B371,'Average Donation'!A:B,2)</f>
        <v>14743</v>
      </c>
      <c r="J371" t="s">
        <v>21</v>
      </c>
      <c r="K371" t="s">
        <v>22</v>
      </c>
      <c r="L371">
        <v>1359871200</v>
      </c>
      <c r="M371" s="12">
        <f t="shared" si="16"/>
        <v>41308.25</v>
      </c>
      <c r="N371">
        <v>1363237200</v>
      </c>
      <c r="O371" s="12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15"/>
        <v>159.36331255565449</v>
      </c>
      <c r="G372" s="5" t="s">
        <v>20</v>
      </c>
      <c r="H372">
        <v>5966</v>
      </c>
      <c r="I372">
        <f>VLOOKUP(B372,'Average Donation'!A:B,2)</f>
        <v>178965</v>
      </c>
      <c r="J372" t="s">
        <v>21</v>
      </c>
      <c r="K372" t="s">
        <v>22</v>
      </c>
      <c r="L372">
        <v>1555304400</v>
      </c>
      <c r="M372" s="12">
        <f t="shared" si="16"/>
        <v>43570.208333333328</v>
      </c>
      <c r="N372">
        <v>1555822800</v>
      </c>
      <c r="O372" s="12">
        <f t="shared" si="17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15"/>
        <v>67.869978858350947</v>
      </c>
      <c r="G373" s="5" t="s">
        <v>14</v>
      </c>
      <c r="H373">
        <v>2176</v>
      </c>
      <c r="I373">
        <f>VLOOKUP(B373,'Average Donation'!A:B,2)</f>
        <v>128410</v>
      </c>
      <c r="J373" t="s">
        <v>21</v>
      </c>
      <c r="K373" t="s">
        <v>22</v>
      </c>
      <c r="L373">
        <v>1423375200</v>
      </c>
      <c r="M373" s="12">
        <f t="shared" si="16"/>
        <v>42043.25</v>
      </c>
      <c r="N373">
        <v>1427778000</v>
      </c>
      <c r="O373" s="12">
        <f t="shared" si="17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15"/>
        <v>1591.5555555555554</v>
      </c>
      <c r="G374" s="5" t="s">
        <v>20</v>
      </c>
      <c r="H374">
        <v>169</v>
      </c>
      <c r="I374">
        <f>VLOOKUP(B374,'Average Donation'!A:B,2)</f>
        <v>14324</v>
      </c>
      <c r="J374" t="s">
        <v>21</v>
      </c>
      <c r="K374" t="s">
        <v>22</v>
      </c>
      <c r="L374">
        <v>1420696800</v>
      </c>
      <c r="M374" s="12">
        <f t="shared" si="16"/>
        <v>42012.25</v>
      </c>
      <c r="N374">
        <v>1422424800</v>
      </c>
      <c r="O374" s="12">
        <f t="shared" si="17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15"/>
        <v>730.18222222222221</v>
      </c>
      <c r="G375" s="5" t="s">
        <v>20</v>
      </c>
      <c r="H375">
        <v>2106</v>
      </c>
      <c r="I375">
        <f>VLOOKUP(B375,'Average Donation'!A:B,2)</f>
        <v>164291</v>
      </c>
      <c r="J375" t="s">
        <v>21</v>
      </c>
      <c r="K375" t="s">
        <v>22</v>
      </c>
      <c r="L375">
        <v>1502946000</v>
      </c>
      <c r="M375" s="12">
        <f t="shared" si="16"/>
        <v>42964.208333333328</v>
      </c>
      <c r="N375">
        <v>1503637200</v>
      </c>
      <c r="O375" s="12">
        <f t="shared" si="17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15"/>
        <v>13.185782556750297</v>
      </c>
      <c r="G376" s="5" t="s">
        <v>14</v>
      </c>
      <c r="H376">
        <v>441</v>
      </c>
      <c r="I376">
        <f>VLOOKUP(B376,'Average Donation'!A:B,2)</f>
        <v>22073</v>
      </c>
      <c r="J376" t="s">
        <v>21</v>
      </c>
      <c r="K376" t="s">
        <v>22</v>
      </c>
      <c r="L376">
        <v>1547186400</v>
      </c>
      <c r="M376" s="12">
        <f t="shared" si="16"/>
        <v>43476.25</v>
      </c>
      <c r="N376">
        <v>1547618400</v>
      </c>
      <c r="O376" s="12">
        <f t="shared" si="17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15"/>
        <v>54.777777777777779</v>
      </c>
      <c r="G377" s="5" t="s">
        <v>14</v>
      </c>
      <c r="H377">
        <v>25</v>
      </c>
      <c r="I377">
        <f>VLOOKUP(B377,'Average Donation'!A:B,2)</f>
        <v>1479</v>
      </c>
      <c r="J377" t="s">
        <v>21</v>
      </c>
      <c r="K377" t="s">
        <v>22</v>
      </c>
      <c r="L377">
        <v>1444971600</v>
      </c>
      <c r="M377" s="12">
        <f t="shared" si="16"/>
        <v>42293.208333333328</v>
      </c>
      <c r="N377">
        <v>1449900000</v>
      </c>
      <c r="O377" s="12">
        <f t="shared" si="17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15"/>
        <v>361.02941176470591</v>
      </c>
      <c r="G378" s="5" t="s">
        <v>20</v>
      </c>
      <c r="H378">
        <v>131</v>
      </c>
      <c r="I378">
        <f>VLOOKUP(B378,'Average Donation'!A:B,2)</f>
        <v>12275</v>
      </c>
      <c r="J378" t="s">
        <v>21</v>
      </c>
      <c r="K378" t="s">
        <v>22</v>
      </c>
      <c r="L378">
        <v>1404622800</v>
      </c>
      <c r="M378" s="12">
        <f t="shared" si="16"/>
        <v>41826.208333333336</v>
      </c>
      <c r="N378">
        <v>1405141200</v>
      </c>
      <c r="O378" s="12">
        <f t="shared" si="17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15"/>
        <v>10.257545271629779</v>
      </c>
      <c r="G379" s="5" t="s">
        <v>14</v>
      </c>
      <c r="H379">
        <v>127</v>
      </c>
      <c r="I379">
        <f>VLOOKUP(B379,'Average Donation'!A:B,2)</f>
        <v>5098</v>
      </c>
      <c r="J379" t="s">
        <v>21</v>
      </c>
      <c r="K379" t="s">
        <v>22</v>
      </c>
      <c r="L379">
        <v>1571720400</v>
      </c>
      <c r="M379" s="12">
        <f t="shared" si="16"/>
        <v>43760.208333333328</v>
      </c>
      <c r="N379">
        <v>1572933600</v>
      </c>
      <c r="O379" s="12">
        <f t="shared" si="17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15"/>
        <v>13.962962962962964</v>
      </c>
      <c r="G380" s="5" t="s">
        <v>14</v>
      </c>
      <c r="H380">
        <v>355</v>
      </c>
      <c r="I380">
        <f>VLOOKUP(B380,'Average Donation'!A:B,2)</f>
        <v>24882</v>
      </c>
      <c r="J380" t="s">
        <v>21</v>
      </c>
      <c r="K380" t="s">
        <v>22</v>
      </c>
      <c r="L380">
        <v>1526878800</v>
      </c>
      <c r="M380" s="12">
        <f t="shared" si="16"/>
        <v>43241.208333333328</v>
      </c>
      <c r="N380">
        <v>1530162000</v>
      </c>
      <c r="O380" s="12">
        <f t="shared" si="17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15"/>
        <v>40.444444444444443</v>
      </c>
      <c r="G381" s="5" t="s">
        <v>14</v>
      </c>
      <c r="H381">
        <v>44</v>
      </c>
      <c r="I381">
        <f>VLOOKUP(B381,'Average Donation'!A:B,2)</f>
        <v>2912</v>
      </c>
      <c r="J381" t="s">
        <v>40</v>
      </c>
      <c r="K381" t="s">
        <v>41</v>
      </c>
      <c r="L381">
        <v>1319691600</v>
      </c>
      <c r="M381" s="12">
        <f t="shared" si="16"/>
        <v>40843.208333333336</v>
      </c>
      <c r="N381">
        <v>1320904800</v>
      </c>
      <c r="O381" s="12">
        <f t="shared" si="17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15"/>
        <v>160.32</v>
      </c>
      <c r="G382" s="5" t="s">
        <v>20</v>
      </c>
      <c r="H382">
        <v>84</v>
      </c>
      <c r="I382">
        <f>VLOOKUP(B382,'Average Donation'!A:B,2)</f>
        <v>4008</v>
      </c>
      <c r="J382" t="s">
        <v>21</v>
      </c>
      <c r="K382" t="s">
        <v>22</v>
      </c>
      <c r="L382">
        <v>1371963600</v>
      </c>
      <c r="M382" s="12">
        <f t="shared" si="16"/>
        <v>41448.208333333336</v>
      </c>
      <c r="N382">
        <v>1372395600</v>
      </c>
      <c r="O382" s="12">
        <f t="shared" si="17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15"/>
        <v>183.9433962264151</v>
      </c>
      <c r="G383" s="5" t="s">
        <v>20</v>
      </c>
      <c r="H383">
        <v>155</v>
      </c>
      <c r="I383">
        <f>VLOOKUP(B383,'Average Donation'!A:B,2)</f>
        <v>9749</v>
      </c>
      <c r="J383" t="s">
        <v>21</v>
      </c>
      <c r="K383" t="s">
        <v>22</v>
      </c>
      <c r="L383">
        <v>1433739600</v>
      </c>
      <c r="M383" s="12">
        <f t="shared" si="16"/>
        <v>42163.208333333328</v>
      </c>
      <c r="N383">
        <v>1437714000</v>
      </c>
      <c r="O383" s="12">
        <f t="shared" si="17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15"/>
        <v>63.769230769230766</v>
      </c>
      <c r="G384" s="5" t="s">
        <v>14</v>
      </c>
      <c r="H384">
        <v>67</v>
      </c>
      <c r="I384">
        <f>VLOOKUP(B384,'Average Donation'!A:B,2)</f>
        <v>5803</v>
      </c>
      <c r="J384" t="s">
        <v>21</v>
      </c>
      <c r="K384" t="s">
        <v>22</v>
      </c>
      <c r="L384">
        <v>1508130000</v>
      </c>
      <c r="M384" s="12">
        <f t="shared" si="16"/>
        <v>43024.208333333328</v>
      </c>
      <c r="N384">
        <v>1509771600</v>
      </c>
      <c r="O384" s="12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15"/>
        <v>225.38095238095238</v>
      </c>
      <c r="G385" s="5" t="s">
        <v>20</v>
      </c>
      <c r="H385">
        <v>189</v>
      </c>
      <c r="I385">
        <f>VLOOKUP(B385,'Average Donation'!A:B,2)</f>
        <v>14199</v>
      </c>
      <c r="J385" t="s">
        <v>21</v>
      </c>
      <c r="K385" t="s">
        <v>22</v>
      </c>
      <c r="L385">
        <v>1550037600</v>
      </c>
      <c r="M385" s="12">
        <f t="shared" si="16"/>
        <v>43509.25</v>
      </c>
      <c r="N385">
        <v>1550556000</v>
      </c>
      <c r="O385" s="12">
        <f t="shared" si="17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15"/>
        <v>172.00961538461539</v>
      </c>
      <c r="G386" s="5" t="s">
        <v>20</v>
      </c>
      <c r="H386">
        <v>4799</v>
      </c>
      <c r="I386">
        <f>VLOOKUP(B386,'Average Donation'!A:B,2)</f>
        <v>196779</v>
      </c>
      <c r="J386" t="s">
        <v>21</v>
      </c>
      <c r="K386" t="s">
        <v>22</v>
      </c>
      <c r="L386">
        <v>1486706400</v>
      </c>
      <c r="M386" s="12">
        <f t="shared" si="16"/>
        <v>42776.25</v>
      </c>
      <c r="N386">
        <v>1489039200</v>
      </c>
      <c r="O386" s="12">
        <f t="shared" si="17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18">100*(E387/D387)</f>
        <v>146.16709511568124</v>
      </c>
      <c r="G387" s="5" t="s">
        <v>20</v>
      </c>
      <c r="H387">
        <v>1137</v>
      </c>
      <c r="I387">
        <f>VLOOKUP(B387,'Average Donation'!A:B,2)</f>
        <v>56859</v>
      </c>
      <c r="J387" t="s">
        <v>21</v>
      </c>
      <c r="K387" t="s">
        <v>22</v>
      </c>
      <c r="L387">
        <v>1553835600</v>
      </c>
      <c r="M387" s="12">
        <f t="shared" ref="M387:M450" si="19">(((L387/60)/60)/24)+DATE(1970,1,1)</f>
        <v>43553.208333333328</v>
      </c>
      <c r="N387">
        <v>1556600400</v>
      </c>
      <c r="O387" s="12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18"/>
        <v>76.42361623616236</v>
      </c>
      <c r="G388" s="5" t="s">
        <v>14</v>
      </c>
      <c r="H388">
        <v>1068</v>
      </c>
      <c r="I388">
        <f>VLOOKUP(B388,'Average Donation'!A:B,2)</f>
        <v>103554</v>
      </c>
      <c r="J388" t="s">
        <v>21</v>
      </c>
      <c r="K388" t="s">
        <v>22</v>
      </c>
      <c r="L388">
        <v>1277528400</v>
      </c>
      <c r="M388" s="12">
        <f t="shared" si="19"/>
        <v>40355.208333333336</v>
      </c>
      <c r="N388">
        <v>1278565200</v>
      </c>
      <c r="O388" s="12">
        <f t="shared" si="20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18"/>
        <v>39.261467889908261</v>
      </c>
      <c r="G389" s="5" t="s">
        <v>14</v>
      </c>
      <c r="H389">
        <v>424</v>
      </c>
      <c r="I389">
        <f>VLOOKUP(B389,'Average Donation'!A:B,2)</f>
        <v>42795</v>
      </c>
      <c r="J389" t="s">
        <v>21</v>
      </c>
      <c r="K389" t="s">
        <v>22</v>
      </c>
      <c r="L389">
        <v>1339477200</v>
      </c>
      <c r="M389" s="12">
        <f t="shared" si="19"/>
        <v>41072.208333333336</v>
      </c>
      <c r="N389">
        <v>1339909200</v>
      </c>
      <c r="O389" s="12">
        <f t="shared" si="20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18"/>
        <v>11.270034843205574</v>
      </c>
      <c r="G390" s="5" t="s">
        <v>74</v>
      </c>
      <c r="H390">
        <v>145</v>
      </c>
      <c r="I390">
        <f>VLOOKUP(B390,'Average Donation'!A:B,2)</f>
        <v>12938</v>
      </c>
      <c r="J390" t="s">
        <v>98</v>
      </c>
      <c r="K390" t="s">
        <v>99</v>
      </c>
      <c r="L390">
        <v>1325656800</v>
      </c>
      <c r="M390" s="12">
        <f t="shared" si="19"/>
        <v>40912.25</v>
      </c>
      <c r="N390">
        <v>1325829600</v>
      </c>
      <c r="O390" s="12">
        <f t="shared" si="20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18"/>
        <v>122.11084337349398</v>
      </c>
      <c r="G391" s="5" t="s">
        <v>20</v>
      </c>
      <c r="H391">
        <v>1152</v>
      </c>
      <c r="I391">
        <f>VLOOKUP(B391,'Average Donation'!A:B,2)</f>
        <v>101352</v>
      </c>
      <c r="J391" t="s">
        <v>21</v>
      </c>
      <c r="K391" t="s">
        <v>22</v>
      </c>
      <c r="L391">
        <v>1288242000</v>
      </c>
      <c r="M391" s="12">
        <f t="shared" si="19"/>
        <v>40479.208333333336</v>
      </c>
      <c r="N391">
        <v>1290578400</v>
      </c>
      <c r="O391" s="12">
        <f t="shared" si="20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18"/>
        <v>186.54166666666669</v>
      </c>
      <c r="G392" s="5" t="s">
        <v>20</v>
      </c>
      <c r="H392">
        <v>50</v>
      </c>
      <c r="I392">
        <f>VLOOKUP(B392,'Average Donation'!A:B,2)</f>
        <v>4477</v>
      </c>
      <c r="J392" t="s">
        <v>21</v>
      </c>
      <c r="K392" t="s">
        <v>22</v>
      </c>
      <c r="L392">
        <v>1379048400</v>
      </c>
      <c r="M392" s="12">
        <f t="shared" si="19"/>
        <v>41530.208333333336</v>
      </c>
      <c r="N392">
        <v>1380344400</v>
      </c>
      <c r="O392" s="12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18"/>
        <v>7.2731788079470201</v>
      </c>
      <c r="G393" s="5" t="s">
        <v>14</v>
      </c>
      <c r="H393">
        <v>151</v>
      </c>
      <c r="I393">
        <f>VLOOKUP(B393,'Average Donation'!A:B,2)</f>
        <v>4393</v>
      </c>
      <c r="J393" t="s">
        <v>21</v>
      </c>
      <c r="K393" t="s">
        <v>22</v>
      </c>
      <c r="L393">
        <v>1389679200</v>
      </c>
      <c r="M393" s="12">
        <f t="shared" si="19"/>
        <v>41653.25</v>
      </c>
      <c r="N393">
        <v>1389852000</v>
      </c>
      <c r="O393" s="12">
        <f t="shared" si="20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18"/>
        <v>65.642371234207957</v>
      </c>
      <c r="G394" s="5" t="s">
        <v>14</v>
      </c>
      <c r="H394">
        <v>1608</v>
      </c>
      <c r="I394">
        <f>VLOOKUP(B394,'Average Donation'!A:B,2)</f>
        <v>67546</v>
      </c>
      <c r="J394" t="s">
        <v>21</v>
      </c>
      <c r="K394" t="s">
        <v>22</v>
      </c>
      <c r="L394">
        <v>1294293600</v>
      </c>
      <c r="M394" s="12">
        <f t="shared" si="19"/>
        <v>40549.25</v>
      </c>
      <c r="N394">
        <v>1294466400</v>
      </c>
      <c r="O394" s="12">
        <f t="shared" si="20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18"/>
        <v>228.96178343949046</v>
      </c>
      <c r="G395" s="5" t="s">
        <v>20</v>
      </c>
      <c r="H395">
        <v>3059</v>
      </c>
      <c r="I395">
        <f>VLOOKUP(B395,'Average Donation'!A:B,2)</f>
        <v>143788</v>
      </c>
      <c r="J395" t="s">
        <v>15</v>
      </c>
      <c r="K395" t="s">
        <v>16</v>
      </c>
      <c r="L395">
        <v>1500267600</v>
      </c>
      <c r="M395" s="12">
        <f t="shared" si="19"/>
        <v>42933.208333333328</v>
      </c>
      <c r="N395">
        <v>1500354000</v>
      </c>
      <c r="O395" s="12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18"/>
        <v>469.37499999999994</v>
      </c>
      <c r="G396" s="5" t="s">
        <v>20</v>
      </c>
      <c r="H396">
        <v>34</v>
      </c>
      <c r="I396">
        <f>VLOOKUP(B396,'Average Donation'!A:B,2)</f>
        <v>3755</v>
      </c>
      <c r="J396" t="s">
        <v>21</v>
      </c>
      <c r="K396" t="s">
        <v>22</v>
      </c>
      <c r="L396">
        <v>1375074000</v>
      </c>
      <c r="M396" s="12">
        <f t="shared" si="19"/>
        <v>41484.208333333336</v>
      </c>
      <c r="N396">
        <v>1375938000</v>
      </c>
      <c r="O396" s="12">
        <f t="shared" si="20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18"/>
        <v>130.11267605633802</v>
      </c>
      <c r="G397" s="5" t="s">
        <v>20</v>
      </c>
      <c r="H397">
        <v>220</v>
      </c>
      <c r="I397">
        <f>VLOOKUP(B397,'Average Donation'!A:B,2)</f>
        <v>48646.5</v>
      </c>
      <c r="J397" t="s">
        <v>21</v>
      </c>
      <c r="K397" t="s">
        <v>22</v>
      </c>
      <c r="L397">
        <v>1323324000</v>
      </c>
      <c r="M397" s="12">
        <f t="shared" si="19"/>
        <v>40885.25</v>
      </c>
      <c r="N397">
        <v>1323410400</v>
      </c>
      <c r="O397" s="12">
        <f t="shared" si="20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18"/>
        <v>167.05422993492408</v>
      </c>
      <c r="G398" s="5" t="s">
        <v>20</v>
      </c>
      <c r="H398">
        <v>1604</v>
      </c>
      <c r="I398">
        <f>VLOOKUP(B398,'Average Donation'!A:B,2)</f>
        <v>77012</v>
      </c>
      <c r="J398" t="s">
        <v>26</v>
      </c>
      <c r="K398" t="s">
        <v>27</v>
      </c>
      <c r="L398">
        <v>1538715600</v>
      </c>
      <c r="M398" s="12">
        <f t="shared" si="19"/>
        <v>43378.208333333328</v>
      </c>
      <c r="N398">
        <v>1539406800</v>
      </c>
      <c r="O398" s="12">
        <f t="shared" si="20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18"/>
        <v>173.8641975308642</v>
      </c>
      <c r="G399" s="5" t="s">
        <v>20</v>
      </c>
      <c r="H399">
        <v>454</v>
      </c>
      <c r="I399">
        <f>VLOOKUP(B399,'Average Donation'!A:B,2)</f>
        <v>14083</v>
      </c>
      <c r="J399" t="s">
        <v>21</v>
      </c>
      <c r="K399" t="s">
        <v>22</v>
      </c>
      <c r="L399">
        <v>1369285200</v>
      </c>
      <c r="M399" s="12">
        <f t="shared" si="19"/>
        <v>41417.208333333336</v>
      </c>
      <c r="N399">
        <v>1369803600</v>
      </c>
      <c r="O399" s="12">
        <f t="shared" si="20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18"/>
        <v>717.76470588235293</v>
      </c>
      <c r="G400" s="5" t="s">
        <v>20</v>
      </c>
      <c r="H400">
        <v>123</v>
      </c>
      <c r="I400">
        <f>VLOOKUP(B400,'Average Donation'!A:B,2)</f>
        <v>12202</v>
      </c>
      <c r="J400" t="s">
        <v>107</v>
      </c>
      <c r="K400" t="s">
        <v>108</v>
      </c>
      <c r="L400">
        <v>1525755600</v>
      </c>
      <c r="M400" s="12">
        <f t="shared" si="19"/>
        <v>43228.208333333328</v>
      </c>
      <c r="N400">
        <v>1525928400</v>
      </c>
      <c r="O400" s="12">
        <f t="shared" si="20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18"/>
        <v>63.850976361767728</v>
      </c>
      <c r="G401" s="5" t="s">
        <v>14</v>
      </c>
      <c r="H401">
        <v>941</v>
      </c>
      <c r="I401">
        <f>VLOOKUP(B401,'Average Donation'!A:B,2)</f>
        <v>62127</v>
      </c>
      <c r="J401" t="s">
        <v>21</v>
      </c>
      <c r="K401" t="s">
        <v>22</v>
      </c>
      <c r="L401">
        <v>1296626400</v>
      </c>
      <c r="M401" s="12">
        <f t="shared" si="19"/>
        <v>40576.25</v>
      </c>
      <c r="N401">
        <v>1297231200</v>
      </c>
      <c r="O401" s="12">
        <f t="shared" si="20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18"/>
        <v>2</v>
      </c>
      <c r="G402" s="5" t="s">
        <v>14</v>
      </c>
      <c r="H402">
        <v>1</v>
      </c>
      <c r="I402">
        <f>VLOOKUP(B402,'Average Donation'!A:B,2)</f>
        <v>2</v>
      </c>
      <c r="J402" t="s">
        <v>21</v>
      </c>
      <c r="K402" t="s">
        <v>22</v>
      </c>
      <c r="L402">
        <v>1376629200</v>
      </c>
      <c r="M402" s="12">
        <f t="shared" si="19"/>
        <v>41502.208333333336</v>
      </c>
      <c r="N402">
        <v>1378530000</v>
      </c>
      <c r="O402" s="12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18"/>
        <v>1530.2222222222222</v>
      </c>
      <c r="G403" s="5" t="s">
        <v>20</v>
      </c>
      <c r="H403">
        <v>299</v>
      </c>
      <c r="I403">
        <f>VLOOKUP(B403,'Average Donation'!A:B,2)</f>
        <v>13772</v>
      </c>
      <c r="J403" t="s">
        <v>21</v>
      </c>
      <c r="K403" t="s">
        <v>22</v>
      </c>
      <c r="L403">
        <v>1572152400</v>
      </c>
      <c r="M403" s="12">
        <f t="shared" si="19"/>
        <v>43765.208333333328</v>
      </c>
      <c r="N403">
        <v>1572152400</v>
      </c>
      <c r="O403" s="12">
        <f t="shared" si="20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18"/>
        <v>40.356164383561641</v>
      </c>
      <c r="G404" s="5" t="s">
        <v>14</v>
      </c>
      <c r="H404">
        <v>40</v>
      </c>
      <c r="I404">
        <f>VLOOKUP(B404,'Average Donation'!A:B,2)</f>
        <v>2946</v>
      </c>
      <c r="J404" t="s">
        <v>21</v>
      </c>
      <c r="K404" t="s">
        <v>22</v>
      </c>
      <c r="L404">
        <v>1325829600</v>
      </c>
      <c r="M404" s="12">
        <f t="shared" si="19"/>
        <v>40914.25</v>
      </c>
      <c r="N404">
        <v>1329890400</v>
      </c>
      <c r="O404" s="12">
        <f t="shared" si="20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18"/>
        <v>86.220633299284984</v>
      </c>
      <c r="G405" s="5" t="s">
        <v>14</v>
      </c>
      <c r="H405">
        <v>3015</v>
      </c>
      <c r="I405">
        <f>VLOOKUP(B405,'Average Donation'!A:B,2)</f>
        <v>168820</v>
      </c>
      <c r="J405" t="s">
        <v>15</v>
      </c>
      <c r="K405" t="s">
        <v>16</v>
      </c>
      <c r="L405">
        <v>1273640400</v>
      </c>
      <c r="M405" s="12">
        <f t="shared" si="19"/>
        <v>40310.208333333336</v>
      </c>
      <c r="N405">
        <v>1276750800</v>
      </c>
      <c r="O405" s="12">
        <f t="shared" si="20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18"/>
        <v>315.58486707566465</v>
      </c>
      <c r="G406" s="5" t="s">
        <v>20</v>
      </c>
      <c r="H406">
        <v>2237</v>
      </c>
      <c r="I406">
        <f>VLOOKUP(B406,'Average Donation'!A:B,2)</f>
        <v>154321</v>
      </c>
      <c r="J406" t="s">
        <v>21</v>
      </c>
      <c r="K406" t="s">
        <v>22</v>
      </c>
      <c r="L406">
        <v>1510639200</v>
      </c>
      <c r="M406" s="12">
        <f t="shared" si="19"/>
        <v>43053.25</v>
      </c>
      <c r="N406">
        <v>1510898400</v>
      </c>
      <c r="O406" s="12">
        <f t="shared" si="20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18"/>
        <v>89.618243243243242</v>
      </c>
      <c r="G407" s="5" t="s">
        <v>14</v>
      </c>
      <c r="H407">
        <v>435</v>
      </c>
      <c r="I407">
        <f>VLOOKUP(B407,'Average Donation'!A:B,2)</f>
        <v>26527</v>
      </c>
      <c r="J407" t="s">
        <v>21</v>
      </c>
      <c r="K407" t="s">
        <v>22</v>
      </c>
      <c r="L407">
        <v>1528088400</v>
      </c>
      <c r="M407" s="12">
        <f t="shared" si="19"/>
        <v>43255.208333333328</v>
      </c>
      <c r="N407">
        <v>1532408400</v>
      </c>
      <c r="O407" s="12">
        <f t="shared" si="20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18"/>
        <v>182.14503816793894</v>
      </c>
      <c r="G408" s="5" t="s">
        <v>20</v>
      </c>
      <c r="H408">
        <v>645</v>
      </c>
      <c r="I408">
        <f>VLOOKUP(B408,'Average Donation'!A:B,2)</f>
        <v>71583</v>
      </c>
      <c r="J408" t="s">
        <v>21</v>
      </c>
      <c r="K408" t="s">
        <v>22</v>
      </c>
      <c r="L408">
        <v>1359525600</v>
      </c>
      <c r="M408" s="12">
        <f t="shared" si="19"/>
        <v>41304.25</v>
      </c>
      <c r="N408">
        <v>1360562400</v>
      </c>
      <c r="O408" s="12">
        <f t="shared" si="20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18"/>
        <v>355.88235294117646</v>
      </c>
      <c r="G409" s="5" t="s">
        <v>20</v>
      </c>
      <c r="H409">
        <v>484</v>
      </c>
      <c r="I409">
        <f>VLOOKUP(B409,'Average Donation'!A:B,2)</f>
        <v>12100</v>
      </c>
      <c r="J409" t="s">
        <v>36</v>
      </c>
      <c r="K409" t="s">
        <v>37</v>
      </c>
      <c r="L409">
        <v>1570942800</v>
      </c>
      <c r="M409" s="12">
        <f t="shared" si="19"/>
        <v>43751.208333333328</v>
      </c>
      <c r="N409">
        <v>1571547600</v>
      </c>
      <c r="O409" s="12">
        <f t="shared" si="20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18"/>
        <v>131.83695652173913</v>
      </c>
      <c r="G410" s="5" t="s">
        <v>20</v>
      </c>
      <c r="H410">
        <v>154</v>
      </c>
      <c r="I410">
        <f>VLOOKUP(B410,'Average Donation'!A:B,2)</f>
        <v>12129</v>
      </c>
      <c r="J410" t="s">
        <v>15</v>
      </c>
      <c r="K410" t="s">
        <v>16</v>
      </c>
      <c r="L410">
        <v>1466398800</v>
      </c>
      <c r="M410" s="12">
        <f t="shared" si="19"/>
        <v>42541.208333333328</v>
      </c>
      <c r="N410">
        <v>1468126800</v>
      </c>
      <c r="O410" s="12">
        <f t="shared" si="20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18"/>
        <v>46.315634218289084</v>
      </c>
      <c r="G411" s="5" t="s">
        <v>14</v>
      </c>
      <c r="H411">
        <v>714</v>
      </c>
      <c r="I411">
        <f>VLOOKUP(B411,'Average Donation'!A:B,2)</f>
        <v>37425.5</v>
      </c>
      <c r="J411" t="s">
        <v>21</v>
      </c>
      <c r="K411" t="s">
        <v>22</v>
      </c>
      <c r="L411">
        <v>1492491600</v>
      </c>
      <c r="M411" s="12">
        <f t="shared" si="19"/>
        <v>42843.208333333328</v>
      </c>
      <c r="N411">
        <v>1492837200</v>
      </c>
      <c r="O411" s="12">
        <f t="shared" si="20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18"/>
        <v>36.132726089785294</v>
      </c>
      <c r="G412" s="5" t="s">
        <v>47</v>
      </c>
      <c r="H412">
        <v>1111</v>
      </c>
      <c r="I412">
        <f>VLOOKUP(B412,'Average Donation'!A:B,2)</f>
        <v>55536</v>
      </c>
      <c r="J412" t="s">
        <v>21</v>
      </c>
      <c r="K412" t="s">
        <v>22</v>
      </c>
      <c r="L412">
        <v>1430197200</v>
      </c>
      <c r="M412" s="12">
        <f t="shared" si="19"/>
        <v>42122.208333333328</v>
      </c>
      <c r="N412">
        <v>1430197200</v>
      </c>
      <c r="O412" s="12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18"/>
        <v>104.62820512820512</v>
      </c>
      <c r="G413" s="5" t="s">
        <v>20</v>
      </c>
      <c r="H413">
        <v>82</v>
      </c>
      <c r="I413">
        <f>VLOOKUP(B413,'Average Donation'!A:B,2)</f>
        <v>8161</v>
      </c>
      <c r="J413" t="s">
        <v>21</v>
      </c>
      <c r="K413" t="s">
        <v>22</v>
      </c>
      <c r="L413">
        <v>1496034000</v>
      </c>
      <c r="M413" s="12">
        <f t="shared" si="19"/>
        <v>42884.208333333328</v>
      </c>
      <c r="N413">
        <v>1496206800</v>
      </c>
      <c r="O413" s="12">
        <f t="shared" si="20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18"/>
        <v>668.85714285714289</v>
      </c>
      <c r="G414" s="5" t="s">
        <v>20</v>
      </c>
      <c r="H414">
        <v>134</v>
      </c>
      <c r="I414">
        <f>VLOOKUP(B414,'Average Donation'!A:B,2)</f>
        <v>14046</v>
      </c>
      <c r="J414" t="s">
        <v>21</v>
      </c>
      <c r="K414" t="s">
        <v>22</v>
      </c>
      <c r="L414">
        <v>1388728800</v>
      </c>
      <c r="M414" s="12">
        <f t="shared" si="19"/>
        <v>41642.25</v>
      </c>
      <c r="N414">
        <v>1389592800</v>
      </c>
      <c r="O414" s="12">
        <f t="shared" si="20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18"/>
        <v>62.072823218997364</v>
      </c>
      <c r="G415" s="5" t="s">
        <v>47</v>
      </c>
      <c r="H415">
        <v>1089</v>
      </c>
      <c r="I415">
        <f>VLOOKUP(B415,'Average Donation'!A:B,2)</f>
        <v>117628</v>
      </c>
      <c r="J415" t="s">
        <v>21</v>
      </c>
      <c r="K415" t="s">
        <v>22</v>
      </c>
      <c r="L415">
        <v>1543298400</v>
      </c>
      <c r="M415" s="12">
        <f t="shared" si="19"/>
        <v>43431.25</v>
      </c>
      <c r="N415">
        <v>1545631200</v>
      </c>
      <c r="O415" s="12">
        <f t="shared" si="20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18"/>
        <v>84.699787460148784</v>
      </c>
      <c r="G416" s="5" t="s">
        <v>14</v>
      </c>
      <c r="H416">
        <v>5497</v>
      </c>
      <c r="I416">
        <f>VLOOKUP(B416,'Average Donation'!A:B,2)</f>
        <v>86436.5</v>
      </c>
      <c r="J416" t="s">
        <v>21</v>
      </c>
      <c r="K416" t="s">
        <v>22</v>
      </c>
      <c r="L416">
        <v>1271739600</v>
      </c>
      <c r="M416" s="12">
        <f t="shared" si="19"/>
        <v>40288.208333333336</v>
      </c>
      <c r="N416">
        <v>1272430800</v>
      </c>
      <c r="O416" s="12">
        <f t="shared" si="20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18"/>
        <v>11.059030837004405</v>
      </c>
      <c r="G417" s="5" t="s">
        <v>14</v>
      </c>
      <c r="H417">
        <v>418</v>
      </c>
      <c r="I417">
        <f>VLOOKUP(B417,'Average Donation'!A:B,2)</f>
        <v>12552</v>
      </c>
      <c r="J417" t="s">
        <v>21</v>
      </c>
      <c r="K417" t="s">
        <v>22</v>
      </c>
      <c r="L417">
        <v>1326434400</v>
      </c>
      <c r="M417" s="12">
        <f t="shared" si="19"/>
        <v>40921.25</v>
      </c>
      <c r="N417">
        <v>1327903200</v>
      </c>
      <c r="O417" s="12">
        <f t="shared" si="20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18"/>
        <v>43.838781575037146</v>
      </c>
      <c r="G418" s="5" t="s">
        <v>14</v>
      </c>
      <c r="H418">
        <v>1439</v>
      </c>
      <c r="I418">
        <f>VLOOKUP(B418,'Average Donation'!A:B,2)</f>
        <v>59007</v>
      </c>
      <c r="J418" t="s">
        <v>21</v>
      </c>
      <c r="K418" t="s">
        <v>22</v>
      </c>
      <c r="L418">
        <v>1295244000</v>
      </c>
      <c r="M418" s="12">
        <f t="shared" si="19"/>
        <v>40560.25</v>
      </c>
      <c r="N418">
        <v>1296021600</v>
      </c>
      <c r="O418" s="12">
        <f t="shared" si="20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18"/>
        <v>55.470588235294116</v>
      </c>
      <c r="G419" s="5" t="s">
        <v>14</v>
      </c>
      <c r="H419">
        <v>15</v>
      </c>
      <c r="I419">
        <f>VLOOKUP(B419,'Average Donation'!A:B,2)</f>
        <v>943</v>
      </c>
      <c r="J419" t="s">
        <v>21</v>
      </c>
      <c r="K419" t="s">
        <v>22</v>
      </c>
      <c r="L419">
        <v>1541221200</v>
      </c>
      <c r="M419" s="12">
        <f t="shared" si="19"/>
        <v>43407.208333333328</v>
      </c>
      <c r="N419">
        <v>1543298400</v>
      </c>
      <c r="O419" s="12">
        <f t="shared" si="20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18"/>
        <v>57.399511301160658</v>
      </c>
      <c r="G420" s="5" t="s">
        <v>14</v>
      </c>
      <c r="H420">
        <v>1999</v>
      </c>
      <c r="I420">
        <f>VLOOKUP(B420,'Average Donation'!A:B,2)</f>
        <v>90819.5</v>
      </c>
      <c r="J420" t="s">
        <v>15</v>
      </c>
      <c r="K420" t="s">
        <v>16</v>
      </c>
      <c r="L420">
        <v>1336280400</v>
      </c>
      <c r="M420" s="12">
        <f t="shared" si="19"/>
        <v>41035.208333333336</v>
      </c>
      <c r="N420">
        <v>1336366800</v>
      </c>
      <c r="O420" s="12">
        <f t="shared" si="20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18"/>
        <v>123.43497363796135</v>
      </c>
      <c r="G421" s="5" t="s">
        <v>20</v>
      </c>
      <c r="H421">
        <v>5203</v>
      </c>
      <c r="I421">
        <f>VLOOKUP(B421,'Average Donation'!A:B,2)</f>
        <v>140469</v>
      </c>
      <c r="J421" t="s">
        <v>21</v>
      </c>
      <c r="K421" t="s">
        <v>22</v>
      </c>
      <c r="L421">
        <v>1324533600</v>
      </c>
      <c r="M421" s="12">
        <f t="shared" si="19"/>
        <v>40899.25</v>
      </c>
      <c r="N421">
        <v>1325052000</v>
      </c>
      <c r="O421" s="12">
        <f t="shared" si="20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18"/>
        <v>128.46</v>
      </c>
      <c r="G422" s="5" t="s">
        <v>20</v>
      </c>
      <c r="H422">
        <v>94</v>
      </c>
      <c r="I422">
        <f>VLOOKUP(B422,'Average Donation'!A:B,2)</f>
        <v>6423</v>
      </c>
      <c r="J422" t="s">
        <v>21</v>
      </c>
      <c r="K422" t="s">
        <v>22</v>
      </c>
      <c r="L422">
        <v>1498366800</v>
      </c>
      <c r="M422" s="12">
        <f t="shared" si="19"/>
        <v>42911.208333333328</v>
      </c>
      <c r="N422">
        <v>1499576400</v>
      </c>
      <c r="O422" s="12">
        <f t="shared" si="20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18"/>
        <v>63.989361702127653</v>
      </c>
      <c r="G423" s="5" t="s">
        <v>14</v>
      </c>
      <c r="H423">
        <v>118</v>
      </c>
      <c r="I423">
        <f>VLOOKUP(B423,'Average Donation'!A:B,2)</f>
        <v>6015</v>
      </c>
      <c r="J423" t="s">
        <v>21</v>
      </c>
      <c r="K423" t="s">
        <v>22</v>
      </c>
      <c r="L423">
        <v>1498712400</v>
      </c>
      <c r="M423" s="12">
        <f t="shared" si="19"/>
        <v>42915.208333333328</v>
      </c>
      <c r="N423">
        <v>1501304400</v>
      </c>
      <c r="O423" s="12">
        <f t="shared" si="20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18"/>
        <v>127.29885057471265</v>
      </c>
      <c r="G424" s="5" t="s">
        <v>20</v>
      </c>
      <c r="H424">
        <v>205</v>
      </c>
      <c r="I424">
        <f>VLOOKUP(B424,'Average Donation'!A:B,2)</f>
        <v>11075</v>
      </c>
      <c r="J424" t="s">
        <v>21</v>
      </c>
      <c r="K424" t="s">
        <v>22</v>
      </c>
      <c r="L424">
        <v>1271480400</v>
      </c>
      <c r="M424" s="12">
        <f t="shared" si="19"/>
        <v>40285.208333333336</v>
      </c>
      <c r="N424">
        <v>1273208400</v>
      </c>
      <c r="O424" s="12">
        <f t="shared" si="20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18"/>
        <v>10.638024357239512</v>
      </c>
      <c r="G425" s="5" t="s">
        <v>14</v>
      </c>
      <c r="H425">
        <v>162</v>
      </c>
      <c r="I425">
        <f>VLOOKUP(B425,'Average Donation'!A:B,2)</f>
        <v>15723</v>
      </c>
      <c r="J425" t="s">
        <v>21</v>
      </c>
      <c r="K425" t="s">
        <v>22</v>
      </c>
      <c r="L425">
        <v>1316667600</v>
      </c>
      <c r="M425" s="12">
        <f t="shared" si="19"/>
        <v>40808.208333333336</v>
      </c>
      <c r="N425">
        <v>1316840400</v>
      </c>
      <c r="O425" s="12">
        <f t="shared" si="20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18"/>
        <v>40.470588235294116</v>
      </c>
      <c r="G426" s="5" t="s">
        <v>14</v>
      </c>
      <c r="H426">
        <v>83</v>
      </c>
      <c r="I426">
        <f>VLOOKUP(B426,'Average Donation'!A:B,2)</f>
        <v>2064</v>
      </c>
      <c r="J426" t="s">
        <v>21</v>
      </c>
      <c r="K426" t="s">
        <v>22</v>
      </c>
      <c r="L426">
        <v>1524027600</v>
      </c>
      <c r="M426" s="12">
        <f t="shared" si="19"/>
        <v>43208.208333333328</v>
      </c>
      <c r="N426">
        <v>1524546000</v>
      </c>
      <c r="O426" s="12">
        <f t="shared" si="20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18"/>
        <v>287.66666666666663</v>
      </c>
      <c r="G427" s="5" t="s">
        <v>20</v>
      </c>
      <c r="H427">
        <v>92</v>
      </c>
      <c r="I427">
        <f>VLOOKUP(B427,'Average Donation'!A:B,2)</f>
        <v>7767</v>
      </c>
      <c r="J427" t="s">
        <v>21</v>
      </c>
      <c r="K427" t="s">
        <v>22</v>
      </c>
      <c r="L427">
        <v>1438059600</v>
      </c>
      <c r="M427" s="12">
        <f t="shared" si="19"/>
        <v>42213.208333333328</v>
      </c>
      <c r="N427">
        <v>1438578000</v>
      </c>
      <c r="O427" s="12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18"/>
        <v>572.94444444444446</v>
      </c>
      <c r="G428" s="5" t="s">
        <v>20</v>
      </c>
      <c r="H428">
        <v>219</v>
      </c>
      <c r="I428">
        <f>VLOOKUP(B428,'Average Donation'!A:B,2)</f>
        <v>10313</v>
      </c>
      <c r="J428" t="s">
        <v>21</v>
      </c>
      <c r="K428" t="s">
        <v>22</v>
      </c>
      <c r="L428">
        <v>1361944800</v>
      </c>
      <c r="M428" s="12">
        <f t="shared" si="19"/>
        <v>41332.25</v>
      </c>
      <c r="N428">
        <v>1362549600</v>
      </c>
      <c r="O428" s="12">
        <f t="shared" si="20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18"/>
        <v>112.90429799426933</v>
      </c>
      <c r="G429" s="5" t="s">
        <v>20</v>
      </c>
      <c r="H429">
        <v>2526</v>
      </c>
      <c r="I429">
        <f>VLOOKUP(B429,'Average Donation'!A:B,2)</f>
        <v>197018</v>
      </c>
      <c r="J429" t="s">
        <v>21</v>
      </c>
      <c r="K429" t="s">
        <v>22</v>
      </c>
      <c r="L429">
        <v>1410584400</v>
      </c>
      <c r="M429" s="12">
        <f t="shared" si="19"/>
        <v>41895.208333333336</v>
      </c>
      <c r="N429">
        <v>1413349200</v>
      </c>
      <c r="O429" s="12">
        <f t="shared" si="20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18"/>
        <v>46.387573964497044</v>
      </c>
      <c r="G430" s="5" t="s">
        <v>14</v>
      </c>
      <c r="H430">
        <v>747</v>
      </c>
      <c r="I430">
        <f>VLOOKUP(B430,'Average Donation'!A:B,2)</f>
        <v>47037</v>
      </c>
      <c r="J430" t="s">
        <v>21</v>
      </c>
      <c r="K430" t="s">
        <v>22</v>
      </c>
      <c r="L430">
        <v>1297404000</v>
      </c>
      <c r="M430" s="12">
        <f t="shared" si="19"/>
        <v>40585.25</v>
      </c>
      <c r="N430">
        <v>1298008800</v>
      </c>
      <c r="O430" s="12">
        <f t="shared" si="20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18"/>
        <v>90.675916230366497</v>
      </c>
      <c r="G431" s="5" t="s">
        <v>74</v>
      </c>
      <c r="H431">
        <v>2138</v>
      </c>
      <c r="I431">
        <f>VLOOKUP(B431,'Average Donation'!A:B,2)</f>
        <v>173191</v>
      </c>
      <c r="J431" t="s">
        <v>21</v>
      </c>
      <c r="K431" t="s">
        <v>22</v>
      </c>
      <c r="L431">
        <v>1392012000</v>
      </c>
      <c r="M431" s="12">
        <f t="shared" si="19"/>
        <v>41680.25</v>
      </c>
      <c r="N431">
        <v>1394427600</v>
      </c>
      <c r="O431" s="12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18"/>
        <v>67.740740740740748</v>
      </c>
      <c r="G432" s="5" t="s">
        <v>14</v>
      </c>
      <c r="H432">
        <v>84</v>
      </c>
      <c r="I432">
        <f>VLOOKUP(B432,'Average Donation'!A:B,2)</f>
        <v>5487</v>
      </c>
      <c r="J432" t="s">
        <v>21</v>
      </c>
      <c r="K432" t="s">
        <v>22</v>
      </c>
      <c r="L432">
        <v>1569733200</v>
      </c>
      <c r="M432" s="12">
        <f t="shared" si="19"/>
        <v>43737.208333333328</v>
      </c>
      <c r="N432">
        <v>1572670800</v>
      </c>
      <c r="O432" s="12">
        <f t="shared" si="20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18"/>
        <v>192.49019607843135</v>
      </c>
      <c r="G433" s="5" t="s">
        <v>20</v>
      </c>
      <c r="H433">
        <v>94</v>
      </c>
      <c r="I433">
        <f>VLOOKUP(B433,'Average Donation'!A:B,2)</f>
        <v>9817</v>
      </c>
      <c r="J433" t="s">
        <v>21</v>
      </c>
      <c r="K433" t="s">
        <v>22</v>
      </c>
      <c r="L433">
        <v>1529643600</v>
      </c>
      <c r="M433" s="12">
        <f t="shared" si="19"/>
        <v>43273.208333333328</v>
      </c>
      <c r="N433">
        <v>1531112400</v>
      </c>
      <c r="O433" s="12">
        <f t="shared" si="20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18"/>
        <v>82.714285714285722</v>
      </c>
      <c r="G434" s="5" t="s">
        <v>14</v>
      </c>
      <c r="H434">
        <v>91</v>
      </c>
      <c r="I434">
        <f>VLOOKUP(B434,'Average Donation'!A:B,2)</f>
        <v>6369</v>
      </c>
      <c r="J434" t="s">
        <v>21</v>
      </c>
      <c r="K434" t="s">
        <v>22</v>
      </c>
      <c r="L434">
        <v>1399006800</v>
      </c>
      <c r="M434" s="12">
        <f t="shared" si="19"/>
        <v>41761.208333333336</v>
      </c>
      <c r="N434">
        <v>1400734800</v>
      </c>
      <c r="O434" s="12">
        <f t="shared" si="20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18"/>
        <v>54.163920922570021</v>
      </c>
      <c r="G435" s="5" t="s">
        <v>14</v>
      </c>
      <c r="H435">
        <v>792</v>
      </c>
      <c r="I435">
        <f>VLOOKUP(B435,'Average Donation'!A:B,2)</f>
        <v>65755</v>
      </c>
      <c r="J435" t="s">
        <v>21</v>
      </c>
      <c r="K435" t="s">
        <v>22</v>
      </c>
      <c r="L435">
        <v>1385359200</v>
      </c>
      <c r="M435" s="12">
        <f t="shared" si="19"/>
        <v>41603.25</v>
      </c>
      <c r="N435">
        <v>1386741600</v>
      </c>
      <c r="O435" s="12">
        <f t="shared" si="20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18"/>
        <v>16.722222222222221</v>
      </c>
      <c r="G436" s="5" t="s">
        <v>74</v>
      </c>
      <c r="H436">
        <v>10</v>
      </c>
      <c r="I436">
        <f>VLOOKUP(B436,'Average Donation'!A:B,2)</f>
        <v>903</v>
      </c>
      <c r="J436" t="s">
        <v>15</v>
      </c>
      <c r="K436" t="s">
        <v>16</v>
      </c>
      <c r="L436">
        <v>1480572000</v>
      </c>
      <c r="M436" s="12">
        <f t="shared" si="19"/>
        <v>42705.25</v>
      </c>
      <c r="N436">
        <v>1481781600</v>
      </c>
      <c r="O436" s="12">
        <f t="shared" si="20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18"/>
        <v>116.87664041994749</v>
      </c>
      <c r="G437" s="5" t="s">
        <v>20</v>
      </c>
      <c r="H437">
        <v>1713</v>
      </c>
      <c r="I437">
        <f>VLOOKUP(B437,'Average Donation'!A:B,2)</f>
        <v>178120</v>
      </c>
      <c r="J437" t="s">
        <v>107</v>
      </c>
      <c r="K437" t="s">
        <v>108</v>
      </c>
      <c r="L437">
        <v>1418623200</v>
      </c>
      <c r="M437" s="12">
        <f t="shared" si="19"/>
        <v>41988.25</v>
      </c>
      <c r="N437">
        <v>1419660000</v>
      </c>
      <c r="O437" s="12">
        <f t="shared" si="20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18"/>
        <v>1052.1538461538462</v>
      </c>
      <c r="G438" s="5" t="s">
        <v>20</v>
      </c>
      <c r="H438">
        <v>249</v>
      </c>
      <c r="I438">
        <f>VLOOKUP(B438,'Average Donation'!A:B,2)</f>
        <v>13678</v>
      </c>
      <c r="J438" t="s">
        <v>21</v>
      </c>
      <c r="K438" t="s">
        <v>22</v>
      </c>
      <c r="L438">
        <v>1555736400</v>
      </c>
      <c r="M438" s="12">
        <f t="shared" si="19"/>
        <v>43575.208333333328</v>
      </c>
      <c r="N438">
        <v>1555822800</v>
      </c>
      <c r="O438" s="12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18"/>
        <v>123.07407407407408</v>
      </c>
      <c r="G439" s="5" t="s">
        <v>20</v>
      </c>
      <c r="H439">
        <v>192</v>
      </c>
      <c r="I439">
        <f>VLOOKUP(B439,'Average Donation'!A:B,2)</f>
        <v>9969</v>
      </c>
      <c r="J439" t="s">
        <v>21</v>
      </c>
      <c r="K439" t="s">
        <v>22</v>
      </c>
      <c r="L439">
        <v>1442120400</v>
      </c>
      <c r="M439" s="12">
        <f t="shared" si="19"/>
        <v>42260.208333333328</v>
      </c>
      <c r="N439">
        <v>1442379600</v>
      </c>
      <c r="O439" s="12">
        <f t="shared" si="20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18"/>
        <v>178.63855421686748</v>
      </c>
      <c r="G440" s="5" t="s">
        <v>20</v>
      </c>
      <c r="H440">
        <v>247</v>
      </c>
      <c r="I440">
        <f>VLOOKUP(B440,'Average Donation'!A:B,2)</f>
        <v>14827</v>
      </c>
      <c r="J440" t="s">
        <v>21</v>
      </c>
      <c r="K440" t="s">
        <v>22</v>
      </c>
      <c r="L440">
        <v>1362376800</v>
      </c>
      <c r="M440" s="12">
        <f t="shared" si="19"/>
        <v>41337.25</v>
      </c>
      <c r="N440">
        <v>1364965200</v>
      </c>
      <c r="O440" s="12">
        <f t="shared" si="20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18"/>
        <v>355.28169014084506</v>
      </c>
      <c r="G441" s="5" t="s">
        <v>20</v>
      </c>
      <c r="H441">
        <v>2293</v>
      </c>
      <c r="I441">
        <f>VLOOKUP(B441,'Average Donation'!A:B,2)</f>
        <v>100900</v>
      </c>
      <c r="J441" t="s">
        <v>21</v>
      </c>
      <c r="K441" t="s">
        <v>22</v>
      </c>
      <c r="L441">
        <v>1478408400</v>
      </c>
      <c r="M441" s="12">
        <f t="shared" si="19"/>
        <v>42680.208333333328</v>
      </c>
      <c r="N441">
        <v>1479016800</v>
      </c>
      <c r="O441" s="12">
        <f t="shared" si="20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18"/>
        <v>161.90634146341463</v>
      </c>
      <c r="G442" s="5" t="s">
        <v>20</v>
      </c>
      <c r="H442">
        <v>3131</v>
      </c>
      <c r="I442">
        <f>VLOOKUP(B442,'Average Donation'!A:B,2)</f>
        <v>165954</v>
      </c>
      <c r="J442" t="s">
        <v>21</v>
      </c>
      <c r="K442" t="s">
        <v>22</v>
      </c>
      <c r="L442">
        <v>1498798800</v>
      </c>
      <c r="M442" s="12">
        <f t="shared" si="19"/>
        <v>42916.208333333328</v>
      </c>
      <c r="N442">
        <v>1499662800</v>
      </c>
      <c r="O442" s="12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18"/>
        <v>24.914285714285715</v>
      </c>
      <c r="G443" s="5" t="s">
        <v>14</v>
      </c>
      <c r="H443">
        <v>32</v>
      </c>
      <c r="I443">
        <f>VLOOKUP(B443,'Average Donation'!A:B,2)</f>
        <v>1744</v>
      </c>
      <c r="J443" t="s">
        <v>21</v>
      </c>
      <c r="K443" t="s">
        <v>22</v>
      </c>
      <c r="L443">
        <v>1335416400</v>
      </c>
      <c r="M443" s="12">
        <f t="shared" si="19"/>
        <v>41025.208333333336</v>
      </c>
      <c r="N443">
        <v>1337835600</v>
      </c>
      <c r="O443" s="12">
        <f t="shared" si="20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18"/>
        <v>198.72222222222223</v>
      </c>
      <c r="G444" s="5" t="s">
        <v>20</v>
      </c>
      <c r="H444">
        <v>143</v>
      </c>
      <c r="I444">
        <f>VLOOKUP(B444,'Average Donation'!A:B,2)</f>
        <v>10731</v>
      </c>
      <c r="J444" t="s">
        <v>107</v>
      </c>
      <c r="K444" t="s">
        <v>108</v>
      </c>
      <c r="L444">
        <v>1504328400</v>
      </c>
      <c r="M444" s="12">
        <f t="shared" si="19"/>
        <v>42980.208333333328</v>
      </c>
      <c r="N444">
        <v>1505710800</v>
      </c>
      <c r="O444" s="12">
        <f t="shared" si="20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18"/>
        <v>34.752688172043008</v>
      </c>
      <c r="G445" s="5" t="s">
        <v>74</v>
      </c>
      <c r="H445">
        <v>90</v>
      </c>
      <c r="I445">
        <f>VLOOKUP(B445,'Average Donation'!A:B,2)</f>
        <v>3232</v>
      </c>
      <c r="J445" t="s">
        <v>21</v>
      </c>
      <c r="K445" t="s">
        <v>22</v>
      </c>
      <c r="L445">
        <v>1285822800</v>
      </c>
      <c r="M445" s="12">
        <f t="shared" si="19"/>
        <v>40451.208333333336</v>
      </c>
      <c r="N445">
        <v>1287464400</v>
      </c>
      <c r="O445" s="12">
        <f t="shared" si="20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18"/>
        <v>176.41935483870967</v>
      </c>
      <c r="G446" s="5" t="s">
        <v>20</v>
      </c>
      <c r="H446">
        <v>296</v>
      </c>
      <c r="I446">
        <f>VLOOKUP(B446,'Average Donation'!A:B,2)</f>
        <v>76880.5</v>
      </c>
      <c r="J446" t="s">
        <v>21</v>
      </c>
      <c r="K446" t="s">
        <v>22</v>
      </c>
      <c r="L446">
        <v>1311483600</v>
      </c>
      <c r="M446" s="12">
        <f t="shared" si="19"/>
        <v>40748.208333333336</v>
      </c>
      <c r="N446">
        <v>1311656400</v>
      </c>
      <c r="O446" s="12">
        <f t="shared" si="20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18"/>
        <v>511.38095238095235</v>
      </c>
      <c r="G447" s="5" t="s">
        <v>20</v>
      </c>
      <c r="H447">
        <v>170</v>
      </c>
      <c r="I447">
        <f>VLOOKUP(B447,'Average Donation'!A:B,2)</f>
        <v>10739</v>
      </c>
      <c r="J447" t="s">
        <v>21</v>
      </c>
      <c r="K447" t="s">
        <v>22</v>
      </c>
      <c r="L447">
        <v>1291356000</v>
      </c>
      <c r="M447" s="12">
        <f t="shared" si="19"/>
        <v>40515.25</v>
      </c>
      <c r="N447">
        <v>1293170400</v>
      </c>
      <c r="O447" s="12">
        <f t="shared" si="20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18"/>
        <v>82.044117647058826</v>
      </c>
      <c r="G448" s="5" t="s">
        <v>14</v>
      </c>
      <c r="H448">
        <v>186</v>
      </c>
      <c r="I448">
        <f>VLOOKUP(B448,'Average Donation'!A:B,2)</f>
        <v>5579</v>
      </c>
      <c r="J448" t="s">
        <v>21</v>
      </c>
      <c r="K448" t="s">
        <v>22</v>
      </c>
      <c r="L448">
        <v>1355810400</v>
      </c>
      <c r="M448" s="12">
        <f t="shared" si="19"/>
        <v>41261.25</v>
      </c>
      <c r="N448">
        <v>1355983200</v>
      </c>
      <c r="O448" s="12">
        <f t="shared" si="20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18"/>
        <v>24.326030927835053</v>
      </c>
      <c r="G449" s="5" t="s">
        <v>74</v>
      </c>
      <c r="H449">
        <v>439</v>
      </c>
      <c r="I449">
        <f>VLOOKUP(B449,'Average Donation'!A:B,2)</f>
        <v>37754</v>
      </c>
      <c r="J449" t="s">
        <v>40</v>
      </c>
      <c r="K449" t="s">
        <v>41</v>
      </c>
      <c r="L449">
        <v>1513663200</v>
      </c>
      <c r="M449" s="12">
        <f t="shared" si="19"/>
        <v>43088.25</v>
      </c>
      <c r="N449">
        <v>1515045600</v>
      </c>
      <c r="O449" s="12">
        <f t="shared" si="20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18"/>
        <v>50.482758620689658</v>
      </c>
      <c r="G450" s="5" t="s">
        <v>14</v>
      </c>
      <c r="H450">
        <v>605</v>
      </c>
      <c r="I450">
        <f>VLOOKUP(B450,'Average Donation'!A:B,2)</f>
        <v>45384</v>
      </c>
      <c r="J450" t="s">
        <v>21</v>
      </c>
      <c r="K450" t="s">
        <v>22</v>
      </c>
      <c r="L450">
        <v>1365915600</v>
      </c>
      <c r="M450" s="12">
        <f t="shared" si="19"/>
        <v>41378.208333333336</v>
      </c>
      <c r="N450">
        <v>1366088400</v>
      </c>
      <c r="O450" s="12">
        <f t="shared" si="20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1">100*(E451/D451)</f>
        <v>967</v>
      </c>
      <c r="G451" s="5" t="s">
        <v>20</v>
      </c>
      <c r="H451">
        <v>86</v>
      </c>
      <c r="I451">
        <f>VLOOKUP(B451,'Average Donation'!A:B,2)</f>
        <v>8703</v>
      </c>
      <c r="J451" t="s">
        <v>36</v>
      </c>
      <c r="K451" t="s">
        <v>37</v>
      </c>
      <c r="L451">
        <v>1551852000</v>
      </c>
      <c r="M451" s="12">
        <f t="shared" ref="M451:M514" si="22">(((L451/60)/60)/24)+DATE(1970,1,1)</f>
        <v>43530.25</v>
      </c>
      <c r="N451">
        <v>1553317200</v>
      </c>
      <c r="O451" s="12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1"/>
        <v>4</v>
      </c>
      <c r="G452" s="5" t="s">
        <v>14</v>
      </c>
      <c r="H452">
        <v>1</v>
      </c>
      <c r="I452">
        <f>VLOOKUP(B452,'Average Donation'!A:B,2)</f>
        <v>4</v>
      </c>
      <c r="J452" t="s">
        <v>15</v>
      </c>
      <c r="K452" t="s">
        <v>16</v>
      </c>
      <c r="L452">
        <v>1540098000</v>
      </c>
      <c r="M452" s="12">
        <f t="shared" si="22"/>
        <v>43394.208333333328</v>
      </c>
      <c r="N452">
        <v>1542088800</v>
      </c>
      <c r="O452" s="12">
        <f t="shared" si="23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1"/>
        <v>122.84501347708894</v>
      </c>
      <c r="G453" s="5" t="s">
        <v>20</v>
      </c>
      <c r="H453">
        <v>6286</v>
      </c>
      <c r="I453">
        <f>VLOOKUP(B453,'Average Donation'!A:B,2)</f>
        <v>182302</v>
      </c>
      <c r="J453" t="s">
        <v>21</v>
      </c>
      <c r="K453" t="s">
        <v>22</v>
      </c>
      <c r="L453">
        <v>1500440400</v>
      </c>
      <c r="M453" s="12">
        <f t="shared" si="22"/>
        <v>42935.208333333328</v>
      </c>
      <c r="N453">
        <v>1503118800</v>
      </c>
      <c r="O453" s="12">
        <f t="shared" si="23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1"/>
        <v>63.4375</v>
      </c>
      <c r="G454" s="5" t="s">
        <v>14</v>
      </c>
      <c r="H454">
        <v>31</v>
      </c>
      <c r="I454">
        <f>VLOOKUP(B454,'Average Donation'!A:B,2)</f>
        <v>3045</v>
      </c>
      <c r="J454" t="s">
        <v>21</v>
      </c>
      <c r="K454" t="s">
        <v>22</v>
      </c>
      <c r="L454">
        <v>1278392400</v>
      </c>
      <c r="M454" s="12">
        <f t="shared" si="22"/>
        <v>40365.208333333336</v>
      </c>
      <c r="N454">
        <v>1278478800</v>
      </c>
      <c r="O454" s="12">
        <f t="shared" si="23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1"/>
        <v>56.331688596491226</v>
      </c>
      <c r="G455" s="5" t="s">
        <v>14</v>
      </c>
      <c r="H455">
        <v>1181</v>
      </c>
      <c r="I455">
        <f>VLOOKUP(B455,'Average Donation'!A:B,2)</f>
        <v>102749</v>
      </c>
      <c r="J455" t="s">
        <v>21</v>
      </c>
      <c r="K455" t="s">
        <v>22</v>
      </c>
      <c r="L455">
        <v>1480572000</v>
      </c>
      <c r="M455" s="12">
        <f t="shared" si="22"/>
        <v>42705.25</v>
      </c>
      <c r="N455">
        <v>1484114400</v>
      </c>
      <c r="O455" s="12">
        <f t="shared" si="23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1"/>
        <v>44.074999999999996</v>
      </c>
      <c r="G456" s="5" t="s">
        <v>14</v>
      </c>
      <c r="H456">
        <v>39</v>
      </c>
      <c r="I456">
        <f>VLOOKUP(B456,'Average Donation'!A:B,2)</f>
        <v>1763</v>
      </c>
      <c r="J456" t="s">
        <v>21</v>
      </c>
      <c r="K456" t="s">
        <v>22</v>
      </c>
      <c r="L456">
        <v>1382331600</v>
      </c>
      <c r="M456" s="12">
        <f t="shared" si="22"/>
        <v>41568.208333333336</v>
      </c>
      <c r="N456">
        <v>1385445600</v>
      </c>
      <c r="O456" s="12">
        <f t="shared" si="23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1"/>
        <v>118.37253218884121</v>
      </c>
      <c r="G457" s="5" t="s">
        <v>20</v>
      </c>
      <c r="H457">
        <v>3727</v>
      </c>
      <c r="I457">
        <f>VLOOKUP(B457,'Average Donation'!A:B,2)</f>
        <v>137904</v>
      </c>
      <c r="J457" t="s">
        <v>21</v>
      </c>
      <c r="K457" t="s">
        <v>22</v>
      </c>
      <c r="L457">
        <v>1316754000</v>
      </c>
      <c r="M457" s="12">
        <f t="shared" si="22"/>
        <v>40809.208333333336</v>
      </c>
      <c r="N457">
        <v>1318741200</v>
      </c>
      <c r="O457" s="12">
        <f t="shared" si="23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1"/>
        <v>104.1243169398907</v>
      </c>
      <c r="G458" s="5" t="s">
        <v>20</v>
      </c>
      <c r="H458">
        <v>1605</v>
      </c>
      <c r="I458">
        <f>VLOOKUP(B458,'Average Donation'!A:B,2)</f>
        <v>152438</v>
      </c>
      <c r="J458" t="s">
        <v>21</v>
      </c>
      <c r="K458" t="s">
        <v>22</v>
      </c>
      <c r="L458">
        <v>1518242400</v>
      </c>
      <c r="M458" s="12">
        <f t="shared" si="22"/>
        <v>43141.25</v>
      </c>
      <c r="N458">
        <v>1518242400</v>
      </c>
      <c r="O458" s="12">
        <f t="shared" si="23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1"/>
        <v>26.640000000000004</v>
      </c>
      <c r="G459" s="5" t="s">
        <v>14</v>
      </c>
      <c r="H459">
        <v>46</v>
      </c>
      <c r="I459">
        <f>VLOOKUP(B459,'Average Donation'!A:B,2)</f>
        <v>1332</v>
      </c>
      <c r="J459" t="s">
        <v>21</v>
      </c>
      <c r="K459" t="s">
        <v>22</v>
      </c>
      <c r="L459">
        <v>1476421200</v>
      </c>
      <c r="M459" s="12">
        <f t="shared" si="22"/>
        <v>42657.208333333328</v>
      </c>
      <c r="N459">
        <v>1476594000</v>
      </c>
      <c r="O459" s="12">
        <f t="shared" si="23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1"/>
        <v>351.20118343195264</v>
      </c>
      <c r="G460" s="5" t="s">
        <v>20</v>
      </c>
      <c r="H460">
        <v>2120</v>
      </c>
      <c r="I460">
        <f>VLOOKUP(B460,'Average Donation'!A:B,2)</f>
        <v>118706</v>
      </c>
      <c r="J460" t="s">
        <v>21</v>
      </c>
      <c r="K460" t="s">
        <v>22</v>
      </c>
      <c r="L460">
        <v>1269752400</v>
      </c>
      <c r="M460" s="12">
        <f t="shared" si="22"/>
        <v>40265.208333333336</v>
      </c>
      <c r="N460">
        <v>1273554000</v>
      </c>
      <c r="O460" s="12">
        <f t="shared" si="23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1"/>
        <v>90.063492063492063</v>
      </c>
      <c r="G461" s="5" t="s">
        <v>14</v>
      </c>
      <c r="H461">
        <v>105</v>
      </c>
      <c r="I461">
        <f>VLOOKUP(B461,'Average Donation'!A:B,2)</f>
        <v>5674</v>
      </c>
      <c r="J461" t="s">
        <v>21</v>
      </c>
      <c r="K461" t="s">
        <v>22</v>
      </c>
      <c r="L461">
        <v>1419746400</v>
      </c>
      <c r="M461" s="12">
        <f t="shared" si="22"/>
        <v>42001.25</v>
      </c>
      <c r="N461">
        <v>1421906400</v>
      </c>
      <c r="O461" s="12">
        <f t="shared" si="23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1"/>
        <v>171.625</v>
      </c>
      <c r="G462" s="5" t="s">
        <v>20</v>
      </c>
      <c r="H462">
        <v>50</v>
      </c>
      <c r="I462">
        <f>VLOOKUP(B462,'Average Donation'!A:B,2)</f>
        <v>4119</v>
      </c>
      <c r="J462" t="s">
        <v>21</v>
      </c>
      <c r="K462" t="s">
        <v>22</v>
      </c>
      <c r="L462">
        <v>1281330000</v>
      </c>
      <c r="M462" s="12">
        <f t="shared" si="22"/>
        <v>40399.208333333336</v>
      </c>
      <c r="N462">
        <v>1281589200</v>
      </c>
      <c r="O462" s="12">
        <f t="shared" si="23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1"/>
        <v>141.04655870445345</v>
      </c>
      <c r="G463" s="5" t="s">
        <v>20</v>
      </c>
      <c r="H463">
        <v>2080</v>
      </c>
      <c r="I463">
        <f>VLOOKUP(B463,'Average Donation'!A:B,2)</f>
        <v>139354</v>
      </c>
      <c r="J463" t="s">
        <v>21</v>
      </c>
      <c r="K463" t="s">
        <v>22</v>
      </c>
      <c r="L463">
        <v>1398661200</v>
      </c>
      <c r="M463" s="12">
        <f t="shared" si="22"/>
        <v>41757.208333333336</v>
      </c>
      <c r="N463">
        <v>1400389200</v>
      </c>
      <c r="O463" s="12">
        <f t="shared" si="23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1"/>
        <v>30.57944915254237</v>
      </c>
      <c r="G464" s="5" t="s">
        <v>14</v>
      </c>
      <c r="H464">
        <v>535</v>
      </c>
      <c r="I464">
        <f>VLOOKUP(B464,'Average Donation'!A:B,2)</f>
        <v>57734</v>
      </c>
      <c r="J464" t="s">
        <v>21</v>
      </c>
      <c r="K464" t="s">
        <v>22</v>
      </c>
      <c r="L464">
        <v>1359525600</v>
      </c>
      <c r="M464" s="12">
        <f t="shared" si="22"/>
        <v>41304.25</v>
      </c>
      <c r="N464">
        <v>1362808800</v>
      </c>
      <c r="O464" s="12">
        <f t="shared" si="23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1"/>
        <v>108.16455696202532</v>
      </c>
      <c r="G465" s="5" t="s">
        <v>20</v>
      </c>
      <c r="H465">
        <v>2105</v>
      </c>
      <c r="I465">
        <f>VLOOKUP(B465,'Average Donation'!A:B,2)</f>
        <v>145265</v>
      </c>
      <c r="J465" t="s">
        <v>21</v>
      </c>
      <c r="K465" t="s">
        <v>22</v>
      </c>
      <c r="L465">
        <v>1388469600</v>
      </c>
      <c r="M465" s="12">
        <f t="shared" si="22"/>
        <v>41639.25</v>
      </c>
      <c r="N465">
        <v>1388815200</v>
      </c>
      <c r="O465" s="12">
        <f t="shared" si="23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1"/>
        <v>133.45505617977528</v>
      </c>
      <c r="G466" s="5" t="s">
        <v>20</v>
      </c>
      <c r="H466">
        <v>2436</v>
      </c>
      <c r="I466">
        <f>VLOOKUP(B466,'Average Donation'!A:B,2)</f>
        <v>95020</v>
      </c>
      <c r="J466" t="s">
        <v>21</v>
      </c>
      <c r="K466" t="s">
        <v>22</v>
      </c>
      <c r="L466">
        <v>1518328800</v>
      </c>
      <c r="M466" s="12">
        <f t="shared" si="22"/>
        <v>43142.25</v>
      </c>
      <c r="N466">
        <v>1519538400</v>
      </c>
      <c r="O466" s="12">
        <f t="shared" si="23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1"/>
        <v>187.85106382978722</v>
      </c>
      <c r="G467" s="5" t="s">
        <v>20</v>
      </c>
      <c r="H467">
        <v>80</v>
      </c>
      <c r="I467">
        <f>VLOOKUP(B467,'Average Donation'!A:B,2)</f>
        <v>8829</v>
      </c>
      <c r="J467" t="s">
        <v>21</v>
      </c>
      <c r="K467" t="s">
        <v>22</v>
      </c>
      <c r="L467">
        <v>1517032800</v>
      </c>
      <c r="M467" s="12">
        <f t="shared" si="22"/>
        <v>43127.25</v>
      </c>
      <c r="N467">
        <v>1517810400</v>
      </c>
      <c r="O467" s="12">
        <f t="shared" si="23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1"/>
        <v>332</v>
      </c>
      <c r="G468" s="5" t="s">
        <v>20</v>
      </c>
      <c r="H468">
        <v>42</v>
      </c>
      <c r="I468">
        <f>VLOOKUP(B468,'Average Donation'!A:B,2)</f>
        <v>3984</v>
      </c>
      <c r="J468" t="s">
        <v>21</v>
      </c>
      <c r="K468" t="s">
        <v>22</v>
      </c>
      <c r="L468">
        <v>1368594000</v>
      </c>
      <c r="M468" s="12">
        <f t="shared" si="22"/>
        <v>41409.208333333336</v>
      </c>
      <c r="N468">
        <v>1370581200</v>
      </c>
      <c r="O468" s="12">
        <f t="shared" si="23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1"/>
        <v>575.21428571428578</v>
      </c>
      <c r="G469" s="5" t="s">
        <v>20</v>
      </c>
      <c r="H469">
        <v>139</v>
      </c>
      <c r="I469">
        <f>VLOOKUP(B469,'Average Donation'!A:B,2)</f>
        <v>8053</v>
      </c>
      <c r="J469" t="s">
        <v>15</v>
      </c>
      <c r="K469" t="s">
        <v>16</v>
      </c>
      <c r="L469">
        <v>1448258400</v>
      </c>
      <c r="M469" s="12">
        <f t="shared" si="22"/>
        <v>42331.25</v>
      </c>
      <c r="N469">
        <v>1448863200</v>
      </c>
      <c r="O469" s="12">
        <f t="shared" si="23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1"/>
        <v>40.5</v>
      </c>
      <c r="G470" s="5" t="s">
        <v>14</v>
      </c>
      <c r="H470">
        <v>16</v>
      </c>
      <c r="I470">
        <f>VLOOKUP(B470,'Average Donation'!A:B,2)</f>
        <v>1620</v>
      </c>
      <c r="J470" t="s">
        <v>21</v>
      </c>
      <c r="K470" t="s">
        <v>22</v>
      </c>
      <c r="L470">
        <v>1555218000</v>
      </c>
      <c r="M470" s="12">
        <f t="shared" si="22"/>
        <v>43569.208333333328</v>
      </c>
      <c r="N470">
        <v>1556600400</v>
      </c>
      <c r="O470" s="12">
        <f t="shared" si="23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1"/>
        <v>184.42857142857144</v>
      </c>
      <c r="G471" s="5" t="s">
        <v>20</v>
      </c>
      <c r="H471">
        <v>159</v>
      </c>
      <c r="I471">
        <f>VLOOKUP(B471,'Average Donation'!A:B,2)</f>
        <v>10328</v>
      </c>
      <c r="J471" t="s">
        <v>21</v>
      </c>
      <c r="K471" t="s">
        <v>22</v>
      </c>
      <c r="L471">
        <v>1431925200</v>
      </c>
      <c r="M471" s="12">
        <f t="shared" si="22"/>
        <v>42142.208333333328</v>
      </c>
      <c r="N471">
        <v>1432098000</v>
      </c>
      <c r="O471" s="12">
        <f t="shared" si="23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1"/>
        <v>285.80555555555554</v>
      </c>
      <c r="G472" s="5" t="s">
        <v>20</v>
      </c>
      <c r="H472">
        <v>381</v>
      </c>
      <c r="I472">
        <f>VLOOKUP(B472,'Average Donation'!A:B,2)</f>
        <v>10289</v>
      </c>
      <c r="J472" t="s">
        <v>21</v>
      </c>
      <c r="K472" t="s">
        <v>22</v>
      </c>
      <c r="L472">
        <v>1481522400</v>
      </c>
      <c r="M472" s="12">
        <f t="shared" si="22"/>
        <v>42716.25</v>
      </c>
      <c r="N472">
        <v>1482127200</v>
      </c>
      <c r="O472" s="12">
        <f t="shared" si="23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1"/>
        <v>319</v>
      </c>
      <c r="G473" s="5" t="s">
        <v>20</v>
      </c>
      <c r="H473">
        <v>194</v>
      </c>
      <c r="I473">
        <f>VLOOKUP(B473,'Average Donation'!A:B,2)</f>
        <v>86503.5</v>
      </c>
      <c r="J473" t="s">
        <v>40</v>
      </c>
      <c r="K473" t="s">
        <v>41</v>
      </c>
      <c r="L473">
        <v>1335934800</v>
      </c>
      <c r="M473" s="12">
        <f t="shared" si="22"/>
        <v>41031.208333333336</v>
      </c>
      <c r="N473">
        <v>1335934800</v>
      </c>
      <c r="O473" s="12">
        <f t="shared" si="23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1"/>
        <v>39.234070221066318</v>
      </c>
      <c r="G474" s="5" t="s">
        <v>14</v>
      </c>
      <c r="H474">
        <v>575</v>
      </c>
      <c r="I474">
        <f>VLOOKUP(B474,'Average Donation'!A:B,2)</f>
        <v>60342</v>
      </c>
      <c r="J474" t="s">
        <v>21</v>
      </c>
      <c r="K474" t="s">
        <v>22</v>
      </c>
      <c r="L474">
        <v>1552280400</v>
      </c>
      <c r="M474" s="12">
        <f t="shared" si="22"/>
        <v>43535.208333333328</v>
      </c>
      <c r="N474">
        <v>1556946000</v>
      </c>
      <c r="O474" s="12">
        <f t="shared" si="23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1"/>
        <v>178.14000000000001</v>
      </c>
      <c r="G475" s="5" t="s">
        <v>20</v>
      </c>
      <c r="H475">
        <v>106</v>
      </c>
      <c r="I475">
        <f>VLOOKUP(B475,'Average Donation'!A:B,2)</f>
        <v>8907</v>
      </c>
      <c r="J475" t="s">
        <v>21</v>
      </c>
      <c r="K475" t="s">
        <v>22</v>
      </c>
      <c r="L475">
        <v>1529989200</v>
      </c>
      <c r="M475" s="12">
        <f t="shared" si="22"/>
        <v>43277.208333333328</v>
      </c>
      <c r="N475">
        <v>1530075600</v>
      </c>
      <c r="O475" s="12">
        <f t="shared" si="23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1"/>
        <v>365.15</v>
      </c>
      <c r="G476" s="5" t="s">
        <v>20</v>
      </c>
      <c r="H476">
        <v>142</v>
      </c>
      <c r="I476">
        <f>VLOOKUP(B476,'Average Donation'!A:B,2)</f>
        <v>14606</v>
      </c>
      <c r="J476" t="s">
        <v>21</v>
      </c>
      <c r="K476" t="s">
        <v>22</v>
      </c>
      <c r="L476">
        <v>1418709600</v>
      </c>
      <c r="M476" s="12">
        <f t="shared" si="22"/>
        <v>41989.25</v>
      </c>
      <c r="N476">
        <v>1418796000</v>
      </c>
      <c r="O476" s="12">
        <f t="shared" si="23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1"/>
        <v>113.94594594594594</v>
      </c>
      <c r="G477" s="5" t="s">
        <v>20</v>
      </c>
      <c r="H477">
        <v>211</v>
      </c>
      <c r="I477">
        <f>VLOOKUP(B477,'Average Donation'!A:B,2)</f>
        <v>8432</v>
      </c>
      <c r="J477" t="s">
        <v>21</v>
      </c>
      <c r="K477" t="s">
        <v>22</v>
      </c>
      <c r="L477">
        <v>1372136400</v>
      </c>
      <c r="M477" s="12">
        <f t="shared" si="22"/>
        <v>41450.208333333336</v>
      </c>
      <c r="N477">
        <v>1372482000</v>
      </c>
      <c r="O477" s="12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1"/>
        <v>29.828720626631856</v>
      </c>
      <c r="G478" s="5" t="s">
        <v>14</v>
      </c>
      <c r="H478">
        <v>1120</v>
      </c>
      <c r="I478">
        <f>VLOOKUP(B478,'Average Donation'!A:B,2)</f>
        <v>57122</v>
      </c>
      <c r="J478" t="s">
        <v>21</v>
      </c>
      <c r="K478" t="s">
        <v>22</v>
      </c>
      <c r="L478">
        <v>1533877200</v>
      </c>
      <c r="M478" s="12">
        <f t="shared" si="22"/>
        <v>43322.208333333328</v>
      </c>
      <c r="N478">
        <v>1534395600</v>
      </c>
      <c r="O478" s="12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1"/>
        <v>54.270588235294113</v>
      </c>
      <c r="G479" s="5" t="s">
        <v>14</v>
      </c>
      <c r="H479">
        <v>113</v>
      </c>
      <c r="I479">
        <f>VLOOKUP(B479,'Average Donation'!A:B,2)</f>
        <v>4613</v>
      </c>
      <c r="J479" t="s">
        <v>21</v>
      </c>
      <c r="K479" t="s">
        <v>22</v>
      </c>
      <c r="L479">
        <v>1309064400</v>
      </c>
      <c r="M479" s="12">
        <f t="shared" si="22"/>
        <v>40720.208333333336</v>
      </c>
      <c r="N479">
        <v>1311397200</v>
      </c>
      <c r="O479" s="12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1"/>
        <v>236.34156976744185</v>
      </c>
      <c r="G480" s="5" t="s">
        <v>20</v>
      </c>
      <c r="H480">
        <v>2756</v>
      </c>
      <c r="I480">
        <f>VLOOKUP(B480,'Average Donation'!A:B,2)</f>
        <v>162603</v>
      </c>
      <c r="J480" t="s">
        <v>21</v>
      </c>
      <c r="K480" t="s">
        <v>22</v>
      </c>
      <c r="L480">
        <v>1425877200</v>
      </c>
      <c r="M480" s="12">
        <f t="shared" si="22"/>
        <v>42072.208333333328</v>
      </c>
      <c r="N480">
        <v>1426914000</v>
      </c>
      <c r="O480" s="12">
        <f t="shared" si="23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1"/>
        <v>512.91666666666663</v>
      </c>
      <c r="G481" s="5" t="s">
        <v>20</v>
      </c>
      <c r="H481">
        <v>173</v>
      </c>
      <c r="I481">
        <f>VLOOKUP(B481,'Average Donation'!A:B,2)</f>
        <v>12310</v>
      </c>
      <c r="J481" t="s">
        <v>40</v>
      </c>
      <c r="K481" t="s">
        <v>41</v>
      </c>
      <c r="L481">
        <v>1501304400</v>
      </c>
      <c r="M481" s="12">
        <f t="shared" si="22"/>
        <v>42945.208333333328</v>
      </c>
      <c r="N481">
        <v>1501477200</v>
      </c>
      <c r="O481" s="12">
        <f t="shared" si="23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1"/>
        <v>100.65116279069768</v>
      </c>
      <c r="G482" s="5" t="s">
        <v>20</v>
      </c>
      <c r="H482">
        <v>87</v>
      </c>
      <c r="I482">
        <f>VLOOKUP(B482,'Average Donation'!A:B,2)</f>
        <v>8656</v>
      </c>
      <c r="J482" t="s">
        <v>21</v>
      </c>
      <c r="K482" t="s">
        <v>22</v>
      </c>
      <c r="L482">
        <v>1268287200</v>
      </c>
      <c r="M482" s="12">
        <f t="shared" si="22"/>
        <v>40248.25</v>
      </c>
      <c r="N482">
        <v>1269061200</v>
      </c>
      <c r="O482" s="12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1"/>
        <v>81.348423194303152</v>
      </c>
      <c r="G483" s="5" t="s">
        <v>14</v>
      </c>
      <c r="H483">
        <v>1538</v>
      </c>
      <c r="I483">
        <f>VLOOKUP(B483,'Average Donation'!A:B,2)</f>
        <v>159931</v>
      </c>
      <c r="J483" t="s">
        <v>21</v>
      </c>
      <c r="K483" t="s">
        <v>22</v>
      </c>
      <c r="L483">
        <v>1412139600</v>
      </c>
      <c r="M483" s="12">
        <f t="shared" si="22"/>
        <v>41913.208333333336</v>
      </c>
      <c r="N483">
        <v>1415772000</v>
      </c>
      <c r="O483" s="12">
        <f t="shared" si="23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1"/>
        <v>16.404761904761905</v>
      </c>
      <c r="G484" s="5" t="s">
        <v>14</v>
      </c>
      <c r="H484">
        <v>9</v>
      </c>
      <c r="I484">
        <f>VLOOKUP(B484,'Average Donation'!A:B,2)</f>
        <v>689</v>
      </c>
      <c r="J484" t="s">
        <v>21</v>
      </c>
      <c r="K484" t="s">
        <v>22</v>
      </c>
      <c r="L484">
        <v>1330063200</v>
      </c>
      <c r="M484" s="12">
        <f t="shared" si="22"/>
        <v>40963.25</v>
      </c>
      <c r="N484">
        <v>1331013600</v>
      </c>
      <c r="O484" s="12">
        <f t="shared" si="23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1"/>
        <v>52.774617067833695</v>
      </c>
      <c r="G485" s="5" t="s">
        <v>14</v>
      </c>
      <c r="H485">
        <v>554</v>
      </c>
      <c r="I485">
        <f>VLOOKUP(B485,'Average Donation'!A:B,2)</f>
        <v>48236</v>
      </c>
      <c r="J485" t="s">
        <v>21</v>
      </c>
      <c r="K485" t="s">
        <v>22</v>
      </c>
      <c r="L485">
        <v>1576130400</v>
      </c>
      <c r="M485" s="12">
        <f t="shared" si="22"/>
        <v>43811.25</v>
      </c>
      <c r="N485">
        <v>1576735200</v>
      </c>
      <c r="O485" s="12">
        <f t="shared" si="23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1"/>
        <v>260.20608108108109</v>
      </c>
      <c r="G486" s="5" t="s">
        <v>20</v>
      </c>
      <c r="H486">
        <v>1572</v>
      </c>
      <c r="I486">
        <f>VLOOKUP(B486,'Average Donation'!A:B,2)</f>
        <v>77021</v>
      </c>
      <c r="J486" t="s">
        <v>40</v>
      </c>
      <c r="K486" t="s">
        <v>41</v>
      </c>
      <c r="L486">
        <v>1407128400</v>
      </c>
      <c r="M486" s="12">
        <f t="shared" si="22"/>
        <v>41855.208333333336</v>
      </c>
      <c r="N486">
        <v>1411362000</v>
      </c>
      <c r="O486" s="12">
        <f t="shared" si="23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1"/>
        <v>30.73289183222958</v>
      </c>
      <c r="G487" s="5" t="s">
        <v>14</v>
      </c>
      <c r="H487">
        <v>648</v>
      </c>
      <c r="I487">
        <f>VLOOKUP(B487,'Average Donation'!A:B,2)</f>
        <v>27844</v>
      </c>
      <c r="J487" t="s">
        <v>40</v>
      </c>
      <c r="K487" t="s">
        <v>41</v>
      </c>
      <c r="L487">
        <v>1560142800</v>
      </c>
      <c r="M487" s="12">
        <f t="shared" si="22"/>
        <v>43626.208333333328</v>
      </c>
      <c r="N487">
        <v>1563685200</v>
      </c>
      <c r="O487" s="12">
        <f t="shared" si="23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1"/>
        <v>13.5</v>
      </c>
      <c r="G488" s="5" t="s">
        <v>14</v>
      </c>
      <c r="H488">
        <v>21</v>
      </c>
      <c r="I488">
        <f>VLOOKUP(B488,'Average Donation'!A:B,2)</f>
        <v>702</v>
      </c>
      <c r="J488" t="s">
        <v>40</v>
      </c>
      <c r="K488" t="s">
        <v>41</v>
      </c>
      <c r="L488">
        <v>1520575200</v>
      </c>
      <c r="M488" s="12">
        <f t="shared" si="22"/>
        <v>43168.25</v>
      </c>
      <c r="N488">
        <v>1521867600</v>
      </c>
      <c r="O488" s="12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1"/>
        <v>178.62556663644605</v>
      </c>
      <c r="G489" s="5" t="s">
        <v>20</v>
      </c>
      <c r="H489">
        <v>2346</v>
      </c>
      <c r="I489">
        <f>VLOOKUP(B489,'Average Donation'!A:B,2)</f>
        <v>197024</v>
      </c>
      <c r="J489" t="s">
        <v>21</v>
      </c>
      <c r="K489" t="s">
        <v>22</v>
      </c>
      <c r="L489">
        <v>1492664400</v>
      </c>
      <c r="M489" s="12">
        <f t="shared" si="22"/>
        <v>42845.208333333328</v>
      </c>
      <c r="N489">
        <v>1495515600</v>
      </c>
      <c r="O489" s="12">
        <f t="shared" si="23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1"/>
        <v>220.0566037735849</v>
      </c>
      <c r="G490" s="5" t="s">
        <v>20</v>
      </c>
      <c r="H490">
        <v>115</v>
      </c>
      <c r="I490">
        <f>VLOOKUP(B490,'Average Donation'!A:B,2)</f>
        <v>11663</v>
      </c>
      <c r="J490" t="s">
        <v>21</v>
      </c>
      <c r="K490" t="s">
        <v>22</v>
      </c>
      <c r="L490">
        <v>1454479200</v>
      </c>
      <c r="M490" s="12">
        <f t="shared" si="22"/>
        <v>42403.25</v>
      </c>
      <c r="N490">
        <v>1455948000</v>
      </c>
      <c r="O490" s="12">
        <f t="shared" si="23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1"/>
        <v>101.5108695652174</v>
      </c>
      <c r="G491" s="5" t="s">
        <v>20</v>
      </c>
      <c r="H491">
        <v>85</v>
      </c>
      <c r="I491">
        <f>VLOOKUP(B491,'Average Donation'!A:B,2)</f>
        <v>9339</v>
      </c>
      <c r="J491" t="s">
        <v>107</v>
      </c>
      <c r="K491" t="s">
        <v>108</v>
      </c>
      <c r="L491">
        <v>1281934800</v>
      </c>
      <c r="M491" s="12">
        <f t="shared" si="22"/>
        <v>40406.208333333336</v>
      </c>
      <c r="N491">
        <v>1282366800</v>
      </c>
      <c r="O491" s="12">
        <f t="shared" si="23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1"/>
        <v>191.5</v>
      </c>
      <c r="G492" s="5" t="s">
        <v>20</v>
      </c>
      <c r="H492">
        <v>144</v>
      </c>
      <c r="I492">
        <f>VLOOKUP(B492,'Average Donation'!A:B,2)</f>
        <v>42748.055</v>
      </c>
      <c r="J492" t="s">
        <v>21</v>
      </c>
      <c r="K492" t="s">
        <v>22</v>
      </c>
      <c r="L492">
        <v>1573970400</v>
      </c>
      <c r="M492" s="12">
        <f t="shared" si="22"/>
        <v>43786.25</v>
      </c>
      <c r="N492">
        <v>1574575200</v>
      </c>
      <c r="O492" s="12">
        <f t="shared" si="23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1"/>
        <v>305.34683098591546</v>
      </c>
      <c r="G493" s="5" t="s">
        <v>20</v>
      </c>
      <c r="H493">
        <v>2443</v>
      </c>
      <c r="I493">
        <f>VLOOKUP(B493,'Average Donation'!A:B,2)</f>
        <v>173437</v>
      </c>
      <c r="J493" t="s">
        <v>21</v>
      </c>
      <c r="K493" t="s">
        <v>22</v>
      </c>
      <c r="L493">
        <v>1372654800</v>
      </c>
      <c r="M493" s="12">
        <f t="shared" si="22"/>
        <v>41456.208333333336</v>
      </c>
      <c r="N493">
        <v>1374901200</v>
      </c>
      <c r="O493" s="12">
        <f t="shared" si="23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1"/>
        <v>23.995287958115181</v>
      </c>
      <c r="G494" s="5" t="s">
        <v>74</v>
      </c>
      <c r="H494">
        <v>595</v>
      </c>
      <c r="I494">
        <f>VLOOKUP(B494,'Average Donation'!A:B,2)</f>
        <v>23694</v>
      </c>
      <c r="J494" t="s">
        <v>21</v>
      </c>
      <c r="K494" t="s">
        <v>22</v>
      </c>
      <c r="L494">
        <v>1275886800</v>
      </c>
      <c r="M494" s="12">
        <f t="shared" si="22"/>
        <v>40336.208333333336</v>
      </c>
      <c r="N494">
        <v>1278910800</v>
      </c>
      <c r="O494" s="12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1"/>
        <v>723.77777777777771</v>
      </c>
      <c r="G495" s="5" t="s">
        <v>20</v>
      </c>
      <c r="H495">
        <v>64</v>
      </c>
      <c r="I495">
        <f>VLOOKUP(B495,'Average Donation'!A:B,2)</f>
        <v>6514</v>
      </c>
      <c r="J495" t="s">
        <v>21</v>
      </c>
      <c r="K495" t="s">
        <v>22</v>
      </c>
      <c r="L495">
        <v>1561784400</v>
      </c>
      <c r="M495" s="12">
        <f t="shared" si="22"/>
        <v>43645.208333333328</v>
      </c>
      <c r="N495">
        <v>1562907600</v>
      </c>
      <c r="O495" s="12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1"/>
        <v>547.36</v>
      </c>
      <c r="G496" s="5" t="s">
        <v>20</v>
      </c>
      <c r="H496">
        <v>268</v>
      </c>
      <c r="I496">
        <f>VLOOKUP(B496,'Average Donation'!A:B,2)</f>
        <v>13684</v>
      </c>
      <c r="J496" t="s">
        <v>21</v>
      </c>
      <c r="K496" t="s">
        <v>22</v>
      </c>
      <c r="L496">
        <v>1332392400</v>
      </c>
      <c r="M496" s="12">
        <f t="shared" si="22"/>
        <v>40990.208333333336</v>
      </c>
      <c r="N496">
        <v>1332478800</v>
      </c>
      <c r="O496" s="12">
        <f t="shared" si="23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1"/>
        <v>414.49999999999994</v>
      </c>
      <c r="G497" s="5" t="s">
        <v>20</v>
      </c>
      <c r="H497">
        <v>195</v>
      </c>
      <c r="I497">
        <f>VLOOKUP(B497,'Average Donation'!A:B,2)</f>
        <v>13264</v>
      </c>
      <c r="J497" t="s">
        <v>36</v>
      </c>
      <c r="K497" t="s">
        <v>37</v>
      </c>
      <c r="L497">
        <v>1402376400</v>
      </c>
      <c r="M497" s="12">
        <f t="shared" si="22"/>
        <v>41800.208333333336</v>
      </c>
      <c r="N497">
        <v>1402722000</v>
      </c>
      <c r="O497" s="12">
        <f t="shared" si="23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1"/>
        <v>0.90696409140369971</v>
      </c>
      <c r="G498" s="5" t="s">
        <v>14</v>
      </c>
      <c r="H498">
        <v>54</v>
      </c>
      <c r="I498">
        <f>VLOOKUP(B498,'Average Donation'!A:B,2)</f>
        <v>1667</v>
      </c>
      <c r="J498" t="s">
        <v>21</v>
      </c>
      <c r="K498" t="s">
        <v>22</v>
      </c>
      <c r="L498">
        <v>1495342800</v>
      </c>
      <c r="M498" s="12">
        <f t="shared" si="22"/>
        <v>42876.208333333328</v>
      </c>
      <c r="N498">
        <v>1496811600</v>
      </c>
      <c r="O498" s="12">
        <f t="shared" si="23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1"/>
        <v>34.173469387755098</v>
      </c>
      <c r="G499" s="5" t="s">
        <v>14</v>
      </c>
      <c r="H499">
        <v>120</v>
      </c>
      <c r="I499">
        <f>VLOOKUP(B499,'Average Donation'!A:B,2)</f>
        <v>3349</v>
      </c>
      <c r="J499" t="s">
        <v>21</v>
      </c>
      <c r="K499" t="s">
        <v>22</v>
      </c>
      <c r="L499">
        <v>1482213600</v>
      </c>
      <c r="M499" s="12">
        <f t="shared" si="22"/>
        <v>42724.25</v>
      </c>
      <c r="N499">
        <v>1482213600</v>
      </c>
      <c r="O499" s="12">
        <f t="shared" si="23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1"/>
        <v>23.948810754912099</v>
      </c>
      <c r="G500" s="5" t="s">
        <v>14</v>
      </c>
      <c r="H500">
        <v>579</v>
      </c>
      <c r="I500">
        <f>VLOOKUP(B500,'Average Donation'!A:B,2)</f>
        <v>46317</v>
      </c>
      <c r="J500" t="s">
        <v>36</v>
      </c>
      <c r="K500" t="s">
        <v>37</v>
      </c>
      <c r="L500">
        <v>1420092000</v>
      </c>
      <c r="M500" s="12">
        <f t="shared" si="22"/>
        <v>42005.25</v>
      </c>
      <c r="N500">
        <v>1420264800</v>
      </c>
      <c r="O500" s="12">
        <f t="shared" si="23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1"/>
        <v>48.072649572649574</v>
      </c>
      <c r="G501" s="5" t="s">
        <v>14</v>
      </c>
      <c r="H501">
        <v>2072</v>
      </c>
      <c r="I501">
        <f>VLOOKUP(B501,'Average Donation'!A:B,2)</f>
        <v>78743</v>
      </c>
      <c r="J501" t="s">
        <v>21</v>
      </c>
      <c r="K501" t="s">
        <v>22</v>
      </c>
      <c r="L501">
        <v>1458018000</v>
      </c>
      <c r="M501" s="12">
        <f t="shared" si="22"/>
        <v>42444.208333333328</v>
      </c>
      <c r="N501">
        <v>1458450000</v>
      </c>
      <c r="O501" s="12">
        <f t="shared" si="23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1"/>
        <v>0</v>
      </c>
      <c r="G502" s="5" t="s">
        <v>14</v>
      </c>
      <c r="H502">
        <v>0</v>
      </c>
      <c r="I502">
        <f>VLOOKUP(B502,'Average Donation'!A:B,2)</f>
        <v>0</v>
      </c>
      <c r="J502" t="s">
        <v>21</v>
      </c>
      <c r="K502" t="s">
        <v>22</v>
      </c>
      <c r="L502">
        <v>1367384400</v>
      </c>
      <c r="M502" s="12">
        <f t="shared" si="22"/>
        <v>41395.208333333336</v>
      </c>
      <c r="N502">
        <v>1369803600</v>
      </c>
      <c r="O502" s="12">
        <f t="shared" si="23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1"/>
        <v>70.145182291666657</v>
      </c>
      <c r="G503" s="5" t="s">
        <v>14</v>
      </c>
      <c r="H503">
        <v>1796</v>
      </c>
      <c r="I503">
        <f>VLOOKUP(B503,'Average Donation'!A:B,2)</f>
        <v>107743</v>
      </c>
      <c r="J503" t="s">
        <v>21</v>
      </c>
      <c r="K503" t="s">
        <v>22</v>
      </c>
      <c r="L503">
        <v>1363064400</v>
      </c>
      <c r="M503" s="12">
        <f t="shared" si="22"/>
        <v>41345.208333333336</v>
      </c>
      <c r="N503">
        <v>1363237200</v>
      </c>
      <c r="O503" s="12">
        <f t="shared" si="23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1"/>
        <v>529.92307692307691</v>
      </c>
      <c r="G504" s="5" t="s">
        <v>20</v>
      </c>
      <c r="H504">
        <v>186</v>
      </c>
      <c r="I504">
        <f>VLOOKUP(B504,'Average Donation'!A:B,2)</f>
        <v>9594.5</v>
      </c>
      <c r="J504" t="s">
        <v>26</v>
      </c>
      <c r="K504" t="s">
        <v>27</v>
      </c>
      <c r="L504">
        <v>1343365200</v>
      </c>
      <c r="M504" s="12">
        <f t="shared" si="22"/>
        <v>41117.208333333336</v>
      </c>
      <c r="N504">
        <v>1345870800</v>
      </c>
      <c r="O504" s="12">
        <f t="shared" si="23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1"/>
        <v>180.32549019607845</v>
      </c>
      <c r="G505" s="5" t="s">
        <v>20</v>
      </c>
      <c r="H505">
        <v>460</v>
      </c>
      <c r="I505">
        <f>VLOOKUP(B505,'Average Donation'!A:B,2)</f>
        <v>45983</v>
      </c>
      <c r="J505" t="s">
        <v>21</v>
      </c>
      <c r="K505" t="s">
        <v>22</v>
      </c>
      <c r="L505">
        <v>1435726800</v>
      </c>
      <c r="M505" s="12">
        <f t="shared" si="22"/>
        <v>42186.208333333328</v>
      </c>
      <c r="N505">
        <v>1437454800</v>
      </c>
      <c r="O505" s="12">
        <f t="shared" si="23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1"/>
        <v>92.320000000000007</v>
      </c>
      <c r="G506" s="5" t="s">
        <v>14</v>
      </c>
      <c r="H506">
        <v>62</v>
      </c>
      <c r="I506">
        <f>VLOOKUP(B506,'Average Donation'!A:B,2)</f>
        <v>6924</v>
      </c>
      <c r="J506" t="s">
        <v>107</v>
      </c>
      <c r="K506" t="s">
        <v>108</v>
      </c>
      <c r="L506">
        <v>1431925200</v>
      </c>
      <c r="M506" s="12">
        <f t="shared" si="22"/>
        <v>42142.208333333328</v>
      </c>
      <c r="N506">
        <v>1432011600</v>
      </c>
      <c r="O506" s="12">
        <f t="shared" si="23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1"/>
        <v>13.901001112347053</v>
      </c>
      <c r="G507" s="5" t="s">
        <v>14</v>
      </c>
      <c r="H507">
        <v>347</v>
      </c>
      <c r="I507">
        <f>VLOOKUP(B507,'Average Donation'!A:B,2)</f>
        <v>12497</v>
      </c>
      <c r="J507" t="s">
        <v>21</v>
      </c>
      <c r="K507" t="s">
        <v>22</v>
      </c>
      <c r="L507">
        <v>1362722400</v>
      </c>
      <c r="M507" s="12">
        <f t="shared" si="22"/>
        <v>41341.25</v>
      </c>
      <c r="N507">
        <v>1366347600</v>
      </c>
      <c r="O507" s="12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1"/>
        <v>927.07777777777767</v>
      </c>
      <c r="G508" s="5" t="s">
        <v>20</v>
      </c>
      <c r="H508">
        <v>2528</v>
      </c>
      <c r="I508">
        <f>VLOOKUP(B508,'Average Donation'!A:B,2)</f>
        <v>166874</v>
      </c>
      <c r="J508" t="s">
        <v>21</v>
      </c>
      <c r="K508" t="s">
        <v>22</v>
      </c>
      <c r="L508">
        <v>1511416800</v>
      </c>
      <c r="M508" s="12">
        <f t="shared" si="22"/>
        <v>43062.25</v>
      </c>
      <c r="N508">
        <v>1512885600</v>
      </c>
      <c r="O508" s="12">
        <f t="shared" si="23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1"/>
        <v>39.857142857142861</v>
      </c>
      <c r="G509" s="5" t="s">
        <v>14</v>
      </c>
      <c r="H509">
        <v>19</v>
      </c>
      <c r="I509">
        <f>VLOOKUP(B509,'Average Donation'!A:B,2)</f>
        <v>837</v>
      </c>
      <c r="J509" t="s">
        <v>21</v>
      </c>
      <c r="K509" t="s">
        <v>22</v>
      </c>
      <c r="L509">
        <v>1365483600</v>
      </c>
      <c r="M509" s="12">
        <f t="shared" si="22"/>
        <v>41373.208333333336</v>
      </c>
      <c r="N509">
        <v>1369717200</v>
      </c>
      <c r="O509" s="12">
        <f t="shared" si="23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1"/>
        <v>112.22929936305732</v>
      </c>
      <c r="G510" s="5" t="s">
        <v>20</v>
      </c>
      <c r="H510">
        <v>3657</v>
      </c>
      <c r="I510">
        <f>VLOOKUP(B510,'Average Donation'!A:B,2)</f>
        <v>193820</v>
      </c>
      <c r="J510" t="s">
        <v>21</v>
      </c>
      <c r="K510" t="s">
        <v>22</v>
      </c>
      <c r="L510">
        <v>1532840400</v>
      </c>
      <c r="M510" s="12">
        <f t="shared" si="22"/>
        <v>43310.208333333328</v>
      </c>
      <c r="N510">
        <v>1534654800</v>
      </c>
      <c r="O510" s="12">
        <f t="shared" si="23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1"/>
        <v>70.925816023738875</v>
      </c>
      <c r="G511" s="5" t="s">
        <v>14</v>
      </c>
      <c r="H511">
        <v>1258</v>
      </c>
      <c r="I511">
        <f>VLOOKUP(B511,'Average Donation'!A:B,2)</f>
        <v>138572.5</v>
      </c>
      <c r="J511" t="s">
        <v>21</v>
      </c>
      <c r="K511" t="s">
        <v>22</v>
      </c>
      <c r="L511">
        <v>1336194000</v>
      </c>
      <c r="M511" s="12">
        <f t="shared" si="22"/>
        <v>41034.208333333336</v>
      </c>
      <c r="N511">
        <v>1337058000</v>
      </c>
      <c r="O511" s="12">
        <f t="shared" si="23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1"/>
        <v>119.08974358974358</v>
      </c>
      <c r="G512" s="5" t="s">
        <v>20</v>
      </c>
      <c r="H512">
        <v>131</v>
      </c>
      <c r="I512">
        <f>VLOOKUP(B512,'Average Donation'!A:B,2)</f>
        <v>9289</v>
      </c>
      <c r="J512" t="s">
        <v>26</v>
      </c>
      <c r="K512" t="s">
        <v>27</v>
      </c>
      <c r="L512">
        <v>1527742800</v>
      </c>
      <c r="M512" s="12">
        <f t="shared" si="22"/>
        <v>43251.208333333328</v>
      </c>
      <c r="N512">
        <v>1529816400</v>
      </c>
      <c r="O512" s="12">
        <f t="shared" si="23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1"/>
        <v>24.017591339648174</v>
      </c>
      <c r="G513" s="5" t="s">
        <v>14</v>
      </c>
      <c r="H513">
        <v>362</v>
      </c>
      <c r="I513">
        <f>VLOOKUP(B513,'Average Donation'!A:B,2)</f>
        <v>35498</v>
      </c>
      <c r="J513" t="s">
        <v>21</v>
      </c>
      <c r="K513" t="s">
        <v>22</v>
      </c>
      <c r="L513">
        <v>1564030800</v>
      </c>
      <c r="M513" s="12">
        <f t="shared" si="22"/>
        <v>43671.208333333328</v>
      </c>
      <c r="N513">
        <v>1564894800</v>
      </c>
      <c r="O513" s="12">
        <f t="shared" si="23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1"/>
        <v>139.31868131868131</v>
      </c>
      <c r="G514" s="5" t="s">
        <v>20</v>
      </c>
      <c r="H514">
        <v>239</v>
      </c>
      <c r="I514">
        <f>VLOOKUP(B514,'Average Donation'!A:B,2)</f>
        <v>12678</v>
      </c>
      <c r="J514" t="s">
        <v>21</v>
      </c>
      <c r="K514" t="s">
        <v>22</v>
      </c>
      <c r="L514">
        <v>1404536400</v>
      </c>
      <c r="M514" s="12">
        <f t="shared" si="22"/>
        <v>41825.208333333336</v>
      </c>
      <c r="N514">
        <v>1404622800</v>
      </c>
      <c r="O514" s="12">
        <f t="shared" si="23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24">100*(E515/D515)</f>
        <v>39.277108433734945</v>
      </c>
      <c r="G515" s="5" t="s">
        <v>74</v>
      </c>
      <c r="H515">
        <v>35</v>
      </c>
      <c r="I515">
        <f>VLOOKUP(B515,'Average Donation'!A:B,2)</f>
        <v>3260</v>
      </c>
      <c r="J515" t="s">
        <v>21</v>
      </c>
      <c r="K515" t="s">
        <v>22</v>
      </c>
      <c r="L515">
        <v>1284008400</v>
      </c>
      <c r="M515" s="12">
        <f t="shared" ref="M515:M578" si="25">(((L515/60)/60)/24)+DATE(1970,1,1)</f>
        <v>40430.208333333336</v>
      </c>
      <c r="N515">
        <v>1284181200</v>
      </c>
      <c r="O515" s="12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24"/>
        <v>22.439077144917089</v>
      </c>
      <c r="G516" s="5" t="s">
        <v>74</v>
      </c>
      <c r="H516">
        <v>528</v>
      </c>
      <c r="I516">
        <f>VLOOKUP(B516,'Average Donation'!A:B,2)</f>
        <v>31123</v>
      </c>
      <c r="J516" t="s">
        <v>98</v>
      </c>
      <c r="K516" t="s">
        <v>99</v>
      </c>
      <c r="L516">
        <v>1386309600</v>
      </c>
      <c r="M516" s="12">
        <f t="shared" si="25"/>
        <v>41614.25</v>
      </c>
      <c r="N516">
        <v>1386741600</v>
      </c>
      <c r="O516" s="12">
        <f t="shared" si="26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24"/>
        <v>55.779069767441861</v>
      </c>
      <c r="G517" s="5" t="s">
        <v>14</v>
      </c>
      <c r="H517">
        <v>133</v>
      </c>
      <c r="I517">
        <f>VLOOKUP(B517,'Average Donation'!A:B,2)</f>
        <v>4797</v>
      </c>
      <c r="J517" t="s">
        <v>15</v>
      </c>
      <c r="K517" t="s">
        <v>16</v>
      </c>
      <c r="L517">
        <v>1324620000</v>
      </c>
      <c r="M517" s="12">
        <f t="shared" si="25"/>
        <v>40900.25</v>
      </c>
      <c r="N517">
        <v>1324792800</v>
      </c>
      <c r="O517" s="12">
        <f t="shared" si="26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24"/>
        <v>42.523125996810208</v>
      </c>
      <c r="G518" s="5" t="s">
        <v>14</v>
      </c>
      <c r="H518">
        <v>846</v>
      </c>
      <c r="I518">
        <f>VLOOKUP(B518,'Average Donation'!A:B,2)</f>
        <v>53324</v>
      </c>
      <c r="J518" t="s">
        <v>21</v>
      </c>
      <c r="K518" t="s">
        <v>22</v>
      </c>
      <c r="L518">
        <v>1281070800</v>
      </c>
      <c r="M518" s="12">
        <f t="shared" si="25"/>
        <v>40396.208333333336</v>
      </c>
      <c r="N518">
        <v>1284354000</v>
      </c>
      <c r="O518" s="12">
        <f t="shared" si="26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24"/>
        <v>112.00000000000001</v>
      </c>
      <c r="G519" s="5" t="s">
        <v>20</v>
      </c>
      <c r="H519">
        <v>78</v>
      </c>
      <c r="I519">
        <f>VLOOKUP(B519,'Average Donation'!A:B,2)</f>
        <v>8849.5</v>
      </c>
      <c r="J519" t="s">
        <v>21</v>
      </c>
      <c r="K519" t="s">
        <v>22</v>
      </c>
      <c r="L519">
        <v>1493960400</v>
      </c>
      <c r="M519" s="12">
        <f t="shared" si="25"/>
        <v>42860.208333333328</v>
      </c>
      <c r="N519">
        <v>1494392400</v>
      </c>
      <c r="O519" s="12">
        <f t="shared" si="26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24"/>
        <v>7.0681818181818183</v>
      </c>
      <c r="G520" s="5" t="s">
        <v>14</v>
      </c>
      <c r="H520">
        <v>10</v>
      </c>
      <c r="I520">
        <f>VLOOKUP(B520,'Average Donation'!A:B,2)</f>
        <v>622</v>
      </c>
      <c r="J520" t="s">
        <v>21</v>
      </c>
      <c r="K520" t="s">
        <v>22</v>
      </c>
      <c r="L520">
        <v>1519365600</v>
      </c>
      <c r="M520" s="12">
        <f t="shared" si="25"/>
        <v>43154.25</v>
      </c>
      <c r="N520">
        <v>1519538400</v>
      </c>
      <c r="O520" s="12">
        <f t="shared" si="26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24"/>
        <v>101.74563871693867</v>
      </c>
      <c r="G521" s="5" t="s">
        <v>20</v>
      </c>
      <c r="H521">
        <v>1773</v>
      </c>
      <c r="I521">
        <f>VLOOKUP(B521,'Average Donation'!A:B,2)</f>
        <v>180802</v>
      </c>
      <c r="J521" t="s">
        <v>21</v>
      </c>
      <c r="K521" t="s">
        <v>22</v>
      </c>
      <c r="L521">
        <v>1420696800</v>
      </c>
      <c r="M521" s="12">
        <f t="shared" si="25"/>
        <v>42012.25</v>
      </c>
      <c r="N521">
        <v>1421906400</v>
      </c>
      <c r="O521" s="12">
        <f t="shared" si="26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24"/>
        <v>425.75</v>
      </c>
      <c r="G522" s="5" t="s">
        <v>20</v>
      </c>
      <c r="H522">
        <v>32</v>
      </c>
      <c r="I522">
        <f>VLOOKUP(B522,'Average Donation'!A:B,2)</f>
        <v>3406</v>
      </c>
      <c r="J522" t="s">
        <v>21</v>
      </c>
      <c r="K522" t="s">
        <v>22</v>
      </c>
      <c r="L522">
        <v>1555650000</v>
      </c>
      <c r="M522" s="12">
        <f t="shared" si="25"/>
        <v>43574.208333333328</v>
      </c>
      <c r="N522">
        <v>1555909200</v>
      </c>
      <c r="O522" s="12">
        <f t="shared" si="26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24"/>
        <v>145.53947368421052</v>
      </c>
      <c r="G523" s="5" t="s">
        <v>20</v>
      </c>
      <c r="H523">
        <v>369</v>
      </c>
      <c r="I523">
        <f>VLOOKUP(B523,'Average Donation'!A:B,2)</f>
        <v>11061</v>
      </c>
      <c r="J523" t="s">
        <v>21</v>
      </c>
      <c r="K523" t="s">
        <v>22</v>
      </c>
      <c r="L523">
        <v>1471928400</v>
      </c>
      <c r="M523" s="12">
        <f t="shared" si="25"/>
        <v>42605.208333333328</v>
      </c>
      <c r="N523">
        <v>1472446800</v>
      </c>
      <c r="O523" s="12">
        <f t="shared" si="26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24"/>
        <v>32.453465346534657</v>
      </c>
      <c r="G524" s="5" t="s">
        <v>14</v>
      </c>
      <c r="H524">
        <v>191</v>
      </c>
      <c r="I524">
        <f>VLOOKUP(B524,'Average Donation'!A:B,2)</f>
        <v>16389</v>
      </c>
      <c r="J524" t="s">
        <v>21</v>
      </c>
      <c r="K524" t="s">
        <v>22</v>
      </c>
      <c r="L524">
        <v>1341291600</v>
      </c>
      <c r="M524" s="12">
        <f t="shared" si="25"/>
        <v>41093.208333333336</v>
      </c>
      <c r="N524">
        <v>1342328400</v>
      </c>
      <c r="O524" s="12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24"/>
        <v>700.33333333333326</v>
      </c>
      <c r="G525" s="5" t="s">
        <v>20</v>
      </c>
      <c r="H525">
        <v>89</v>
      </c>
      <c r="I525">
        <f>VLOOKUP(B525,'Average Donation'!A:B,2)</f>
        <v>6303</v>
      </c>
      <c r="J525" t="s">
        <v>21</v>
      </c>
      <c r="K525" t="s">
        <v>22</v>
      </c>
      <c r="L525">
        <v>1267682400</v>
      </c>
      <c r="M525" s="12">
        <f t="shared" si="25"/>
        <v>40241.25</v>
      </c>
      <c r="N525">
        <v>1268114400</v>
      </c>
      <c r="O525" s="12">
        <f t="shared" si="26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24"/>
        <v>83.904860392967933</v>
      </c>
      <c r="G526" s="5" t="s">
        <v>14</v>
      </c>
      <c r="H526">
        <v>1979</v>
      </c>
      <c r="I526">
        <f>VLOOKUP(B526,'Average Donation'!A:B,2)</f>
        <v>81136</v>
      </c>
      <c r="J526" t="s">
        <v>21</v>
      </c>
      <c r="K526" t="s">
        <v>22</v>
      </c>
      <c r="L526">
        <v>1272258000</v>
      </c>
      <c r="M526" s="12">
        <f t="shared" si="25"/>
        <v>40294.208333333336</v>
      </c>
      <c r="N526">
        <v>1273381200</v>
      </c>
      <c r="O526" s="12">
        <f t="shared" si="26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24"/>
        <v>84.19047619047619</v>
      </c>
      <c r="G527" s="5" t="s">
        <v>14</v>
      </c>
      <c r="H527">
        <v>63</v>
      </c>
      <c r="I527">
        <f>VLOOKUP(B527,'Average Donation'!A:B,2)</f>
        <v>1768</v>
      </c>
      <c r="J527" t="s">
        <v>21</v>
      </c>
      <c r="K527" t="s">
        <v>22</v>
      </c>
      <c r="L527">
        <v>1290492000</v>
      </c>
      <c r="M527" s="12">
        <f t="shared" si="25"/>
        <v>40505.25</v>
      </c>
      <c r="N527">
        <v>1290837600</v>
      </c>
      <c r="O527" s="12">
        <f t="shared" si="26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24"/>
        <v>155.95180722891567</v>
      </c>
      <c r="G528" s="5" t="s">
        <v>20</v>
      </c>
      <c r="H528">
        <v>147</v>
      </c>
      <c r="I528">
        <f>VLOOKUP(B528,'Average Donation'!A:B,2)</f>
        <v>12944</v>
      </c>
      <c r="J528" t="s">
        <v>21</v>
      </c>
      <c r="K528" t="s">
        <v>22</v>
      </c>
      <c r="L528">
        <v>1451109600</v>
      </c>
      <c r="M528" s="12">
        <f t="shared" si="25"/>
        <v>42364.25</v>
      </c>
      <c r="N528">
        <v>1454306400</v>
      </c>
      <c r="O528" s="12">
        <f t="shared" si="26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24"/>
        <v>99.619450317124731</v>
      </c>
      <c r="G529" s="5" t="s">
        <v>14</v>
      </c>
      <c r="H529">
        <v>6080</v>
      </c>
      <c r="I529">
        <f>VLOOKUP(B529,'Average Donation'!A:B,2)</f>
        <v>188480</v>
      </c>
      <c r="J529" t="s">
        <v>15</v>
      </c>
      <c r="K529" t="s">
        <v>16</v>
      </c>
      <c r="L529">
        <v>1454652000</v>
      </c>
      <c r="M529" s="12">
        <f t="shared" si="25"/>
        <v>42405.25</v>
      </c>
      <c r="N529">
        <v>1457762400</v>
      </c>
      <c r="O529" s="12">
        <f t="shared" si="26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24"/>
        <v>80.300000000000011</v>
      </c>
      <c r="G530" s="5" t="s">
        <v>14</v>
      </c>
      <c r="H530">
        <v>80</v>
      </c>
      <c r="I530">
        <f>VLOOKUP(B530,'Average Donation'!A:B,2)</f>
        <v>7227</v>
      </c>
      <c r="J530" t="s">
        <v>40</v>
      </c>
      <c r="K530" t="s">
        <v>41</v>
      </c>
      <c r="L530">
        <v>1385186400</v>
      </c>
      <c r="M530" s="12">
        <f t="shared" si="25"/>
        <v>41601.25</v>
      </c>
      <c r="N530">
        <v>1389074400</v>
      </c>
      <c r="O530" s="12">
        <f t="shared" si="26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24"/>
        <v>11.254901960784313</v>
      </c>
      <c r="G531" s="5" t="s">
        <v>14</v>
      </c>
      <c r="H531">
        <v>9</v>
      </c>
      <c r="I531">
        <f>VLOOKUP(B531,'Average Donation'!A:B,2)</f>
        <v>574</v>
      </c>
      <c r="J531" t="s">
        <v>21</v>
      </c>
      <c r="K531" t="s">
        <v>22</v>
      </c>
      <c r="L531">
        <v>1399698000</v>
      </c>
      <c r="M531" s="12">
        <f t="shared" si="25"/>
        <v>41769.208333333336</v>
      </c>
      <c r="N531">
        <v>1402117200</v>
      </c>
      <c r="O531" s="12">
        <f t="shared" si="26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24"/>
        <v>91.740952380952379</v>
      </c>
      <c r="G532" s="5" t="s">
        <v>14</v>
      </c>
      <c r="H532">
        <v>1784</v>
      </c>
      <c r="I532">
        <f>VLOOKUP(B532,'Average Donation'!A:B,2)</f>
        <v>96328</v>
      </c>
      <c r="J532" t="s">
        <v>21</v>
      </c>
      <c r="K532" t="s">
        <v>22</v>
      </c>
      <c r="L532">
        <v>1283230800</v>
      </c>
      <c r="M532" s="12">
        <f t="shared" si="25"/>
        <v>40421.208333333336</v>
      </c>
      <c r="N532">
        <v>1284440400</v>
      </c>
      <c r="O532" s="12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24"/>
        <v>95.521156936261391</v>
      </c>
      <c r="G533" s="5" t="s">
        <v>47</v>
      </c>
      <c r="H533">
        <v>3640</v>
      </c>
      <c r="I533">
        <f>VLOOKUP(B533,'Average Donation'!A:B,2)</f>
        <v>178338</v>
      </c>
      <c r="J533" t="s">
        <v>98</v>
      </c>
      <c r="K533" t="s">
        <v>99</v>
      </c>
      <c r="L533">
        <v>1384149600</v>
      </c>
      <c r="M533" s="12">
        <f t="shared" si="25"/>
        <v>41589.25</v>
      </c>
      <c r="N533">
        <v>1388988000</v>
      </c>
      <c r="O533" s="12">
        <f t="shared" si="26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24"/>
        <v>502.87499999999994</v>
      </c>
      <c r="G534" s="5" t="s">
        <v>20</v>
      </c>
      <c r="H534">
        <v>126</v>
      </c>
      <c r="I534">
        <f>VLOOKUP(B534,'Average Donation'!A:B,2)</f>
        <v>8046</v>
      </c>
      <c r="J534" t="s">
        <v>15</v>
      </c>
      <c r="K534" t="s">
        <v>16</v>
      </c>
      <c r="L534">
        <v>1516860000</v>
      </c>
      <c r="M534" s="12">
        <f t="shared" si="25"/>
        <v>43125.25</v>
      </c>
      <c r="N534">
        <v>1516946400</v>
      </c>
      <c r="O534" s="12">
        <f t="shared" si="26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24"/>
        <v>159.24394463667818</v>
      </c>
      <c r="G535" s="5" t="s">
        <v>20</v>
      </c>
      <c r="H535">
        <v>2218</v>
      </c>
      <c r="I535">
        <f>VLOOKUP(B535,'Average Donation'!A:B,2)</f>
        <v>184086</v>
      </c>
      <c r="J535" t="s">
        <v>40</v>
      </c>
      <c r="K535" t="s">
        <v>41</v>
      </c>
      <c r="L535">
        <v>1374642000</v>
      </c>
      <c r="M535" s="12">
        <f t="shared" si="25"/>
        <v>41479.208333333336</v>
      </c>
      <c r="N535">
        <v>1377752400</v>
      </c>
      <c r="O535" s="12">
        <f t="shared" si="26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24"/>
        <v>15.022446689113355</v>
      </c>
      <c r="G536" s="5" t="s">
        <v>14</v>
      </c>
      <c r="H536">
        <v>243</v>
      </c>
      <c r="I536">
        <f>VLOOKUP(B536,'Average Donation'!A:B,2)</f>
        <v>13385</v>
      </c>
      <c r="J536" t="s">
        <v>21</v>
      </c>
      <c r="K536" t="s">
        <v>22</v>
      </c>
      <c r="L536">
        <v>1534482000</v>
      </c>
      <c r="M536" s="12">
        <f t="shared" si="25"/>
        <v>43329.208333333328</v>
      </c>
      <c r="N536">
        <v>1534568400</v>
      </c>
      <c r="O536" s="12">
        <f t="shared" si="26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24"/>
        <v>482.03846153846149</v>
      </c>
      <c r="G537" s="5" t="s">
        <v>20</v>
      </c>
      <c r="H537">
        <v>202</v>
      </c>
      <c r="I537">
        <f>VLOOKUP(B537,'Average Donation'!A:B,2)</f>
        <v>12533</v>
      </c>
      <c r="J537" t="s">
        <v>107</v>
      </c>
      <c r="K537" t="s">
        <v>108</v>
      </c>
      <c r="L537">
        <v>1528434000</v>
      </c>
      <c r="M537" s="12">
        <f t="shared" si="25"/>
        <v>43259.208333333328</v>
      </c>
      <c r="N537">
        <v>1528606800</v>
      </c>
      <c r="O537" s="12">
        <f t="shared" si="26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24"/>
        <v>149.96938775510205</v>
      </c>
      <c r="G538" s="5" t="s">
        <v>20</v>
      </c>
      <c r="H538">
        <v>140</v>
      </c>
      <c r="I538">
        <f>VLOOKUP(B538,'Average Donation'!A:B,2)</f>
        <v>14697</v>
      </c>
      <c r="J538" t="s">
        <v>107</v>
      </c>
      <c r="K538" t="s">
        <v>108</v>
      </c>
      <c r="L538">
        <v>1282626000</v>
      </c>
      <c r="M538" s="12">
        <f t="shared" si="25"/>
        <v>40414.208333333336</v>
      </c>
      <c r="N538">
        <v>1284872400</v>
      </c>
      <c r="O538" s="12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24"/>
        <v>117.22156398104266</v>
      </c>
      <c r="G539" s="5" t="s">
        <v>20</v>
      </c>
      <c r="H539">
        <v>1052</v>
      </c>
      <c r="I539">
        <f>VLOOKUP(B539,'Average Donation'!A:B,2)</f>
        <v>98935</v>
      </c>
      <c r="J539" t="s">
        <v>36</v>
      </c>
      <c r="K539" t="s">
        <v>37</v>
      </c>
      <c r="L539">
        <v>1535605200</v>
      </c>
      <c r="M539" s="12">
        <f t="shared" si="25"/>
        <v>43342.208333333328</v>
      </c>
      <c r="N539">
        <v>1537592400</v>
      </c>
      <c r="O539" s="12">
        <f t="shared" si="26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24"/>
        <v>37.695968274950431</v>
      </c>
      <c r="G540" s="5" t="s">
        <v>14</v>
      </c>
      <c r="H540">
        <v>1296</v>
      </c>
      <c r="I540">
        <f>VLOOKUP(B540,'Average Donation'!A:B,2)</f>
        <v>42748.055</v>
      </c>
      <c r="J540" t="s">
        <v>21</v>
      </c>
      <c r="K540" t="s">
        <v>22</v>
      </c>
      <c r="L540">
        <v>1379826000</v>
      </c>
      <c r="M540" s="12">
        <f t="shared" si="25"/>
        <v>41539.208333333336</v>
      </c>
      <c r="N540">
        <v>1381208400</v>
      </c>
      <c r="O540" s="12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24"/>
        <v>72.653061224489804</v>
      </c>
      <c r="G541" s="5" t="s">
        <v>14</v>
      </c>
      <c r="H541">
        <v>77</v>
      </c>
      <c r="I541">
        <f>VLOOKUP(B541,'Average Donation'!A:B,2)</f>
        <v>7120</v>
      </c>
      <c r="J541" t="s">
        <v>21</v>
      </c>
      <c r="K541" t="s">
        <v>22</v>
      </c>
      <c r="L541">
        <v>1561957200</v>
      </c>
      <c r="M541" s="12">
        <f t="shared" si="25"/>
        <v>43647.208333333328</v>
      </c>
      <c r="N541">
        <v>1562475600</v>
      </c>
      <c r="O541" s="12">
        <f t="shared" si="26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24"/>
        <v>265.98113207547169</v>
      </c>
      <c r="G542" s="5" t="s">
        <v>20</v>
      </c>
      <c r="H542">
        <v>247</v>
      </c>
      <c r="I542">
        <f>VLOOKUP(B542,'Average Donation'!A:B,2)</f>
        <v>14097</v>
      </c>
      <c r="J542" t="s">
        <v>21</v>
      </c>
      <c r="K542" t="s">
        <v>22</v>
      </c>
      <c r="L542">
        <v>1525496400</v>
      </c>
      <c r="M542" s="12">
        <f t="shared" si="25"/>
        <v>43225.208333333328</v>
      </c>
      <c r="N542">
        <v>1527397200</v>
      </c>
      <c r="O542" s="12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24"/>
        <v>24.205617977528089</v>
      </c>
      <c r="G543" s="5" t="s">
        <v>14</v>
      </c>
      <c r="H543">
        <v>395</v>
      </c>
      <c r="I543">
        <f>VLOOKUP(B543,'Average Donation'!A:B,2)</f>
        <v>43086</v>
      </c>
      <c r="J543" t="s">
        <v>107</v>
      </c>
      <c r="K543" t="s">
        <v>108</v>
      </c>
      <c r="L543">
        <v>1433912400</v>
      </c>
      <c r="M543" s="12">
        <f t="shared" si="25"/>
        <v>42165.208333333328</v>
      </c>
      <c r="N543">
        <v>1436158800</v>
      </c>
      <c r="O543" s="12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24"/>
        <v>2.5064935064935066</v>
      </c>
      <c r="G544" s="5" t="s">
        <v>14</v>
      </c>
      <c r="H544">
        <v>49</v>
      </c>
      <c r="I544">
        <f>VLOOKUP(B544,'Average Donation'!A:B,2)</f>
        <v>1930</v>
      </c>
      <c r="J544" t="s">
        <v>40</v>
      </c>
      <c r="K544" t="s">
        <v>41</v>
      </c>
      <c r="L544">
        <v>1453442400</v>
      </c>
      <c r="M544" s="12">
        <f t="shared" si="25"/>
        <v>42391.25</v>
      </c>
      <c r="N544">
        <v>1456034400</v>
      </c>
      <c r="O544" s="12">
        <f t="shared" si="26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24"/>
        <v>16.329799764428738</v>
      </c>
      <c r="G545" s="5" t="s">
        <v>14</v>
      </c>
      <c r="H545">
        <v>180</v>
      </c>
      <c r="I545">
        <f>VLOOKUP(B545,'Average Donation'!A:B,2)</f>
        <v>13864</v>
      </c>
      <c r="J545" t="s">
        <v>21</v>
      </c>
      <c r="K545" t="s">
        <v>22</v>
      </c>
      <c r="L545">
        <v>1378875600</v>
      </c>
      <c r="M545" s="12">
        <f t="shared" si="25"/>
        <v>41528.208333333336</v>
      </c>
      <c r="N545">
        <v>1380171600</v>
      </c>
      <c r="O545" s="12">
        <f t="shared" si="26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24"/>
        <v>276.5</v>
      </c>
      <c r="G546" s="5" t="s">
        <v>20</v>
      </c>
      <c r="H546">
        <v>84</v>
      </c>
      <c r="I546">
        <f>VLOOKUP(B546,'Average Donation'!A:B,2)</f>
        <v>7742</v>
      </c>
      <c r="J546" t="s">
        <v>21</v>
      </c>
      <c r="K546" t="s">
        <v>22</v>
      </c>
      <c r="L546">
        <v>1452232800</v>
      </c>
      <c r="M546" s="12">
        <f t="shared" si="25"/>
        <v>42377.25</v>
      </c>
      <c r="N546">
        <v>1453356000</v>
      </c>
      <c r="O546" s="12">
        <f t="shared" si="26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24"/>
        <v>88.803571428571431</v>
      </c>
      <c r="G547" s="5" t="s">
        <v>14</v>
      </c>
      <c r="H547">
        <v>2690</v>
      </c>
      <c r="I547">
        <f>VLOOKUP(B547,'Average Donation'!A:B,2)</f>
        <v>164109</v>
      </c>
      <c r="J547" t="s">
        <v>21</v>
      </c>
      <c r="K547" t="s">
        <v>22</v>
      </c>
      <c r="L547">
        <v>1577253600</v>
      </c>
      <c r="M547" s="12">
        <f t="shared" si="25"/>
        <v>43824.25</v>
      </c>
      <c r="N547">
        <v>1578981600</v>
      </c>
      <c r="O547" s="12">
        <f t="shared" si="26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24"/>
        <v>163.57142857142856</v>
      </c>
      <c r="G548" s="5" t="s">
        <v>20</v>
      </c>
      <c r="H548">
        <v>88</v>
      </c>
      <c r="I548">
        <f>VLOOKUP(B548,'Average Donation'!A:B,2)</f>
        <v>6870</v>
      </c>
      <c r="J548" t="s">
        <v>21</v>
      </c>
      <c r="K548" t="s">
        <v>22</v>
      </c>
      <c r="L548">
        <v>1537160400</v>
      </c>
      <c r="M548" s="12">
        <f t="shared" si="25"/>
        <v>43360.208333333328</v>
      </c>
      <c r="N548">
        <v>1537419600</v>
      </c>
      <c r="O548" s="12">
        <f t="shared" si="26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24"/>
        <v>969</v>
      </c>
      <c r="G549" s="5" t="s">
        <v>20</v>
      </c>
      <c r="H549">
        <v>156</v>
      </c>
      <c r="I549">
        <f>VLOOKUP(B549,'Average Donation'!A:B,2)</f>
        <v>12597</v>
      </c>
      <c r="J549" t="s">
        <v>21</v>
      </c>
      <c r="K549" t="s">
        <v>22</v>
      </c>
      <c r="L549">
        <v>1422165600</v>
      </c>
      <c r="M549" s="12">
        <f t="shared" si="25"/>
        <v>42029.25</v>
      </c>
      <c r="N549">
        <v>1423202400</v>
      </c>
      <c r="O549" s="12">
        <f t="shared" si="26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24"/>
        <v>270.91376701966715</v>
      </c>
      <c r="G550" s="5" t="s">
        <v>20</v>
      </c>
      <c r="H550">
        <v>2985</v>
      </c>
      <c r="I550">
        <f>VLOOKUP(B550,'Average Donation'!A:B,2)</f>
        <v>42748.055</v>
      </c>
      <c r="J550" t="s">
        <v>21</v>
      </c>
      <c r="K550" t="s">
        <v>22</v>
      </c>
      <c r="L550">
        <v>1459486800</v>
      </c>
      <c r="M550" s="12">
        <f t="shared" si="25"/>
        <v>42461.208333333328</v>
      </c>
      <c r="N550">
        <v>1460610000</v>
      </c>
      <c r="O550" s="12">
        <f t="shared" si="26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24"/>
        <v>284.21355932203392</v>
      </c>
      <c r="G551" s="5" t="s">
        <v>20</v>
      </c>
      <c r="H551">
        <v>762</v>
      </c>
      <c r="I551">
        <f>VLOOKUP(B551,'Average Donation'!A:B,2)</f>
        <v>83843</v>
      </c>
      <c r="J551" t="s">
        <v>21</v>
      </c>
      <c r="K551" t="s">
        <v>22</v>
      </c>
      <c r="L551">
        <v>1369717200</v>
      </c>
      <c r="M551" s="12">
        <f t="shared" si="25"/>
        <v>41422.208333333336</v>
      </c>
      <c r="N551">
        <v>1370494800</v>
      </c>
      <c r="O551" s="12">
        <f t="shared" si="26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24"/>
        <v>4</v>
      </c>
      <c r="G552" s="5" t="s">
        <v>74</v>
      </c>
      <c r="H552">
        <v>1</v>
      </c>
      <c r="I552">
        <f>VLOOKUP(B552,'Average Donation'!A:B,2)</f>
        <v>4</v>
      </c>
      <c r="J552" t="s">
        <v>98</v>
      </c>
      <c r="K552" t="s">
        <v>99</v>
      </c>
      <c r="L552">
        <v>1330495200</v>
      </c>
      <c r="M552" s="12">
        <f t="shared" si="25"/>
        <v>40968.25</v>
      </c>
      <c r="N552">
        <v>1332306000</v>
      </c>
      <c r="O552" s="12">
        <f t="shared" si="26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24"/>
        <v>58.6329816768462</v>
      </c>
      <c r="G553" s="5" t="s">
        <v>14</v>
      </c>
      <c r="H553">
        <v>2779</v>
      </c>
      <c r="I553">
        <f>VLOOKUP(B553,'Average Donation'!A:B,2)</f>
        <v>105598</v>
      </c>
      <c r="J553" t="s">
        <v>26</v>
      </c>
      <c r="K553" t="s">
        <v>27</v>
      </c>
      <c r="L553">
        <v>1419055200</v>
      </c>
      <c r="M553" s="12">
        <f t="shared" si="25"/>
        <v>41993.25</v>
      </c>
      <c r="N553">
        <v>1422511200</v>
      </c>
      <c r="O553" s="12">
        <f t="shared" si="26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24"/>
        <v>98.51111111111112</v>
      </c>
      <c r="G554" s="5" t="s">
        <v>14</v>
      </c>
      <c r="H554">
        <v>92</v>
      </c>
      <c r="I554">
        <f>VLOOKUP(B554,'Average Donation'!A:B,2)</f>
        <v>8866</v>
      </c>
      <c r="J554" t="s">
        <v>21</v>
      </c>
      <c r="K554" t="s">
        <v>22</v>
      </c>
      <c r="L554">
        <v>1480140000</v>
      </c>
      <c r="M554" s="12">
        <f t="shared" si="25"/>
        <v>42700.25</v>
      </c>
      <c r="N554">
        <v>1480312800</v>
      </c>
      <c r="O554" s="12">
        <f t="shared" si="26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24"/>
        <v>43.975381008206334</v>
      </c>
      <c r="G555" s="5" t="s">
        <v>14</v>
      </c>
      <c r="H555">
        <v>1028</v>
      </c>
      <c r="I555">
        <f>VLOOKUP(B555,'Average Donation'!A:B,2)</f>
        <v>75022</v>
      </c>
      <c r="J555" t="s">
        <v>21</v>
      </c>
      <c r="K555" t="s">
        <v>22</v>
      </c>
      <c r="L555">
        <v>1293948000</v>
      </c>
      <c r="M555" s="12">
        <f t="shared" si="25"/>
        <v>40545.25</v>
      </c>
      <c r="N555">
        <v>1294034400</v>
      </c>
      <c r="O555" s="12">
        <f t="shared" si="26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24"/>
        <v>151.66315789473683</v>
      </c>
      <c r="G556" s="5" t="s">
        <v>20</v>
      </c>
      <c r="H556">
        <v>554</v>
      </c>
      <c r="I556">
        <f>VLOOKUP(B556,'Average Donation'!A:B,2)</f>
        <v>14408</v>
      </c>
      <c r="J556" t="s">
        <v>15</v>
      </c>
      <c r="K556" t="s">
        <v>16</v>
      </c>
      <c r="L556">
        <v>1482127200</v>
      </c>
      <c r="M556" s="12">
        <f t="shared" si="25"/>
        <v>42723.25</v>
      </c>
      <c r="N556">
        <v>1482645600</v>
      </c>
      <c r="O556" s="12">
        <f t="shared" si="26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24"/>
        <v>223.63492063492063</v>
      </c>
      <c r="G557" s="5" t="s">
        <v>20</v>
      </c>
      <c r="H557">
        <v>135</v>
      </c>
      <c r="I557">
        <f>VLOOKUP(B557,'Average Donation'!A:B,2)</f>
        <v>14089</v>
      </c>
      <c r="J557" t="s">
        <v>36</v>
      </c>
      <c r="K557" t="s">
        <v>37</v>
      </c>
      <c r="L557">
        <v>1396414800</v>
      </c>
      <c r="M557" s="12">
        <f t="shared" si="25"/>
        <v>41731.208333333336</v>
      </c>
      <c r="N557">
        <v>1399093200</v>
      </c>
      <c r="O557" s="12">
        <f t="shared" si="26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24"/>
        <v>239.75</v>
      </c>
      <c r="G558" s="5" t="s">
        <v>20</v>
      </c>
      <c r="H558">
        <v>122</v>
      </c>
      <c r="I558">
        <f>VLOOKUP(B558,'Average Donation'!A:B,2)</f>
        <v>34812</v>
      </c>
      <c r="J558" t="s">
        <v>21</v>
      </c>
      <c r="K558" t="s">
        <v>22</v>
      </c>
      <c r="L558">
        <v>1315285200</v>
      </c>
      <c r="M558" s="12">
        <f t="shared" si="25"/>
        <v>40792.208333333336</v>
      </c>
      <c r="N558">
        <v>1315890000</v>
      </c>
      <c r="O558" s="12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24"/>
        <v>199.33333333333334</v>
      </c>
      <c r="G559" s="5" t="s">
        <v>20</v>
      </c>
      <c r="H559">
        <v>221</v>
      </c>
      <c r="I559">
        <f>VLOOKUP(B559,'Average Donation'!A:B,2)</f>
        <v>11960</v>
      </c>
      <c r="J559" t="s">
        <v>21</v>
      </c>
      <c r="K559" t="s">
        <v>22</v>
      </c>
      <c r="L559">
        <v>1443762000</v>
      </c>
      <c r="M559" s="12">
        <f t="shared" si="25"/>
        <v>42279.208333333328</v>
      </c>
      <c r="N559">
        <v>1444021200</v>
      </c>
      <c r="O559" s="12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24"/>
        <v>137.34482758620689</v>
      </c>
      <c r="G560" s="5" t="s">
        <v>20</v>
      </c>
      <c r="H560">
        <v>126</v>
      </c>
      <c r="I560">
        <f>VLOOKUP(B560,'Average Donation'!A:B,2)</f>
        <v>7966</v>
      </c>
      <c r="J560" t="s">
        <v>21</v>
      </c>
      <c r="K560" t="s">
        <v>22</v>
      </c>
      <c r="L560">
        <v>1456293600</v>
      </c>
      <c r="M560" s="12">
        <f t="shared" si="25"/>
        <v>42424.25</v>
      </c>
      <c r="N560">
        <v>1460005200</v>
      </c>
      <c r="O560" s="12">
        <f t="shared" si="26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24"/>
        <v>100.9696106362773</v>
      </c>
      <c r="G561" s="5" t="s">
        <v>20</v>
      </c>
      <c r="H561">
        <v>1022</v>
      </c>
      <c r="I561">
        <f>VLOOKUP(B561,'Average Donation'!A:B,2)</f>
        <v>106321</v>
      </c>
      <c r="J561" t="s">
        <v>21</v>
      </c>
      <c r="K561" t="s">
        <v>22</v>
      </c>
      <c r="L561">
        <v>1470114000</v>
      </c>
      <c r="M561" s="12">
        <f t="shared" si="25"/>
        <v>42584.208333333328</v>
      </c>
      <c r="N561">
        <v>1470718800</v>
      </c>
      <c r="O561" s="12">
        <f t="shared" si="26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24"/>
        <v>794.16</v>
      </c>
      <c r="G562" s="5" t="s">
        <v>20</v>
      </c>
      <c r="H562">
        <v>3177</v>
      </c>
      <c r="I562">
        <f>VLOOKUP(B562,'Average Donation'!A:B,2)</f>
        <v>158832</v>
      </c>
      <c r="J562" t="s">
        <v>21</v>
      </c>
      <c r="K562" t="s">
        <v>22</v>
      </c>
      <c r="L562">
        <v>1321596000</v>
      </c>
      <c r="M562" s="12">
        <f t="shared" si="25"/>
        <v>40865.25</v>
      </c>
      <c r="N562">
        <v>1325052000</v>
      </c>
      <c r="O562" s="12">
        <f t="shared" si="26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24"/>
        <v>369.7</v>
      </c>
      <c r="G563" s="5" t="s">
        <v>20</v>
      </c>
      <c r="H563">
        <v>198</v>
      </c>
      <c r="I563">
        <f>VLOOKUP(B563,'Average Donation'!A:B,2)</f>
        <v>11091</v>
      </c>
      <c r="J563" t="s">
        <v>98</v>
      </c>
      <c r="K563" t="s">
        <v>99</v>
      </c>
      <c r="L563">
        <v>1318827600</v>
      </c>
      <c r="M563" s="12">
        <f t="shared" si="25"/>
        <v>40833.208333333336</v>
      </c>
      <c r="N563">
        <v>1319000400</v>
      </c>
      <c r="O563" s="12">
        <f t="shared" si="26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24"/>
        <v>12.818181818181817</v>
      </c>
      <c r="G564" s="5" t="s">
        <v>14</v>
      </c>
      <c r="H564">
        <v>26</v>
      </c>
      <c r="I564">
        <f>VLOOKUP(B564,'Average Donation'!A:B,2)</f>
        <v>1269</v>
      </c>
      <c r="J564" t="s">
        <v>98</v>
      </c>
      <c r="K564" t="s">
        <v>99</v>
      </c>
      <c r="L564">
        <v>1552366800</v>
      </c>
      <c r="M564" s="12">
        <f t="shared" si="25"/>
        <v>43536.208333333328</v>
      </c>
      <c r="N564">
        <v>1552539600</v>
      </c>
      <c r="O564" s="12">
        <f t="shared" si="26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24"/>
        <v>138.02702702702703</v>
      </c>
      <c r="G565" s="5" t="s">
        <v>20</v>
      </c>
      <c r="H565">
        <v>85</v>
      </c>
      <c r="I565">
        <f>VLOOKUP(B565,'Average Donation'!A:B,2)</f>
        <v>5107</v>
      </c>
      <c r="J565" t="s">
        <v>26</v>
      </c>
      <c r="K565" t="s">
        <v>27</v>
      </c>
      <c r="L565">
        <v>1542088800</v>
      </c>
      <c r="M565" s="12">
        <f t="shared" si="25"/>
        <v>43417.25</v>
      </c>
      <c r="N565">
        <v>1543816800</v>
      </c>
      <c r="O565" s="12">
        <f t="shared" si="26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24"/>
        <v>83.813278008298752</v>
      </c>
      <c r="G566" s="5" t="s">
        <v>14</v>
      </c>
      <c r="H566">
        <v>1790</v>
      </c>
      <c r="I566">
        <f>VLOOKUP(B566,'Average Donation'!A:B,2)</f>
        <v>141393</v>
      </c>
      <c r="J566" t="s">
        <v>21</v>
      </c>
      <c r="K566" t="s">
        <v>22</v>
      </c>
      <c r="L566">
        <v>1426395600</v>
      </c>
      <c r="M566" s="12">
        <f t="shared" si="25"/>
        <v>42078.208333333328</v>
      </c>
      <c r="N566">
        <v>1427086800</v>
      </c>
      <c r="O566" s="12">
        <f t="shared" si="26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24"/>
        <v>204.60063224446787</v>
      </c>
      <c r="G567" s="5" t="s">
        <v>20</v>
      </c>
      <c r="H567">
        <v>3596</v>
      </c>
      <c r="I567">
        <f>VLOOKUP(B567,'Average Donation'!A:B,2)</f>
        <v>194166</v>
      </c>
      <c r="J567" t="s">
        <v>21</v>
      </c>
      <c r="K567" t="s">
        <v>22</v>
      </c>
      <c r="L567">
        <v>1321336800</v>
      </c>
      <c r="M567" s="12">
        <f t="shared" si="25"/>
        <v>40862.25</v>
      </c>
      <c r="N567">
        <v>1323064800</v>
      </c>
      <c r="O567" s="12">
        <f t="shared" si="26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24"/>
        <v>44.344086021505376</v>
      </c>
      <c r="G568" s="5" t="s">
        <v>14</v>
      </c>
      <c r="H568">
        <v>37</v>
      </c>
      <c r="I568">
        <f>VLOOKUP(B568,'Average Donation'!A:B,2)</f>
        <v>4124</v>
      </c>
      <c r="J568" t="s">
        <v>21</v>
      </c>
      <c r="K568" t="s">
        <v>22</v>
      </c>
      <c r="L568">
        <v>1456293600</v>
      </c>
      <c r="M568" s="12">
        <f t="shared" si="25"/>
        <v>42424.25</v>
      </c>
      <c r="N568">
        <v>1458277200</v>
      </c>
      <c r="O568" s="12">
        <f t="shared" si="26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24"/>
        <v>218.60294117647058</v>
      </c>
      <c r="G569" s="5" t="s">
        <v>20</v>
      </c>
      <c r="H569">
        <v>244</v>
      </c>
      <c r="I569">
        <f>VLOOKUP(B569,'Average Donation'!A:B,2)</f>
        <v>14865</v>
      </c>
      <c r="J569" t="s">
        <v>21</v>
      </c>
      <c r="K569" t="s">
        <v>22</v>
      </c>
      <c r="L569">
        <v>1404968400</v>
      </c>
      <c r="M569" s="12">
        <f t="shared" si="25"/>
        <v>41830.208333333336</v>
      </c>
      <c r="N569">
        <v>1405141200</v>
      </c>
      <c r="O569" s="12">
        <f t="shared" si="26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24"/>
        <v>186.03314917127071</v>
      </c>
      <c r="G570" s="5" t="s">
        <v>20</v>
      </c>
      <c r="H570">
        <v>5180</v>
      </c>
      <c r="I570">
        <f>VLOOKUP(B570,'Average Donation'!A:B,2)</f>
        <v>134688</v>
      </c>
      <c r="J570" t="s">
        <v>21</v>
      </c>
      <c r="K570" t="s">
        <v>22</v>
      </c>
      <c r="L570">
        <v>1279170000</v>
      </c>
      <c r="M570" s="12">
        <f t="shared" si="25"/>
        <v>40374.208333333336</v>
      </c>
      <c r="N570">
        <v>1283058000</v>
      </c>
      <c r="O570" s="12">
        <f t="shared" si="26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24"/>
        <v>237.33830845771143</v>
      </c>
      <c r="G571" s="5" t="s">
        <v>20</v>
      </c>
      <c r="H571">
        <v>589</v>
      </c>
      <c r="I571">
        <f>VLOOKUP(B571,'Average Donation'!A:B,2)</f>
        <v>47705</v>
      </c>
      <c r="J571" t="s">
        <v>107</v>
      </c>
      <c r="K571" t="s">
        <v>108</v>
      </c>
      <c r="L571">
        <v>1294725600</v>
      </c>
      <c r="M571" s="12">
        <f t="shared" si="25"/>
        <v>40554.25</v>
      </c>
      <c r="N571">
        <v>1295762400</v>
      </c>
      <c r="O571" s="12">
        <f t="shared" si="26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24"/>
        <v>305.65384615384613</v>
      </c>
      <c r="G572" s="5" t="s">
        <v>20</v>
      </c>
      <c r="H572">
        <v>2725</v>
      </c>
      <c r="I572">
        <f>VLOOKUP(B572,'Average Donation'!A:B,2)</f>
        <v>95364</v>
      </c>
      <c r="J572" t="s">
        <v>21</v>
      </c>
      <c r="K572" t="s">
        <v>22</v>
      </c>
      <c r="L572">
        <v>1419055200</v>
      </c>
      <c r="M572" s="12">
        <f t="shared" si="25"/>
        <v>41993.25</v>
      </c>
      <c r="N572">
        <v>1419573600</v>
      </c>
      <c r="O572" s="12">
        <f t="shared" si="26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24"/>
        <v>94.142857142857139</v>
      </c>
      <c r="G573" s="5" t="s">
        <v>14</v>
      </c>
      <c r="H573">
        <v>35</v>
      </c>
      <c r="I573">
        <f>VLOOKUP(B573,'Average Donation'!A:B,2)</f>
        <v>3295</v>
      </c>
      <c r="J573" t="s">
        <v>107</v>
      </c>
      <c r="K573" t="s">
        <v>108</v>
      </c>
      <c r="L573">
        <v>1434690000</v>
      </c>
      <c r="M573" s="12">
        <f t="shared" si="25"/>
        <v>42174.208333333328</v>
      </c>
      <c r="N573">
        <v>1438750800</v>
      </c>
      <c r="O573" s="12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24"/>
        <v>54.400000000000006</v>
      </c>
      <c r="G574" s="5" t="s">
        <v>74</v>
      </c>
      <c r="H574">
        <v>94</v>
      </c>
      <c r="I574">
        <f>VLOOKUP(B574,'Average Donation'!A:B,2)</f>
        <v>4896</v>
      </c>
      <c r="J574" t="s">
        <v>21</v>
      </c>
      <c r="K574" t="s">
        <v>22</v>
      </c>
      <c r="L574">
        <v>1443416400</v>
      </c>
      <c r="M574" s="12">
        <f t="shared" si="25"/>
        <v>42275.208333333328</v>
      </c>
      <c r="N574">
        <v>1444798800</v>
      </c>
      <c r="O574" s="12">
        <f t="shared" si="26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24"/>
        <v>111.88059701492537</v>
      </c>
      <c r="G575" s="5" t="s">
        <v>20</v>
      </c>
      <c r="H575">
        <v>300</v>
      </c>
      <c r="I575">
        <f>VLOOKUP(B575,'Average Donation'!A:B,2)</f>
        <v>7496</v>
      </c>
      <c r="J575" t="s">
        <v>21</v>
      </c>
      <c r="K575" t="s">
        <v>22</v>
      </c>
      <c r="L575">
        <v>1399006800</v>
      </c>
      <c r="M575" s="12">
        <f t="shared" si="25"/>
        <v>41761.208333333336</v>
      </c>
      <c r="N575">
        <v>1399179600</v>
      </c>
      <c r="O575" s="12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24"/>
        <v>369.14814814814815</v>
      </c>
      <c r="G576" s="5" t="s">
        <v>20</v>
      </c>
      <c r="H576">
        <v>144</v>
      </c>
      <c r="I576">
        <f>VLOOKUP(B576,'Average Donation'!A:B,2)</f>
        <v>9967</v>
      </c>
      <c r="J576" t="s">
        <v>21</v>
      </c>
      <c r="K576" t="s">
        <v>22</v>
      </c>
      <c r="L576">
        <v>1575698400</v>
      </c>
      <c r="M576" s="12">
        <f t="shared" si="25"/>
        <v>43806.25</v>
      </c>
      <c r="N576">
        <v>1576562400</v>
      </c>
      <c r="O576" s="12">
        <f t="shared" si="26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24"/>
        <v>62.930372148859547</v>
      </c>
      <c r="G577" s="5" t="s">
        <v>14</v>
      </c>
      <c r="H577">
        <v>558</v>
      </c>
      <c r="I577">
        <f>VLOOKUP(B577,'Average Donation'!A:B,2)</f>
        <v>52421</v>
      </c>
      <c r="J577" t="s">
        <v>21</v>
      </c>
      <c r="K577" t="s">
        <v>22</v>
      </c>
      <c r="L577">
        <v>1400562000</v>
      </c>
      <c r="M577" s="12">
        <f t="shared" si="25"/>
        <v>41779.208333333336</v>
      </c>
      <c r="N577">
        <v>1400821200</v>
      </c>
      <c r="O577" s="12">
        <f t="shared" si="26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24"/>
        <v>64.927835051546396</v>
      </c>
      <c r="G578" s="5" t="s">
        <v>14</v>
      </c>
      <c r="H578">
        <v>64</v>
      </c>
      <c r="I578">
        <f>VLOOKUP(B578,'Average Donation'!A:B,2)</f>
        <v>6298</v>
      </c>
      <c r="J578" t="s">
        <v>21</v>
      </c>
      <c r="K578" t="s">
        <v>22</v>
      </c>
      <c r="L578">
        <v>1509512400</v>
      </c>
      <c r="M578" s="12">
        <f t="shared" si="25"/>
        <v>43040.208333333328</v>
      </c>
      <c r="N578">
        <v>1510984800</v>
      </c>
      <c r="O578" s="12">
        <f t="shared" si="26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27">100*(E579/D579)</f>
        <v>18.853658536585368</v>
      </c>
      <c r="G579" s="5" t="s">
        <v>74</v>
      </c>
      <c r="H579">
        <v>37</v>
      </c>
      <c r="I579">
        <f>VLOOKUP(B579,'Average Donation'!A:B,2)</f>
        <v>1546</v>
      </c>
      <c r="J579" t="s">
        <v>21</v>
      </c>
      <c r="K579" t="s">
        <v>22</v>
      </c>
      <c r="L579">
        <v>1299823200</v>
      </c>
      <c r="M579" s="12">
        <f t="shared" ref="M579:M642" si="28">(((L579/60)/60)/24)+DATE(1970,1,1)</f>
        <v>40613.25</v>
      </c>
      <c r="N579">
        <v>1302066000</v>
      </c>
      <c r="O579" s="12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27"/>
        <v>16.754404145077721</v>
      </c>
      <c r="G580" s="5" t="s">
        <v>14</v>
      </c>
      <c r="H580">
        <v>245</v>
      </c>
      <c r="I580">
        <f>VLOOKUP(B580,'Average Donation'!A:B,2)</f>
        <v>16168</v>
      </c>
      <c r="J580" t="s">
        <v>21</v>
      </c>
      <c r="K580" t="s">
        <v>22</v>
      </c>
      <c r="L580">
        <v>1322719200</v>
      </c>
      <c r="M580" s="12">
        <f t="shared" si="28"/>
        <v>40878.25</v>
      </c>
      <c r="N580">
        <v>1322978400</v>
      </c>
      <c r="O580" s="12">
        <f t="shared" si="2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27"/>
        <v>101.11290322580646</v>
      </c>
      <c r="G581" s="5" t="s">
        <v>20</v>
      </c>
      <c r="H581">
        <v>87</v>
      </c>
      <c r="I581">
        <f>VLOOKUP(B581,'Average Donation'!A:B,2)</f>
        <v>6269</v>
      </c>
      <c r="J581" t="s">
        <v>21</v>
      </c>
      <c r="K581" t="s">
        <v>22</v>
      </c>
      <c r="L581">
        <v>1312693200</v>
      </c>
      <c r="M581" s="12">
        <f t="shared" si="28"/>
        <v>40762.208333333336</v>
      </c>
      <c r="N581">
        <v>1313730000</v>
      </c>
      <c r="O581" s="12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27"/>
        <v>341.5022831050228</v>
      </c>
      <c r="G582" s="5" t="s">
        <v>20</v>
      </c>
      <c r="H582">
        <v>3116</v>
      </c>
      <c r="I582">
        <f>VLOOKUP(B582,'Average Donation'!A:B,2)</f>
        <v>77920.5</v>
      </c>
      <c r="J582" t="s">
        <v>21</v>
      </c>
      <c r="K582" t="s">
        <v>22</v>
      </c>
      <c r="L582">
        <v>1393394400</v>
      </c>
      <c r="M582" s="12">
        <f t="shared" si="28"/>
        <v>41696.25</v>
      </c>
      <c r="N582">
        <v>1394085600</v>
      </c>
      <c r="O582" s="12">
        <f t="shared" si="2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27"/>
        <v>64.016666666666666</v>
      </c>
      <c r="G583" s="5" t="s">
        <v>14</v>
      </c>
      <c r="H583">
        <v>71</v>
      </c>
      <c r="I583">
        <f>VLOOKUP(B583,'Average Donation'!A:B,2)</f>
        <v>3841</v>
      </c>
      <c r="J583" t="s">
        <v>21</v>
      </c>
      <c r="K583" t="s">
        <v>22</v>
      </c>
      <c r="L583">
        <v>1304053200</v>
      </c>
      <c r="M583" s="12">
        <f t="shared" si="28"/>
        <v>40662.208333333336</v>
      </c>
      <c r="N583">
        <v>1305349200</v>
      </c>
      <c r="O583" s="12">
        <f t="shared" si="2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27"/>
        <v>52.080459770114942</v>
      </c>
      <c r="G584" s="5" t="s">
        <v>14</v>
      </c>
      <c r="H584">
        <v>42</v>
      </c>
      <c r="I584">
        <f>VLOOKUP(B584,'Average Donation'!A:B,2)</f>
        <v>4531</v>
      </c>
      <c r="J584" t="s">
        <v>21</v>
      </c>
      <c r="K584" t="s">
        <v>22</v>
      </c>
      <c r="L584">
        <v>1433912400</v>
      </c>
      <c r="M584" s="12">
        <f t="shared" si="28"/>
        <v>42165.208333333328</v>
      </c>
      <c r="N584">
        <v>1434344400</v>
      </c>
      <c r="O584" s="12">
        <f t="shared" si="2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27"/>
        <v>322.40211640211641</v>
      </c>
      <c r="G585" s="5" t="s">
        <v>20</v>
      </c>
      <c r="H585">
        <v>909</v>
      </c>
      <c r="I585">
        <f>VLOOKUP(B585,'Average Donation'!A:B,2)</f>
        <v>60934</v>
      </c>
      <c r="J585" t="s">
        <v>21</v>
      </c>
      <c r="K585" t="s">
        <v>22</v>
      </c>
      <c r="L585">
        <v>1329717600</v>
      </c>
      <c r="M585" s="12">
        <f t="shared" si="28"/>
        <v>40959.25</v>
      </c>
      <c r="N585">
        <v>1331186400</v>
      </c>
      <c r="O585" s="12">
        <f t="shared" si="2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27"/>
        <v>119.50810185185186</v>
      </c>
      <c r="G586" s="5" t="s">
        <v>20</v>
      </c>
      <c r="H586">
        <v>1613</v>
      </c>
      <c r="I586">
        <f>VLOOKUP(B586,'Average Donation'!A:B,2)</f>
        <v>62600.5</v>
      </c>
      <c r="J586" t="s">
        <v>21</v>
      </c>
      <c r="K586" t="s">
        <v>22</v>
      </c>
      <c r="L586">
        <v>1335330000</v>
      </c>
      <c r="M586" s="12">
        <f t="shared" si="28"/>
        <v>41024.208333333336</v>
      </c>
      <c r="N586">
        <v>1336539600</v>
      </c>
      <c r="O586" s="12">
        <f t="shared" si="2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27"/>
        <v>146.79775280898878</v>
      </c>
      <c r="G587" s="5" t="s">
        <v>20</v>
      </c>
      <c r="H587">
        <v>136</v>
      </c>
      <c r="I587">
        <f>VLOOKUP(B587,'Average Donation'!A:B,2)</f>
        <v>13065</v>
      </c>
      <c r="J587" t="s">
        <v>21</v>
      </c>
      <c r="K587" t="s">
        <v>22</v>
      </c>
      <c r="L587">
        <v>1268888400</v>
      </c>
      <c r="M587" s="12">
        <f t="shared" si="28"/>
        <v>40255.208333333336</v>
      </c>
      <c r="N587">
        <v>1269752400</v>
      </c>
      <c r="O587" s="12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27"/>
        <v>950.57142857142856</v>
      </c>
      <c r="G588" s="5" t="s">
        <v>20</v>
      </c>
      <c r="H588">
        <v>130</v>
      </c>
      <c r="I588">
        <f>VLOOKUP(B588,'Average Donation'!A:B,2)</f>
        <v>6654</v>
      </c>
      <c r="J588" t="s">
        <v>21</v>
      </c>
      <c r="K588" t="s">
        <v>22</v>
      </c>
      <c r="L588">
        <v>1289973600</v>
      </c>
      <c r="M588" s="12">
        <f t="shared" si="28"/>
        <v>40499.25</v>
      </c>
      <c r="N588">
        <v>1291615200</v>
      </c>
      <c r="O588" s="12">
        <f t="shared" si="2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27"/>
        <v>72.893617021276597</v>
      </c>
      <c r="G589" s="5" t="s">
        <v>14</v>
      </c>
      <c r="H589">
        <v>156</v>
      </c>
      <c r="I589">
        <f>VLOOKUP(B589,'Average Donation'!A:B,2)</f>
        <v>6852</v>
      </c>
      <c r="J589" t="s">
        <v>15</v>
      </c>
      <c r="K589" t="s">
        <v>16</v>
      </c>
      <c r="L589">
        <v>1547877600</v>
      </c>
      <c r="M589" s="12">
        <f t="shared" si="28"/>
        <v>43484.25</v>
      </c>
      <c r="N589">
        <v>1552366800</v>
      </c>
      <c r="O589" s="12">
        <f t="shared" si="2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27"/>
        <v>79.008248730964468</v>
      </c>
      <c r="G590" s="5" t="s">
        <v>14</v>
      </c>
      <c r="H590">
        <v>1368</v>
      </c>
      <c r="I590">
        <f>VLOOKUP(B590,'Average Donation'!A:B,2)</f>
        <v>124517</v>
      </c>
      <c r="J590" t="s">
        <v>40</v>
      </c>
      <c r="K590" t="s">
        <v>41</v>
      </c>
      <c r="L590">
        <v>1269493200</v>
      </c>
      <c r="M590" s="12">
        <f t="shared" si="28"/>
        <v>40262.208333333336</v>
      </c>
      <c r="N590">
        <v>1272171600</v>
      </c>
      <c r="O590" s="12">
        <f t="shared" si="2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27"/>
        <v>64.721518987341781</v>
      </c>
      <c r="G591" s="5" t="s">
        <v>14</v>
      </c>
      <c r="H591">
        <v>102</v>
      </c>
      <c r="I591">
        <f>VLOOKUP(B591,'Average Donation'!A:B,2)</f>
        <v>5113</v>
      </c>
      <c r="J591" t="s">
        <v>21</v>
      </c>
      <c r="K591" t="s">
        <v>22</v>
      </c>
      <c r="L591">
        <v>1436072400</v>
      </c>
      <c r="M591" s="12">
        <f t="shared" si="28"/>
        <v>42190.208333333328</v>
      </c>
      <c r="N591">
        <v>1436677200</v>
      </c>
      <c r="O591" s="12">
        <f t="shared" si="2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27"/>
        <v>82.028169014084511</v>
      </c>
      <c r="G592" s="5" t="s">
        <v>14</v>
      </c>
      <c r="H592">
        <v>86</v>
      </c>
      <c r="I592">
        <f>VLOOKUP(B592,'Average Donation'!A:B,2)</f>
        <v>5824</v>
      </c>
      <c r="J592" t="s">
        <v>26</v>
      </c>
      <c r="K592" t="s">
        <v>27</v>
      </c>
      <c r="L592">
        <v>1419141600</v>
      </c>
      <c r="M592" s="12">
        <f t="shared" si="28"/>
        <v>41994.25</v>
      </c>
      <c r="N592">
        <v>1420092000</v>
      </c>
      <c r="O592" s="12">
        <f t="shared" si="2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27"/>
        <v>1037.6666666666667</v>
      </c>
      <c r="G593" s="5" t="s">
        <v>20</v>
      </c>
      <c r="H593">
        <v>102</v>
      </c>
      <c r="I593">
        <f>VLOOKUP(B593,'Average Donation'!A:B,2)</f>
        <v>6226</v>
      </c>
      <c r="J593" t="s">
        <v>21</v>
      </c>
      <c r="K593" t="s">
        <v>22</v>
      </c>
      <c r="L593">
        <v>1279083600</v>
      </c>
      <c r="M593" s="12">
        <f t="shared" si="28"/>
        <v>40373.208333333336</v>
      </c>
      <c r="N593">
        <v>1279947600</v>
      </c>
      <c r="O593" s="12">
        <f t="shared" si="2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27"/>
        <v>12.910076530612244</v>
      </c>
      <c r="G594" s="5" t="s">
        <v>14</v>
      </c>
      <c r="H594">
        <v>253</v>
      </c>
      <c r="I594">
        <f>VLOOKUP(B594,'Average Donation'!A:B,2)</f>
        <v>20243</v>
      </c>
      <c r="J594" t="s">
        <v>21</v>
      </c>
      <c r="K594" t="s">
        <v>22</v>
      </c>
      <c r="L594">
        <v>1401426000</v>
      </c>
      <c r="M594" s="12">
        <f t="shared" si="28"/>
        <v>41789.208333333336</v>
      </c>
      <c r="N594">
        <v>1402203600</v>
      </c>
      <c r="O594" s="12">
        <f t="shared" si="2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27"/>
        <v>154.84210526315789</v>
      </c>
      <c r="G595" s="5" t="s">
        <v>20</v>
      </c>
      <c r="H595">
        <v>4006</v>
      </c>
      <c r="I595">
        <f>VLOOKUP(B595,'Average Donation'!A:B,2)</f>
        <v>188288</v>
      </c>
      <c r="J595" t="s">
        <v>21</v>
      </c>
      <c r="K595" t="s">
        <v>22</v>
      </c>
      <c r="L595">
        <v>1395810000</v>
      </c>
      <c r="M595" s="12">
        <f t="shared" si="28"/>
        <v>41724.208333333336</v>
      </c>
      <c r="N595">
        <v>1396933200</v>
      </c>
      <c r="O595" s="12">
        <f t="shared" si="2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27"/>
        <v>7.0991735537190088</v>
      </c>
      <c r="G596" s="5" t="s">
        <v>14</v>
      </c>
      <c r="H596">
        <v>157</v>
      </c>
      <c r="I596">
        <f>VLOOKUP(B596,'Average Donation'!A:B,2)</f>
        <v>11167</v>
      </c>
      <c r="J596" t="s">
        <v>21</v>
      </c>
      <c r="K596" t="s">
        <v>22</v>
      </c>
      <c r="L596">
        <v>1467003600</v>
      </c>
      <c r="M596" s="12">
        <f t="shared" si="28"/>
        <v>42548.208333333328</v>
      </c>
      <c r="N596">
        <v>1467262800</v>
      </c>
      <c r="O596" s="12">
        <f t="shared" si="2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27"/>
        <v>208.52773826458036</v>
      </c>
      <c r="G597" s="5" t="s">
        <v>20</v>
      </c>
      <c r="H597">
        <v>1629</v>
      </c>
      <c r="I597">
        <f>VLOOKUP(B597,'Average Donation'!A:B,2)</f>
        <v>146595</v>
      </c>
      <c r="J597" t="s">
        <v>21</v>
      </c>
      <c r="K597" t="s">
        <v>22</v>
      </c>
      <c r="L597">
        <v>1268715600</v>
      </c>
      <c r="M597" s="12">
        <f t="shared" si="28"/>
        <v>40253.208333333336</v>
      </c>
      <c r="N597">
        <v>1270530000</v>
      </c>
      <c r="O597" s="12">
        <f t="shared" si="2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27"/>
        <v>99.683544303797461</v>
      </c>
      <c r="G598" s="5" t="s">
        <v>14</v>
      </c>
      <c r="H598">
        <v>183</v>
      </c>
      <c r="I598">
        <f>VLOOKUP(B598,'Average Donation'!A:B,2)</f>
        <v>7875</v>
      </c>
      <c r="J598" t="s">
        <v>21</v>
      </c>
      <c r="K598" t="s">
        <v>22</v>
      </c>
      <c r="L598">
        <v>1457157600</v>
      </c>
      <c r="M598" s="12">
        <f t="shared" si="28"/>
        <v>42434.25</v>
      </c>
      <c r="N598">
        <v>1457762400</v>
      </c>
      <c r="O598" s="12">
        <f t="shared" si="2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27"/>
        <v>201.59756097560978</v>
      </c>
      <c r="G599" s="5" t="s">
        <v>20</v>
      </c>
      <c r="H599">
        <v>2188</v>
      </c>
      <c r="I599">
        <f>VLOOKUP(B599,'Average Donation'!A:B,2)</f>
        <v>148779</v>
      </c>
      <c r="J599" t="s">
        <v>21</v>
      </c>
      <c r="K599" t="s">
        <v>22</v>
      </c>
      <c r="L599">
        <v>1573970400</v>
      </c>
      <c r="M599" s="12">
        <f t="shared" si="28"/>
        <v>43786.25</v>
      </c>
      <c r="N599">
        <v>1575525600</v>
      </c>
      <c r="O599" s="12">
        <f t="shared" si="2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27"/>
        <v>162.09032258064516</v>
      </c>
      <c r="G600" s="5" t="s">
        <v>20</v>
      </c>
      <c r="H600">
        <v>2409</v>
      </c>
      <c r="I600">
        <f>VLOOKUP(B600,'Average Donation'!A:B,2)</f>
        <v>175868</v>
      </c>
      <c r="J600" t="s">
        <v>107</v>
      </c>
      <c r="K600" t="s">
        <v>108</v>
      </c>
      <c r="L600">
        <v>1276578000</v>
      </c>
      <c r="M600" s="12">
        <f t="shared" si="28"/>
        <v>40344.208333333336</v>
      </c>
      <c r="N600">
        <v>1279083600</v>
      </c>
      <c r="O600" s="12">
        <f t="shared" si="2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27"/>
        <v>3.6436208125445471</v>
      </c>
      <c r="G601" s="5" t="s">
        <v>14</v>
      </c>
      <c r="H601">
        <v>82</v>
      </c>
      <c r="I601">
        <f>VLOOKUP(B601,'Average Donation'!A:B,2)</f>
        <v>5112</v>
      </c>
      <c r="J601" t="s">
        <v>36</v>
      </c>
      <c r="K601" t="s">
        <v>37</v>
      </c>
      <c r="L601">
        <v>1423720800</v>
      </c>
      <c r="M601" s="12">
        <f t="shared" si="28"/>
        <v>42047.25</v>
      </c>
      <c r="N601">
        <v>1424412000</v>
      </c>
      <c r="O601" s="12">
        <f t="shared" si="2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27"/>
        <v>5</v>
      </c>
      <c r="G602" s="5" t="s">
        <v>14</v>
      </c>
      <c r="H602">
        <v>1</v>
      </c>
      <c r="I602">
        <f>VLOOKUP(B602,'Average Donation'!A:B,2)</f>
        <v>5</v>
      </c>
      <c r="J602" t="s">
        <v>40</v>
      </c>
      <c r="K602" t="s">
        <v>41</v>
      </c>
      <c r="L602">
        <v>1375160400</v>
      </c>
      <c r="M602" s="12">
        <f t="shared" si="28"/>
        <v>41485.208333333336</v>
      </c>
      <c r="N602">
        <v>1376197200</v>
      </c>
      <c r="O602" s="12">
        <f t="shared" si="2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27"/>
        <v>206.63492063492063</v>
      </c>
      <c r="G603" s="5" t="s">
        <v>20</v>
      </c>
      <c r="H603">
        <v>194</v>
      </c>
      <c r="I603">
        <f>VLOOKUP(B603,'Average Donation'!A:B,2)</f>
        <v>13018</v>
      </c>
      <c r="J603" t="s">
        <v>21</v>
      </c>
      <c r="K603" t="s">
        <v>22</v>
      </c>
      <c r="L603">
        <v>1401426000</v>
      </c>
      <c r="M603" s="12">
        <f t="shared" si="28"/>
        <v>41789.208333333336</v>
      </c>
      <c r="N603">
        <v>1402894800</v>
      </c>
      <c r="O603" s="12">
        <f t="shared" si="2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27"/>
        <v>128.23628691983123</v>
      </c>
      <c r="G604" s="5" t="s">
        <v>20</v>
      </c>
      <c r="H604">
        <v>1140</v>
      </c>
      <c r="I604">
        <f>VLOOKUP(B604,'Average Donation'!A:B,2)</f>
        <v>46433</v>
      </c>
      <c r="J604" t="s">
        <v>21</v>
      </c>
      <c r="K604" t="s">
        <v>22</v>
      </c>
      <c r="L604">
        <v>1433480400</v>
      </c>
      <c r="M604" s="12">
        <f t="shared" si="28"/>
        <v>42160.208333333328</v>
      </c>
      <c r="N604">
        <v>1434430800</v>
      </c>
      <c r="O604" s="12">
        <f t="shared" si="2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27"/>
        <v>119.66037735849055</v>
      </c>
      <c r="G605" s="5" t="s">
        <v>20</v>
      </c>
      <c r="H605">
        <v>102</v>
      </c>
      <c r="I605">
        <f>VLOOKUP(B605,'Average Donation'!A:B,2)</f>
        <v>6342</v>
      </c>
      <c r="J605" t="s">
        <v>21</v>
      </c>
      <c r="K605" t="s">
        <v>22</v>
      </c>
      <c r="L605">
        <v>1555563600</v>
      </c>
      <c r="M605" s="12">
        <f t="shared" si="28"/>
        <v>43573.208333333328</v>
      </c>
      <c r="N605">
        <v>1557896400</v>
      </c>
      <c r="O605" s="12">
        <f t="shared" si="2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27"/>
        <v>170.73055242390078</v>
      </c>
      <c r="G606" s="5" t="s">
        <v>20</v>
      </c>
      <c r="H606">
        <v>2857</v>
      </c>
      <c r="I606">
        <f>VLOOKUP(B606,'Average Donation'!A:B,2)</f>
        <v>151438</v>
      </c>
      <c r="J606" t="s">
        <v>21</v>
      </c>
      <c r="K606" t="s">
        <v>22</v>
      </c>
      <c r="L606">
        <v>1295676000</v>
      </c>
      <c r="M606" s="12">
        <f t="shared" si="28"/>
        <v>40565.25</v>
      </c>
      <c r="N606">
        <v>1297490400</v>
      </c>
      <c r="O606" s="12">
        <f t="shared" si="2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27"/>
        <v>187.21212121212122</v>
      </c>
      <c r="G607" s="5" t="s">
        <v>20</v>
      </c>
      <c r="H607">
        <v>107</v>
      </c>
      <c r="I607">
        <f>VLOOKUP(B607,'Average Donation'!A:B,2)</f>
        <v>6178</v>
      </c>
      <c r="J607" t="s">
        <v>21</v>
      </c>
      <c r="K607" t="s">
        <v>22</v>
      </c>
      <c r="L607">
        <v>1443848400</v>
      </c>
      <c r="M607" s="12">
        <f t="shared" si="28"/>
        <v>42280.208333333328</v>
      </c>
      <c r="N607">
        <v>1447394400</v>
      </c>
      <c r="O607" s="12">
        <f t="shared" si="2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27"/>
        <v>188.38235294117646</v>
      </c>
      <c r="G608" s="5" t="s">
        <v>20</v>
      </c>
      <c r="H608">
        <v>160</v>
      </c>
      <c r="I608">
        <f>VLOOKUP(B608,'Average Donation'!A:B,2)</f>
        <v>6405</v>
      </c>
      <c r="J608" t="s">
        <v>40</v>
      </c>
      <c r="K608" t="s">
        <v>41</v>
      </c>
      <c r="L608">
        <v>1457330400</v>
      </c>
      <c r="M608" s="12">
        <f t="shared" si="28"/>
        <v>42436.25</v>
      </c>
      <c r="N608">
        <v>1458277200</v>
      </c>
      <c r="O608" s="12">
        <f t="shared" si="2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27"/>
        <v>131.29869186046511</v>
      </c>
      <c r="G609" s="5" t="s">
        <v>20</v>
      </c>
      <c r="H609">
        <v>2230</v>
      </c>
      <c r="I609">
        <f>VLOOKUP(B609,'Average Donation'!A:B,2)</f>
        <v>180667</v>
      </c>
      <c r="J609" t="s">
        <v>21</v>
      </c>
      <c r="K609" t="s">
        <v>22</v>
      </c>
      <c r="L609">
        <v>1395550800</v>
      </c>
      <c r="M609" s="12">
        <f t="shared" si="28"/>
        <v>41721.208333333336</v>
      </c>
      <c r="N609">
        <v>1395723600</v>
      </c>
      <c r="O609" s="12">
        <f t="shared" si="2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27"/>
        <v>283.97435897435901</v>
      </c>
      <c r="G610" s="5" t="s">
        <v>20</v>
      </c>
      <c r="H610">
        <v>316</v>
      </c>
      <c r="I610">
        <f>VLOOKUP(B610,'Average Donation'!A:B,2)</f>
        <v>8126</v>
      </c>
      <c r="J610" t="s">
        <v>21</v>
      </c>
      <c r="K610" t="s">
        <v>22</v>
      </c>
      <c r="L610">
        <v>1551852000</v>
      </c>
      <c r="M610" s="12">
        <f t="shared" si="28"/>
        <v>43530.25</v>
      </c>
      <c r="N610">
        <v>1552197600</v>
      </c>
      <c r="O610" s="12">
        <f t="shared" si="2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27"/>
        <v>120.41999999999999</v>
      </c>
      <c r="G611" s="5" t="s">
        <v>20</v>
      </c>
      <c r="H611">
        <v>117</v>
      </c>
      <c r="I611">
        <f>VLOOKUP(B611,'Average Donation'!A:B,2)</f>
        <v>12042</v>
      </c>
      <c r="J611" t="s">
        <v>21</v>
      </c>
      <c r="K611" t="s">
        <v>22</v>
      </c>
      <c r="L611">
        <v>1547618400</v>
      </c>
      <c r="M611" s="12">
        <f t="shared" si="28"/>
        <v>43481.25</v>
      </c>
      <c r="N611">
        <v>1549087200</v>
      </c>
      <c r="O611" s="12">
        <f t="shared" si="2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27"/>
        <v>419.0560747663551</v>
      </c>
      <c r="G612" s="5" t="s">
        <v>20</v>
      </c>
      <c r="H612">
        <v>6406</v>
      </c>
      <c r="I612">
        <f>VLOOKUP(B612,'Average Donation'!A:B,2)</f>
        <v>179356</v>
      </c>
      <c r="J612" t="s">
        <v>21</v>
      </c>
      <c r="K612" t="s">
        <v>22</v>
      </c>
      <c r="L612">
        <v>1355637600</v>
      </c>
      <c r="M612" s="12">
        <f t="shared" si="28"/>
        <v>41259.25</v>
      </c>
      <c r="N612">
        <v>1356847200</v>
      </c>
      <c r="O612" s="12">
        <f t="shared" si="2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27"/>
        <v>13.853658536585368</v>
      </c>
      <c r="G613" s="5" t="s">
        <v>74</v>
      </c>
      <c r="H613">
        <v>15</v>
      </c>
      <c r="I613">
        <f>VLOOKUP(B613,'Average Donation'!A:B,2)</f>
        <v>1136</v>
      </c>
      <c r="J613" t="s">
        <v>21</v>
      </c>
      <c r="K613" t="s">
        <v>22</v>
      </c>
      <c r="L613">
        <v>1374728400</v>
      </c>
      <c r="M613" s="12">
        <f t="shared" si="28"/>
        <v>41480.208333333336</v>
      </c>
      <c r="N613">
        <v>1375765200</v>
      </c>
      <c r="O613" s="12">
        <f t="shared" si="2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27"/>
        <v>139.43548387096774</v>
      </c>
      <c r="G614" s="5" t="s">
        <v>20</v>
      </c>
      <c r="H614">
        <v>192</v>
      </c>
      <c r="I614">
        <f>VLOOKUP(B614,'Average Donation'!A:B,2)</f>
        <v>8645</v>
      </c>
      <c r="J614" t="s">
        <v>21</v>
      </c>
      <c r="K614" t="s">
        <v>22</v>
      </c>
      <c r="L614">
        <v>1287810000</v>
      </c>
      <c r="M614" s="12">
        <f t="shared" si="28"/>
        <v>40474.208333333336</v>
      </c>
      <c r="N614">
        <v>1289800800</v>
      </c>
      <c r="O614" s="12">
        <f t="shared" si="2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27"/>
        <v>174</v>
      </c>
      <c r="G615" s="5" t="s">
        <v>20</v>
      </c>
      <c r="H615">
        <v>26</v>
      </c>
      <c r="I615">
        <f>VLOOKUP(B615,'Average Donation'!A:B,2)</f>
        <v>1914</v>
      </c>
      <c r="J615" t="s">
        <v>15</v>
      </c>
      <c r="K615" t="s">
        <v>16</v>
      </c>
      <c r="L615">
        <v>1503723600</v>
      </c>
      <c r="M615" s="12">
        <f t="shared" si="28"/>
        <v>42973.208333333328</v>
      </c>
      <c r="N615">
        <v>1504501200</v>
      </c>
      <c r="O615" s="12">
        <f t="shared" si="2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27"/>
        <v>155.49056603773585</v>
      </c>
      <c r="G616" s="5" t="s">
        <v>20</v>
      </c>
      <c r="H616">
        <v>723</v>
      </c>
      <c r="I616">
        <f>VLOOKUP(B616,'Average Donation'!A:B,2)</f>
        <v>41205</v>
      </c>
      <c r="J616" t="s">
        <v>21</v>
      </c>
      <c r="K616" t="s">
        <v>22</v>
      </c>
      <c r="L616">
        <v>1484114400</v>
      </c>
      <c r="M616" s="12">
        <f t="shared" si="28"/>
        <v>42746.25</v>
      </c>
      <c r="N616">
        <v>1485669600</v>
      </c>
      <c r="O616" s="12">
        <f t="shared" si="2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27"/>
        <v>170.44705882352943</v>
      </c>
      <c r="G617" s="5" t="s">
        <v>20</v>
      </c>
      <c r="H617">
        <v>170</v>
      </c>
      <c r="I617">
        <f>VLOOKUP(B617,'Average Donation'!A:B,2)</f>
        <v>14488</v>
      </c>
      <c r="J617" t="s">
        <v>107</v>
      </c>
      <c r="K617" t="s">
        <v>108</v>
      </c>
      <c r="L617">
        <v>1461906000</v>
      </c>
      <c r="M617" s="12">
        <f t="shared" si="28"/>
        <v>42489.208333333328</v>
      </c>
      <c r="N617">
        <v>1462770000</v>
      </c>
      <c r="O617" s="12">
        <f t="shared" si="2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27"/>
        <v>189.515625</v>
      </c>
      <c r="G618" s="5" t="s">
        <v>20</v>
      </c>
      <c r="H618">
        <v>238</v>
      </c>
      <c r="I618">
        <f>VLOOKUP(B618,'Average Donation'!A:B,2)</f>
        <v>12129</v>
      </c>
      <c r="J618" t="s">
        <v>40</v>
      </c>
      <c r="K618" t="s">
        <v>41</v>
      </c>
      <c r="L618">
        <v>1379653200</v>
      </c>
      <c r="M618" s="12">
        <f t="shared" si="28"/>
        <v>41537.208333333336</v>
      </c>
      <c r="N618">
        <v>1379739600</v>
      </c>
      <c r="O618" s="12">
        <f t="shared" si="2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27"/>
        <v>249.71428571428572</v>
      </c>
      <c r="G619" s="5" t="s">
        <v>20</v>
      </c>
      <c r="H619">
        <v>55</v>
      </c>
      <c r="I619">
        <f>VLOOKUP(B619,'Average Donation'!A:B,2)</f>
        <v>3496</v>
      </c>
      <c r="J619" t="s">
        <v>21</v>
      </c>
      <c r="K619" t="s">
        <v>22</v>
      </c>
      <c r="L619">
        <v>1401858000</v>
      </c>
      <c r="M619" s="12">
        <f t="shared" si="28"/>
        <v>41794.208333333336</v>
      </c>
      <c r="N619">
        <v>1402722000</v>
      </c>
      <c r="O619" s="12">
        <f t="shared" si="2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27"/>
        <v>48.860523665659613</v>
      </c>
      <c r="G620" s="5" t="s">
        <v>14</v>
      </c>
      <c r="H620">
        <v>1198</v>
      </c>
      <c r="I620">
        <f>VLOOKUP(B620,'Average Donation'!A:B,2)</f>
        <v>97037</v>
      </c>
      <c r="J620" t="s">
        <v>21</v>
      </c>
      <c r="K620" t="s">
        <v>22</v>
      </c>
      <c r="L620">
        <v>1367470800</v>
      </c>
      <c r="M620" s="12">
        <f t="shared" si="28"/>
        <v>41396.208333333336</v>
      </c>
      <c r="N620">
        <v>1369285200</v>
      </c>
      <c r="O620" s="12">
        <f t="shared" si="2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27"/>
        <v>28.461970393057683</v>
      </c>
      <c r="G621" s="5" t="s">
        <v>14</v>
      </c>
      <c r="H621">
        <v>648</v>
      </c>
      <c r="I621">
        <f>VLOOKUP(B621,'Average Donation'!A:B,2)</f>
        <v>55757</v>
      </c>
      <c r="J621" t="s">
        <v>21</v>
      </c>
      <c r="K621" t="s">
        <v>22</v>
      </c>
      <c r="L621">
        <v>1304658000</v>
      </c>
      <c r="M621" s="12">
        <f t="shared" si="28"/>
        <v>40669.208333333336</v>
      </c>
      <c r="N621">
        <v>1304744400</v>
      </c>
      <c r="O621" s="12">
        <f t="shared" si="2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27"/>
        <v>268.02325581395348</v>
      </c>
      <c r="G622" s="5" t="s">
        <v>20</v>
      </c>
      <c r="H622">
        <v>128</v>
      </c>
      <c r="I622">
        <f>VLOOKUP(B622,'Average Donation'!A:B,2)</f>
        <v>11525</v>
      </c>
      <c r="J622" t="s">
        <v>26</v>
      </c>
      <c r="K622" t="s">
        <v>27</v>
      </c>
      <c r="L622">
        <v>1467954000</v>
      </c>
      <c r="M622" s="12">
        <f t="shared" si="28"/>
        <v>42559.208333333328</v>
      </c>
      <c r="N622">
        <v>1468299600</v>
      </c>
      <c r="O622" s="12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27"/>
        <v>619.80078125</v>
      </c>
      <c r="G623" s="5" t="s">
        <v>20</v>
      </c>
      <c r="H623">
        <v>2144</v>
      </c>
      <c r="I623">
        <f>VLOOKUP(B623,'Average Donation'!A:B,2)</f>
        <v>158669</v>
      </c>
      <c r="J623" t="s">
        <v>21</v>
      </c>
      <c r="K623" t="s">
        <v>22</v>
      </c>
      <c r="L623">
        <v>1473742800</v>
      </c>
      <c r="M623" s="12">
        <f t="shared" si="28"/>
        <v>42626.208333333328</v>
      </c>
      <c r="N623">
        <v>1474174800</v>
      </c>
      <c r="O623" s="12">
        <f t="shared" si="2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27"/>
        <v>3.1301587301587301</v>
      </c>
      <c r="G624" s="5" t="s">
        <v>14</v>
      </c>
      <c r="H624">
        <v>64</v>
      </c>
      <c r="I624">
        <f>VLOOKUP(B624,'Average Donation'!A:B,2)</f>
        <v>5916</v>
      </c>
      <c r="J624" t="s">
        <v>21</v>
      </c>
      <c r="K624" t="s">
        <v>22</v>
      </c>
      <c r="L624">
        <v>1523768400</v>
      </c>
      <c r="M624" s="12">
        <f t="shared" si="28"/>
        <v>43205.208333333328</v>
      </c>
      <c r="N624">
        <v>1526014800</v>
      </c>
      <c r="O624" s="12">
        <f t="shared" si="2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27"/>
        <v>159.92152704135739</v>
      </c>
      <c r="G625" s="5" t="s">
        <v>20</v>
      </c>
      <c r="H625">
        <v>2693</v>
      </c>
      <c r="I625">
        <f>VLOOKUP(B625,'Average Donation'!A:B,2)</f>
        <v>150806</v>
      </c>
      <c r="J625" t="s">
        <v>40</v>
      </c>
      <c r="K625" t="s">
        <v>41</v>
      </c>
      <c r="L625">
        <v>1437022800</v>
      </c>
      <c r="M625" s="12">
        <f t="shared" si="28"/>
        <v>42201.208333333328</v>
      </c>
      <c r="N625">
        <v>1437454800</v>
      </c>
      <c r="O625" s="12">
        <f t="shared" si="2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27"/>
        <v>279.39215686274508</v>
      </c>
      <c r="G626" s="5" t="s">
        <v>20</v>
      </c>
      <c r="H626">
        <v>432</v>
      </c>
      <c r="I626">
        <f>VLOOKUP(B626,'Average Donation'!A:B,2)</f>
        <v>14249</v>
      </c>
      <c r="J626" t="s">
        <v>21</v>
      </c>
      <c r="K626" t="s">
        <v>22</v>
      </c>
      <c r="L626">
        <v>1422165600</v>
      </c>
      <c r="M626" s="12">
        <f t="shared" si="28"/>
        <v>42029.25</v>
      </c>
      <c r="N626">
        <v>1422684000</v>
      </c>
      <c r="O626" s="12">
        <f t="shared" si="2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27"/>
        <v>77.373333333333335</v>
      </c>
      <c r="G627" s="5" t="s">
        <v>14</v>
      </c>
      <c r="H627">
        <v>62</v>
      </c>
      <c r="I627">
        <f>VLOOKUP(B627,'Average Donation'!A:B,2)</f>
        <v>5803</v>
      </c>
      <c r="J627" t="s">
        <v>21</v>
      </c>
      <c r="K627" t="s">
        <v>22</v>
      </c>
      <c r="L627">
        <v>1580104800</v>
      </c>
      <c r="M627" s="12">
        <f t="shared" si="28"/>
        <v>43857.25</v>
      </c>
      <c r="N627">
        <v>1581314400</v>
      </c>
      <c r="O627" s="12">
        <f t="shared" si="2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27"/>
        <v>206.32812500000003</v>
      </c>
      <c r="G628" s="5" t="s">
        <v>20</v>
      </c>
      <c r="H628">
        <v>189</v>
      </c>
      <c r="I628">
        <f>VLOOKUP(B628,'Average Donation'!A:B,2)</f>
        <v>13205</v>
      </c>
      <c r="J628" t="s">
        <v>21</v>
      </c>
      <c r="K628" t="s">
        <v>22</v>
      </c>
      <c r="L628">
        <v>1285650000</v>
      </c>
      <c r="M628" s="12">
        <f t="shared" si="28"/>
        <v>40449.208333333336</v>
      </c>
      <c r="N628">
        <v>1286427600</v>
      </c>
      <c r="O628" s="12">
        <f t="shared" si="2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27"/>
        <v>694.25</v>
      </c>
      <c r="G629" s="5" t="s">
        <v>20</v>
      </c>
      <c r="H629">
        <v>154</v>
      </c>
      <c r="I629">
        <f>VLOOKUP(B629,'Average Donation'!A:B,2)</f>
        <v>11108</v>
      </c>
      <c r="J629" t="s">
        <v>40</v>
      </c>
      <c r="K629" t="s">
        <v>41</v>
      </c>
      <c r="L629">
        <v>1276664400</v>
      </c>
      <c r="M629" s="12">
        <f t="shared" si="28"/>
        <v>40345.208333333336</v>
      </c>
      <c r="N629">
        <v>1278738000</v>
      </c>
      <c r="O629" s="12">
        <f t="shared" si="2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27"/>
        <v>151.78947368421052</v>
      </c>
      <c r="G630" s="5" t="s">
        <v>20</v>
      </c>
      <c r="H630">
        <v>96</v>
      </c>
      <c r="I630">
        <f>VLOOKUP(B630,'Average Donation'!A:B,2)</f>
        <v>2884</v>
      </c>
      <c r="J630" t="s">
        <v>21</v>
      </c>
      <c r="K630" t="s">
        <v>22</v>
      </c>
      <c r="L630">
        <v>1286168400</v>
      </c>
      <c r="M630" s="12">
        <f t="shared" si="28"/>
        <v>40455.208333333336</v>
      </c>
      <c r="N630">
        <v>1286427600</v>
      </c>
      <c r="O630" s="12">
        <f t="shared" si="2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27"/>
        <v>64.58207217694995</v>
      </c>
      <c r="G631" s="5" t="s">
        <v>14</v>
      </c>
      <c r="H631">
        <v>750</v>
      </c>
      <c r="I631">
        <f>VLOOKUP(B631,'Average Donation'!A:B,2)</f>
        <v>55476</v>
      </c>
      <c r="J631" t="s">
        <v>21</v>
      </c>
      <c r="K631" t="s">
        <v>22</v>
      </c>
      <c r="L631">
        <v>1467781200</v>
      </c>
      <c r="M631" s="12">
        <f t="shared" si="28"/>
        <v>42557.208333333328</v>
      </c>
      <c r="N631">
        <v>1467954000</v>
      </c>
      <c r="O631" s="12">
        <f t="shared" si="2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27"/>
        <v>62.873684210526314</v>
      </c>
      <c r="G632" s="5" t="s">
        <v>74</v>
      </c>
      <c r="H632">
        <v>87</v>
      </c>
      <c r="I632">
        <f>VLOOKUP(B632,'Average Donation'!A:B,2)</f>
        <v>5973</v>
      </c>
      <c r="J632" t="s">
        <v>21</v>
      </c>
      <c r="K632" t="s">
        <v>22</v>
      </c>
      <c r="L632">
        <v>1556686800</v>
      </c>
      <c r="M632" s="12">
        <f t="shared" si="28"/>
        <v>43586.208333333328</v>
      </c>
      <c r="N632">
        <v>1557637200</v>
      </c>
      <c r="O632" s="12">
        <f t="shared" si="2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27"/>
        <v>310.39864864864865</v>
      </c>
      <c r="G633" s="5" t="s">
        <v>20</v>
      </c>
      <c r="H633">
        <v>3063</v>
      </c>
      <c r="I633">
        <f>VLOOKUP(B633,'Average Donation'!A:B,2)</f>
        <v>183756</v>
      </c>
      <c r="J633" t="s">
        <v>21</v>
      </c>
      <c r="K633" t="s">
        <v>22</v>
      </c>
      <c r="L633">
        <v>1553576400</v>
      </c>
      <c r="M633" s="12">
        <f t="shared" si="28"/>
        <v>43550.208333333328</v>
      </c>
      <c r="N633">
        <v>1553922000</v>
      </c>
      <c r="O633" s="12">
        <f t="shared" si="2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27"/>
        <v>42.859916782246884</v>
      </c>
      <c r="G634" s="5" t="s">
        <v>47</v>
      </c>
      <c r="H634">
        <v>278</v>
      </c>
      <c r="I634">
        <f>VLOOKUP(B634,'Average Donation'!A:B,2)</f>
        <v>30902</v>
      </c>
      <c r="J634" t="s">
        <v>21</v>
      </c>
      <c r="K634" t="s">
        <v>22</v>
      </c>
      <c r="L634">
        <v>1414904400</v>
      </c>
      <c r="M634" s="12">
        <f t="shared" si="28"/>
        <v>41945.208333333336</v>
      </c>
      <c r="N634">
        <v>1416463200</v>
      </c>
      <c r="O634" s="12">
        <f t="shared" si="2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27"/>
        <v>83.119402985074629</v>
      </c>
      <c r="G635" s="5" t="s">
        <v>14</v>
      </c>
      <c r="H635">
        <v>105</v>
      </c>
      <c r="I635">
        <f>VLOOKUP(B635,'Average Donation'!A:B,2)</f>
        <v>42748.055</v>
      </c>
      <c r="J635" t="s">
        <v>21</v>
      </c>
      <c r="K635" t="s">
        <v>22</v>
      </c>
      <c r="L635">
        <v>1446876000</v>
      </c>
      <c r="M635" s="12">
        <f t="shared" si="28"/>
        <v>42315.25</v>
      </c>
      <c r="N635">
        <v>1447221600</v>
      </c>
      <c r="O635" s="12">
        <f t="shared" si="2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27"/>
        <v>78.531302876480552</v>
      </c>
      <c r="G636" s="5" t="s">
        <v>74</v>
      </c>
      <c r="H636">
        <v>1658</v>
      </c>
      <c r="I636">
        <f>VLOOKUP(B636,'Average Donation'!A:B,2)</f>
        <v>92824</v>
      </c>
      <c r="J636" t="s">
        <v>21</v>
      </c>
      <c r="K636" t="s">
        <v>22</v>
      </c>
      <c r="L636">
        <v>1490418000</v>
      </c>
      <c r="M636" s="12">
        <f t="shared" si="28"/>
        <v>42819.208333333328</v>
      </c>
      <c r="N636">
        <v>1491627600</v>
      </c>
      <c r="O636" s="12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27"/>
        <v>114.09352517985612</v>
      </c>
      <c r="G637" s="5" t="s">
        <v>20</v>
      </c>
      <c r="H637">
        <v>2266</v>
      </c>
      <c r="I637">
        <f>VLOOKUP(B637,'Average Donation'!A:B,2)</f>
        <v>158590</v>
      </c>
      <c r="J637" t="s">
        <v>21</v>
      </c>
      <c r="K637" t="s">
        <v>22</v>
      </c>
      <c r="L637">
        <v>1360389600</v>
      </c>
      <c r="M637" s="12">
        <f t="shared" si="28"/>
        <v>41314.25</v>
      </c>
      <c r="N637">
        <v>1363150800</v>
      </c>
      <c r="O637" s="12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27"/>
        <v>64.537683358624179</v>
      </c>
      <c r="G638" s="5" t="s">
        <v>14</v>
      </c>
      <c r="H638">
        <v>2604</v>
      </c>
      <c r="I638">
        <f>VLOOKUP(B638,'Average Donation'!A:B,2)</f>
        <v>127591</v>
      </c>
      <c r="J638" t="s">
        <v>36</v>
      </c>
      <c r="K638" t="s">
        <v>37</v>
      </c>
      <c r="L638">
        <v>1326866400</v>
      </c>
      <c r="M638" s="12">
        <f t="shared" si="28"/>
        <v>40926.25</v>
      </c>
      <c r="N638">
        <v>1330754400</v>
      </c>
      <c r="O638" s="12">
        <f t="shared" si="2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27"/>
        <v>79.411764705882348</v>
      </c>
      <c r="G639" s="5" t="s">
        <v>14</v>
      </c>
      <c r="H639">
        <v>65</v>
      </c>
      <c r="I639">
        <f>VLOOKUP(B639,'Average Donation'!A:B,2)</f>
        <v>6750</v>
      </c>
      <c r="J639" t="s">
        <v>21</v>
      </c>
      <c r="K639" t="s">
        <v>22</v>
      </c>
      <c r="L639">
        <v>1479103200</v>
      </c>
      <c r="M639" s="12">
        <f t="shared" si="28"/>
        <v>42688.25</v>
      </c>
      <c r="N639">
        <v>1479794400</v>
      </c>
      <c r="O639" s="12">
        <f t="shared" si="2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27"/>
        <v>11.419117647058824</v>
      </c>
      <c r="G640" s="5" t="s">
        <v>14</v>
      </c>
      <c r="H640">
        <v>94</v>
      </c>
      <c r="I640">
        <f>VLOOKUP(B640,'Average Donation'!A:B,2)</f>
        <v>9318</v>
      </c>
      <c r="J640" t="s">
        <v>21</v>
      </c>
      <c r="K640" t="s">
        <v>22</v>
      </c>
      <c r="L640">
        <v>1280206800</v>
      </c>
      <c r="M640" s="12">
        <f t="shared" si="28"/>
        <v>40386.208333333336</v>
      </c>
      <c r="N640">
        <v>1281243600</v>
      </c>
      <c r="O640" s="12">
        <f t="shared" si="2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27"/>
        <v>56.186046511627907</v>
      </c>
      <c r="G641" s="5" t="s">
        <v>47</v>
      </c>
      <c r="H641">
        <v>45</v>
      </c>
      <c r="I641">
        <f>VLOOKUP(B641,'Average Donation'!A:B,2)</f>
        <v>4832</v>
      </c>
      <c r="J641" t="s">
        <v>21</v>
      </c>
      <c r="K641" t="s">
        <v>22</v>
      </c>
      <c r="L641">
        <v>1532754000</v>
      </c>
      <c r="M641" s="12">
        <f t="shared" si="28"/>
        <v>43309.208333333328</v>
      </c>
      <c r="N641">
        <v>1532754000</v>
      </c>
      <c r="O641" s="12">
        <f t="shared" si="2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27"/>
        <v>16.501669449081803</v>
      </c>
      <c r="G642" s="5" t="s">
        <v>14</v>
      </c>
      <c r="H642">
        <v>257</v>
      </c>
      <c r="I642">
        <f>VLOOKUP(B642,'Average Donation'!A:B,2)</f>
        <v>19769</v>
      </c>
      <c r="J642" t="s">
        <v>21</v>
      </c>
      <c r="K642" t="s">
        <v>22</v>
      </c>
      <c r="L642">
        <v>1453096800</v>
      </c>
      <c r="M642" s="12">
        <f t="shared" si="28"/>
        <v>42387.25</v>
      </c>
      <c r="N642">
        <v>1453356000</v>
      </c>
      <c r="O642" s="12">
        <f t="shared" si="2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30">100*(E643/D643)</f>
        <v>119.96808510638297</v>
      </c>
      <c r="G643" s="5" t="s">
        <v>20</v>
      </c>
      <c r="H643">
        <v>194</v>
      </c>
      <c r="I643">
        <f>VLOOKUP(B643,'Average Donation'!A:B,2)</f>
        <v>11277</v>
      </c>
      <c r="J643" t="s">
        <v>98</v>
      </c>
      <c r="K643" t="s">
        <v>99</v>
      </c>
      <c r="L643">
        <v>1487570400</v>
      </c>
      <c r="M643" s="12">
        <f t="shared" ref="M643:M706" si="31">(((L643/60)/60)/24)+DATE(1970,1,1)</f>
        <v>42786.25</v>
      </c>
      <c r="N643">
        <v>1489986000</v>
      </c>
      <c r="O643" s="12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30"/>
        <v>145.45652173913044</v>
      </c>
      <c r="G644" s="5" t="s">
        <v>20</v>
      </c>
      <c r="H644">
        <v>129</v>
      </c>
      <c r="I644">
        <f>VLOOKUP(B644,'Average Donation'!A:B,2)</f>
        <v>13382</v>
      </c>
      <c r="J644" t="s">
        <v>15</v>
      </c>
      <c r="K644" t="s">
        <v>16</v>
      </c>
      <c r="L644">
        <v>1545026400</v>
      </c>
      <c r="M644" s="12">
        <f t="shared" si="31"/>
        <v>43451.25</v>
      </c>
      <c r="N644">
        <v>1545804000</v>
      </c>
      <c r="O644" s="12">
        <f t="shared" si="3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30"/>
        <v>221.38255033557047</v>
      </c>
      <c r="G645" s="5" t="s">
        <v>20</v>
      </c>
      <c r="H645">
        <v>375</v>
      </c>
      <c r="I645">
        <f>VLOOKUP(B645,'Average Donation'!A:B,2)</f>
        <v>32986</v>
      </c>
      <c r="J645" t="s">
        <v>21</v>
      </c>
      <c r="K645" t="s">
        <v>22</v>
      </c>
      <c r="L645">
        <v>1488348000</v>
      </c>
      <c r="M645" s="12">
        <f t="shared" si="31"/>
        <v>42795.25</v>
      </c>
      <c r="N645">
        <v>1489899600</v>
      </c>
      <c r="O645" s="12">
        <f t="shared" si="3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30"/>
        <v>48.396694214876035</v>
      </c>
      <c r="G646" s="5" t="s">
        <v>14</v>
      </c>
      <c r="H646">
        <v>2928</v>
      </c>
      <c r="I646">
        <f>VLOOKUP(B646,'Average Donation'!A:B,2)</f>
        <v>81984</v>
      </c>
      <c r="J646" t="s">
        <v>15</v>
      </c>
      <c r="K646" t="s">
        <v>16</v>
      </c>
      <c r="L646">
        <v>1545112800</v>
      </c>
      <c r="M646" s="12">
        <f t="shared" si="31"/>
        <v>43452.25</v>
      </c>
      <c r="N646">
        <v>1546495200</v>
      </c>
      <c r="O646" s="12">
        <f t="shared" si="3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30"/>
        <v>92.911504424778755</v>
      </c>
      <c r="G647" s="5" t="s">
        <v>14</v>
      </c>
      <c r="H647">
        <v>4697</v>
      </c>
      <c r="I647">
        <f>VLOOKUP(B647,'Average Donation'!A:B,2)</f>
        <v>178483</v>
      </c>
      <c r="J647" t="s">
        <v>21</v>
      </c>
      <c r="K647" t="s">
        <v>22</v>
      </c>
      <c r="L647">
        <v>1537938000</v>
      </c>
      <c r="M647" s="12">
        <f t="shared" si="31"/>
        <v>43369.208333333328</v>
      </c>
      <c r="N647">
        <v>1539752400</v>
      </c>
      <c r="O647" s="12">
        <f t="shared" si="3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30"/>
        <v>88.599797365754824</v>
      </c>
      <c r="G648" s="5" t="s">
        <v>14</v>
      </c>
      <c r="H648">
        <v>2915</v>
      </c>
      <c r="I648">
        <f>VLOOKUP(B648,'Average Donation'!A:B,2)</f>
        <v>81701.5</v>
      </c>
      <c r="J648" t="s">
        <v>21</v>
      </c>
      <c r="K648" t="s">
        <v>22</v>
      </c>
      <c r="L648">
        <v>1363150800</v>
      </c>
      <c r="M648" s="12">
        <f t="shared" si="31"/>
        <v>41346.208333333336</v>
      </c>
      <c r="N648">
        <v>1364101200</v>
      </c>
      <c r="O648" s="12">
        <f t="shared" si="3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30"/>
        <v>41.4</v>
      </c>
      <c r="G649" s="5" t="s">
        <v>14</v>
      </c>
      <c r="H649">
        <v>18</v>
      </c>
      <c r="I649">
        <f>VLOOKUP(B649,'Average Donation'!A:B,2)</f>
        <v>1863</v>
      </c>
      <c r="J649" t="s">
        <v>21</v>
      </c>
      <c r="K649" t="s">
        <v>22</v>
      </c>
      <c r="L649">
        <v>1523250000</v>
      </c>
      <c r="M649" s="12">
        <f t="shared" si="31"/>
        <v>43199.208333333328</v>
      </c>
      <c r="N649">
        <v>1525323600</v>
      </c>
      <c r="O649" s="12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30"/>
        <v>63.056795131845846</v>
      </c>
      <c r="G650" s="5" t="s">
        <v>74</v>
      </c>
      <c r="H650">
        <v>723</v>
      </c>
      <c r="I650">
        <f>VLOOKUP(B650,'Average Donation'!A:B,2)</f>
        <v>62174</v>
      </c>
      <c r="J650" t="s">
        <v>21</v>
      </c>
      <c r="K650" t="s">
        <v>22</v>
      </c>
      <c r="L650">
        <v>1499317200</v>
      </c>
      <c r="M650" s="12">
        <f t="shared" si="31"/>
        <v>42922.208333333328</v>
      </c>
      <c r="N650">
        <v>1500872400</v>
      </c>
      <c r="O650" s="12">
        <f t="shared" si="3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30"/>
        <v>48.482333607230892</v>
      </c>
      <c r="G651" s="5" t="s">
        <v>14</v>
      </c>
      <c r="H651">
        <v>602</v>
      </c>
      <c r="I651">
        <f>VLOOKUP(B651,'Average Donation'!A:B,2)</f>
        <v>42748.055</v>
      </c>
      <c r="J651" t="s">
        <v>98</v>
      </c>
      <c r="K651" t="s">
        <v>99</v>
      </c>
      <c r="L651">
        <v>1287550800</v>
      </c>
      <c r="M651" s="12">
        <f t="shared" si="31"/>
        <v>40471.208333333336</v>
      </c>
      <c r="N651">
        <v>1288501200</v>
      </c>
      <c r="O651" s="12">
        <f t="shared" si="3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30"/>
        <v>2</v>
      </c>
      <c r="G652" s="5" t="s">
        <v>14</v>
      </c>
      <c r="H652">
        <v>1</v>
      </c>
      <c r="I652">
        <f>VLOOKUP(B652,'Average Donation'!A:B,2)</f>
        <v>2</v>
      </c>
      <c r="J652" t="s">
        <v>21</v>
      </c>
      <c r="K652" t="s">
        <v>22</v>
      </c>
      <c r="L652">
        <v>1404795600</v>
      </c>
      <c r="M652" s="12">
        <f t="shared" si="31"/>
        <v>41828.208333333336</v>
      </c>
      <c r="N652">
        <v>1407128400</v>
      </c>
      <c r="O652" s="12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30"/>
        <v>88.47941026944585</v>
      </c>
      <c r="G653" s="5" t="s">
        <v>14</v>
      </c>
      <c r="H653">
        <v>3868</v>
      </c>
      <c r="I653">
        <f>VLOOKUP(B653,'Average Donation'!A:B,2)</f>
        <v>174039</v>
      </c>
      <c r="J653" t="s">
        <v>107</v>
      </c>
      <c r="K653" t="s">
        <v>108</v>
      </c>
      <c r="L653">
        <v>1393048800</v>
      </c>
      <c r="M653" s="12">
        <f t="shared" si="31"/>
        <v>41692.25</v>
      </c>
      <c r="N653">
        <v>1394344800</v>
      </c>
      <c r="O653" s="12">
        <f t="shared" si="3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30"/>
        <v>126.84</v>
      </c>
      <c r="G654" s="5" t="s">
        <v>20</v>
      </c>
      <c r="H654">
        <v>409</v>
      </c>
      <c r="I654">
        <f>VLOOKUP(B654,'Average Donation'!A:B,2)</f>
        <v>12684</v>
      </c>
      <c r="J654" t="s">
        <v>21</v>
      </c>
      <c r="K654" t="s">
        <v>22</v>
      </c>
      <c r="L654">
        <v>1470373200</v>
      </c>
      <c r="M654" s="12">
        <f t="shared" si="31"/>
        <v>42587.208333333328</v>
      </c>
      <c r="N654">
        <v>1474088400</v>
      </c>
      <c r="O654" s="12">
        <f t="shared" si="3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30"/>
        <v>2338.833333333333</v>
      </c>
      <c r="G655" s="5" t="s">
        <v>20</v>
      </c>
      <c r="H655">
        <v>234</v>
      </c>
      <c r="I655">
        <f>VLOOKUP(B655,'Average Donation'!A:B,2)</f>
        <v>14033</v>
      </c>
      <c r="J655" t="s">
        <v>21</v>
      </c>
      <c r="K655" t="s">
        <v>22</v>
      </c>
      <c r="L655">
        <v>1460091600</v>
      </c>
      <c r="M655" s="12">
        <f t="shared" si="31"/>
        <v>42468.208333333328</v>
      </c>
      <c r="N655">
        <v>1460264400</v>
      </c>
      <c r="O655" s="12">
        <f t="shared" si="3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30"/>
        <v>508.38857142857148</v>
      </c>
      <c r="G656" s="5" t="s">
        <v>20</v>
      </c>
      <c r="H656">
        <v>3016</v>
      </c>
      <c r="I656">
        <f>VLOOKUP(B656,'Average Donation'!A:B,2)</f>
        <v>177936</v>
      </c>
      <c r="J656" t="s">
        <v>21</v>
      </c>
      <c r="K656" t="s">
        <v>22</v>
      </c>
      <c r="L656">
        <v>1440392400</v>
      </c>
      <c r="M656" s="12">
        <f t="shared" si="31"/>
        <v>42240.208333333328</v>
      </c>
      <c r="N656">
        <v>1440824400</v>
      </c>
      <c r="O656" s="12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30"/>
        <v>191.47826086956522</v>
      </c>
      <c r="G657" s="5" t="s">
        <v>20</v>
      </c>
      <c r="H657">
        <v>264</v>
      </c>
      <c r="I657">
        <f>VLOOKUP(B657,'Average Donation'!A:B,2)</f>
        <v>13212</v>
      </c>
      <c r="J657" t="s">
        <v>21</v>
      </c>
      <c r="K657" t="s">
        <v>22</v>
      </c>
      <c r="L657">
        <v>1488434400</v>
      </c>
      <c r="M657" s="12">
        <f t="shared" si="31"/>
        <v>42796.25</v>
      </c>
      <c r="N657">
        <v>1489554000</v>
      </c>
      <c r="O657" s="12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30"/>
        <v>42.127533783783782</v>
      </c>
      <c r="G658" s="5" t="s">
        <v>14</v>
      </c>
      <c r="H658">
        <v>504</v>
      </c>
      <c r="I658">
        <f>VLOOKUP(B658,'Average Donation'!A:B,2)</f>
        <v>49879</v>
      </c>
      <c r="J658" t="s">
        <v>26</v>
      </c>
      <c r="K658" t="s">
        <v>27</v>
      </c>
      <c r="L658">
        <v>1514440800</v>
      </c>
      <c r="M658" s="12">
        <f t="shared" si="31"/>
        <v>43097.25</v>
      </c>
      <c r="N658">
        <v>1514872800</v>
      </c>
      <c r="O658" s="12">
        <f t="shared" si="3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30"/>
        <v>8.24</v>
      </c>
      <c r="G659" s="5" t="s">
        <v>14</v>
      </c>
      <c r="H659">
        <v>14</v>
      </c>
      <c r="I659">
        <f>VLOOKUP(B659,'Average Donation'!A:B,2)</f>
        <v>824</v>
      </c>
      <c r="J659" t="s">
        <v>21</v>
      </c>
      <c r="K659" t="s">
        <v>22</v>
      </c>
      <c r="L659">
        <v>1514354400</v>
      </c>
      <c r="M659" s="12">
        <f t="shared" si="31"/>
        <v>43096.25</v>
      </c>
      <c r="N659">
        <v>1515736800</v>
      </c>
      <c r="O659" s="12">
        <f t="shared" si="3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30"/>
        <v>60.064638783269963</v>
      </c>
      <c r="G660" s="5" t="s">
        <v>74</v>
      </c>
      <c r="H660">
        <v>390</v>
      </c>
      <c r="I660">
        <f>VLOOKUP(B660,'Average Donation'!A:B,2)</f>
        <v>31594</v>
      </c>
      <c r="J660" t="s">
        <v>21</v>
      </c>
      <c r="K660" t="s">
        <v>22</v>
      </c>
      <c r="L660">
        <v>1440910800</v>
      </c>
      <c r="M660" s="12">
        <f t="shared" si="31"/>
        <v>42246.208333333328</v>
      </c>
      <c r="N660">
        <v>1442898000</v>
      </c>
      <c r="O660" s="12">
        <f t="shared" si="3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30"/>
        <v>47.232808616404313</v>
      </c>
      <c r="G661" s="5" t="s">
        <v>14</v>
      </c>
      <c r="H661">
        <v>750</v>
      </c>
      <c r="I661">
        <f>VLOOKUP(B661,'Average Donation'!A:B,2)</f>
        <v>57010</v>
      </c>
      <c r="J661" t="s">
        <v>40</v>
      </c>
      <c r="K661" t="s">
        <v>41</v>
      </c>
      <c r="L661">
        <v>1296108000</v>
      </c>
      <c r="M661" s="12">
        <f t="shared" si="31"/>
        <v>40570.25</v>
      </c>
      <c r="N661">
        <v>1296194400</v>
      </c>
      <c r="O661" s="12">
        <f t="shared" si="3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30"/>
        <v>81.736263736263737</v>
      </c>
      <c r="G662" s="5" t="s">
        <v>14</v>
      </c>
      <c r="H662">
        <v>77</v>
      </c>
      <c r="I662">
        <f>VLOOKUP(B662,'Average Donation'!A:B,2)</f>
        <v>7438</v>
      </c>
      <c r="J662" t="s">
        <v>21</v>
      </c>
      <c r="K662" t="s">
        <v>22</v>
      </c>
      <c r="L662">
        <v>1440133200</v>
      </c>
      <c r="M662" s="12">
        <f t="shared" si="31"/>
        <v>42237.208333333328</v>
      </c>
      <c r="N662">
        <v>1440910800</v>
      </c>
      <c r="O662" s="12">
        <f t="shared" si="3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30"/>
        <v>54.187265917603</v>
      </c>
      <c r="G663" s="5" t="s">
        <v>14</v>
      </c>
      <c r="H663">
        <v>752</v>
      </c>
      <c r="I663">
        <f>VLOOKUP(B663,'Average Donation'!A:B,2)</f>
        <v>57872</v>
      </c>
      <c r="J663" t="s">
        <v>36</v>
      </c>
      <c r="K663" t="s">
        <v>37</v>
      </c>
      <c r="L663">
        <v>1332910800</v>
      </c>
      <c r="M663" s="12">
        <f t="shared" si="31"/>
        <v>40996.208333333336</v>
      </c>
      <c r="N663">
        <v>1335502800</v>
      </c>
      <c r="O663" s="12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30"/>
        <v>97.868131868131869</v>
      </c>
      <c r="G664" s="5" t="s">
        <v>14</v>
      </c>
      <c r="H664">
        <v>131</v>
      </c>
      <c r="I664">
        <f>VLOOKUP(B664,'Average Donation'!A:B,2)</f>
        <v>8906</v>
      </c>
      <c r="J664" t="s">
        <v>21</v>
      </c>
      <c r="K664" t="s">
        <v>22</v>
      </c>
      <c r="L664">
        <v>1544335200</v>
      </c>
      <c r="M664" s="12">
        <f t="shared" si="31"/>
        <v>43443.25</v>
      </c>
      <c r="N664">
        <v>1544680800</v>
      </c>
      <c r="O664" s="12">
        <f t="shared" si="3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30"/>
        <v>77.239999999999995</v>
      </c>
      <c r="G665" s="5" t="s">
        <v>14</v>
      </c>
      <c r="H665">
        <v>87</v>
      </c>
      <c r="I665">
        <f>VLOOKUP(B665,'Average Donation'!A:B,2)</f>
        <v>7724</v>
      </c>
      <c r="J665" t="s">
        <v>21</v>
      </c>
      <c r="K665" t="s">
        <v>22</v>
      </c>
      <c r="L665">
        <v>1286427600</v>
      </c>
      <c r="M665" s="12">
        <f t="shared" si="31"/>
        <v>40458.208333333336</v>
      </c>
      <c r="N665">
        <v>1288414800</v>
      </c>
      <c r="O665" s="12">
        <f t="shared" si="3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30"/>
        <v>33.464735516372798</v>
      </c>
      <c r="G666" s="5" t="s">
        <v>14</v>
      </c>
      <c r="H666">
        <v>1063</v>
      </c>
      <c r="I666">
        <f>VLOOKUP(B666,'Average Donation'!A:B,2)</f>
        <v>42748.055</v>
      </c>
      <c r="J666" t="s">
        <v>21</v>
      </c>
      <c r="K666" t="s">
        <v>22</v>
      </c>
      <c r="L666">
        <v>1329717600</v>
      </c>
      <c r="M666" s="12">
        <f t="shared" si="31"/>
        <v>40959.25</v>
      </c>
      <c r="N666">
        <v>1330581600</v>
      </c>
      <c r="O666" s="12">
        <f t="shared" si="3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30"/>
        <v>239.58823529411765</v>
      </c>
      <c r="G667" s="5" t="s">
        <v>20</v>
      </c>
      <c r="H667">
        <v>272</v>
      </c>
      <c r="I667">
        <f>VLOOKUP(B667,'Average Donation'!A:B,2)</f>
        <v>12219</v>
      </c>
      <c r="J667" t="s">
        <v>21</v>
      </c>
      <c r="K667" t="s">
        <v>22</v>
      </c>
      <c r="L667">
        <v>1310187600</v>
      </c>
      <c r="M667" s="12">
        <f t="shared" si="31"/>
        <v>40733.208333333336</v>
      </c>
      <c r="N667">
        <v>1311397200</v>
      </c>
      <c r="O667" s="12">
        <f t="shared" si="3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30"/>
        <v>64.032258064516128</v>
      </c>
      <c r="G668" s="5" t="s">
        <v>74</v>
      </c>
      <c r="H668">
        <v>25</v>
      </c>
      <c r="I668">
        <f>VLOOKUP(B668,'Average Donation'!A:B,2)</f>
        <v>42748.055</v>
      </c>
      <c r="J668" t="s">
        <v>21</v>
      </c>
      <c r="K668" t="s">
        <v>22</v>
      </c>
      <c r="L668">
        <v>1377838800</v>
      </c>
      <c r="M668" s="12">
        <f t="shared" si="31"/>
        <v>41516.208333333336</v>
      </c>
      <c r="N668">
        <v>1378357200</v>
      </c>
      <c r="O668" s="12">
        <f t="shared" si="3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30"/>
        <v>176.15942028985506</v>
      </c>
      <c r="G669" s="5" t="s">
        <v>20</v>
      </c>
      <c r="H669">
        <v>419</v>
      </c>
      <c r="I669">
        <f>VLOOKUP(B669,'Average Donation'!A:B,2)</f>
        <v>12155</v>
      </c>
      <c r="J669" t="s">
        <v>21</v>
      </c>
      <c r="K669" t="s">
        <v>22</v>
      </c>
      <c r="L669">
        <v>1410325200</v>
      </c>
      <c r="M669" s="12">
        <f t="shared" si="31"/>
        <v>41892.208333333336</v>
      </c>
      <c r="N669">
        <v>1411102800</v>
      </c>
      <c r="O669" s="12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30"/>
        <v>20.33818181818182</v>
      </c>
      <c r="G670" s="5" t="s">
        <v>14</v>
      </c>
      <c r="H670">
        <v>76</v>
      </c>
      <c r="I670">
        <f>VLOOKUP(B670,'Average Donation'!A:B,2)</f>
        <v>5593</v>
      </c>
      <c r="J670" t="s">
        <v>21</v>
      </c>
      <c r="K670" t="s">
        <v>22</v>
      </c>
      <c r="L670">
        <v>1343797200</v>
      </c>
      <c r="M670" s="12">
        <f t="shared" si="31"/>
        <v>41122.208333333336</v>
      </c>
      <c r="N670">
        <v>1344834000</v>
      </c>
      <c r="O670" s="12">
        <f t="shared" si="3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30"/>
        <v>358.64754098360658</v>
      </c>
      <c r="G671" s="5" t="s">
        <v>20</v>
      </c>
      <c r="H671">
        <v>1621</v>
      </c>
      <c r="I671">
        <f>VLOOKUP(B671,'Average Donation'!A:B,2)</f>
        <v>175020</v>
      </c>
      <c r="J671" t="s">
        <v>107</v>
      </c>
      <c r="K671" t="s">
        <v>108</v>
      </c>
      <c r="L671">
        <v>1498453200</v>
      </c>
      <c r="M671" s="12">
        <f t="shared" si="31"/>
        <v>42912.208333333328</v>
      </c>
      <c r="N671">
        <v>1499230800</v>
      </c>
      <c r="O671" s="12">
        <f t="shared" si="3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30"/>
        <v>468.85802469135803</v>
      </c>
      <c r="G672" s="5" t="s">
        <v>20</v>
      </c>
      <c r="H672">
        <v>1101</v>
      </c>
      <c r="I672">
        <f>VLOOKUP(B672,'Average Donation'!A:B,2)</f>
        <v>81701.5</v>
      </c>
      <c r="J672" t="s">
        <v>21</v>
      </c>
      <c r="K672" t="s">
        <v>22</v>
      </c>
      <c r="L672">
        <v>1456380000</v>
      </c>
      <c r="M672" s="12">
        <f t="shared" si="31"/>
        <v>42425.25</v>
      </c>
      <c r="N672">
        <v>1457416800</v>
      </c>
      <c r="O672" s="12">
        <f t="shared" si="3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30"/>
        <v>122.05635245901641</v>
      </c>
      <c r="G673" s="5" t="s">
        <v>20</v>
      </c>
      <c r="H673">
        <v>1073</v>
      </c>
      <c r="I673">
        <f>VLOOKUP(B673,'Average Donation'!A:B,2)</f>
        <v>119127</v>
      </c>
      <c r="J673" t="s">
        <v>21</v>
      </c>
      <c r="K673" t="s">
        <v>22</v>
      </c>
      <c r="L673">
        <v>1280552400</v>
      </c>
      <c r="M673" s="12">
        <f t="shared" si="31"/>
        <v>40390.208333333336</v>
      </c>
      <c r="N673">
        <v>1280898000</v>
      </c>
      <c r="O673" s="12">
        <f t="shared" si="3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30"/>
        <v>55.931783729156137</v>
      </c>
      <c r="G674" s="5" t="s">
        <v>14</v>
      </c>
      <c r="H674">
        <v>4428</v>
      </c>
      <c r="I674">
        <f>VLOOKUP(B674,'Average Donation'!A:B,2)</f>
        <v>110689</v>
      </c>
      <c r="J674" t="s">
        <v>26</v>
      </c>
      <c r="K674" t="s">
        <v>27</v>
      </c>
      <c r="L674">
        <v>1521608400</v>
      </c>
      <c r="M674" s="12">
        <f t="shared" si="31"/>
        <v>43180.208333333328</v>
      </c>
      <c r="N674">
        <v>1522472400</v>
      </c>
      <c r="O674" s="12">
        <f t="shared" si="3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30"/>
        <v>43.660714285714285</v>
      </c>
      <c r="G675" s="5" t="s">
        <v>14</v>
      </c>
      <c r="H675">
        <v>58</v>
      </c>
      <c r="I675">
        <f>VLOOKUP(B675,'Average Donation'!A:B,2)</f>
        <v>2445</v>
      </c>
      <c r="J675" t="s">
        <v>107</v>
      </c>
      <c r="K675" t="s">
        <v>108</v>
      </c>
      <c r="L675">
        <v>1460696400</v>
      </c>
      <c r="M675" s="12">
        <f t="shared" si="31"/>
        <v>42475.208333333328</v>
      </c>
      <c r="N675">
        <v>1462510800</v>
      </c>
      <c r="O675" s="12">
        <f t="shared" si="3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30"/>
        <v>33.53837141183363</v>
      </c>
      <c r="G676" s="5" t="s">
        <v>74</v>
      </c>
      <c r="H676">
        <v>1218</v>
      </c>
      <c r="I676">
        <f>VLOOKUP(B676,'Average Donation'!A:B,2)</f>
        <v>57250</v>
      </c>
      <c r="J676" t="s">
        <v>21</v>
      </c>
      <c r="K676" t="s">
        <v>22</v>
      </c>
      <c r="L676">
        <v>1313730000</v>
      </c>
      <c r="M676" s="12">
        <f t="shared" si="31"/>
        <v>40774.208333333336</v>
      </c>
      <c r="N676">
        <v>1317790800</v>
      </c>
      <c r="O676" s="12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30"/>
        <v>122.97938144329896</v>
      </c>
      <c r="G677" s="5" t="s">
        <v>20</v>
      </c>
      <c r="H677">
        <v>331</v>
      </c>
      <c r="I677">
        <f>VLOOKUP(B677,'Average Donation'!A:B,2)</f>
        <v>11929</v>
      </c>
      <c r="J677" t="s">
        <v>21</v>
      </c>
      <c r="K677" t="s">
        <v>22</v>
      </c>
      <c r="L677">
        <v>1568178000</v>
      </c>
      <c r="M677" s="12">
        <f t="shared" si="31"/>
        <v>43719.208333333328</v>
      </c>
      <c r="N677">
        <v>1568782800</v>
      </c>
      <c r="O677" s="12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30"/>
        <v>189.74959871589084</v>
      </c>
      <c r="G678" s="5" t="s">
        <v>20</v>
      </c>
      <c r="H678">
        <v>1170</v>
      </c>
      <c r="I678">
        <f>VLOOKUP(B678,'Average Donation'!A:B,2)</f>
        <v>118214</v>
      </c>
      <c r="J678" t="s">
        <v>21</v>
      </c>
      <c r="K678" t="s">
        <v>22</v>
      </c>
      <c r="L678">
        <v>1348635600</v>
      </c>
      <c r="M678" s="12">
        <f t="shared" si="31"/>
        <v>41178.208333333336</v>
      </c>
      <c r="N678">
        <v>1349413200</v>
      </c>
      <c r="O678" s="12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30"/>
        <v>83.622641509433961</v>
      </c>
      <c r="G679" s="5" t="s">
        <v>14</v>
      </c>
      <c r="H679">
        <v>111</v>
      </c>
      <c r="I679">
        <f>VLOOKUP(B679,'Average Donation'!A:B,2)</f>
        <v>4432</v>
      </c>
      <c r="J679" t="s">
        <v>21</v>
      </c>
      <c r="K679" t="s">
        <v>22</v>
      </c>
      <c r="L679">
        <v>1468126800</v>
      </c>
      <c r="M679" s="12">
        <f t="shared" si="31"/>
        <v>42561.208333333328</v>
      </c>
      <c r="N679">
        <v>1472446800</v>
      </c>
      <c r="O679" s="12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30"/>
        <v>17.968844221105527</v>
      </c>
      <c r="G680" s="5" t="s">
        <v>74</v>
      </c>
      <c r="H680">
        <v>215</v>
      </c>
      <c r="I680">
        <f>VLOOKUP(B680,'Average Donation'!A:B,2)</f>
        <v>17879</v>
      </c>
      <c r="J680" t="s">
        <v>21</v>
      </c>
      <c r="K680" t="s">
        <v>22</v>
      </c>
      <c r="L680">
        <v>1547877600</v>
      </c>
      <c r="M680" s="12">
        <f t="shared" si="31"/>
        <v>43484.25</v>
      </c>
      <c r="N680">
        <v>1548050400</v>
      </c>
      <c r="O680" s="12">
        <f t="shared" si="3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30"/>
        <v>1036.5</v>
      </c>
      <c r="G681" s="5" t="s">
        <v>20</v>
      </c>
      <c r="H681">
        <v>363</v>
      </c>
      <c r="I681">
        <f>VLOOKUP(B681,'Average Donation'!A:B,2)</f>
        <v>36091.666666666664</v>
      </c>
      <c r="J681" t="s">
        <v>21</v>
      </c>
      <c r="K681" t="s">
        <v>22</v>
      </c>
      <c r="L681">
        <v>1571374800</v>
      </c>
      <c r="M681" s="12">
        <f t="shared" si="31"/>
        <v>43756.208333333328</v>
      </c>
      <c r="N681">
        <v>1571806800</v>
      </c>
      <c r="O681" s="12">
        <f t="shared" si="3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30"/>
        <v>97.405219780219781</v>
      </c>
      <c r="G682" s="5" t="s">
        <v>14</v>
      </c>
      <c r="H682">
        <v>2955</v>
      </c>
      <c r="I682">
        <f>VLOOKUP(B682,'Average Donation'!A:B,2)</f>
        <v>141822</v>
      </c>
      <c r="J682" t="s">
        <v>21</v>
      </c>
      <c r="K682" t="s">
        <v>22</v>
      </c>
      <c r="L682">
        <v>1576303200</v>
      </c>
      <c r="M682" s="12">
        <f t="shared" si="31"/>
        <v>43813.25</v>
      </c>
      <c r="N682">
        <v>1576476000</v>
      </c>
      <c r="O682" s="12">
        <f t="shared" si="3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30"/>
        <v>86.386203150461711</v>
      </c>
      <c r="G683" s="5" t="s">
        <v>14</v>
      </c>
      <c r="H683">
        <v>1657</v>
      </c>
      <c r="I683">
        <f>VLOOKUP(B683,'Average Donation'!A:B,2)</f>
        <v>159037</v>
      </c>
      <c r="J683" t="s">
        <v>21</v>
      </c>
      <c r="K683" t="s">
        <v>22</v>
      </c>
      <c r="L683">
        <v>1324447200</v>
      </c>
      <c r="M683" s="12">
        <f t="shared" si="31"/>
        <v>40898.25</v>
      </c>
      <c r="N683">
        <v>1324965600</v>
      </c>
      <c r="O683" s="12">
        <f t="shared" si="3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30"/>
        <v>150.16666666666666</v>
      </c>
      <c r="G684" s="5" t="s">
        <v>20</v>
      </c>
      <c r="H684">
        <v>103</v>
      </c>
      <c r="I684">
        <f>VLOOKUP(B684,'Average Donation'!A:B,2)</f>
        <v>8109</v>
      </c>
      <c r="J684" t="s">
        <v>21</v>
      </c>
      <c r="K684" t="s">
        <v>22</v>
      </c>
      <c r="L684">
        <v>1386741600</v>
      </c>
      <c r="M684" s="12">
        <f t="shared" si="31"/>
        <v>41619.25</v>
      </c>
      <c r="N684">
        <v>1387519200</v>
      </c>
      <c r="O684" s="12">
        <f t="shared" si="3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30"/>
        <v>358.43478260869563</v>
      </c>
      <c r="G685" s="5" t="s">
        <v>20</v>
      </c>
      <c r="H685">
        <v>147</v>
      </c>
      <c r="I685">
        <f>VLOOKUP(B685,'Average Donation'!A:B,2)</f>
        <v>8244</v>
      </c>
      <c r="J685" t="s">
        <v>21</v>
      </c>
      <c r="K685" t="s">
        <v>22</v>
      </c>
      <c r="L685">
        <v>1537074000</v>
      </c>
      <c r="M685" s="12">
        <f t="shared" si="31"/>
        <v>43359.208333333328</v>
      </c>
      <c r="N685">
        <v>1537246800</v>
      </c>
      <c r="O685" s="12">
        <f t="shared" si="3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30"/>
        <v>542.85714285714289</v>
      </c>
      <c r="G686" s="5" t="s">
        <v>20</v>
      </c>
      <c r="H686">
        <v>110</v>
      </c>
      <c r="I686">
        <f>VLOOKUP(B686,'Average Donation'!A:B,2)</f>
        <v>7600</v>
      </c>
      <c r="J686" t="s">
        <v>15</v>
      </c>
      <c r="K686" t="s">
        <v>16</v>
      </c>
      <c r="L686">
        <v>1277787600</v>
      </c>
      <c r="M686" s="12">
        <f t="shared" si="31"/>
        <v>40358.208333333336</v>
      </c>
      <c r="N686">
        <v>1279515600</v>
      </c>
      <c r="O686" s="12">
        <f t="shared" si="3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30"/>
        <v>67.500714285714281</v>
      </c>
      <c r="G687" s="5" t="s">
        <v>14</v>
      </c>
      <c r="H687">
        <v>926</v>
      </c>
      <c r="I687">
        <f>VLOOKUP(B687,'Average Donation'!A:B,2)</f>
        <v>94501</v>
      </c>
      <c r="J687" t="s">
        <v>15</v>
      </c>
      <c r="K687" t="s">
        <v>16</v>
      </c>
      <c r="L687">
        <v>1440306000</v>
      </c>
      <c r="M687" s="12">
        <f t="shared" si="31"/>
        <v>42239.208333333328</v>
      </c>
      <c r="N687">
        <v>1442379600</v>
      </c>
      <c r="O687" s="12">
        <f t="shared" si="3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30"/>
        <v>191.74666666666667</v>
      </c>
      <c r="G688" s="5" t="s">
        <v>20</v>
      </c>
      <c r="H688">
        <v>134</v>
      </c>
      <c r="I688">
        <f>VLOOKUP(B688,'Average Donation'!A:B,2)</f>
        <v>14381</v>
      </c>
      <c r="J688" t="s">
        <v>21</v>
      </c>
      <c r="K688" t="s">
        <v>22</v>
      </c>
      <c r="L688">
        <v>1522126800</v>
      </c>
      <c r="M688" s="12">
        <f t="shared" si="31"/>
        <v>43186.208333333328</v>
      </c>
      <c r="N688">
        <v>1523077200</v>
      </c>
      <c r="O688" s="12">
        <f t="shared" si="3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30"/>
        <v>932</v>
      </c>
      <c r="G689" s="5" t="s">
        <v>20</v>
      </c>
      <c r="H689">
        <v>269</v>
      </c>
      <c r="I689">
        <f>VLOOKUP(B689,'Average Donation'!A:B,2)</f>
        <v>13980</v>
      </c>
      <c r="J689" t="s">
        <v>21</v>
      </c>
      <c r="K689" t="s">
        <v>22</v>
      </c>
      <c r="L689">
        <v>1489298400</v>
      </c>
      <c r="M689" s="12">
        <f t="shared" si="31"/>
        <v>42806.25</v>
      </c>
      <c r="N689">
        <v>1489554000</v>
      </c>
      <c r="O689" s="12">
        <f t="shared" si="3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30"/>
        <v>429.27586206896552</v>
      </c>
      <c r="G690" s="5" t="s">
        <v>20</v>
      </c>
      <c r="H690">
        <v>175</v>
      </c>
      <c r="I690">
        <f>VLOOKUP(B690,'Average Donation'!A:B,2)</f>
        <v>12449</v>
      </c>
      <c r="J690" t="s">
        <v>21</v>
      </c>
      <c r="K690" t="s">
        <v>22</v>
      </c>
      <c r="L690">
        <v>1547100000</v>
      </c>
      <c r="M690" s="12">
        <f t="shared" si="31"/>
        <v>43475.25</v>
      </c>
      <c r="N690">
        <v>1548482400</v>
      </c>
      <c r="O690" s="12">
        <f t="shared" si="3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30"/>
        <v>100.65753424657535</v>
      </c>
      <c r="G691" s="5" t="s">
        <v>20</v>
      </c>
      <c r="H691">
        <v>69</v>
      </c>
      <c r="I691">
        <f>VLOOKUP(B691,'Average Donation'!A:B,2)</f>
        <v>7348</v>
      </c>
      <c r="J691" t="s">
        <v>21</v>
      </c>
      <c r="K691" t="s">
        <v>22</v>
      </c>
      <c r="L691">
        <v>1383022800</v>
      </c>
      <c r="M691" s="12">
        <f t="shared" si="31"/>
        <v>41576.208333333336</v>
      </c>
      <c r="N691">
        <v>1384063200</v>
      </c>
      <c r="O691" s="12">
        <f t="shared" si="3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30"/>
        <v>226.61111111111109</v>
      </c>
      <c r="G692" s="5" t="s">
        <v>20</v>
      </c>
      <c r="H692">
        <v>190</v>
      </c>
      <c r="I692">
        <f>VLOOKUP(B692,'Average Donation'!A:B,2)</f>
        <v>8158</v>
      </c>
      <c r="J692" t="s">
        <v>21</v>
      </c>
      <c r="K692" t="s">
        <v>22</v>
      </c>
      <c r="L692">
        <v>1322373600</v>
      </c>
      <c r="M692" s="12">
        <f t="shared" si="31"/>
        <v>40874.25</v>
      </c>
      <c r="N692">
        <v>1322892000</v>
      </c>
      <c r="O692" s="12">
        <f t="shared" si="3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30"/>
        <v>142.38</v>
      </c>
      <c r="G693" s="5" t="s">
        <v>20</v>
      </c>
      <c r="H693">
        <v>237</v>
      </c>
      <c r="I693">
        <f>VLOOKUP(B693,'Average Donation'!A:B,2)</f>
        <v>7119</v>
      </c>
      <c r="J693" t="s">
        <v>21</v>
      </c>
      <c r="K693" t="s">
        <v>22</v>
      </c>
      <c r="L693">
        <v>1349240400</v>
      </c>
      <c r="M693" s="12">
        <f t="shared" si="31"/>
        <v>41185.208333333336</v>
      </c>
      <c r="N693">
        <v>1350709200</v>
      </c>
      <c r="O693" s="12">
        <f t="shared" si="3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30"/>
        <v>90.633333333333326</v>
      </c>
      <c r="G694" s="5" t="s">
        <v>14</v>
      </c>
      <c r="H694">
        <v>77</v>
      </c>
      <c r="I694">
        <f>VLOOKUP(B694,'Average Donation'!A:B,2)</f>
        <v>5438</v>
      </c>
      <c r="J694" t="s">
        <v>40</v>
      </c>
      <c r="K694" t="s">
        <v>41</v>
      </c>
      <c r="L694">
        <v>1562648400</v>
      </c>
      <c r="M694" s="12">
        <f t="shared" si="31"/>
        <v>43655.208333333328</v>
      </c>
      <c r="N694">
        <v>1564203600</v>
      </c>
      <c r="O694" s="12">
        <f t="shared" si="3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30"/>
        <v>63.966740576496676</v>
      </c>
      <c r="G695" s="5" t="s">
        <v>14</v>
      </c>
      <c r="H695">
        <v>1748</v>
      </c>
      <c r="I695">
        <f>VLOOKUP(B695,'Average Donation'!A:B,2)</f>
        <v>115396</v>
      </c>
      <c r="J695" t="s">
        <v>21</v>
      </c>
      <c r="K695" t="s">
        <v>22</v>
      </c>
      <c r="L695">
        <v>1508216400</v>
      </c>
      <c r="M695" s="12">
        <f t="shared" si="31"/>
        <v>43025.208333333328</v>
      </c>
      <c r="N695">
        <v>1509685200</v>
      </c>
      <c r="O695" s="12">
        <f t="shared" si="3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30"/>
        <v>84.131868131868131</v>
      </c>
      <c r="G696" s="5" t="s">
        <v>14</v>
      </c>
      <c r="H696">
        <v>79</v>
      </c>
      <c r="I696">
        <f>VLOOKUP(B696,'Average Donation'!A:B,2)</f>
        <v>7656</v>
      </c>
      <c r="J696" t="s">
        <v>21</v>
      </c>
      <c r="K696" t="s">
        <v>22</v>
      </c>
      <c r="L696">
        <v>1511762400</v>
      </c>
      <c r="M696" s="12">
        <f t="shared" si="31"/>
        <v>43066.25</v>
      </c>
      <c r="N696">
        <v>1514959200</v>
      </c>
      <c r="O696" s="12">
        <f t="shared" si="3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30"/>
        <v>133.93478260869566</v>
      </c>
      <c r="G697" s="5" t="s">
        <v>20</v>
      </c>
      <c r="H697">
        <v>196</v>
      </c>
      <c r="I697">
        <f>VLOOKUP(B697,'Average Donation'!A:B,2)</f>
        <v>12322</v>
      </c>
      <c r="J697" t="s">
        <v>107</v>
      </c>
      <c r="K697" t="s">
        <v>108</v>
      </c>
      <c r="L697">
        <v>1447480800</v>
      </c>
      <c r="M697" s="12">
        <f t="shared" si="31"/>
        <v>42322.25</v>
      </c>
      <c r="N697">
        <v>1448863200</v>
      </c>
      <c r="O697" s="12">
        <f t="shared" si="3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30"/>
        <v>59.042047531992694</v>
      </c>
      <c r="G698" s="5" t="s">
        <v>14</v>
      </c>
      <c r="H698">
        <v>889</v>
      </c>
      <c r="I698">
        <f>VLOOKUP(B698,'Average Donation'!A:B,2)</f>
        <v>96888</v>
      </c>
      <c r="J698" t="s">
        <v>21</v>
      </c>
      <c r="K698" t="s">
        <v>22</v>
      </c>
      <c r="L698">
        <v>1429506000</v>
      </c>
      <c r="M698" s="12">
        <f t="shared" si="31"/>
        <v>42114.208333333328</v>
      </c>
      <c r="N698">
        <v>1429592400</v>
      </c>
      <c r="O698" s="12">
        <f t="shared" si="3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30"/>
        <v>152.80062063615205</v>
      </c>
      <c r="G699" s="5" t="s">
        <v>20</v>
      </c>
      <c r="H699">
        <v>7295</v>
      </c>
      <c r="I699">
        <f>VLOOKUP(B699,'Average Donation'!A:B,2)</f>
        <v>196960</v>
      </c>
      <c r="J699" t="s">
        <v>21</v>
      </c>
      <c r="K699" t="s">
        <v>22</v>
      </c>
      <c r="L699">
        <v>1522472400</v>
      </c>
      <c r="M699" s="12">
        <f t="shared" si="31"/>
        <v>43190.208333333328</v>
      </c>
      <c r="N699">
        <v>1522645200</v>
      </c>
      <c r="O699" s="12">
        <f t="shared" si="3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30"/>
        <v>446.69121140142522</v>
      </c>
      <c r="G700" s="5" t="s">
        <v>20</v>
      </c>
      <c r="H700">
        <v>2893</v>
      </c>
      <c r="I700">
        <f>VLOOKUP(B700,'Average Donation'!A:B,2)</f>
        <v>188057</v>
      </c>
      <c r="J700" t="s">
        <v>15</v>
      </c>
      <c r="K700" t="s">
        <v>16</v>
      </c>
      <c r="L700">
        <v>1322114400</v>
      </c>
      <c r="M700" s="12">
        <f t="shared" si="31"/>
        <v>40871.25</v>
      </c>
      <c r="N700">
        <v>1323324000</v>
      </c>
      <c r="O700" s="12">
        <f t="shared" si="3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30"/>
        <v>84.391891891891888</v>
      </c>
      <c r="G701" s="5" t="s">
        <v>14</v>
      </c>
      <c r="H701">
        <v>56</v>
      </c>
      <c r="I701">
        <f>VLOOKUP(B701,'Average Donation'!A:B,2)</f>
        <v>5711.5</v>
      </c>
      <c r="J701" t="s">
        <v>21</v>
      </c>
      <c r="K701" t="s">
        <v>22</v>
      </c>
      <c r="L701">
        <v>1561438800</v>
      </c>
      <c r="M701" s="12">
        <f t="shared" si="31"/>
        <v>43641.208333333328</v>
      </c>
      <c r="N701">
        <v>1561525200</v>
      </c>
      <c r="O701" s="12">
        <f t="shared" si="3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30"/>
        <v>3</v>
      </c>
      <c r="G702" s="5" t="s">
        <v>14</v>
      </c>
      <c r="H702">
        <v>1</v>
      </c>
      <c r="I702">
        <f>VLOOKUP(B702,'Average Donation'!A:B,2)</f>
        <v>3</v>
      </c>
      <c r="J702" t="s">
        <v>21</v>
      </c>
      <c r="K702" t="s">
        <v>22</v>
      </c>
      <c r="L702">
        <v>1264399200</v>
      </c>
      <c r="M702" s="12">
        <f t="shared" si="31"/>
        <v>40203.25</v>
      </c>
      <c r="N702">
        <v>1265695200</v>
      </c>
      <c r="O702" s="12">
        <f t="shared" si="3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30"/>
        <v>175.02692307692308</v>
      </c>
      <c r="G703" s="5" t="s">
        <v>20</v>
      </c>
      <c r="H703">
        <v>820</v>
      </c>
      <c r="I703">
        <f>VLOOKUP(B703,'Average Donation'!A:B,2)</f>
        <v>91014</v>
      </c>
      <c r="J703" t="s">
        <v>21</v>
      </c>
      <c r="K703" t="s">
        <v>22</v>
      </c>
      <c r="L703">
        <v>1301202000</v>
      </c>
      <c r="M703" s="12">
        <f t="shared" si="31"/>
        <v>40629.208333333336</v>
      </c>
      <c r="N703">
        <v>1301806800</v>
      </c>
      <c r="O703" s="12">
        <f t="shared" si="3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30"/>
        <v>54.137931034482754</v>
      </c>
      <c r="G704" s="5" t="s">
        <v>14</v>
      </c>
      <c r="H704">
        <v>83</v>
      </c>
      <c r="I704">
        <f>VLOOKUP(B704,'Average Donation'!A:B,2)</f>
        <v>4710</v>
      </c>
      <c r="J704" t="s">
        <v>21</v>
      </c>
      <c r="K704" t="s">
        <v>22</v>
      </c>
      <c r="L704">
        <v>1374469200</v>
      </c>
      <c r="M704" s="12">
        <f t="shared" si="31"/>
        <v>41477.208333333336</v>
      </c>
      <c r="N704">
        <v>1374901200</v>
      </c>
      <c r="O704" s="12">
        <f t="shared" si="3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30"/>
        <v>311.87381703470032</v>
      </c>
      <c r="G705" s="5" t="s">
        <v>20</v>
      </c>
      <c r="H705">
        <v>2038</v>
      </c>
      <c r="I705">
        <f>VLOOKUP(B705,'Average Donation'!A:B,2)</f>
        <v>197728</v>
      </c>
      <c r="J705" t="s">
        <v>21</v>
      </c>
      <c r="K705" t="s">
        <v>22</v>
      </c>
      <c r="L705">
        <v>1334984400</v>
      </c>
      <c r="M705" s="12">
        <f t="shared" si="31"/>
        <v>41020.208333333336</v>
      </c>
      <c r="N705">
        <v>1336453200</v>
      </c>
      <c r="O705" s="12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30"/>
        <v>122.78160919540231</v>
      </c>
      <c r="G706" s="5" t="s">
        <v>20</v>
      </c>
      <c r="H706">
        <v>116</v>
      </c>
      <c r="I706">
        <f>VLOOKUP(B706,'Average Donation'!A:B,2)</f>
        <v>10682</v>
      </c>
      <c r="J706" t="s">
        <v>21</v>
      </c>
      <c r="K706" t="s">
        <v>22</v>
      </c>
      <c r="L706">
        <v>1467608400</v>
      </c>
      <c r="M706" s="12">
        <f t="shared" si="31"/>
        <v>42555.208333333328</v>
      </c>
      <c r="N706">
        <v>1468904400</v>
      </c>
      <c r="O706" s="12">
        <f t="shared" si="3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33">100*(E707/D707)</f>
        <v>99.026517383618156</v>
      </c>
      <c r="G707" s="5" t="s">
        <v>14</v>
      </c>
      <c r="H707">
        <v>2025</v>
      </c>
      <c r="I707">
        <f>VLOOKUP(B707,'Average Donation'!A:B,2)</f>
        <v>168048</v>
      </c>
      <c r="J707" t="s">
        <v>40</v>
      </c>
      <c r="K707" t="s">
        <v>41</v>
      </c>
      <c r="L707">
        <v>1386741600</v>
      </c>
      <c r="M707" s="12">
        <f t="shared" ref="M707:M770" si="34">(((L707/60)/60)/24)+DATE(1970,1,1)</f>
        <v>41619.25</v>
      </c>
      <c r="N707">
        <v>1387087200</v>
      </c>
      <c r="O707" s="12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33"/>
        <v>127.84686346863469</v>
      </c>
      <c r="G708" s="5" t="s">
        <v>20</v>
      </c>
      <c r="H708">
        <v>1345</v>
      </c>
      <c r="I708">
        <f>VLOOKUP(B708,'Average Donation'!A:B,2)</f>
        <v>138586</v>
      </c>
      <c r="J708" t="s">
        <v>26</v>
      </c>
      <c r="K708" t="s">
        <v>27</v>
      </c>
      <c r="L708">
        <v>1546754400</v>
      </c>
      <c r="M708" s="12">
        <f t="shared" si="34"/>
        <v>43471.25</v>
      </c>
      <c r="N708">
        <v>1547445600</v>
      </c>
      <c r="O708" s="12">
        <f t="shared" si="35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33"/>
        <v>158.61643835616439</v>
      </c>
      <c r="G709" s="5" t="s">
        <v>20</v>
      </c>
      <c r="H709">
        <v>168</v>
      </c>
      <c r="I709">
        <f>VLOOKUP(B709,'Average Donation'!A:B,2)</f>
        <v>11579</v>
      </c>
      <c r="J709" t="s">
        <v>21</v>
      </c>
      <c r="K709" t="s">
        <v>22</v>
      </c>
      <c r="L709">
        <v>1544248800</v>
      </c>
      <c r="M709" s="12">
        <f t="shared" si="34"/>
        <v>43442.25</v>
      </c>
      <c r="N709">
        <v>1547359200</v>
      </c>
      <c r="O709" s="12">
        <f t="shared" si="35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33"/>
        <v>707.05882352941171</v>
      </c>
      <c r="G710" s="5" t="s">
        <v>20</v>
      </c>
      <c r="H710">
        <v>137</v>
      </c>
      <c r="I710">
        <f>VLOOKUP(B710,'Average Donation'!A:B,2)</f>
        <v>12020</v>
      </c>
      <c r="J710" t="s">
        <v>98</v>
      </c>
      <c r="K710" t="s">
        <v>99</v>
      </c>
      <c r="L710">
        <v>1495429200</v>
      </c>
      <c r="M710" s="12">
        <f t="shared" si="34"/>
        <v>42877.208333333328</v>
      </c>
      <c r="N710">
        <v>1496293200</v>
      </c>
      <c r="O710" s="12">
        <f t="shared" si="35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33"/>
        <v>142.38775510204081</v>
      </c>
      <c r="G711" s="5" t="s">
        <v>20</v>
      </c>
      <c r="H711">
        <v>186</v>
      </c>
      <c r="I711">
        <f>VLOOKUP(B711,'Average Donation'!A:B,2)</f>
        <v>13954</v>
      </c>
      <c r="J711" t="s">
        <v>107</v>
      </c>
      <c r="K711" t="s">
        <v>108</v>
      </c>
      <c r="L711">
        <v>1334811600</v>
      </c>
      <c r="M711" s="12">
        <f t="shared" si="34"/>
        <v>41018.208333333336</v>
      </c>
      <c r="N711">
        <v>1335416400</v>
      </c>
      <c r="O711" s="12">
        <f t="shared" si="35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33"/>
        <v>147.86046511627907</v>
      </c>
      <c r="G712" s="5" t="s">
        <v>20</v>
      </c>
      <c r="H712">
        <v>125</v>
      </c>
      <c r="I712">
        <f>VLOOKUP(B712,'Average Donation'!A:B,2)</f>
        <v>6358</v>
      </c>
      <c r="J712" t="s">
        <v>21</v>
      </c>
      <c r="K712" t="s">
        <v>22</v>
      </c>
      <c r="L712">
        <v>1531544400</v>
      </c>
      <c r="M712" s="12">
        <f t="shared" si="34"/>
        <v>43295.208333333328</v>
      </c>
      <c r="N712">
        <v>1532149200</v>
      </c>
      <c r="O712" s="12">
        <f t="shared" si="35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33"/>
        <v>20.322580645161288</v>
      </c>
      <c r="G713" s="5" t="s">
        <v>14</v>
      </c>
      <c r="H713">
        <v>14</v>
      </c>
      <c r="I713">
        <f>VLOOKUP(B713,'Average Donation'!A:B,2)</f>
        <v>1260</v>
      </c>
      <c r="J713" t="s">
        <v>107</v>
      </c>
      <c r="K713" t="s">
        <v>108</v>
      </c>
      <c r="L713">
        <v>1453615200</v>
      </c>
      <c r="M713" s="12">
        <f t="shared" si="34"/>
        <v>42393.25</v>
      </c>
      <c r="N713">
        <v>1453788000</v>
      </c>
      <c r="O713" s="12">
        <f t="shared" si="35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33"/>
        <v>1840.625</v>
      </c>
      <c r="G714" s="5" t="s">
        <v>20</v>
      </c>
      <c r="H714">
        <v>202</v>
      </c>
      <c r="I714">
        <f>VLOOKUP(B714,'Average Donation'!A:B,2)</f>
        <v>14725</v>
      </c>
      <c r="J714" t="s">
        <v>21</v>
      </c>
      <c r="K714" t="s">
        <v>22</v>
      </c>
      <c r="L714">
        <v>1467954000</v>
      </c>
      <c r="M714" s="12">
        <f t="shared" si="34"/>
        <v>42559.208333333328</v>
      </c>
      <c r="N714">
        <v>1471496400</v>
      </c>
      <c r="O714" s="12">
        <f t="shared" si="35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33"/>
        <v>161.94202898550725</v>
      </c>
      <c r="G715" s="5" t="s">
        <v>20</v>
      </c>
      <c r="H715">
        <v>103</v>
      </c>
      <c r="I715">
        <f>VLOOKUP(B715,'Average Donation'!A:B,2)</f>
        <v>11174</v>
      </c>
      <c r="J715" t="s">
        <v>21</v>
      </c>
      <c r="K715" t="s">
        <v>22</v>
      </c>
      <c r="L715">
        <v>1471842000</v>
      </c>
      <c r="M715" s="12">
        <f t="shared" si="34"/>
        <v>42604.208333333328</v>
      </c>
      <c r="N715">
        <v>1472878800</v>
      </c>
      <c r="O715" s="12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33"/>
        <v>472.82077922077923</v>
      </c>
      <c r="G716" s="5" t="s">
        <v>20</v>
      </c>
      <c r="H716">
        <v>1785</v>
      </c>
      <c r="I716">
        <f>VLOOKUP(B716,'Average Donation'!A:B,2)</f>
        <v>182036</v>
      </c>
      <c r="J716" t="s">
        <v>21</v>
      </c>
      <c r="K716" t="s">
        <v>22</v>
      </c>
      <c r="L716">
        <v>1408424400</v>
      </c>
      <c r="M716" s="12">
        <f t="shared" si="34"/>
        <v>41870.208333333336</v>
      </c>
      <c r="N716">
        <v>1408510800</v>
      </c>
      <c r="O716" s="12">
        <f t="shared" si="3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33"/>
        <v>24.466101694915253</v>
      </c>
      <c r="G717" s="5" t="s">
        <v>14</v>
      </c>
      <c r="H717">
        <v>656</v>
      </c>
      <c r="I717">
        <f>VLOOKUP(B717,'Average Donation'!A:B,2)</f>
        <v>28870</v>
      </c>
      <c r="J717" t="s">
        <v>21</v>
      </c>
      <c r="K717" t="s">
        <v>22</v>
      </c>
      <c r="L717">
        <v>1281157200</v>
      </c>
      <c r="M717" s="12">
        <f t="shared" si="34"/>
        <v>40397.208333333336</v>
      </c>
      <c r="N717">
        <v>1281589200</v>
      </c>
      <c r="O717" s="12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33"/>
        <v>517.65</v>
      </c>
      <c r="G718" s="5" t="s">
        <v>20</v>
      </c>
      <c r="H718">
        <v>157</v>
      </c>
      <c r="I718">
        <f>VLOOKUP(B718,'Average Donation'!A:B,2)</f>
        <v>10353</v>
      </c>
      <c r="J718" t="s">
        <v>21</v>
      </c>
      <c r="K718" t="s">
        <v>22</v>
      </c>
      <c r="L718">
        <v>1373432400</v>
      </c>
      <c r="M718" s="12">
        <f t="shared" si="34"/>
        <v>41465.208333333336</v>
      </c>
      <c r="N718">
        <v>1375851600</v>
      </c>
      <c r="O718" s="12">
        <f t="shared" si="35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33"/>
        <v>247.64285714285714</v>
      </c>
      <c r="G719" s="5" t="s">
        <v>20</v>
      </c>
      <c r="H719">
        <v>555</v>
      </c>
      <c r="I719">
        <f>VLOOKUP(B719,'Average Donation'!A:B,2)</f>
        <v>13868</v>
      </c>
      <c r="J719" t="s">
        <v>21</v>
      </c>
      <c r="K719" t="s">
        <v>22</v>
      </c>
      <c r="L719">
        <v>1313989200</v>
      </c>
      <c r="M719" s="12">
        <f t="shared" si="34"/>
        <v>40777.208333333336</v>
      </c>
      <c r="N719">
        <v>1315803600</v>
      </c>
      <c r="O719" s="12">
        <f t="shared" si="35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33"/>
        <v>100.20481927710843</v>
      </c>
      <c r="G720" s="5" t="s">
        <v>20</v>
      </c>
      <c r="H720">
        <v>297</v>
      </c>
      <c r="I720">
        <f>VLOOKUP(B720,'Average Donation'!A:B,2)</f>
        <v>8317</v>
      </c>
      <c r="J720" t="s">
        <v>21</v>
      </c>
      <c r="K720" t="s">
        <v>22</v>
      </c>
      <c r="L720">
        <v>1371445200</v>
      </c>
      <c r="M720" s="12">
        <f t="shared" si="34"/>
        <v>41442.208333333336</v>
      </c>
      <c r="N720">
        <v>1373691600</v>
      </c>
      <c r="O720" s="12">
        <f t="shared" si="35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33"/>
        <v>153</v>
      </c>
      <c r="G721" s="5" t="s">
        <v>20</v>
      </c>
      <c r="H721">
        <v>123</v>
      </c>
      <c r="I721">
        <f>VLOOKUP(B721,'Average Donation'!A:B,2)</f>
        <v>10557</v>
      </c>
      <c r="J721" t="s">
        <v>21</v>
      </c>
      <c r="K721" t="s">
        <v>22</v>
      </c>
      <c r="L721">
        <v>1338267600</v>
      </c>
      <c r="M721" s="12">
        <f t="shared" si="34"/>
        <v>41058.208333333336</v>
      </c>
      <c r="N721">
        <v>1339218000</v>
      </c>
      <c r="O721" s="12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33"/>
        <v>37.091954022988503</v>
      </c>
      <c r="G722" s="5" t="s">
        <v>74</v>
      </c>
      <c r="H722">
        <v>38</v>
      </c>
      <c r="I722">
        <f>VLOOKUP(B722,'Average Donation'!A:B,2)</f>
        <v>3227</v>
      </c>
      <c r="J722" t="s">
        <v>36</v>
      </c>
      <c r="K722" t="s">
        <v>37</v>
      </c>
      <c r="L722">
        <v>1519192800</v>
      </c>
      <c r="M722" s="12">
        <f t="shared" si="34"/>
        <v>43152.25</v>
      </c>
      <c r="N722">
        <v>1520402400</v>
      </c>
      <c r="O722" s="12">
        <f t="shared" si="35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33"/>
        <v>4.392394822006473</v>
      </c>
      <c r="G723" s="5" t="s">
        <v>74</v>
      </c>
      <c r="H723">
        <v>60</v>
      </c>
      <c r="I723">
        <f>VLOOKUP(B723,'Average Donation'!A:B,2)</f>
        <v>5429</v>
      </c>
      <c r="J723" t="s">
        <v>21</v>
      </c>
      <c r="K723" t="s">
        <v>22</v>
      </c>
      <c r="L723">
        <v>1522818000</v>
      </c>
      <c r="M723" s="12">
        <f t="shared" si="34"/>
        <v>43194.208333333328</v>
      </c>
      <c r="N723">
        <v>1523336400</v>
      </c>
      <c r="O723" s="12">
        <f t="shared" si="3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33"/>
        <v>156.50721649484535</v>
      </c>
      <c r="G724" s="5" t="s">
        <v>20</v>
      </c>
      <c r="H724">
        <v>3036</v>
      </c>
      <c r="I724">
        <f>VLOOKUP(B724,'Average Donation'!A:B,2)</f>
        <v>75906</v>
      </c>
      <c r="J724" t="s">
        <v>21</v>
      </c>
      <c r="K724" t="s">
        <v>22</v>
      </c>
      <c r="L724">
        <v>1509948000</v>
      </c>
      <c r="M724" s="12">
        <f t="shared" si="34"/>
        <v>43045.25</v>
      </c>
      <c r="N724">
        <v>1512280800</v>
      </c>
      <c r="O724" s="12">
        <f t="shared" si="35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33"/>
        <v>270.40816326530609</v>
      </c>
      <c r="G725" s="5" t="s">
        <v>20</v>
      </c>
      <c r="H725">
        <v>144</v>
      </c>
      <c r="I725">
        <f>VLOOKUP(B725,'Average Donation'!A:B,2)</f>
        <v>13250</v>
      </c>
      <c r="J725" t="s">
        <v>26</v>
      </c>
      <c r="K725" t="s">
        <v>27</v>
      </c>
      <c r="L725">
        <v>1456898400</v>
      </c>
      <c r="M725" s="12">
        <f t="shared" si="34"/>
        <v>42431.25</v>
      </c>
      <c r="N725">
        <v>1458709200</v>
      </c>
      <c r="O725" s="12">
        <f t="shared" si="35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33"/>
        <v>134.05952380952382</v>
      </c>
      <c r="G726" s="5" t="s">
        <v>20</v>
      </c>
      <c r="H726">
        <v>121</v>
      </c>
      <c r="I726">
        <f>VLOOKUP(B726,'Average Donation'!A:B,2)</f>
        <v>11261</v>
      </c>
      <c r="J726" t="s">
        <v>40</v>
      </c>
      <c r="K726" t="s">
        <v>41</v>
      </c>
      <c r="L726">
        <v>1413954000</v>
      </c>
      <c r="M726" s="12">
        <f t="shared" si="34"/>
        <v>41934.208333333336</v>
      </c>
      <c r="N726">
        <v>1414126800</v>
      </c>
      <c r="O726" s="12">
        <f t="shared" si="35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33"/>
        <v>50.398033126293996</v>
      </c>
      <c r="G727" s="5" t="s">
        <v>14</v>
      </c>
      <c r="H727">
        <v>1596</v>
      </c>
      <c r="I727">
        <f>VLOOKUP(B727,'Average Donation'!A:B,2)</f>
        <v>97369</v>
      </c>
      <c r="J727" t="s">
        <v>21</v>
      </c>
      <c r="K727" t="s">
        <v>22</v>
      </c>
      <c r="L727">
        <v>1416031200</v>
      </c>
      <c r="M727" s="12">
        <f t="shared" si="34"/>
        <v>41958.25</v>
      </c>
      <c r="N727">
        <v>1416204000</v>
      </c>
      <c r="O727" s="12">
        <f t="shared" si="35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33"/>
        <v>88.815837937384899</v>
      </c>
      <c r="G728" s="5" t="s">
        <v>74</v>
      </c>
      <c r="H728">
        <v>524</v>
      </c>
      <c r="I728">
        <f>VLOOKUP(B728,'Average Donation'!A:B,2)</f>
        <v>48227</v>
      </c>
      <c r="J728" t="s">
        <v>21</v>
      </c>
      <c r="K728" t="s">
        <v>22</v>
      </c>
      <c r="L728">
        <v>1287982800</v>
      </c>
      <c r="M728" s="12">
        <f t="shared" si="34"/>
        <v>40476.208333333336</v>
      </c>
      <c r="N728">
        <v>1288501200</v>
      </c>
      <c r="O728" s="12">
        <f t="shared" si="35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33"/>
        <v>165</v>
      </c>
      <c r="G729" s="5" t="s">
        <v>20</v>
      </c>
      <c r="H729">
        <v>181</v>
      </c>
      <c r="I729">
        <f>VLOOKUP(B729,'Average Donation'!A:B,2)</f>
        <v>14685</v>
      </c>
      <c r="J729" t="s">
        <v>21</v>
      </c>
      <c r="K729" t="s">
        <v>22</v>
      </c>
      <c r="L729">
        <v>1547964000</v>
      </c>
      <c r="M729" s="12">
        <f t="shared" si="34"/>
        <v>43485.25</v>
      </c>
      <c r="N729">
        <v>1552971600</v>
      </c>
      <c r="O729" s="12">
        <f t="shared" si="35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33"/>
        <v>17.5</v>
      </c>
      <c r="G730" s="5" t="s">
        <v>14</v>
      </c>
      <c r="H730">
        <v>10</v>
      </c>
      <c r="I730">
        <f>VLOOKUP(B730,'Average Donation'!A:B,2)</f>
        <v>735</v>
      </c>
      <c r="J730" t="s">
        <v>21</v>
      </c>
      <c r="K730" t="s">
        <v>22</v>
      </c>
      <c r="L730">
        <v>1464152400</v>
      </c>
      <c r="M730" s="12">
        <f t="shared" si="34"/>
        <v>42515.208333333328</v>
      </c>
      <c r="N730">
        <v>1465102800</v>
      </c>
      <c r="O730" s="12">
        <f t="shared" si="35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33"/>
        <v>185.66071428571428</v>
      </c>
      <c r="G731" s="5" t="s">
        <v>20</v>
      </c>
      <c r="H731">
        <v>122</v>
      </c>
      <c r="I731">
        <f>VLOOKUP(B731,'Average Donation'!A:B,2)</f>
        <v>10397</v>
      </c>
      <c r="J731" t="s">
        <v>21</v>
      </c>
      <c r="K731" t="s">
        <v>22</v>
      </c>
      <c r="L731">
        <v>1359957600</v>
      </c>
      <c r="M731" s="12">
        <f t="shared" si="34"/>
        <v>41309.25</v>
      </c>
      <c r="N731">
        <v>1360130400</v>
      </c>
      <c r="O731" s="12">
        <f t="shared" si="35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33"/>
        <v>412.6631944444444</v>
      </c>
      <c r="G732" s="5" t="s">
        <v>20</v>
      </c>
      <c r="H732">
        <v>1071</v>
      </c>
      <c r="I732">
        <f>VLOOKUP(B732,'Average Donation'!A:B,2)</f>
        <v>118847</v>
      </c>
      <c r="J732" t="s">
        <v>15</v>
      </c>
      <c r="K732" t="s">
        <v>16</v>
      </c>
      <c r="L732">
        <v>1432357200</v>
      </c>
      <c r="M732" s="12">
        <f t="shared" si="34"/>
        <v>42147.208333333328</v>
      </c>
      <c r="N732">
        <v>1432875600</v>
      </c>
      <c r="O732" s="12">
        <f t="shared" si="35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33"/>
        <v>90.25</v>
      </c>
      <c r="G733" s="5" t="s">
        <v>74</v>
      </c>
      <c r="H733">
        <v>219</v>
      </c>
      <c r="I733">
        <f>VLOOKUP(B733,'Average Donation'!A:B,2)</f>
        <v>7220</v>
      </c>
      <c r="J733" t="s">
        <v>21</v>
      </c>
      <c r="K733" t="s">
        <v>22</v>
      </c>
      <c r="L733">
        <v>1500786000</v>
      </c>
      <c r="M733" s="12">
        <f t="shared" si="34"/>
        <v>42939.208333333328</v>
      </c>
      <c r="N733">
        <v>1500872400</v>
      </c>
      <c r="O733" s="12">
        <f t="shared" si="35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33"/>
        <v>91.984615384615381</v>
      </c>
      <c r="G734" s="5" t="s">
        <v>14</v>
      </c>
      <c r="H734">
        <v>1121</v>
      </c>
      <c r="I734">
        <f>VLOOKUP(B734,'Average Donation'!A:B,2)</f>
        <v>107622</v>
      </c>
      <c r="J734" t="s">
        <v>21</v>
      </c>
      <c r="K734" t="s">
        <v>22</v>
      </c>
      <c r="L734">
        <v>1490158800</v>
      </c>
      <c r="M734" s="12">
        <f t="shared" si="34"/>
        <v>42816.208333333328</v>
      </c>
      <c r="N734">
        <v>1492146000</v>
      </c>
      <c r="O734" s="12">
        <f t="shared" si="3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33"/>
        <v>527.00632911392404</v>
      </c>
      <c r="G735" s="5" t="s">
        <v>20</v>
      </c>
      <c r="H735">
        <v>980</v>
      </c>
      <c r="I735">
        <f>VLOOKUP(B735,'Average Donation'!A:B,2)</f>
        <v>83267</v>
      </c>
      <c r="J735" t="s">
        <v>21</v>
      </c>
      <c r="K735" t="s">
        <v>22</v>
      </c>
      <c r="L735">
        <v>1406178000</v>
      </c>
      <c r="M735" s="12">
        <f t="shared" si="34"/>
        <v>41844.208333333336</v>
      </c>
      <c r="N735">
        <v>1407301200</v>
      </c>
      <c r="O735" s="12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33"/>
        <v>319.14285714285711</v>
      </c>
      <c r="G736" s="5" t="s">
        <v>20</v>
      </c>
      <c r="H736">
        <v>536</v>
      </c>
      <c r="I736">
        <f>VLOOKUP(B736,'Average Donation'!A:B,2)</f>
        <v>13404</v>
      </c>
      <c r="J736" t="s">
        <v>21</v>
      </c>
      <c r="K736" t="s">
        <v>22</v>
      </c>
      <c r="L736">
        <v>1485583200</v>
      </c>
      <c r="M736" s="12">
        <f t="shared" si="34"/>
        <v>42763.25</v>
      </c>
      <c r="N736">
        <v>1486620000</v>
      </c>
      <c r="O736" s="12">
        <f t="shared" si="35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33"/>
        <v>354.18867924528303</v>
      </c>
      <c r="G737" s="5" t="s">
        <v>20</v>
      </c>
      <c r="H737">
        <v>1991</v>
      </c>
      <c r="I737">
        <f>VLOOKUP(B737,'Average Donation'!A:B,2)</f>
        <v>131404</v>
      </c>
      <c r="J737" t="s">
        <v>21</v>
      </c>
      <c r="K737" t="s">
        <v>22</v>
      </c>
      <c r="L737">
        <v>1459314000</v>
      </c>
      <c r="M737" s="12">
        <f t="shared" si="34"/>
        <v>42459.208333333328</v>
      </c>
      <c r="N737">
        <v>1459918800</v>
      </c>
      <c r="O737" s="12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33"/>
        <v>32.896103896103895</v>
      </c>
      <c r="G738" s="5" t="s">
        <v>74</v>
      </c>
      <c r="H738">
        <v>29</v>
      </c>
      <c r="I738">
        <f>VLOOKUP(B738,'Average Donation'!A:B,2)</f>
        <v>2533</v>
      </c>
      <c r="J738" t="s">
        <v>21</v>
      </c>
      <c r="K738" t="s">
        <v>22</v>
      </c>
      <c r="L738">
        <v>1424412000</v>
      </c>
      <c r="M738" s="12">
        <f t="shared" si="34"/>
        <v>42055.25</v>
      </c>
      <c r="N738">
        <v>1424757600</v>
      </c>
      <c r="O738" s="12">
        <f t="shared" si="35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33"/>
        <v>135.8918918918919</v>
      </c>
      <c r="G739" s="5" t="s">
        <v>20</v>
      </c>
      <c r="H739">
        <v>180</v>
      </c>
      <c r="I739">
        <f>VLOOKUP(B739,'Average Donation'!A:B,2)</f>
        <v>5028</v>
      </c>
      <c r="J739" t="s">
        <v>21</v>
      </c>
      <c r="K739" t="s">
        <v>22</v>
      </c>
      <c r="L739">
        <v>1478844000</v>
      </c>
      <c r="M739" s="12">
        <f t="shared" si="34"/>
        <v>42685.25</v>
      </c>
      <c r="N739">
        <v>1479880800</v>
      </c>
      <c r="O739" s="12">
        <f t="shared" si="3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33"/>
        <v>2.0843373493975905</v>
      </c>
      <c r="G740" s="5" t="s">
        <v>14</v>
      </c>
      <c r="H740">
        <v>15</v>
      </c>
      <c r="I740">
        <f>VLOOKUP(B740,'Average Donation'!A:B,2)</f>
        <v>23694</v>
      </c>
      <c r="J740" t="s">
        <v>21</v>
      </c>
      <c r="K740" t="s">
        <v>22</v>
      </c>
      <c r="L740">
        <v>1416117600</v>
      </c>
      <c r="M740" s="12">
        <f t="shared" si="34"/>
        <v>41959.25</v>
      </c>
      <c r="N740">
        <v>1418018400</v>
      </c>
      <c r="O740" s="12">
        <f t="shared" si="35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33"/>
        <v>61</v>
      </c>
      <c r="G741" s="5" t="s">
        <v>14</v>
      </c>
      <c r="H741">
        <v>191</v>
      </c>
      <c r="I741">
        <f>VLOOKUP(B741,'Average Donation'!A:B,2)</f>
        <v>6100</v>
      </c>
      <c r="J741" t="s">
        <v>21</v>
      </c>
      <c r="K741" t="s">
        <v>22</v>
      </c>
      <c r="L741">
        <v>1340946000</v>
      </c>
      <c r="M741" s="12">
        <f t="shared" si="34"/>
        <v>41089.208333333336</v>
      </c>
      <c r="N741">
        <v>1341032400</v>
      </c>
      <c r="O741" s="12">
        <f t="shared" si="3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33"/>
        <v>30.037735849056602</v>
      </c>
      <c r="G742" s="5" t="s">
        <v>14</v>
      </c>
      <c r="H742">
        <v>16</v>
      </c>
      <c r="I742">
        <f>VLOOKUP(B742,'Average Donation'!A:B,2)</f>
        <v>1592</v>
      </c>
      <c r="J742" t="s">
        <v>21</v>
      </c>
      <c r="K742" t="s">
        <v>22</v>
      </c>
      <c r="L742">
        <v>1486101600</v>
      </c>
      <c r="M742" s="12">
        <f t="shared" si="34"/>
        <v>42769.25</v>
      </c>
      <c r="N742">
        <v>1486360800</v>
      </c>
      <c r="O742" s="12">
        <f t="shared" si="35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33"/>
        <v>1179.1666666666665</v>
      </c>
      <c r="G743" s="5" t="s">
        <v>20</v>
      </c>
      <c r="H743">
        <v>130</v>
      </c>
      <c r="I743">
        <f>VLOOKUP(B743,'Average Donation'!A:B,2)</f>
        <v>9813</v>
      </c>
      <c r="J743" t="s">
        <v>21</v>
      </c>
      <c r="K743" t="s">
        <v>22</v>
      </c>
      <c r="L743">
        <v>1274590800</v>
      </c>
      <c r="M743" s="12">
        <f t="shared" si="34"/>
        <v>40321.208333333336</v>
      </c>
      <c r="N743">
        <v>1274677200</v>
      </c>
      <c r="O743" s="12">
        <f t="shared" si="35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33"/>
        <v>1126.0833333333335</v>
      </c>
      <c r="G744" s="5" t="s">
        <v>20</v>
      </c>
      <c r="H744">
        <v>122</v>
      </c>
      <c r="I744">
        <f>VLOOKUP(B744,'Average Donation'!A:B,2)</f>
        <v>13513</v>
      </c>
      <c r="J744" t="s">
        <v>21</v>
      </c>
      <c r="K744" t="s">
        <v>22</v>
      </c>
      <c r="L744">
        <v>1263880800</v>
      </c>
      <c r="M744" s="12">
        <f t="shared" si="34"/>
        <v>40197.25</v>
      </c>
      <c r="N744">
        <v>1267509600</v>
      </c>
      <c r="O744" s="12">
        <f t="shared" si="3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33"/>
        <v>12.923076923076923</v>
      </c>
      <c r="G745" s="5" t="s">
        <v>14</v>
      </c>
      <c r="H745">
        <v>17</v>
      </c>
      <c r="I745">
        <f>VLOOKUP(B745,'Average Donation'!A:B,2)</f>
        <v>504</v>
      </c>
      <c r="J745" t="s">
        <v>21</v>
      </c>
      <c r="K745" t="s">
        <v>22</v>
      </c>
      <c r="L745">
        <v>1445403600</v>
      </c>
      <c r="M745" s="12">
        <f t="shared" si="34"/>
        <v>42298.208333333328</v>
      </c>
      <c r="N745">
        <v>1445922000</v>
      </c>
      <c r="O745" s="12">
        <f t="shared" si="35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33"/>
        <v>712</v>
      </c>
      <c r="G746" s="5" t="s">
        <v>20</v>
      </c>
      <c r="H746">
        <v>140</v>
      </c>
      <c r="I746">
        <f>VLOOKUP(B746,'Average Donation'!A:B,2)</f>
        <v>14240</v>
      </c>
      <c r="J746" t="s">
        <v>21</v>
      </c>
      <c r="K746" t="s">
        <v>22</v>
      </c>
      <c r="L746">
        <v>1533877200</v>
      </c>
      <c r="M746" s="12">
        <f t="shared" si="34"/>
        <v>43322.208333333328</v>
      </c>
      <c r="N746">
        <v>1534050000</v>
      </c>
      <c r="O746" s="12">
        <f t="shared" si="35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33"/>
        <v>30.304347826086957</v>
      </c>
      <c r="G747" s="5" t="s">
        <v>14</v>
      </c>
      <c r="H747">
        <v>34</v>
      </c>
      <c r="I747">
        <f>VLOOKUP(B747,'Average Donation'!A:B,2)</f>
        <v>2091</v>
      </c>
      <c r="J747" t="s">
        <v>21</v>
      </c>
      <c r="K747" t="s">
        <v>22</v>
      </c>
      <c r="L747">
        <v>1275195600</v>
      </c>
      <c r="M747" s="12">
        <f t="shared" si="34"/>
        <v>40328.208333333336</v>
      </c>
      <c r="N747">
        <v>1277528400</v>
      </c>
      <c r="O747" s="12">
        <f t="shared" si="35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33"/>
        <v>212.50896057347671</v>
      </c>
      <c r="G748" s="5" t="s">
        <v>20</v>
      </c>
      <c r="H748">
        <v>3388</v>
      </c>
      <c r="I748">
        <f>VLOOKUP(B748,'Average Donation'!A:B,2)</f>
        <v>118580</v>
      </c>
      <c r="J748" t="s">
        <v>21</v>
      </c>
      <c r="K748" t="s">
        <v>22</v>
      </c>
      <c r="L748">
        <v>1318136400</v>
      </c>
      <c r="M748" s="12">
        <f t="shared" si="34"/>
        <v>40825.208333333336</v>
      </c>
      <c r="N748">
        <v>1318568400</v>
      </c>
      <c r="O748" s="12">
        <f t="shared" si="35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33"/>
        <v>228.85714285714286</v>
      </c>
      <c r="G749" s="5" t="s">
        <v>20</v>
      </c>
      <c r="H749">
        <v>280</v>
      </c>
      <c r="I749">
        <f>VLOOKUP(B749,'Average Donation'!A:B,2)</f>
        <v>11214</v>
      </c>
      <c r="J749" t="s">
        <v>21</v>
      </c>
      <c r="K749" t="s">
        <v>22</v>
      </c>
      <c r="L749">
        <v>1283403600</v>
      </c>
      <c r="M749" s="12">
        <f t="shared" si="34"/>
        <v>40423.208333333336</v>
      </c>
      <c r="N749">
        <v>1284354000</v>
      </c>
      <c r="O749" s="12">
        <f t="shared" si="35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33"/>
        <v>34.959979476654695</v>
      </c>
      <c r="G750" s="5" t="s">
        <v>74</v>
      </c>
      <c r="H750">
        <v>614</v>
      </c>
      <c r="I750">
        <f>VLOOKUP(B750,'Average Donation'!A:B,2)</f>
        <v>68137</v>
      </c>
      <c r="J750" t="s">
        <v>21</v>
      </c>
      <c r="K750" t="s">
        <v>22</v>
      </c>
      <c r="L750">
        <v>1267423200</v>
      </c>
      <c r="M750" s="12">
        <f t="shared" si="34"/>
        <v>40238.25</v>
      </c>
      <c r="N750">
        <v>1269579600</v>
      </c>
      <c r="O750" s="12">
        <f t="shared" si="35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33"/>
        <v>157.29069767441862</v>
      </c>
      <c r="G751" s="5" t="s">
        <v>20</v>
      </c>
      <c r="H751">
        <v>366</v>
      </c>
      <c r="I751">
        <f>VLOOKUP(B751,'Average Donation'!A:B,2)</f>
        <v>13527</v>
      </c>
      <c r="J751" t="s">
        <v>107</v>
      </c>
      <c r="K751" t="s">
        <v>108</v>
      </c>
      <c r="L751">
        <v>1412744400</v>
      </c>
      <c r="M751" s="12">
        <f t="shared" si="34"/>
        <v>41920.208333333336</v>
      </c>
      <c r="N751">
        <v>1413781200</v>
      </c>
      <c r="O751" s="12">
        <f t="shared" si="35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33"/>
        <v>1</v>
      </c>
      <c r="G752" s="5" t="s">
        <v>14</v>
      </c>
      <c r="H752">
        <v>1</v>
      </c>
      <c r="I752">
        <f>VLOOKUP(B752,'Average Donation'!A:B,2)</f>
        <v>1</v>
      </c>
      <c r="J752" t="s">
        <v>40</v>
      </c>
      <c r="K752" t="s">
        <v>41</v>
      </c>
      <c r="L752">
        <v>1277960400</v>
      </c>
      <c r="M752" s="12">
        <f t="shared" si="34"/>
        <v>40360.208333333336</v>
      </c>
      <c r="N752">
        <v>1280120400</v>
      </c>
      <c r="O752" s="12">
        <f t="shared" si="3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33"/>
        <v>232.30555555555554</v>
      </c>
      <c r="G753" s="5" t="s">
        <v>20</v>
      </c>
      <c r="H753">
        <v>270</v>
      </c>
      <c r="I753">
        <f>VLOOKUP(B753,'Average Donation'!A:B,2)</f>
        <v>8363</v>
      </c>
      <c r="J753" t="s">
        <v>21</v>
      </c>
      <c r="K753" t="s">
        <v>22</v>
      </c>
      <c r="L753">
        <v>1458190800</v>
      </c>
      <c r="M753" s="12">
        <f t="shared" si="34"/>
        <v>42446.208333333328</v>
      </c>
      <c r="N753">
        <v>1459486800</v>
      </c>
      <c r="O753" s="12">
        <f t="shared" si="35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33"/>
        <v>92.448275862068968</v>
      </c>
      <c r="G754" s="5" t="s">
        <v>74</v>
      </c>
      <c r="H754">
        <v>114</v>
      </c>
      <c r="I754">
        <f>VLOOKUP(B754,'Average Donation'!A:B,2)</f>
        <v>5362</v>
      </c>
      <c r="J754" t="s">
        <v>21</v>
      </c>
      <c r="K754" t="s">
        <v>22</v>
      </c>
      <c r="L754">
        <v>1280984400</v>
      </c>
      <c r="M754" s="12">
        <f t="shared" si="34"/>
        <v>40395.208333333336</v>
      </c>
      <c r="N754">
        <v>1282539600</v>
      </c>
      <c r="O754" s="12">
        <f t="shared" si="35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33"/>
        <v>256.70212765957444</v>
      </c>
      <c r="G755" s="5" t="s">
        <v>20</v>
      </c>
      <c r="H755">
        <v>137</v>
      </c>
      <c r="I755">
        <f>VLOOKUP(B755,'Average Donation'!A:B,2)</f>
        <v>12065</v>
      </c>
      <c r="J755" t="s">
        <v>21</v>
      </c>
      <c r="K755" t="s">
        <v>22</v>
      </c>
      <c r="L755">
        <v>1274590800</v>
      </c>
      <c r="M755" s="12">
        <f t="shared" si="34"/>
        <v>40321.208333333336</v>
      </c>
      <c r="N755">
        <v>1275886800</v>
      </c>
      <c r="O755" s="12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33"/>
        <v>168.47017045454547</v>
      </c>
      <c r="G756" s="5" t="s">
        <v>20</v>
      </c>
      <c r="H756">
        <v>3205</v>
      </c>
      <c r="I756">
        <f>VLOOKUP(B756,'Average Donation'!A:B,2)</f>
        <v>118603</v>
      </c>
      <c r="J756" t="s">
        <v>21</v>
      </c>
      <c r="K756" t="s">
        <v>22</v>
      </c>
      <c r="L756">
        <v>1351400400</v>
      </c>
      <c r="M756" s="12">
        <f t="shared" si="34"/>
        <v>41210.208333333336</v>
      </c>
      <c r="N756">
        <v>1355983200</v>
      </c>
      <c r="O756" s="12">
        <f t="shared" si="35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33"/>
        <v>166.57777777777778</v>
      </c>
      <c r="G757" s="5" t="s">
        <v>20</v>
      </c>
      <c r="H757">
        <v>288</v>
      </c>
      <c r="I757">
        <f>VLOOKUP(B757,'Average Donation'!A:B,2)</f>
        <v>7496</v>
      </c>
      <c r="J757" t="s">
        <v>36</v>
      </c>
      <c r="K757" t="s">
        <v>37</v>
      </c>
      <c r="L757">
        <v>1514354400</v>
      </c>
      <c r="M757" s="12">
        <f t="shared" si="34"/>
        <v>43096.25</v>
      </c>
      <c r="N757">
        <v>1515391200</v>
      </c>
      <c r="O757" s="12">
        <f t="shared" si="35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33"/>
        <v>772.07692307692309</v>
      </c>
      <c r="G758" s="5" t="s">
        <v>20</v>
      </c>
      <c r="H758">
        <v>148</v>
      </c>
      <c r="I758">
        <f>VLOOKUP(B758,'Average Donation'!A:B,2)</f>
        <v>10037</v>
      </c>
      <c r="J758" t="s">
        <v>21</v>
      </c>
      <c r="K758" t="s">
        <v>22</v>
      </c>
      <c r="L758">
        <v>1421733600</v>
      </c>
      <c r="M758" s="12">
        <f t="shared" si="34"/>
        <v>42024.25</v>
      </c>
      <c r="N758">
        <v>1422252000</v>
      </c>
      <c r="O758" s="12">
        <f t="shared" si="35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33"/>
        <v>406.85714285714283</v>
      </c>
      <c r="G759" s="5" t="s">
        <v>20</v>
      </c>
      <c r="H759">
        <v>114</v>
      </c>
      <c r="I759">
        <f>VLOOKUP(B759,'Average Donation'!A:B,2)</f>
        <v>5696</v>
      </c>
      <c r="J759" t="s">
        <v>21</v>
      </c>
      <c r="K759" t="s">
        <v>22</v>
      </c>
      <c r="L759">
        <v>1305176400</v>
      </c>
      <c r="M759" s="12">
        <f t="shared" si="34"/>
        <v>40675.208333333336</v>
      </c>
      <c r="N759">
        <v>1305522000</v>
      </c>
      <c r="O759" s="12">
        <f t="shared" si="35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33"/>
        <v>564.20608108108115</v>
      </c>
      <c r="G760" s="5" t="s">
        <v>20</v>
      </c>
      <c r="H760">
        <v>1518</v>
      </c>
      <c r="I760">
        <f>VLOOKUP(B760,'Average Donation'!A:B,2)</f>
        <v>167005</v>
      </c>
      <c r="J760" t="s">
        <v>15</v>
      </c>
      <c r="K760" t="s">
        <v>16</v>
      </c>
      <c r="L760">
        <v>1414126800</v>
      </c>
      <c r="M760" s="12">
        <f t="shared" si="34"/>
        <v>41936.208333333336</v>
      </c>
      <c r="N760">
        <v>1414904400</v>
      </c>
      <c r="O760" s="12">
        <f t="shared" si="3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33"/>
        <v>68.426865671641792</v>
      </c>
      <c r="G761" s="5" t="s">
        <v>14</v>
      </c>
      <c r="H761">
        <v>1274</v>
      </c>
      <c r="I761">
        <f>VLOOKUP(B761,'Average Donation'!A:B,2)</f>
        <v>114615</v>
      </c>
      <c r="J761" t="s">
        <v>21</v>
      </c>
      <c r="K761" t="s">
        <v>22</v>
      </c>
      <c r="L761">
        <v>1517810400</v>
      </c>
      <c r="M761" s="12">
        <f t="shared" si="34"/>
        <v>43136.25</v>
      </c>
      <c r="N761">
        <v>1520402400</v>
      </c>
      <c r="O761" s="12">
        <f t="shared" si="3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33"/>
        <v>34.351966873706004</v>
      </c>
      <c r="G762" s="5" t="s">
        <v>14</v>
      </c>
      <c r="H762">
        <v>210</v>
      </c>
      <c r="I762">
        <f>VLOOKUP(B762,'Average Donation'!A:B,2)</f>
        <v>16592</v>
      </c>
      <c r="J762" t="s">
        <v>107</v>
      </c>
      <c r="K762" t="s">
        <v>108</v>
      </c>
      <c r="L762">
        <v>1564635600</v>
      </c>
      <c r="M762" s="12">
        <f t="shared" si="34"/>
        <v>43678.208333333328</v>
      </c>
      <c r="N762">
        <v>1567141200</v>
      </c>
      <c r="O762" s="12">
        <f t="shared" si="35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33"/>
        <v>655.4545454545455</v>
      </c>
      <c r="G763" s="5" t="s">
        <v>20</v>
      </c>
      <c r="H763">
        <v>166</v>
      </c>
      <c r="I763">
        <f>VLOOKUP(B763,'Average Donation'!A:B,2)</f>
        <v>14420</v>
      </c>
      <c r="J763" t="s">
        <v>21</v>
      </c>
      <c r="K763" t="s">
        <v>22</v>
      </c>
      <c r="L763">
        <v>1500699600</v>
      </c>
      <c r="M763" s="12">
        <f t="shared" si="34"/>
        <v>42938.208333333328</v>
      </c>
      <c r="N763">
        <v>1501131600</v>
      </c>
      <c r="O763" s="12">
        <f t="shared" si="3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33"/>
        <v>177.25714285714284</v>
      </c>
      <c r="G764" s="5" t="s">
        <v>20</v>
      </c>
      <c r="H764">
        <v>100</v>
      </c>
      <c r="I764">
        <f>VLOOKUP(B764,'Average Donation'!A:B,2)</f>
        <v>36091.666666666664</v>
      </c>
      <c r="J764" t="s">
        <v>26</v>
      </c>
      <c r="K764" t="s">
        <v>27</v>
      </c>
      <c r="L764">
        <v>1354082400</v>
      </c>
      <c r="M764" s="12">
        <f t="shared" si="34"/>
        <v>41241.25</v>
      </c>
      <c r="N764">
        <v>1355032800</v>
      </c>
      <c r="O764" s="12">
        <f t="shared" si="3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33"/>
        <v>113.17857142857144</v>
      </c>
      <c r="G765" s="5" t="s">
        <v>20</v>
      </c>
      <c r="H765">
        <v>235</v>
      </c>
      <c r="I765">
        <f>VLOOKUP(B765,'Average Donation'!A:B,2)</f>
        <v>6338</v>
      </c>
      <c r="J765" t="s">
        <v>21</v>
      </c>
      <c r="K765" t="s">
        <v>22</v>
      </c>
      <c r="L765">
        <v>1336453200</v>
      </c>
      <c r="M765" s="12">
        <f t="shared" si="34"/>
        <v>41037.208333333336</v>
      </c>
      <c r="N765">
        <v>1339477200</v>
      </c>
      <c r="O765" s="12">
        <f t="shared" si="35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33"/>
        <v>728.18181818181824</v>
      </c>
      <c r="G766" s="5" t="s">
        <v>20</v>
      </c>
      <c r="H766">
        <v>148</v>
      </c>
      <c r="I766">
        <f>VLOOKUP(B766,'Average Donation'!A:B,2)</f>
        <v>8010</v>
      </c>
      <c r="J766" t="s">
        <v>21</v>
      </c>
      <c r="K766" t="s">
        <v>22</v>
      </c>
      <c r="L766">
        <v>1305262800</v>
      </c>
      <c r="M766" s="12">
        <f t="shared" si="34"/>
        <v>40676.208333333336</v>
      </c>
      <c r="N766">
        <v>1305954000</v>
      </c>
      <c r="O766" s="12">
        <f t="shared" si="3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33"/>
        <v>208.33333333333334</v>
      </c>
      <c r="G767" s="5" t="s">
        <v>20</v>
      </c>
      <c r="H767">
        <v>198</v>
      </c>
      <c r="I767">
        <f>VLOOKUP(B767,'Average Donation'!A:B,2)</f>
        <v>8125</v>
      </c>
      <c r="J767" t="s">
        <v>21</v>
      </c>
      <c r="K767" t="s">
        <v>22</v>
      </c>
      <c r="L767">
        <v>1492232400</v>
      </c>
      <c r="M767" s="12">
        <f t="shared" si="34"/>
        <v>42840.208333333328</v>
      </c>
      <c r="N767">
        <v>1494392400</v>
      </c>
      <c r="O767" s="12">
        <f t="shared" si="3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33"/>
        <v>31.171232876712331</v>
      </c>
      <c r="G768" s="5" t="s">
        <v>14</v>
      </c>
      <c r="H768">
        <v>248</v>
      </c>
      <c r="I768">
        <f>VLOOKUP(B768,'Average Donation'!A:B,2)</f>
        <v>13653</v>
      </c>
      <c r="J768" t="s">
        <v>26</v>
      </c>
      <c r="K768" t="s">
        <v>27</v>
      </c>
      <c r="L768">
        <v>1537333200</v>
      </c>
      <c r="M768" s="12">
        <f t="shared" si="34"/>
        <v>43362.208333333328</v>
      </c>
      <c r="N768">
        <v>1537419600</v>
      </c>
      <c r="O768" s="12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33"/>
        <v>56.967078189300416</v>
      </c>
      <c r="G769" s="5" t="s">
        <v>14</v>
      </c>
      <c r="H769">
        <v>513</v>
      </c>
      <c r="I769">
        <f>VLOOKUP(B769,'Average Donation'!A:B,2)</f>
        <v>55372</v>
      </c>
      <c r="J769" t="s">
        <v>21</v>
      </c>
      <c r="K769" t="s">
        <v>22</v>
      </c>
      <c r="L769">
        <v>1444107600</v>
      </c>
      <c r="M769" s="12">
        <f t="shared" si="34"/>
        <v>42283.208333333328</v>
      </c>
      <c r="N769">
        <v>1447999200</v>
      </c>
      <c r="O769" s="12">
        <f t="shared" si="35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33"/>
        <v>231</v>
      </c>
      <c r="G770" s="5" t="s">
        <v>20</v>
      </c>
      <c r="H770">
        <v>150</v>
      </c>
      <c r="I770">
        <f>VLOOKUP(B770,'Average Donation'!A:B,2)</f>
        <v>11088</v>
      </c>
      <c r="J770" t="s">
        <v>21</v>
      </c>
      <c r="K770" t="s">
        <v>22</v>
      </c>
      <c r="L770">
        <v>1386741600</v>
      </c>
      <c r="M770" s="12">
        <f t="shared" si="34"/>
        <v>41619.25</v>
      </c>
      <c r="N770">
        <v>1388037600</v>
      </c>
      <c r="O770" s="12">
        <f t="shared" si="35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36">100*(E771/D771)</f>
        <v>86.867834394904463</v>
      </c>
      <c r="G771" s="5" t="s">
        <v>14</v>
      </c>
      <c r="H771">
        <v>3410</v>
      </c>
      <c r="I771">
        <f>VLOOKUP(B771,'Average Donation'!A:B,2)</f>
        <v>109106</v>
      </c>
      <c r="J771" t="s">
        <v>21</v>
      </c>
      <c r="K771" t="s">
        <v>22</v>
      </c>
      <c r="L771">
        <v>1376542800</v>
      </c>
      <c r="M771" s="12">
        <f t="shared" ref="M771:M834" si="37">(((L771/60)/60)/24)+DATE(1970,1,1)</f>
        <v>41501.208333333336</v>
      </c>
      <c r="N771">
        <v>1378789200</v>
      </c>
      <c r="O771" s="12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36"/>
        <v>270.74418604651163</v>
      </c>
      <c r="G772" s="5" t="s">
        <v>20</v>
      </c>
      <c r="H772">
        <v>216</v>
      </c>
      <c r="I772">
        <f>VLOOKUP(B772,'Average Donation'!A:B,2)</f>
        <v>11642</v>
      </c>
      <c r="J772" t="s">
        <v>107</v>
      </c>
      <c r="K772" t="s">
        <v>108</v>
      </c>
      <c r="L772">
        <v>1397451600</v>
      </c>
      <c r="M772" s="12">
        <f t="shared" si="37"/>
        <v>41743.208333333336</v>
      </c>
      <c r="N772">
        <v>1398056400</v>
      </c>
      <c r="O772" s="12">
        <f t="shared" si="38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36"/>
        <v>49.446428571428569</v>
      </c>
      <c r="G773" s="5" t="s">
        <v>74</v>
      </c>
      <c r="H773">
        <v>26</v>
      </c>
      <c r="I773">
        <f>VLOOKUP(B773,'Average Donation'!A:B,2)</f>
        <v>2769</v>
      </c>
      <c r="J773" t="s">
        <v>21</v>
      </c>
      <c r="K773" t="s">
        <v>22</v>
      </c>
      <c r="L773">
        <v>1548482400</v>
      </c>
      <c r="M773" s="12">
        <f t="shared" si="37"/>
        <v>43491.25</v>
      </c>
      <c r="N773">
        <v>1550815200</v>
      </c>
      <c r="O773" s="12">
        <f t="shared" si="38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36"/>
        <v>113.3596256684492</v>
      </c>
      <c r="G774" s="5" t="s">
        <v>20</v>
      </c>
      <c r="H774">
        <v>5139</v>
      </c>
      <c r="I774">
        <f>VLOOKUP(B774,'Average Donation'!A:B,2)</f>
        <v>169586</v>
      </c>
      <c r="J774" t="s">
        <v>21</v>
      </c>
      <c r="K774" t="s">
        <v>22</v>
      </c>
      <c r="L774">
        <v>1549692000</v>
      </c>
      <c r="M774" s="12">
        <f t="shared" si="37"/>
        <v>43505.25</v>
      </c>
      <c r="N774">
        <v>1550037600</v>
      </c>
      <c r="O774" s="12">
        <f t="shared" si="38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36"/>
        <v>190.55555555555554</v>
      </c>
      <c r="G775" s="5" t="s">
        <v>20</v>
      </c>
      <c r="H775">
        <v>2353</v>
      </c>
      <c r="I775">
        <f>VLOOKUP(B775,'Average Donation'!A:B,2)</f>
        <v>101185</v>
      </c>
      <c r="J775" t="s">
        <v>21</v>
      </c>
      <c r="K775" t="s">
        <v>22</v>
      </c>
      <c r="L775">
        <v>1492059600</v>
      </c>
      <c r="M775" s="12">
        <f t="shared" si="37"/>
        <v>42838.208333333328</v>
      </c>
      <c r="N775">
        <v>1492923600</v>
      </c>
      <c r="O775" s="12">
        <f t="shared" si="38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36"/>
        <v>135.5</v>
      </c>
      <c r="G776" s="5" t="s">
        <v>20</v>
      </c>
      <c r="H776">
        <v>78</v>
      </c>
      <c r="I776">
        <f>VLOOKUP(B776,'Average Donation'!A:B,2)</f>
        <v>6775</v>
      </c>
      <c r="J776" t="s">
        <v>107</v>
      </c>
      <c r="K776" t="s">
        <v>108</v>
      </c>
      <c r="L776">
        <v>1463979600</v>
      </c>
      <c r="M776" s="12">
        <f t="shared" si="37"/>
        <v>42513.208333333328</v>
      </c>
      <c r="N776">
        <v>1467522000</v>
      </c>
      <c r="O776" s="12">
        <f t="shared" si="38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36"/>
        <v>10.297872340425531</v>
      </c>
      <c r="G777" s="5" t="s">
        <v>14</v>
      </c>
      <c r="H777">
        <v>10</v>
      </c>
      <c r="I777">
        <f>VLOOKUP(B777,'Average Donation'!A:B,2)</f>
        <v>968</v>
      </c>
      <c r="J777" t="s">
        <v>21</v>
      </c>
      <c r="K777" t="s">
        <v>22</v>
      </c>
      <c r="L777">
        <v>1415253600</v>
      </c>
      <c r="M777" s="12">
        <f t="shared" si="37"/>
        <v>41949.25</v>
      </c>
      <c r="N777">
        <v>1416117600</v>
      </c>
      <c r="O777" s="12">
        <f t="shared" si="38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36"/>
        <v>65.544223826714799</v>
      </c>
      <c r="G778" s="5" t="s">
        <v>14</v>
      </c>
      <c r="H778">
        <v>2201</v>
      </c>
      <c r="I778">
        <f>VLOOKUP(B778,'Average Donation'!A:B,2)</f>
        <v>72623</v>
      </c>
      <c r="J778" t="s">
        <v>21</v>
      </c>
      <c r="K778" t="s">
        <v>22</v>
      </c>
      <c r="L778">
        <v>1562216400</v>
      </c>
      <c r="M778" s="12">
        <f t="shared" si="37"/>
        <v>43650.208333333328</v>
      </c>
      <c r="N778">
        <v>1563771600</v>
      </c>
      <c r="O778" s="12">
        <f t="shared" si="38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36"/>
        <v>49.026652452025587</v>
      </c>
      <c r="G779" s="5" t="s">
        <v>14</v>
      </c>
      <c r="H779">
        <v>676</v>
      </c>
      <c r="I779">
        <f>VLOOKUP(B779,'Average Donation'!A:B,2)</f>
        <v>45987</v>
      </c>
      <c r="J779" t="s">
        <v>21</v>
      </c>
      <c r="K779" t="s">
        <v>22</v>
      </c>
      <c r="L779">
        <v>1316754000</v>
      </c>
      <c r="M779" s="12">
        <f t="shared" si="37"/>
        <v>40809.208333333336</v>
      </c>
      <c r="N779">
        <v>1319259600</v>
      </c>
      <c r="O779" s="12">
        <f t="shared" si="38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36"/>
        <v>787.92307692307691</v>
      </c>
      <c r="G780" s="5" t="s">
        <v>20</v>
      </c>
      <c r="H780">
        <v>174</v>
      </c>
      <c r="I780">
        <f>VLOOKUP(B780,'Average Donation'!A:B,2)</f>
        <v>10243</v>
      </c>
      <c r="J780" t="s">
        <v>98</v>
      </c>
      <c r="K780" t="s">
        <v>99</v>
      </c>
      <c r="L780">
        <v>1313211600</v>
      </c>
      <c r="M780" s="12">
        <f t="shared" si="37"/>
        <v>40768.208333333336</v>
      </c>
      <c r="N780">
        <v>1313643600</v>
      </c>
      <c r="O780" s="12">
        <f t="shared" si="38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36"/>
        <v>80.306347746090154</v>
      </c>
      <c r="G781" s="5" t="s">
        <v>14</v>
      </c>
      <c r="H781">
        <v>831</v>
      </c>
      <c r="I781">
        <f>VLOOKUP(B781,'Average Donation'!A:B,2)</f>
        <v>87293</v>
      </c>
      <c r="J781" t="s">
        <v>21</v>
      </c>
      <c r="K781" t="s">
        <v>22</v>
      </c>
      <c r="L781">
        <v>1439528400</v>
      </c>
      <c r="M781" s="12">
        <f t="shared" si="37"/>
        <v>42230.208333333328</v>
      </c>
      <c r="N781">
        <v>1440306000</v>
      </c>
      <c r="O781" s="12">
        <f t="shared" si="38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36"/>
        <v>106.29411764705883</v>
      </c>
      <c r="G782" s="5" t="s">
        <v>20</v>
      </c>
      <c r="H782">
        <v>164</v>
      </c>
      <c r="I782">
        <f>VLOOKUP(B782,'Average Donation'!A:B,2)</f>
        <v>5421</v>
      </c>
      <c r="J782" t="s">
        <v>21</v>
      </c>
      <c r="K782" t="s">
        <v>22</v>
      </c>
      <c r="L782">
        <v>1469163600</v>
      </c>
      <c r="M782" s="12">
        <f t="shared" si="37"/>
        <v>42573.208333333328</v>
      </c>
      <c r="N782">
        <v>1470805200</v>
      </c>
      <c r="O782" s="12">
        <f t="shared" si="38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36"/>
        <v>50.735632183908038</v>
      </c>
      <c r="G783" s="5" t="s">
        <v>74</v>
      </c>
      <c r="H783">
        <v>56</v>
      </c>
      <c r="I783">
        <f>VLOOKUP(B783,'Average Donation'!A:B,2)</f>
        <v>4414</v>
      </c>
      <c r="J783" t="s">
        <v>98</v>
      </c>
      <c r="K783" t="s">
        <v>99</v>
      </c>
      <c r="L783">
        <v>1288501200</v>
      </c>
      <c r="M783" s="12">
        <f t="shared" si="37"/>
        <v>40482.208333333336</v>
      </c>
      <c r="N783">
        <v>1292911200</v>
      </c>
      <c r="O783" s="12">
        <f t="shared" si="38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36"/>
        <v>215.31372549019611</v>
      </c>
      <c r="G784" s="5" t="s">
        <v>20</v>
      </c>
      <c r="H784">
        <v>161</v>
      </c>
      <c r="I784">
        <f>VLOOKUP(B784,'Average Donation'!A:B,2)</f>
        <v>36025</v>
      </c>
      <c r="J784" t="s">
        <v>21</v>
      </c>
      <c r="K784" t="s">
        <v>22</v>
      </c>
      <c r="L784">
        <v>1298959200</v>
      </c>
      <c r="M784" s="12">
        <f t="shared" si="37"/>
        <v>40603.25</v>
      </c>
      <c r="N784">
        <v>1301374800</v>
      </c>
      <c r="O784" s="12">
        <f t="shared" si="38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36"/>
        <v>141.22972972972974</v>
      </c>
      <c r="G785" s="5" t="s">
        <v>20</v>
      </c>
      <c r="H785">
        <v>138</v>
      </c>
      <c r="I785">
        <f>VLOOKUP(B785,'Average Donation'!A:B,2)</f>
        <v>10451</v>
      </c>
      <c r="J785" t="s">
        <v>21</v>
      </c>
      <c r="K785" t="s">
        <v>22</v>
      </c>
      <c r="L785">
        <v>1387260000</v>
      </c>
      <c r="M785" s="12">
        <f t="shared" si="37"/>
        <v>41625.25</v>
      </c>
      <c r="N785">
        <v>1387864800</v>
      </c>
      <c r="O785" s="12">
        <f t="shared" si="38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36"/>
        <v>115.33745781777279</v>
      </c>
      <c r="G786" s="5" t="s">
        <v>20</v>
      </c>
      <c r="H786">
        <v>3308</v>
      </c>
      <c r="I786">
        <f>VLOOKUP(B786,'Average Donation'!A:B,2)</f>
        <v>102535</v>
      </c>
      <c r="J786" t="s">
        <v>21</v>
      </c>
      <c r="K786" t="s">
        <v>22</v>
      </c>
      <c r="L786">
        <v>1457244000</v>
      </c>
      <c r="M786" s="12">
        <f t="shared" si="37"/>
        <v>42435.25</v>
      </c>
      <c r="N786">
        <v>1458190800</v>
      </c>
      <c r="O786" s="12">
        <f t="shared" si="38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36"/>
        <v>193.11940298507463</v>
      </c>
      <c r="G787" s="5" t="s">
        <v>20</v>
      </c>
      <c r="H787">
        <v>127</v>
      </c>
      <c r="I787">
        <f>VLOOKUP(B787,'Average Donation'!A:B,2)</f>
        <v>12939</v>
      </c>
      <c r="J787" t="s">
        <v>26</v>
      </c>
      <c r="K787" t="s">
        <v>27</v>
      </c>
      <c r="L787">
        <v>1556341200</v>
      </c>
      <c r="M787" s="12">
        <f t="shared" si="37"/>
        <v>43582.208333333328</v>
      </c>
      <c r="N787">
        <v>1559278800</v>
      </c>
      <c r="O787" s="12">
        <f t="shared" si="38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36"/>
        <v>729.73333333333335</v>
      </c>
      <c r="G788" s="5" t="s">
        <v>20</v>
      </c>
      <c r="H788">
        <v>207</v>
      </c>
      <c r="I788">
        <f>VLOOKUP(B788,'Average Donation'!A:B,2)</f>
        <v>10946</v>
      </c>
      <c r="J788" t="s">
        <v>107</v>
      </c>
      <c r="K788" t="s">
        <v>108</v>
      </c>
      <c r="L788">
        <v>1522126800</v>
      </c>
      <c r="M788" s="12">
        <f t="shared" si="37"/>
        <v>43186.208333333328</v>
      </c>
      <c r="N788">
        <v>1522731600</v>
      </c>
      <c r="O788" s="12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36"/>
        <v>99.66339869281046</v>
      </c>
      <c r="G789" s="5" t="s">
        <v>14</v>
      </c>
      <c r="H789">
        <v>859</v>
      </c>
      <c r="I789">
        <f>VLOOKUP(B789,'Average Donation'!A:B,2)</f>
        <v>60994</v>
      </c>
      <c r="J789" t="s">
        <v>15</v>
      </c>
      <c r="K789" t="s">
        <v>16</v>
      </c>
      <c r="L789">
        <v>1305954000</v>
      </c>
      <c r="M789" s="12">
        <f t="shared" si="37"/>
        <v>40684.208333333336</v>
      </c>
      <c r="N789">
        <v>1306731600</v>
      </c>
      <c r="O789" s="12">
        <f t="shared" si="38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36"/>
        <v>88.166666666666671</v>
      </c>
      <c r="G790" s="5" t="s">
        <v>47</v>
      </c>
      <c r="H790">
        <v>31</v>
      </c>
      <c r="I790">
        <f>VLOOKUP(B790,'Average Donation'!A:B,2)</f>
        <v>3174</v>
      </c>
      <c r="J790" t="s">
        <v>21</v>
      </c>
      <c r="K790" t="s">
        <v>22</v>
      </c>
      <c r="L790">
        <v>1350709200</v>
      </c>
      <c r="M790" s="12">
        <f t="shared" si="37"/>
        <v>41202.208333333336</v>
      </c>
      <c r="N790">
        <v>1352527200</v>
      </c>
      <c r="O790" s="12">
        <f t="shared" si="38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36"/>
        <v>37.233333333333334</v>
      </c>
      <c r="G791" s="5" t="s">
        <v>14</v>
      </c>
      <c r="H791">
        <v>45</v>
      </c>
      <c r="I791">
        <f>VLOOKUP(B791,'Average Donation'!A:B,2)</f>
        <v>3351</v>
      </c>
      <c r="J791" t="s">
        <v>21</v>
      </c>
      <c r="K791" t="s">
        <v>22</v>
      </c>
      <c r="L791">
        <v>1401166800</v>
      </c>
      <c r="M791" s="12">
        <f t="shared" si="37"/>
        <v>41786.208333333336</v>
      </c>
      <c r="N791">
        <v>1404363600</v>
      </c>
      <c r="O791" s="12">
        <f t="shared" si="38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36"/>
        <v>30.540075309306079</v>
      </c>
      <c r="G792" s="5" t="s">
        <v>74</v>
      </c>
      <c r="H792">
        <v>1113</v>
      </c>
      <c r="I792">
        <f>VLOOKUP(B792,'Average Donation'!A:B,2)</f>
        <v>56774</v>
      </c>
      <c r="J792" t="s">
        <v>21</v>
      </c>
      <c r="K792" t="s">
        <v>22</v>
      </c>
      <c r="L792">
        <v>1266127200</v>
      </c>
      <c r="M792" s="12">
        <f t="shared" si="37"/>
        <v>40223.25</v>
      </c>
      <c r="N792">
        <v>1266645600</v>
      </c>
      <c r="O792" s="12">
        <f t="shared" si="38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36"/>
        <v>25.714285714285712</v>
      </c>
      <c r="G793" s="5" t="s">
        <v>14</v>
      </c>
      <c r="H793">
        <v>6</v>
      </c>
      <c r="I793">
        <f>VLOOKUP(B793,'Average Donation'!A:B,2)</f>
        <v>540</v>
      </c>
      <c r="J793" t="s">
        <v>21</v>
      </c>
      <c r="K793" t="s">
        <v>22</v>
      </c>
      <c r="L793">
        <v>1481436000</v>
      </c>
      <c r="M793" s="12">
        <f t="shared" si="37"/>
        <v>42715.25</v>
      </c>
      <c r="N793">
        <v>1482818400</v>
      </c>
      <c r="O793" s="12">
        <f t="shared" si="38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36"/>
        <v>34</v>
      </c>
      <c r="G794" s="5" t="s">
        <v>14</v>
      </c>
      <c r="H794">
        <v>7</v>
      </c>
      <c r="I794">
        <f>VLOOKUP(B794,'Average Donation'!A:B,2)</f>
        <v>680</v>
      </c>
      <c r="J794" t="s">
        <v>21</v>
      </c>
      <c r="K794" t="s">
        <v>22</v>
      </c>
      <c r="L794">
        <v>1372222800</v>
      </c>
      <c r="M794" s="12">
        <f t="shared" si="37"/>
        <v>41451.208333333336</v>
      </c>
      <c r="N794">
        <v>1374642000</v>
      </c>
      <c r="O794" s="12">
        <f t="shared" si="38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36"/>
        <v>1185.909090909091</v>
      </c>
      <c r="G795" s="5" t="s">
        <v>20</v>
      </c>
      <c r="H795">
        <v>181</v>
      </c>
      <c r="I795">
        <f>VLOOKUP(B795,'Average Donation'!A:B,2)</f>
        <v>13045</v>
      </c>
      <c r="J795" t="s">
        <v>98</v>
      </c>
      <c r="K795" t="s">
        <v>99</v>
      </c>
      <c r="L795">
        <v>1372136400</v>
      </c>
      <c r="M795" s="12">
        <f t="shared" si="37"/>
        <v>41450.208333333336</v>
      </c>
      <c r="N795">
        <v>1372482000</v>
      </c>
      <c r="O795" s="12">
        <f t="shared" si="38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36"/>
        <v>125.39393939393939</v>
      </c>
      <c r="G796" s="5" t="s">
        <v>20</v>
      </c>
      <c r="H796">
        <v>110</v>
      </c>
      <c r="I796">
        <f>VLOOKUP(B796,'Average Donation'!A:B,2)</f>
        <v>8276</v>
      </c>
      <c r="J796" t="s">
        <v>21</v>
      </c>
      <c r="K796" t="s">
        <v>22</v>
      </c>
      <c r="L796">
        <v>1513922400</v>
      </c>
      <c r="M796" s="12">
        <f t="shared" si="37"/>
        <v>43091.25</v>
      </c>
      <c r="N796">
        <v>1514959200</v>
      </c>
      <c r="O796" s="12">
        <f t="shared" si="38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36"/>
        <v>14.394366197183098</v>
      </c>
      <c r="G797" s="5" t="s">
        <v>14</v>
      </c>
      <c r="H797">
        <v>31</v>
      </c>
      <c r="I797">
        <f>VLOOKUP(B797,'Average Donation'!A:B,2)</f>
        <v>1022</v>
      </c>
      <c r="J797" t="s">
        <v>21</v>
      </c>
      <c r="K797" t="s">
        <v>22</v>
      </c>
      <c r="L797">
        <v>1477976400</v>
      </c>
      <c r="M797" s="12">
        <f t="shared" si="37"/>
        <v>42675.208333333328</v>
      </c>
      <c r="N797">
        <v>1478235600</v>
      </c>
      <c r="O797" s="12">
        <f t="shared" si="38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36"/>
        <v>54.807692307692314</v>
      </c>
      <c r="G798" s="5" t="s">
        <v>14</v>
      </c>
      <c r="H798">
        <v>78</v>
      </c>
      <c r="I798">
        <f>VLOOKUP(B798,'Average Donation'!A:B,2)</f>
        <v>4275</v>
      </c>
      <c r="J798" t="s">
        <v>21</v>
      </c>
      <c r="K798" t="s">
        <v>22</v>
      </c>
      <c r="L798">
        <v>1407474000</v>
      </c>
      <c r="M798" s="12">
        <f t="shared" si="37"/>
        <v>41859.208333333336</v>
      </c>
      <c r="N798">
        <v>1408078800</v>
      </c>
      <c r="O798" s="12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36"/>
        <v>109.63157894736841</v>
      </c>
      <c r="G799" s="5" t="s">
        <v>20</v>
      </c>
      <c r="H799">
        <v>185</v>
      </c>
      <c r="I799">
        <f>VLOOKUP(B799,'Average Donation'!A:B,2)</f>
        <v>8332</v>
      </c>
      <c r="J799" t="s">
        <v>21</v>
      </c>
      <c r="K799" t="s">
        <v>22</v>
      </c>
      <c r="L799">
        <v>1546149600</v>
      </c>
      <c r="M799" s="12">
        <f t="shared" si="37"/>
        <v>43464.25</v>
      </c>
      <c r="N799">
        <v>1548136800</v>
      </c>
      <c r="O799" s="12">
        <f t="shared" si="38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36"/>
        <v>188.47058823529412</v>
      </c>
      <c r="G800" s="5" t="s">
        <v>20</v>
      </c>
      <c r="H800">
        <v>121</v>
      </c>
      <c r="I800">
        <f>VLOOKUP(B800,'Average Donation'!A:B,2)</f>
        <v>6408</v>
      </c>
      <c r="J800" t="s">
        <v>21</v>
      </c>
      <c r="K800" t="s">
        <v>22</v>
      </c>
      <c r="L800">
        <v>1338440400</v>
      </c>
      <c r="M800" s="12">
        <f t="shared" si="37"/>
        <v>41060.208333333336</v>
      </c>
      <c r="N800">
        <v>1340859600</v>
      </c>
      <c r="O800" s="12">
        <f t="shared" si="38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36"/>
        <v>87.008284023668637</v>
      </c>
      <c r="G801" s="5" t="s">
        <v>14</v>
      </c>
      <c r="H801">
        <v>1225</v>
      </c>
      <c r="I801">
        <f>VLOOKUP(B801,'Average Donation'!A:B,2)</f>
        <v>73522</v>
      </c>
      <c r="J801" t="s">
        <v>40</v>
      </c>
      <c r="K801" t="s">
        <v>41</v>
      </c>
      <c r="L801">
        <v>1454133600</v>
      </c>
      <c r="M801" s="12">
        <f t="shared" si="37"/>
        <v>42399.25</v>
      </c>
      <c r="N801">
        <v>1454479200</v>
      </c>
      <c r="O801" s="12">
        <f t="shared" si="38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36"/>
        <v>1</v>
      </c>
      <c r="G802" s="5" t="s">
        <v>14</v>
      </c>
      <c r="H802">
        <v>1</v>
      </c>
      <c r="I802">
        <f>VLOOKUP(B802,'Average Donation'!A:B,2)</f>
        <v>1</v>
      </c>
      <c r="J802" t="s">
        <v>98</v>
      </c>
      <c r="K802" t="s">
        <v>99</v>
      </c>
      <c r="L802">
        <v>1434085200</v>
      </c>
      <c r="M802" s="12">
        <f t="shared" si="37"/>
        <v>42167.208333333328</v>
      </c>
      <c r="N802">
        <v>1434430800</v>
      </c>
      <c r="O802" s="12">
        <f t="shared" si="38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36"/>
        <v>202.9130434782609</v>
      </c>
      <c r="G803" s="5" t="s">
        <v>20</v>
      </c>
      <c r="H803">
        <v>106</v>
      </c>
      <c r="I803">
        <f>VLOOKUP(B803,'Average Donation'!A:B,2)</f>
        <v>4667</v>
      </c>
      <c r="J803" t="s">
        <v>21</v>
      </c>
      <c r="K803" t="s">
        <v>22</v>
      </c>
      <c r="L803">
        <v>1577772000</v>
      </c>
      <c r="M803" s="12">
        <f t="shared" si="37"/>
        <v>43830.25</v>
      </c>
      <c r="N803">
        <v>1579672800</v>
      </c>
      <c r="O803" s="12">
        <f t="shared" si="38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36"/>
        <v>197.03225806451613</v>
      </c>
      <c r="G804" s="5" t="s">
        <v>20</v>
      </c>
      <c r="H804">
        <v>142</v>
      </c>
      <c r="I804">
        <f>VLOOKUP(B804,'Average Donation'!A:B,2)</f>
        <v>12216</v>
      </c>
      <c r="J804" t="s">
        <v>21</v>
      </c>
      <c r="K804" t="s">
        <v>22</v>
      </c>
      <c r="L804">
        <v>1562216400</v>
      </c>
      <c r="M804" s="12">
        <f t="shared" si="37"/>
        <v>43650.208333333328</v>
      </c>
      <c r="N804">
        <v>1562389200</v>
      </c>
      <c r="O804" s="12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36"/>
        <v>107</v>
      </c>
      <c r="G805" s="5" t="s">
        <v>20</v>
      </c>
      <c r="H805">
        <v>233</v>
      </c>
      <c r="I805">
        <f>VLOOKUP(B805,'Average Donation'!A:B,2)</f>
        <v>6527</v>
      </c>
      <c r="J805" t="s">
        <v>21</v>
      </c>
      <c r="K805" t="s">
        <v>22</v>
      </c>
      <c r="L805">
        <v>1548568800</v>
      </c>
      <c r="M805" s="12">
        <f t="shared" si="37"/>
        <v>43492.25</v>
      </c>
      <c r="N805">
        <v>1551506400</v>
      </c>
      <c r="O805" s="12">
        <f t="shared" si="38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36"/>
        <v>268.73076923076923</v>
      </c>
      <c r="G806" s="5" t="s">
        <v>20</v>
      </c>
      <c r="H806">
        <v>218</v>
      </c>
      <c r="I806">
        <f>VLOOKUP(B806,'Average Donation'!A:B,2)</f>
        <v>6987</v>
      </c>
      <c r="J806" t="s">
        <v>21</v>
      </c>
      <c r="K806" t="s">
        <v>22</v>
      </c>
      <c r="L806">
        <v>1514872800</v>
      </c>
      <c r="M806" s="12">
        <f t="shared" si="37"/>
        <v>43102.25</v>
      </c>
      <c r="N806">
        <v>1516600800</v>
      </c>
      <c r="O806" s="12">
        <f t="shared" si="38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36"/>
        <v>50.845360824742272</v>
      </c>
      <c r="G807" s="5" t="s">
        <v>14</v>
      </c>
      <c r="H807">
        <v>67</v>
      </c>
      <c r="I807">
        <f>VLOOKUP(B807,'Average Donation'!A:B,2)</f>
        <v>4932</v>
      </c>
      <c r="J807" t="s">
        <v>26</v>
      </c>
      <c r="K807" t="s">
        <v>27</v>
      </c>
      <c r="L807">
        <v>1416031200</v>
      </c>
      <c r="M807" s="12">
        <f t="shared" si="37"/>
        <v>41958.25</v>
      </c>
      <c r="N807">
        <v>1420437600</v>
      </c>
      <c r="O807" s="12">
        <f t="shared" si="38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36"/>
        <v>1180.2857142857142</v>
      </c>
      <c r="G808" s="5" t="s">
        <v>20</v>
      </c>
      <c r="H808">
        <v>76</v>
      </c>
      <c r="I808">
        <f>VLOOKUP(B808,'Average Donation'!A:B,2)</f>
        <v>8262</v>
      </c>
      <c r="J808" t="s">
        <v>21</v>
      </c>
      <c r="K808" t="s">
        <v>22</v>
      </c>
      <c r="L808">
        <v>1330927200</v>
      </c>
      <c r="M808" s="12">
        <f t="shared" si="37"/>
        <v>40973.25</v>
      </c>
      <c r="N808">
        <v>1332997200</v>
      </c>
      <c r="O808" s="12">
        <f t="shared" si="38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36"/>
        <v>264</v>
      </c>
      <c r="G809" s="5" t="s">
        <v>20</v>
      </c>
      <c r="H809">
        <v>43</v>
      </c>
      <c r="I809">
        <f>VLOOKUP(B809,'Average Donation'!A:B,2)</f>
        <v>1848</v>
      </c>
      <c r="J809" t="s">
        <v>21</v>
      </c>
      <c r="K809" t="s">
        <v>22</v>
      </c>
      <c r="L809">
        <v>1571115600</v>
      </c>
      <c r="M809" s="12">
        <f t="shared" si="37"/>
        <v>43753.208333333328</v>
      </c>
      <c r="N809">
        <v>1574920800</v>
      </c>
      <c r="O809" s="12">
        <f t="shared" si="38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36"/>
        <v>30.44230769230769</v>
      </c>
      <c r="G810" s="5" t="s">
        <v>14</v>
      </c>
      <c r="H810">
        <v>19</v>
      </c>
      <c r="I810">
        <f>VLOOKUP(B810,'Average Donation'!A:B,2)</f>
        <v>1583</v>
      </c>
      <c r="J810" t="s">
        <v>21</v>
      </c>
      <c r="K810" t="s">
        <v>22</v>
      </c>
      <c r="L810">
        <v>1463461200</v>
      </c>
      <c r="M810" s="12">
        <f t="shared" si="37"/>
        <v>42507.208333333328</v>
      </c>
      <c r="N810">
        <v>1464930000</v>
      </c>
      <c r="O810" s="12">
        <f t="shared" si="38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36"/>
        <v>62.880681818181813</v>
      </c>
      <c r="G811" s="5" t="s">
        <v>14</v>
      </c>
      <c r="H811">
        <v>2108</v>
      </c>
      <c r="I811">
        <f>VLOOKUP(B811,'Average Donation'!A:B,2)</f>
        <v>36025</v>
      </c>
      <c r="J811" t="s">
        <v>98</v>
      </c>
      <c r="K811" t="s">
        <v>99</v>
      </c>
      <c r="L811">
        <v>1344920400</v>
      </c>
      <c r="M811" s="12">
        <f t="shared" si="37"/>
        <v>41135.208333333336</v>
      </c>
      <c r="N811">
        <v>1345006800</v>
      </c>
      <c r="O811" s="12">
        <f t="shared" si="38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36"/>
        <v>193.125</v>
      </c>
      <c r="G812" s="5" t="s">
        <v>20</v>
      </c>
      <c r="H812">
        <v>221</v>
      </c>
      <c r="I812">
        <f>VLOOKUP(B812,'Average Donation'!A:B,2)</f>
        <v>12360</v>
      </c>
      <c r="J812" t="s">
        <v>21</v>
      </c>
      <c r="K812" t="s">
        <v>22</v>
      </c>
      <c r="L812">
        <v>1511848800</v>
      </c>
      <c r="M812" s="12">
        <f t="shared" si="37"/>
        <v>43067.25</v>
      </c>
      <c r="N812">
        <v>1512712800</v>
      </c>
      <c r="O812" s="12">
        <f t="shared" si="38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36"/>
        <v>77.102702702702715</v>
      </c>
      <c r="G813" s="5" t="s">
        <v>14</v>
      </c>
      <c r="H813">
        <v>679</v>
      </c>
      <c r="I813">
        <f>VLOOKUP(B813,'Average Donation'!A:B,2)</f>
        <v>71320</v>
      </c>
      <c r="J813" t="s">
        <v>21</v>
      </c>
      <c r="K813" t="s">
        <v>22</v>
      </c>
      <c r="L813">
        <v>1452319200</v>
      </c>
      <c r="M813" s="12">
        <f t="shared" si="37"/>
        <v>42378.25</v>
      </c>
      <c r="N813">
        <v>1452492000</v>
      </c>
      <c r="O813" s="12">
        <f t="shared" si="38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36"/>
        <v>225.52763819095478</v>
      </c>
      <c r="G814" s="5" t="s">
        <v>20</v>
      </c>
      <c r="H814">
        <v>2805</v>
      </c>
      <c r="I814">
        <f>VLOOKUP(B814,'Average Donation'!A:B,2)</f>
        <v>134640</v>
      </c>
      <c r="J814" t="s">
        <v>15</v>
      </c>
      <c r="K814" t="s">
        <v>16</v>
      </c>
      <c r="L814">
        <v>1523854800</v>
      </c>
      <c r="M814" s="12">
        <f t="shared" si="37"/>
        <v>43206.208333333328</v>
      </c>
      <c r="N814">
        <v>1524286800</v>
      </c>
      <c r="O814" s="12">
        <f t="shared" si="38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36"/>
        <v>239.40625</v>
      </c>
      <c r="G815" s="5" t="s">
        <v>20</v>
      </c>
      <c r="H815">
        <v>68</v>
      </c>
      <c r="I815">
        <f>VLOOKUP(B815,'Average Donation'!A:B,2)</f>
        <v>7661</v>
      </c>
      <c r="J815" t="s">
        <v>21</v>
      </c>
      <c r="K815" t="s">
        <v>22</v>
      </c>
      <c r="L815">
        <v>1346043600</v>
      </c>
      <c r="M815" s="12">
        <f t="shared" si="37"/>
        <v>41148.208333333336</v>
      </c>
      <c r="N815">
        <v>1346907600</v>
      </c>
      <c r="O815" s="12">
        <f t="shared" si="38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36"/>
        <v>92.1875</v>
      </c>
      <c r="G816" s="5" t="s">
        <v>14</v>
      </c>
      <c r="H816">
        <v>36</v>
      </c>
      <c r="I816">
        <f>VLOOKUP(B816,'Average Donation'!A:B,2)</f>
        <v>2950</v>
      </c>
      <c r="J816" t="s">
        <v>36</v>
      </c>
      <c r="K816" t="s">
        <v>37</v>
      </c>
      <c r="L816">
        <v>1464325200</v>
      </c>
      <c r="M816" s="12">
        <f t="shared" si="37"/>
        <v>42517.208333333328</v>
      </c>
      <c r="N816">
        <v>1464498000</v>
      </c>
      <c r="O816" s="12">
        <f t="shared" si="38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36"/>
        <v>130.23333333333335</v>
      </c>
      <c r="G817" s="5" t="s">
        <v>20</v>
      </c>
      <c r="H817">
        <v>183</v>
      </c>
      <c r="I817">
        <f>VLOOKUP(B817,'Average Donation'!A:B,2)</f>
        <v>11721</v>
      </c>
      <c r="J817" t="s">
        <v>15</v>
      </c>
      <c r="K817" t="s">
        <v>16</v>
      </c>
      <c r="L817">
        <v>1511935200</v>
      </c>
      <c r="M817" s="12">
        <f t="shared" si="37"/>
        <v>43068.25</v>
      </c>
      <c r="N817">
        <v>1514181600</v>
      </c>
      <c r="O817" s="12">
        <f t="shared" si="38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36"/>
        <v>615.21739130434787</v>
      </c>
      <c r="G818" s="5" t="s">
        <v>20</v>
      </c>
      <c r="H818">
        <v>133</v>
      </c>
      <c r="I818">
        <f>VLOOKUP(B818,'Average Donation'!A:B,2)</f>
        <v>14150</v>
      </c>
      <c r="J818" t="s">
        <v>21</v>
      </c>
      <c r="K818" t="s">
        <v>22</v>
      </c>
      <c r="L818">
        <v>1392012000</v>
      </c>
      <c r="M818" s="12">
        <f t="shared" si="37"/>
        <v>41680.25</v>
      </c>
      <c r="N818">
        <v>1392184800</v>
      </c>
      <c r="O818" s="12">
        <f t="shared" si="38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36"/>
        <v>368.79532163742692</v>
      </c>
      <c r="G819" s="5" t="s">
        <v>20</v>
      </c>
      <c r="H819">
        <v>2489</v>
      </c>
      <c r="I819">
        <f>VLOOKUP(B819,'Average Donation'!A:B,2)</f>
        <v>189192</v>
      </c>
      <c r="J819" t="s">
        <v>107</v>
      </c>
      <c r="K819" t="s">
        <v>108</v>
      </c>
      <c r="L819">
        <v>1556946000</v>
      </c>
      <c r="M819" s="12">
        <f t="shared" si="37"/>
        <v>43589.208333333328</v>
      </c>
      <c r="N819">
        <v>1559365200</v>
      </c>
      <c r="O819" s="12">
        <f t="shared" si="38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36"/>
        <v>1094.8571428571429</v>
      </c>
      <c r="G820" s="5" t="s">
        <v>20</v>
      </c>
      <c r="H820">
        <v>69</v>
      </c>
      <c r="I820">
        <f>VLOOKUP(B820,'Average Donation'!A:B,2)</f>
        <v>95504.5</v>
      </c>
      <c r="J820" t="s">
        <v>21</v>
      </c>
      <c r="K820" t="s">
        <v>22</v>
      </c>
      <c r="L820">
        <v>1548050400</v>
      </c>
      <c r="M820" s="12">
        <f t="shared" si="37"/>
        <v>43486.25</v>
      </c>
      <c r="N820">
        <v>1549173600</v>
      </c>
      <c r="O820" s="12">
        <f t="shared" si="38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36"/>
        <v>50.662921348314605</v>
      </c>
      <c r="G821" s="5" t="s">
        <v>14</v>
      </c>
      <c r="H821">
        <v>47</v>
      </c>
      <c r="I821">
        <f>VLOOKUP(B821,'Average Donation'!A:B,2)</f>
        <v>4509</v>
      </c>
      <c r="J821" t="s">
        <v>21</v>
      </c>
      <c r="K821" t="s">
        <v>22</v>
      </c>
      <c r="L821">
        <v>1353736800</v>
      </c>
      <c r="M821" s="12">
        <f t="shared" si="37"/>
        <v>41237.25</v>
      </c>
      <c r="N821">
        <v>1355032800</v>
      </c>
      <c r="O821" s="12">
        <f t="shared" si="38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36"/>
        <v>800.6</v>
      </c>
      <c r="G822" s="5" t="s">
        <v>20</v>
      </c>
      <c r="H822">
        <v>279</v>
      </c>
      <c r="I822">
        <f>VLOOKUP(B822,'Average Donation'!A:B,2)</f>
        <v>12009</v>
      </c>
      <c r="J822" t="s">
        <v>40</v>
      </c>
      <c r="K822" t="s">
        <v>41</v>
      </c>
      <c r="L822">
        <v>1532840400</v>
      </c>
      <c r="M822" s="12">
        <f t="shared" si="37"/>
        <v>43310.208333333328</v>
      </c>
      <c r="N822">
        <v>1533963600</v>
      </c>
      <c r="O822" s="12">
        <f t="shared" si="38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36"/>
        <v>291.28571428571428</v>
      </c>
      <c r="G823" s="5" t="s">
        <v>20</v>
      </c>
      <c r="H823">
        <v>210</v>
      </c>
      <c r="I823">
        <f>VLOOKUP(B823,'Average Donation'!A:B,2)</f>
        <v>14273</v>
      </c>
      <c r="J823" t="s">
        <v>21</v>
      </c>
      <c r="K823" t="s">
        <v>22</v>
      </c>
      <c r="L823">
        <v>1488261600</v>
      </c>
      <c r="M823" s="12">
        <f t="shared" si="37"/>
        <v>42794.25</v>
      </c>
      <c r="N823">
        <v>1489381200</v>
      </c>
      <c r="O823" s="12">
        <f t="shared" si="38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36"/>
        <v>349.9666666666667</v>
      </c>
      <c r="G824" s="5" t="s">
        <v>20</v>
      </c>
      <c r="H824">
        <v>2100</v>
      </c>
      <c r="I824">
        <f>VLOOKUP(B824,'Average Donation'!A:B,2)</f>
        <v>188982</v>
      </c>
      <c r="J824" t="s">
        <v>21</v>
      </c>
      <c r="K824" t="s">
        <v>22</v>
      </c>
      <c r="L824">
        <v>1393567200</v>
      </c>
      <c r="M824" s="12">
        <f t="shared" si="37"/>
        <v>41698.25</v>
      </c>
      <c r="N824">
        <v>1395032400</v>
      </c>
      <c r="O824" s="12">
        <f t="shared" si="38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36"/>
        <v>357.07317073170731</v>
      </c>
      <c r="G825" s="5" t="s">
        <v>20</v>
      </c>
      <c r="H825">
        <v>252</v>
      </c>
      <c r="I825">
        <f>VLOOKUP(B825,'Average Donation'!A:B,2)</f>
        <v>14640</v>
      </c>
      <c r="J825" t="s">
        <v>21</v>
      </c>
      <c r="K825" t="s">
        <v>22</v>
      </c>
      <c r="L825">
        <v>1410325200</v>
      </c>
      <c r="M825" s="12">
        <f t="shared" si="37"/>
        <v>41892.208333333336</v>
      </c>
      <c r="N825">
        <v>1412485200</v>
      </c>
      <c r="O825" s="12">
        <f t="shared" si="38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36"/>
        <v>126.48941176470588</v>
      </c>
      <c r="G826" s="5" t="s">
        <v>20</v>
      </c>
      <c r="H826">
        <v>1280</v>
      </c>
      <c r="I826">
        <f>VLOOKUP(B826,'Average Donation'!A:B,2)</f>
        <v>107516</v>
      </c>
      <c r="J826" t="s">
        <v>21</v>
      </c>
      <c r="K826" t="s">
        <v>22</v>
      </c>
      <c r="L826">
        <v>1276923600</v>
      </c>
      <c r="M826" s="12">
        <f t="shared" si="37"/>
        <v>40348.208333333336</v>
      </c>
      <c r="N826">
        <v>1279688400</v>
      </c>
      <c r="O826" s="12">
        <f t="shared" si="38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36"/>
        <v>387.5</v>
      </c>
      <c r="G827" s="5" t="s">
        <v>20</v>
      </c>
      <c r="H827">
        <v>157</v>
      </c>
      <c r="I827">
        <f>VLOOKUP(B827,'Average Donation'!A:B,2)</f>
        <v>13950</v>
      </c>
      <c r="J827" t="s">
        <v>40</v>
      </c>
      <c r="K827" t="s">
        <v>41</v>
      </c>
      <c r="L827">
        <v>1500958800</v>
      </c>
      <c r="M827" s="12">
        <f t="shared" si="37"/>
        <v>42941.208333333328</v>
      </c>
      <c r="N827">
        <v>1501995600</v>
      </c>
      <c r="O827" s="12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36"/>
        <v>457.03571428571428</v>
      </c>
      <c r="G828" s="5" t="s">
        <v>20</v>
      </c>
      <c r="H828">
        <v>194</v>
      </c>
      <c r="I828">
        <f>VLOOKUP(B828,'Average Donation'!A:B,2)</f>
        <v>12797</v>
      </c>
      <c r="J828" t="s">
        <v>21</v>
      </c>
      <c r="K828" t="s">
        <v>22</v>
      </c>
      <c r="L828">
        <v>1292220000</v>
      </c>
      <c r="M828" s="12">
        <f t="shared" si="37"/>
        <v>40525.25</v>
      </c>
      <c r="N828">
        <v>1294639200</v>
      </c>
      <c r="O828" s="12">
        <f t="shared" si="38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36"/>
        <v>266.69565217391306</v>
      </c>
      <c r="G829" s="5" t="s">
        <v>20</v>
      </c>
      <c r="H829">
        <v>82</v>
      </c>
      <c r="I829">
        <f>VLOOKUP(B829,'Average Donation'!A:B,2)</f>
        <v>6134</v>
      </c>
      <c r="J829" t="s">
        <v>26</v>
      </c>
      <c r="K829" t="s">
        <v>27</v>
      </c>
      <c r="L829">
        <v>1304398800</v>
      </c>
      <c r="M829" s="12">
        <f t="shared" si="37"/>
        <v>40666.208333333336</v>
      </c>
      <c r="N829">
        <v>1305435600</v>
      </c>
      <c r="O829" s="12">
        <f t="shared" si="38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36"/>
        <v>69</v>
      </c>
      <c r="G830" s="5" t="s">
        <v>14</v>
      </c>
      <c r="H830">
        <v>70</v>
      </c>
      <c r="I830">
        <f>VLOOKUP(B830,'Average Donation'!A:B,2)</f>
        <v>4899</v>
      </c>
      <c r="J830" t="s">
        <v>21</v>
      </c>
      <c r="K830" t="s">
        <v>22</v>
      </c>
      <c r="L830">
        <v>1535432400</v>
      </c>
      <c r="M830" s="12">
        <f t="shared" si="37"/>
        <v>43340.208333333328</v>
      </c>
      <c r="N830">
        <v>1537592400</v>
      </c>
      <c r="O830" s="12">
        <f t="shared" si="38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36"/>
        <v>51.34375</v>
      </c>
      <c r="G831" s="5" t="s">
        <v>14</v>
      </c>
      <c r="H831">
        <v>154</v>
      </c>
      <c r="I831">
        <f>VLOOKUP(B831,'Average Donation'!A:B,2)</f>
        <v>4929</v>
      </c>
      <c r="J831" t="s">
        <v>21</v>
      </c>
      <c r="K831" t="s">
        <v>22</v>
      </c>
      <c r="L831">
        <v>1433826000</v>
      </c>
      <c r="M831" s="12">
        <f t="shared" si="37"/>
        <v>42164.208333333328</v>
      </c>
      <c r="N831">
        <v>1435122000</v>
      </c>
      <c r="O831" s="12">
        <f t="shared" si="38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36"/>
        <v>1.1710526315789473</v>
      </c>
      <c r="G832" s="5" t="s">
        <v>14</v>
      </c>
      <c r="H832">
        <v>22</v>
      </c>
      <c r="I832">
        <f>VLOOKUP(B832,'Average Donation'!A:B,2)</f>
        <v>1424</v>
      </c>
      <c r="J832" t="s">
        <v>21</v>
      </c>
      <c r="K832" t="s">
        <v>22</v>
      </c>
      <c r="L832">
        <v>1514959200</v>
      </c>
      <c r="M832" s="12">
        <f t="shared" si="37"/>
        <v>43103.25</v>
      </c>
      <c r="N832">
        <v>1520056800</v>
      </c>
      <c r="O832" s="12">
        <f t="shared" si="38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36"/>
        <v>108.97734294541709</v>
      </c>
      <c r="G833" s="5" t="s">
        <v>20</v>
      </c>
      <c r="H833">
        <v>4233</v>
      </c>
      <c r="I833">
        <f>VLOOKUP(B833,'Average Donation'!A:B,2)</f>
        <v>105817</v>
      </c>
      <c r="J833" t="s">
        <v>21</v>
      </c>
      <c r="K833" t="s">
        <v>22</v>
      </c>
      <c r="L833">
        <v>1332738000</v>
      </c>
      <c r="M833" s="12">
        <f t="shared" si="37"/>
        <v>40994.208333333336</v>
      </c>
      <c r="N833">
        <v>1335675600</v>
      </c>
      <c r="O833" s="12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36"/>
        <v>315.17592592592592</v>
      </c>
      <c r="G834" s="5" t="s">
        <v>20</v>
      </c>
      <c r="H834">
        <v>1297</v>
      </c>
      <c r="I834">
        <f>VLOOKUP(B834,'Average Donation'!A:B,2)</f>
        <v>136156</v>
      </c>
      <c r="J834" t="s">
        <v>36</v>
      </c>
      <c r="K834" t="s">
        <v>37</v>
      </c>
      <c r="L834">
        <v>1445490000</v>
      </c>
      <c r="M834" s="12">
        <f t="shared" si="37"/>
        <v>42299.208333333328</v>
      </c>
      <c r="N834">
        <v>1448431200</v>
      </c>
      <c r="O834" s="12">
        <f t="shared" si="38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39">100*(E835/D835)</f>
        <v>157.69117647058823</v>
      </c>
      <c r="G835" s="5" t="s">
        <v>20</v>
      </c>
      <c r="H835">
        <v>165</v>
      </c>
      <c r="I835">
        <f>VLOOKUP(B835,'Average Donation'!A:B,2)</f>
        <v>10723</v>
      </c>
      <c r="J835" t="s">
        <v>36</v>
      </c>
      <c r="K835" t="s">
        <v>37</v>
      </c>
      <c r="L835">
        <v>1297663200</v>
      </c>
      <c r="M835" s="12">
        <f t="shared" ref="M835:M898" si="40">(((L835/60)/60)/24)+DATE(1970,1,1)</f>
        <v>40588.25</v>
      </c>
      <c r="N835">
        <v>1298613600</v>
      </c>
      <c r="O835" s="12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39"/>
        <v>153.8082191780822</v>
      </c>
      <c r="G836" s="5" t="s">
        <v>20</v>
      </c>
      <c r="H836">
        <v>119</v>
      </c>
      <c r="I836">
        <f>VLOOKUP(B836,'Average Donation'!A:B,2)</f>
        <v>11228</v>
      </c>
      <c r="J836" t="s">
        <v>21</v>
      </c>
      <c r="K836" t="s">
        <v>22</v>
      </c>
      <c r="L836">
        <v>1371963600</v>
      </c>
      <c r="M836" s="12">
        <f t="shared" si="40"/>
        <v>41448.208333333336</v>
      </c>
      <c r="N836">
        <v>1372482000</v>
      </c>
      <c r="O836" s="12">
        <f t="shared" si="41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39"/>
        <v>89.738979118329468</v>
      </c>
      <c r="G837" s="5" t="s">
        <v>14</v>
      </c>
      <c r="H837">
        <v>1758</v>
      </c>
      <c r="I837">
        <f>VLOOKUP(B837,'Average Donation'!A:B,2)</f>
        <v>77355</v>
      </c>
      <c r="J837" t="s">
        <v>21</v>
      </c>
      <c r="K837" t="s">
        <v>22</v>
      </c>
      <c r="L837">
        <v>1425103200</v>
      </c>
      <c r="M837" s="12">
        <f t="shared" si="40"/>
        <v>42063.25</v>
      </c>
      <c r="N837">
        <v>1425621600</v>
      </c>
      <c r="O837" s="12">
        <f t="shared" si="41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39"/>
        <v>75.135802469135797</v>
      </c>
      <c r="G838" s="5" t="s">
        <v>14</v>
      </c>
      <c r="H838">
        <v>94</v>
      </c>
      <c r="I838">
        <f>VLOOKUP(B838,'Average Donation'!A:B,2)</f>
        <v>6086</v>
      </c>
      <c r="J838" t="s">
        <v>21</v>
      </c>
      <c r="K838" t="s">
        <v>22</v>
      </c>
      <c r="L838">
        <v>1265349600</v>
      </c>
      <c r="M838" s="12">
        <f t="shared" si="40"/>
        <v>40214.25</v>
      </c>
      <c r="N838">
        <v>1266300000</v>
      </c>
      <c r="O838" s="12">
        <f t="shared" si="41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39"/>
        <v>852.88135593220341</v>
      </c>
      <c r="G839" s="5" t="s">
        <v>20</v>
      </c>
      <c r="H839">
        <v>1797</v>
      </c>
      <c r="I839">
        <f>VLOOKUP(B839,'Average Donation'!A:B,2)</f>
        <v>150960</v>
      </c>
      <c r="J839" t="s">
        <v>21</v>
      </c>
      <c r="K839" t="s">
        <v>22</v>
      </c>
      <c r="L839">
        <v>1301202000</v>
      </c>
      <c r="M839" s="12">
        <f t="shared" si="40"/>
        <v>40629.208333333336</v>
      </c>
      <c r="N839">
        <v>1305867600</v>
      </c>
      <c r="O839" s="12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39"/>
        <v>138.90625</v>
      </c>
      <c r="G840" s="5" t="s">
        <v>20</v>
      </c>
      <c r="H840">
        <v>261</v>
      </c>
      <c r="I840">
        <f>VLOOKUP(B840,'Average Donation'!A:B,2)</f>
        <v>8890</v>
      </c>
      <c r="J840" t="s">
        <v>21</v>
      </c>
      <c r="K840" t="s">
        <v>22</v>
      </c>
      <c r="L840">
        <v>1538024400</v>
      </c>
      <c r="M840" s="12">
        <f t="shared" si="40"/>
        <v>43370.208333333328</v>
      </c>
      <c r="N840">
        <v>1538802000</v>
      </c>
      <c r="O840" s="12">
        <f t="shared" si="41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39"/>
        <v>190.18181818181819</v>
      </c>
      <c r="G841" s="5" t="s">
        <v>20</v>
      </c>
      <c r="H841">
        <v>157</v>
      </c>
      <c r="I841">
        <f>VLOOKUP(B841,'Average Donation'!A:B,2)</f>
        <v>14644</v>
      </c>
      <c r="J841" t="s">
        <v>21</v>
      </c>
      <c r="K841" t="s">
        <v>22</v>
      </c>
      <c r="L841">
        <v>1395032400</v>
      </c>
      <c r="M841" s="12">
        <f t="shared" si="40"/>
        <v>41715.208333333336</v>
      </c>
      <c r="N841">
        <v>1398920400</v>
      </c>
      <c r="O841" s="12">
        <f t="shared" si="41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39"/>
        <v>100.24333619948409</v>
      </c>
      <c r="G842" s="5" t="s">
        <v>20</v>
      </c>
      <c r="H842">
        <v>3533</v>
      </c>
      <c r="I842">
        <f>VLOOKUP(B842,'Average Donation'!A:B,2)</f>
        <v>116583</v>
      </c>
      <c r="J842" t="s">
        <v>21</v>
      </c>
      <c r="K842" t="s">
        <v>22</v>
      </c>
      <c r="L842">
        <v>1405486800</v>
      </c>
      <c r="M842" s="12">
        <f t="shared" si="40"/>
        <v>41836.208333333336</v>
      </c>
      <c r="N842">
        <v>1405659600</v>
      </c>
      <c r="O842" s="12">
        <f t="shared" si="41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39"/>
        <v>142.75824175824175</v>
      </c>
      <c r="G843" s="5" t="s">
        <v>20</v>
      </c>
      <c r="H843">
        <v>155</v>
      </c>
      <c r="I843">
        <f>VLOOKUP(B843,'Average Donation'!A:B,2)</f>
        <v>12991</v>
      </c>
      <c r="J843" t="s">
        <v>21</v>
      </c>
      <c r="K843" t="s">
        <v>22</v>
      </c>
      <c r="L843">
        <v>1455861600</v>
      </c>
      <c r="M843" s="12">
        <f t="shared" si="40"/>
        <v>42419.25</v>
      </c>
      <c r="N843">
        <v>1457244000</v>
      </c>
      <c r="O843" s="12">
        <f t="shared" si="41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39"/>
        <v>563.13333333333333</v>
      </c>
      <c r="G844" s="5" t="s">
        <v>20</v>
      </c>
      <c r="H844">
        <v>132</v>
      </c>
      <c r="I844">
        <f>VLOOKUP(B844,'Average Donation'!A:B,2)</f>
        <v>8447</v>
      </c>
      <c r="J844" t="s">
        <v>107</v>
      </c>
      <c r="K844" t="s">
        <v>108</v>
      </c>
      <c r="L844">
        <v>1529038800</v>
      </c>
      <c r="M844" s="12">
        <f t="shared" si="40"/>
        <v>43266.208333333328</v>
      </c>
      <c r="N844">
        <v>1529298000</v>
      </c>
      <c r="O844" s="12">
        <f t="shared" si="41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39"/>
        <v>30.715909090909086</v>
      </c>
      <c r="G845" s="5" t="s">
        <v>14</v>
      </c>
      <c r="H845">
        <v>33</v>
      </c>
      <c r="I845">
        <f>VLOOKUP(B845,'Average Donation'!A:B,2)</f>
        <v>2703</v>
      </c>
      <c r="J845" t="s">
        <v>21</v>
      </c>
      <c r="K845" t="s">
        <v>22</v>
      </c>
      <c r="L845">
        <v>1535259600</v>
      </c>
      <c r="M845" s="12">
        <f t="shared" si="40"/>
        <v>43338.208333333328</v>
      </c>
      <c r="N845">
        <v>1535778000</v>
      </c>
      <c r="O845" s="12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39"/>
        <v>99.39772727272728</v>
      </c>
      <c r="G846" s="5" t="s">
        <v>74</v>
      </c>
      <c r="H846">
        <v>94</v>
      </c>
      <c r="I846">
        <f>VLOOKUP(B846,'Average Donation'!A:B,2)</f>
        <v>8747</v>
      </c>
      <c r="J846" t="s">
        <v>21</v>
      </c>
      <c r="K846" t="s">
        <v>22</v>
      </c>
      <c r="L846">
        <v>1327212000</v>
      </c>
      <c r="M846" s="12">
        <f t="shared" si="40"/>
        <v>40930.25</v>
      </c>
      <c r="N846">
        <v>1327471200</v>
      </c>
      <c r="O846" s="12">
        <f t="shared" si="41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39"/>
        <v>197.54935622317598</v>
      </c>
      <c r="G847" s="5" t="s">
        <v>20</v>
      </c>
      <c r="H847">
        <v>1354</v>
      </c>
      <c r="I847">
        <f>VLOOKUP(B847,'Average Donation'!A:B,2)</f>
        <v>138087</v>
      </c>
      <c r="J847" t="s">
        <v>40</v>
      </c>
      <c r="K847" t="s">
        <v>41</v>
      </c>
      <c r="L847">
        <v>1526360400</v>
      </c>
      <c r="M847" s="12">
        <f t="shared" si="40"/>
        <v>43235.208333333328</v>
      </c>
      <c r="N847">
        <v>1529557200</v>
      </c>
      <c r="O847" s="12">
        <f t="shared" si="41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39"/>
        <v>508.5</v>
      </c>
      <c r="G848" s="5" t="s">
        <v>20</v>
      </c>
      <c r="H848">
        <v>48</v>
      </c>
      <c r="I848">
        <f>VLOOKUP(B848,'Average Donation'!A:B,2)</f>
        <v>5085</v>
      </c>
      <c r="J848" t="s">
        <v>21</v>
      </c>
      <c r="K848" t="s">
        <v>22</v>
      </c>
      <c r="L848">
        <v>1532149200</v>
      </c>
      <c r="M848" s="12">
        <f t="shared" si="40"/>
        <v>43302.208333333328</v>
      </c>
      <c r="N848">
        <v>1535259600</v>
      </c>
      <c r="O848" s="12">
        <f t="shared" si="41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39"/>
        <v>237.74468085106383</v>
      </c>
      <c r="G849" s="5" t="s">
        <v>20</v>
      </c>
      <c r="H849">
        <v>110</v>
      </c>
      <c r="I849">
        <f>VLOOKUP(B849,'Average Donation'!A:B,2)</f>
        <v>11174</v>
      </c>
      <c r="J849" t="s">
        <v>21</v>
      </c>
      <c r="K849" t="s">
        <v>22</v>
      </c>
      <c r="L849">
        <v>1515304800</v>
      </c>
      <c r="M849" s="12">
        <f t="shared" si="40"/>
        <v>43107.25</v>
      </c>
      <c r="N849">
        <v>1515564000</v>
      </c>
      <c r="O849" s="12">
        <f t="shared" si="41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39"/>
        <v>338.46875</v>
      </c>
      <c r="G850" s="5" t="s">
        <v>20</v>
      </c>
      <c r="H850">
        <v>172</v>
      </c>
      <c r="I850">
        <f>VLOOKUP(B850,'Average Donation'!A:B,2)</f>
        <v>10831</v>
      </c>
      <c r="J850" t="s">
        <v>21</v>
      </c>
      <c r="K850" t="s">
        <v>22</v>
      </c>
      <c r="L850">
        <v>1276318800</v>
      </c>
      <c r="M850" s="12">
        <f t="shared" si="40"/>
        <v>40341.208333333336</v>
      </c>
      <c r="N850">
        <v>1277096400</v>
      </c>
      <c r="O850" s="12">
        <f t="shared" si="41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39"/>
        <v>133.08955223880596</v>
      </c>
      <c r="G851" s="5" t="s">
        <v>20</v>
      </c>
      <c r="H851">
        <v>307</v>
      </c>
      <c r="I851">
        <f>VLOOKUP(B851,'Average Donation'!A:B,2)</f>
        <v>8917</v>
      </c>
      <c r="J851" t="s">
        <v>21</v>
      </c>
      <c r="K851" t="s">
        <v>22</v>
      </c>
      <c r="L851">
        <v>1328767200</v>
      </c>
      <c r="M851" s="12">
        <f t="shared" si="40"/>
        <v>40948.25</v>
      </c>
      <c r="N851">
        <v>1329026400</v>
      </c>
      <c r="O851" s="12">
        <f t="shared" si="41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39"/>
        <v>1</v>
      </c>
      <c r="G852" s="5" t="s">
        <v>14</v>
      </c>
      <c r="H852">
        <v>1</v>
      </c>
      <c r="I852">
        <f>VLOOKUP(B852,'Average Donation'!A:B,2)</f>
        <v>1</v>
      </c>
      <c r="J852" t="s">
        <v>21</v>
      </c>
      <c r="K852" t="s">
        <v>22</v>
      </c>
      <c r="L852">
        <v>1321682400</v>
      </c>
      <c r="M852" s="12">
        <f t="shared" si="40"/>
        <v>40866.25</v>
      </c>
      <c r="N852">
        <v>1322978400</v>
      </c>
      <c r="O852" s="12">
        <f t="shared" si="41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39"/>
        <v>207.79999999999998</v>
      </c>
      <c r="G853" s="5" t="s">
        <v>20</v>
      </c>
      <c r="H853">
        <v>160</v>
      </c>
      <c r="I853">
        <f>VLOOKUP(B853,'Average Donation'!A:B,2)</f>
        <v>12468</v>
      </c>
      <c r="J853" t="s">
        <v>21</v>
      </c>
      <c r="K853" t="s">
        <v>22</v>
      </c>
      <c r="L853">
        <v>1335934800</v>
      </c>
      <c r="M853" s="12">
        <f t="shared" si="40"/>
        <v>41031.208333333336</v>
      </c>
      <c r="N853">
        <v>1338786000</v>
      </c>
      <c r="O853" s="12">
        <f t="shared" si="41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39"/>
        <v>51.122448979591837</v>
      </c>
      <c r="G854" s="5" t="s">
        <v>14</v>
      </c>
      <c r="H854">
        <v>31</v>
      </c>
      <c r="I854">
        <f>VLOOKUP(B854,'Average Donation'!A:B,2)</f>
        <v>2505</v>
      </c>
      <c r="J854" t="s">
        <v>21</v>
      </c>
      <c r="K854" t="s">
        <v>22</v>
      </c>
      <c r="L854">
        <v>1310792400</v>
      </c>
      <c r="M854" s="12">
        <f t="shared" si="40"/>
        <v>40740.208333333336</v>
      </c>
      <c r="N854">
        <v>1311656400</v>
      </c>
      <c r="O854" s="12">
        <f t="shared" si="41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39"/>
        <v>652.05847953216369</v>
      </c>
      <c r="G855" s="5" t="s">
        <v>20</v>
      </c>
      <c r="H855">
        <v>1467</v>
      </c>
      <c r="I855">
        <f>VLOOKUP(B855,'Average Donation'!A:B,2)</f>
        <v>111502</v>
      </c>
      <c r="J855" t="s">
        <v>15</v>
      </c>
      <c r="K855" t="s">
        <v>16</v>
      </c>
      <c r="L855">
        <v>1308546000</v>
      </c>
      <c r="M855" s="12">
        <f t="shared" si="40"/>
        <v>40714.208333333336</v>
      </c>
      <c r="N855">
        <v>1308978000</v>
      </c>
      <c r="O855" s="12">
        <f t="shared" si="41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39"/>
        <v>113.63099415204678</v>
      </c>
      <c r="G856" s="5" t="s">
        <v>20</v>
      </c>
      <c r="H856">
        <v>2662</v>
      </c>
      <c r="I856">
        <f>VLOOKUP(B856,'Average Donation'!A:B,2)</f>
        <v>194309</v>
      </c>
      <c r="J856" t="s">
        <v>15</v>
      </c>
      <c r="K856" t="s">
        <v>16</v>
      </c>
      <c r="L856">
        <v>1574056800</v>
      </c>
      <c r="M856" s="12">
        <f t="shared" si="40"/>
        <v>43787.25</v>
      </c>
      <c r="N856">
        <v>1576389600</v>
      </c>
      <c r="O856" s="12">
        <f t="shared" si="41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39"/>
        <v>102.37606837606839</v>
      </c>
      <c r="G857" s="5" t="s">
        <v>20</v>
      </c>
      <c r="H857">
        <v>452</v>
      </c>
      <c r="I857">
        <f>VLOOKUP(B857,'Average Donation'!A:B,2)</f>
        <v>23956</v>
      </c>
      <c r="J857" t="s">
        <v>26</v>
      </c>
      <c r="K857" t="s">
        <v>27</v>
      </c>
      <c r="L857">
        <v>1308373200</v>
      </c>
      <c r="M857" s="12">
        <f t="shared" si="40"/>
        <v>40712.208333333336</v>
      </c>
      <c r="N857">
        <v>1311051600</v>
      </c>
      <c r="O857" s="12">
        <f t="shared" si="41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39"/>
        <v>356.58333333333331</v>
      </c>
      <c r="G858" s="5" t="s">
        <v>20</v>
      </c>
      <c r="H858">
        <v>158</v>
      </c>
      <c r="I858">
        <f>VLOOKUP(B858,'Average Donation'!A:B,2)</f>
        <v>36025</v>
      </c>
      <c r="J858" t="s">
        <v>21</v>
      </c>
      <c r="K858" t="s">
        <v>22</v>
      </c>
      <c r="L858">
        <v>1335243600</v>
      </c>
      <c r="M858" s="12">
        <f t="shared" si="40"/>
        <v>41023.208333333336</v>
      </c>
      <c r="N858">
        <v>1336712400</v>
      </c>
      <c r="O858" s="12">
        <f t="shared" si="41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39"/>
        <v>139.86792452830187</v>
      </c>
      <c r="G859" s="5" t="s">
        <v>20</v>
      </c>
      <c r="H859">
        <v>225</v>
      </c>
      <c r="I859">
        <f>VLOOKUP(B859,'Average Donation'!A:B,2)</f>
        <v>7413</v>
      </c>
      <c r="J859" t="s">
        <v>98</v>
      </c>
      <c r="K859" t="s">
        <v>99</v>
      </c>
      <c r="L859">
        <v>1328421600</v>
      </c>
      <c r="M859" s="12">
        <f t="shared" si="40"/>
        <v>40944.25</v>
      </c>
      <c r="N859">
        <v>1330408800</v>
      </c>
      <c r="O859" s="12">
        <f t="shared" si="41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39"/>
        <v>69.45</v>
      </c>
      <c r="G860" s="5" t="s">
        <v>14</v>
      </c>
      <c r="H860">
        <v>35</v>
      </c>
      <c r="I860">
        <f>VLOOKUP(B860,'Average Donation'!A:B,2)</f>
        <v>2778</v>
      </c>
      <c r="J860" t="s">
        <v>21</v>
      </c>
      <c r="K860" t="s">
        <v>22</v>
      </c>
      <c r="L860">
        <v>1524286800</v>
      </c>
      <c r="M860" s="12">
        <f t="shared" si="40"/>
        <v>43211.208333333328</v>
      </c>
      <c r="N860">
        <v>1524891600</v>
      </c>
      <c r="O860" s="12">
        <f t="shared" si="41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39"/>
        <v>35.534246575342465</v>
      </c>
      <c r="G861" s="5" t="s">
        <v>14</v>
      </c>
      <c r="H861">
        <v>63</v>
      </c>
      <c r="I861">
        <f>VLOOKUP(B861,'Average Donation'!A:B,2)</f>
        <v>2594</v>
      </c>
      <c r="J861" t="s">
        <v>21</v>
      </c>
      <c r="K861" t="s">
        <v>22</v>
      </c>
      <c r="L861">
        <v>1362117600</v>
      </c>
      <c r="M861" s="12">
        <f t="shared" si="40"/>
        <v>41334.25</v>
      </c>
      <c r="N861">
        <v>1363669200</v>
      </c>
      <c r="O861" s="12">
        <f t="shared" si="41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39"/>
        <v>251.65</v>
      </c>
      <c r="G862" s="5" t="s">
        <v>20</v>
      </c>
      <c r="H862">
        <v>65</v>
      </c>
      <c r="I862">
        <f>VLOOKUP(B862,'Average Donation'!A:B,2)</f>
        <v>5033</v>
      </c>
      <c r="J862" t="s">
        <v>21</v>
      </c>
      <c r="K862" t="s">
        <v>22</v>
      </c>
      <c r="L862">
        <v>1550556000</v>
      </c>
      <c r="M862" s="12">
        <f t="shared" si="40"/>
        <v>43515.25</v>
      </c>
      <c r="N862">
        <v>1551420000</v>
      </c>
      <c r="O862" s="12">
        <f t="shared" si="41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39"/>
        <v>105.87500000000001</v>
      </c>
      <c r="G863" s="5" t="s">
        <v>20</v>
      </c>
      <c r="H863">
        <v>163</v>
      </c>
      <c r="I863">
        <f>VLOOKUP(B863,'Average Donation'!A:B,2)</f>
        <v>42748.055</v>
      </c>
      <c r="J863" t="s">
        <v>21</v>
      </c>
      <c r="K863" t="s">
        <v>22</v>
      </c>
      <c r="L863">
        <v>1269147600</v>
      </c>
      <c r="M863" s="12">
        <f t="shared" si="40"/>
        <v>40258.208333333336</v>
      </c>
      <c r="N863">
        <v>1269838800</v>
      </c>
      <c r="O863" s="12">
        <f t="shared" si="41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39"/>
        <v>187.42857142857144</v>
      </c>
      <c r="G864" s="5" t="s">
        <v>20</v>
      </c>
      <c r="H864">
        <v>85</v>
      </c>
      <c r="I864">
        <f>VLOOKUP(B864,'Average Donation'!A:B,2)</f>
        <v>6560</v>
      </c>
      <c r="J864" t="s">
        <v>21</v>
      </c>
      <c r="K864" t="s">
        <v>22</v>
      </c>
      <c r="L864">
        <v>1312174800</v>
      </c>
      <c r="M864" s="12">
        <f t="shared" si="40"/>
        <v>40756.208333333336</v>
      </c>
      <c r="N864">
        <v>1312520400</v>
      </c>
      <c r="O864" s="12">
        <f t="shared" si="41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39"/>
        <v>386.78571428571428</v>
      </c>
      <c r="G865" s="5" t="s">
        <v>20</v>
      </c>
      <c r="H865">
        <v>217</v>
      </c>
      <c r="I865">
        <f>VLOOKUP(B865,'Average Donation'!A:B,2)</f>
        <v>5415</v>
      </c>
      <c r="J865" t="s">
        <v>21</v>
      </c>
      <c r="K865" t="s">
        <v>22</v>
      </c>
      <c r="L865">
        <v>1434517200</v>
      </c>
      <c r="M865" s="12">
        <f t="shared" si="40"/>
        <v>42172.208333333328</v>
      </c>
      <c r="N865">
        <v>1436504400</v>
      </c>
      <c r="O865" s="12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39"/>
        <v>347.07142857142856</v>
      </c>
      <c r="G866" s="5" t="s">
        <v>20</v>
      </c>
      <c r="H866">
        <v>150</v>
      </c>
      <c r="I866">
        <f>VLOOKUP(B866,'Average Donation'!A:B,2)</f>
        <v>14577</v>
      </c>
      <c r="J866" t="s">
        <v>21</v>
      </c>
      <c r="K866" t="s">
        <v>22</v>
      </c>
      <c r="L866">
        <v>1471582800</v>
      </c>
      <c r="M866" s="12">
        <f t="shared" si="40"/>
        <v>42601.208333333328</v>
      </c>
      <c r="N866">
        <v>1472014800</v>
      </c>
      <c r="O866" s="12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39"/>
        <v>185.82098765432099</v>
      </c>
      <c r="G867" s="5" t="s">
        <v>20</v>
      </c>
      <c r="H867">
        <v>3272</v>
      </c>
      <c r="I867">
        <f>VLOOKUP(B867,'Average Donation'!A:B,2)</f>
        <v>150515</v>
      </c>
      <c r="J867" t="s">
        <v>21</v>
      </c>
      <c r="K867" t="s">
        <v>22</v>
      </c>
      <c r="L867">
        <v>1410757200</v>
      </c>
      <c r="M867" s="12">
        <f t="shared" si="40"/>
        <v>41897.208333333336</v>
      </c>
      <c r="N867">
        <v>1411534800</v>
      </c>
      <c r="O867" s="12">
        <f t="shared" si="41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39"/>
        <v>43.241247264770237</v>
      </c>
      <c r="G868" s="5" t="s">
        <v>74</v>
      </c>
      <c r="H868">
        <v>898</v>
      </c>
      <c r="I868">
        <f>VLOOKUP(B868,'Average Donation'!A:B,2)</f>
        <v>79045</v>
      </c>
      <c r="J868" t="s">
        <v>21</v>
      </c>
      <c r="K868" t="s">
        <v>22</v>
      </c>
      <c r="L868">
        <v>1304830800</v>
      </c>
      <c r="M868" s="12">
        <f t="shared" si="40"/>
        <v>40671.208333333336</v>
      </c>
      <c r="N868">
        <v>1304917200</v>
      </c>
      <c r="O868" s="12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39"/>
        <v>162.4375</v>
      </c>
      <c r="G869" s="5" t="s">
        <v>20</v>
      </c>
      <c r="H869">
        <v>300</v>
      </c>
      <c r="I869">
        <f>VLOOKUP(B869,'Average Donation'!A:B,2)</f>
        <v>7797</v>
      </c>
      <c r="J869" t="s">
        <v>21</v>
      </c>
      <c r="K869" t="s">
        <v>22</v>
      </c>
      <c r="L869">
        <v>1539061200</v>
      </c>
      <c r="M869" s="12">
        <f t="shared" si="40"/>
        <v>43382.208333333328</v>
      </c>
      <c r="N869">
        <v>1539579600</v>
      </c>
      <c r="O869" s="12">
        <f t="shared" si="41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39"/>
        <v>184.84285714285716</v>
      </c>
      <c r="G870" s="5" t="s">
        <v>20</v>
      </c>
      <c r="H870">
        <v>126</v>
      </c>
      <c r="I870">
        <f>VLOOKUP(B870,'Average Donation'!A:B,2)</f>
        <v>12939</v>
      </c>
      <c r="J870" t="s">
        <v>21</v>
      </c>
      <c r="K870" t="s">
        <v>22</v>
      </c>
      <c r="L870">
        <v>1381554000</v>
      </c>
      <c r="M870" s="12">
        <f t="shared" si="40"/>
        <v>41559.208333333336</v>
      </c>
      <c r="N870">
        <v>1382504400</v>
      </c>
      <c r="O870" s="12">
        <f t="shared" si="41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39"/>
        <v>23.703520691785052</v>
      </c>
      <c r="G871" s="5" t="s">
        <v>14</v>
      </c>
      <c r="H871">
        <v>526</v>
      </c>
      <c r="I871">
        <f>VLOOKUP(B871,'Average Donation'!A:B,2)</f>
        <v>38376</v>
      </c>
      <c r="J871" t="s">
        <v>21</v>
      </c>
      <c r="K871" t="s">
        <v>22</v>
      </c>
      <c r="L871">
        <v>1277096400</v>
      </c>
      <c r="M871" s="12">
        <f t="shared" si="40"/>
        <v>40350.208333333336</v>
      </c>
      <c r="N871">
        <v>1278306000</v>
      </c>
      <c r="O871" s="12">
        <f t="shared" si="41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39"/>
        <v>89.870129870129873</v>
      </c>
      <c r="G872" s="5" t="s">
        <v>14</v>
      </c>
      <c r="H872">
        <v>121</v>
      </c>
      <c r="I872">
        <f>VLOOKUP(B872,'Average Donation'!A:B,2)</f>
        <v>6920</v>
      </c>
      <c r="J872" t="s">
        <v>21</v>
      </c>
      <c r="K872" t="s">
        <v>22</v>
      </c>
      <c r="L872">
        <v>1440392400</v>
      </c>
      <c r="M872" s="12">
        <f t="shared" si="40"/>
        <v>42240.208333333328</v>
      </c>
      <c r="N872">
        <v>1442552400</v>
      </c>
      <c r="O872" s="12">
        <f t="shared" si="41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39"/>
        <v>272.6041958041958</v>
      </c>
      <c r="G873" s="5" t="s">
        <v>20</v>
      </c>
      <c r="H873">
        <v>2320</v>
      </c>
      <c r="I873">
        <f>VLOOKUP(B873,'Average Donation'!A:B,2)</f>
        <v>194912</v>
      </c>
      <c r="J873" t="s">
        <v>21</v>
      </c>
      <c r="K873" t="s">
        <v>22</v>
      </c>
      <c r="L873">
        <v>1509512400</v>
      </c>
      <c r="M873" s="12">
        <f t="shared" si="40"/>
        <v>43040.208333333328</v>
      </c>
      <c r="N873">
        <v>1511071200</v>
      </c>
      <c r="O873" s="12">
        <f t="shared" si="41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39"/>
        <v>170.04255319148936</v>
      </c>
      <c r="G874" s="5" t="s">
        <v>20</v>
      </c>
      <c r="H874">
        <v>81</v>
      </c>
      <c r="I874">
        <f>VLOOKUP(B874,'Average Donation'!A:B,2)</f>
        <v>7992</v>
      </c>
      <c r="J874" t="s">
        <v>26</v>
      </c>
      <c r="K874" t="s">
        <v>27</v>
      </c>
      <c r="L874">
        <v>1535950800</v>
      </c>
      <c r="M874" s="12">
        <f t="shared" si="40"/>
        <v>43346.208333333328</v>
      </c>
      <c r="N874">
        <v>1536382800</v>
      </c>
      <c r="O874" s="12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39"/>
        <v>188.28503562945369</v>
      </c>
      <c r="G875" s="5" t="s">
        <v>20</v>
      </c>
      <c r="H875">
        <v>1887</v>
      </c>
      <c r="I875">
        <f>VLOOKUP(B875,'Average Donation'!A:B,2)</f>
        <v>79268</v>
      </c>
      <c r="J875" t="s">
        <v>21</v>
      </c>
      <c r="K875" t="s">
        <v>22</v>
      </c>
      <c r="L875">
        <v>1389160800</v>
      </c>
      <c r="M875" s="12">
        <f t="shared" si="40"/>
        <v>41647.25</v>
      </c>
      <c r="N875">
        <v>1389592800</v>
      </c>
      <c r="O875" s="12">
        <f t="shared" si="41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39"/>
        <v>346.93532338308455</v>
      </c>
      <c r="G876" s="5" t="s">
        <v>20</v>
      </c>
      <c r="H876">
        <v>4358</v>
      </c>
      <c r="I876">
        <f>VLOOKUP(B876,'Average Donation'!A:B,2)</f>
        <v>139468</v>
      </c>
      <c r="J876" t="s">
        <v>21</v>
      </c>
      <c r="K876" t="s">
        <v>22</v>
      </c>
      <c r="L876">
        <v>1271998800</v>
      </c>
      <c r="M876" s="12">
        <f t="shared" si="40"/>
        <v>40291.208333333336</v>
      </c>
      <c r="N876">
        <v>1275282000</v>
      </c>
      <c r="O876" s="12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39"/>
        <v>69.177215189873422</v>
      </c>
      <c r="G877" s="5" t="s">
        <v>14</v>
      </c>
      <c r="H877">
        <v>67</v>
      </c>
      <c r="I877">
        <f>VLOOKUP(B877,'Average Donation'!A:B,2)</f>
        <v>5465</v>
      </c>
      <c r="J877" t="s">
        <v>21</v>
      </c>
      <c r="K877" t="s">
        <v>22</v>
      </c>
      <c r="L877">
        <v>1294898400</v>
      </c>
      <c r="M877" s="12">
        <f t="shared" si="40"/>
        <v>40556.25</v>
      </c>
      <c r="N877">
        <v>1294984800</v>
      </c>
      <c r="O877" s="12">
        <f t="shared" si="41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39"/>
        <v>25.433734939759034</v>
      </c>
      <c r="G878" s="5" t="s">
        <v>14</v>
      </c>
      <c r="H878">
        <v>57</v>
      </c>
      <c r="I878">
        <f>VLOOKUP(B878,'Average Donation'!A:B,2)</f>
        <v>2111</v>
      </c>
      <c r="J878" t="s">
        <v>15</v>
      </c>
      <c r="K878" t="s">
        <v>16</v>
      </c>
      <c r="L878">
        <v>1559970000</v>
      </c>
      <c r="M878" s="12">
        <f t="shared" si="40"/>
        <v>43624.208333333328</v>
      </c>
      <c r="N878">
        <v>1562043600</v>
      </c>
      <c r="O878" s="12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39"/>
        <v>77.400977995110026</v>
      </c>
      <c r="G879" s="5" t="s">
        <v>14</v>
      </c>
      <c r="H879">
        <v>1229</v>
      </c>
      <c r="I879">
        <f>VLOOKUP(B879,'Average Donation'!A:B,2)</f>
        <v>126628</v>
      </c>
      <c r="J879" t="s">
        <v>21</v>
      </c>
      <c r="K879" t="s">
        <v>22</v>
      </c>
      <c r="L879">
        <v>1469509200</v>
      </c>
      <c r="M879" s="12">
        <f t="shared" si="40"/>
        <v>42577.208333333328</v>
      </c>
      <c r="N879">
        <v>1469595600</v>
      </c>
      <c r="O879" s="12">
        <f t="shared" si="41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39"/>
        <v>37.481481481481481</v>
      </c>
      <c r="G880" s="5" t="s">
        <v>14</v>
      </c>
      <c r="H880">
        <v>12</v>
      </c>
      <c r="I880">
        <f>VLOOKUP(B880,'Average Donation'!A:B,2)</f>
        <v>1012</v>
      </c>
      <c r="J880" t="s">
        <v>107</v>
      </c>
      <c r="K880" t="s">
        <v>108</v>
      </c>
      <c r="L880">
        <v>1579068000</v>
      </c>
      <c r="M880" s="12">
        <f t="shared" si="40"/>
        <v>43845.25</v>
      </c>
      <c r="N880">
        <v>1581141600</v>
      </c>
      <c r="O880" s="12">
        <f t="shared" si="41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39"/>
        <v>543.79999999999995</v>
      </c>
      <c r="G881" s="5" t="s">
        <v>20</v>
      </c>
      <c r="H881">
        <v>53</v>
      </c>
      <c r="I881">
        <f>VLOOKUP(B881,'Average Donation'!A:B,2)</f>
        <v>5438</v>
      </c>
      <c r="J881" t="s">
        <v>21</v>
      </c>
      <c r="K881" t="s">
        <v>22</v>
      </c>
      <c r="L881">
        <v>1487743200</v>
      </c>
      <c r="M881" s="12">
        <f t="shared" si="40"/>
        <v>42788.25</v>
      </c>
      <c r="N881">
        <v>1488520800</v>
      </c>
      <c r="O881" s="12">
        <f t="shared" si="41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39"/>
        <v>228.52189349112427</v>
      </c>
      <c r="G882" s="5" t="s">
        <v>20</v>
      </c>
      <c r="H882">
        <v>2414</v>
      </c>
      <c r="I882">
        <f>VLOOKUP(B882,'Average Donation'!A:B,2)</f>
        <v>193101</v>
      </c>
      <c r="J882" t="s">
        <v>21</v>
      </c>
      <c r="K882" t="s">
        <v>22</v>
      </c>
      <c r="L882">
        <v>1563685200</v>
      </c>
      <c r="M882" s="12">
        <f t="shared" si="40"/>
        <v>43667.208333333328</v>
      </c>
      <c r="N882">
        <v>1563858000</v>
      </c>
      <c r="O882" s="12">
        <f t="shared" si="41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39"/>
        <v>38.948339483394832</v>
      </c>
      <c r="G883" s="5" t="s">
        <v>14</v>
      </c>
      <c r="H883">
        <v>452</v>
      </c>
      <c r="I883">
        <f>VLOOKUP(B883,'Average Donation'!A:B,2)</f>
        <v>31665</v>
      </c>
      <c r="J883" t="s">
        <v>21</v>
      </c>
      <c r="K883" t="s">
        <v>22</v>
      </c>
      <c r="L883">
        <v>1436418000</v>
      </c>
      <c r="M883" s="12">
        <f t="shared" si="40"/>
        <v>42194.208333333328</v>
      </c>
      <c r="N883">
        <v>1438923600</v>
      </c>
      <c r="O883" s="12">
        <f t="shared" si="41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39"/>
        <v>370</v>
      </c>
      <c r="G884" s="5" t="s">
        <v>20</v>
      </c>
      <c r="H884">
        <v>80</v>
      </c>
      <c r="I884">
        <f>VLOOKUP(B884,'Average Donation'!A:B,2)</f>
        <v>2960</v>
      </c>
      <c r="J884" t="s">
        <v>21</v>
      </c>
      <c r="K884" t="s">
        <v>22</v>
      </c>
      <c r="L884">
        <v>1421820000</v>
      </c>
      <c r="M884" s="12">
        <f t="shared" si="40"/>
        <v>42025.25</v>
      </c>
      <c r="N884">
        <v>1422165600</v>
      </c>
      <c r="O884" s="12">
        <f t="shared" si="41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39"/>
        <v>237.91176470588232</v>
      </c>
      <c r="G885" s="5" t="s">
        <v>20</v>
      </c>
      <c r="H885">
        <v>193</v>
      </c>
      <c r="I885">
        <f>VLOOKUP(B885,'Average Donation'!A:B,2)</f>
        <v>8089</v>
      </c>
      <c r="J885" t="s">
        <v>21</v>
      </c>
      <c r="K885" t="s">
        <v>22</v>
      </c>
      <c r="L885">
        <v>1274763600</v>
      </c>
      <c r="M885" s="12">
        <f t="shared" si="40"/>
        <v>40323.208333333336</v>
      </c>
      <c r="N885">
        <v>1277874000</v>
      </c>
      <c r="O885" s="12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39"/>
        <v>64.036299765807954</v>
      </c>
      <c r="G886" s="5" t="s">
        <v>14</v>
      </c>
      <c r="H886">
        <v>1886</v>
      </c>
      <c r="I886">
        <f>VLOOKUP(B886,'Average Donation'!A:B,2)</f>
        <v>109374</v>
      </c>
      <c r="J886" t="s">
        <v>21</v>
      </c>
      <c r="K886" t="s">
        <v>22</v>
      </c>
      <c r="L886">
        <v>1399179600</v>
      </c>
      <c r="M886" s="12">
        <f t="shared" si="40"/>
        <v>41763.208333333336</v>
      </c>
      <c r="N886">
        <v>1399352400</v>
      </c>
      <c r="O886" s="12">
        <f t="shared" si="41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39"/>
        <v>118.27777777777777</v>
      </c>
      <c r="G887" s="5" t="s">
        <v>20</v>
      </c>
      <c r="H887">
        <v>52</v>
      </c>
      <c r="I887">
        <f>VLOOKUP(B887,'Average Donation'!A:B,2)</f>
        <v>2129</v>
      </c>
      <c r="J887" t="s">
        <v>21</v>
      </c>
      <c r="K887" t="s">
        <v>22</v>
      </c>
      <c r="L887">
        <v>1275800400</v>
      </c>
      <c r="M887" s="12">
        <f t="shared" si="40"/>
        <v>40335.208333333336</v>
      </c>
      <c r="N887">
        <v>1279083600</v>
      </c>
      <c r="O887" s="12">
        <f t="shared" si="41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39"/>
        <v>84.824037184594957</v>
      </c>
      <c r="G888" s="5" t="s">
        <v>14</v>
      </c>
      <c r="H888">
        <v>1825</v>
      </c>
      <c r="I888">
        <f>VLOOKUP(B888,'Average Donation'!A:B,2)</f>
        <v>127745</v>
      </c>
      <c r="J888" t="s">
        <v>21</v>
      </c>
      <c r="K888" t="s">
        <v>22</v>
      </c>
      <c r="L888">
        <v>1282798800</v>
      </c>
      <c r="M888" s="12">
        <f t="shared" si="40"/>
        <v>40416.208333333336</v>
      </c>
      <c r="N888">
        <v>1284354000</v>
      </c>
      <c r="O888" s="12">
        <f t="shared" si="41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39"/>
        <v>29.346153846153843</v>
      </c>
      <c r="G889" s="5" t="s">
        <v>14</v>
      </c>
      <c r="H889">
        <v>31</v>
      </c>
      <c r="I889">
        <f>VLOOKUP(B889,'Average Donation'!A:B,2)</f>
        <v>2289</v>
      </c>
      <c r="J889" t="s">
        <v>21</v>
      </c>
      <c r="K889" t="s">
        <v>22</v>
      </c>
      <c r="L889">
        <v>1437109200</v>
      </c>
      <c r="M889" s="12">
        <f t="shared" si="40"/>
        <v>42202.208333333328</v>
      </c>
      <c r="N889">
        <v>1441170000</v>
      </c>
      <c r="O889" s="12">
        <f t="shared" si="41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39"/>
        <v>209.89655172413794</v>
      </c>
      <c r="G890" s="5" t="s">
        <v>20</v>
      </c>
      <c r="H890">
        <v>290</v>
      </c>
      <c r="I890">
        <f>VLOOKUP(B890,'Average Donation'!A:B,2)</f>
        <v>12174</v>
      </c>
      <c r="J890" t="s">
        <v>21</v>
      </c>
      <c r="K890" t="s">
        <v>22</v>
      </c>
      <c r="L890">
        <v>1491886800</v>
      </c>
      <c r="M890" s="12">
        <f t="shared" si="40"/>
        <v>42836.208333333328</v>
      </c>
      <c r="N890">
        <v>1493528400</v>
      </c>
      <c r="O890" s="12">
        <f t="shared" si="41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39"/>
        <v>169.78571428571431</v>
      </c>
      <c r="G891" s="5" t="s">
        <v>20</v>
      </c>
      <c r="H891">
        <v>122</v>
      </c>
      <c r="I891">
        <f>VLOOKUP(B891,'Average Donation'!A:B,2)</f>
        <v>9508</v>
      </c>
      <c r="J891" t="s">
        <v>21</v>
      </c>
      <c r="K891" t="s">
        <v>22</v>
      </c>
      <c r="L891">
        <v>1394600400</v>
      </c>
      <c r="M891" s="12">
        <f t="shared" si="40"/>
        <v>41710.208333333336</v>
      </c>
      <c r="N891">
        <v>1395205200</v>
      </c>
      <c r="O891" s="12">
        <f t="shared" si="41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39"/>
        <v>115.95907738095239</v>
      </c>
      <c r="G892" s="5" t="s">
        <v>20</v>
      </c>
      <c r="H892">
        <v>1470</v>
      </c>
      <c r="I892">
        <f>VLOOKUP(B892,'Average Donation'!A:B,2)</f>
        <v>155849</v>
      </c>
      <c r="J892" t="s">
        <v>21</v>
      </c>
      <c r="K892" t="s">
        <v>22</v>
      </c>
      <c r="L892">
        <v>1561352400</v>
      </c>
      <c r="M892" s="12">
        <f t="shared" si="40"/>
        <v>43640.208333333328</v>
      </c>
      <c r="N892">
        <v>1561438800</v>
      </c>
      <c r="O892" s="12">
        <f t="shared" si="41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39"/>
        <v>258.59999999999997</v>
      </c>
      <c r="G893" s="5" t="s">
        <v>20</v>
      </c>
      <c r="H893">
        <v>165</v>
      </c>
      <c r="I893">
        <f>VLOOKUP(B893,'Average Donation'!A:B,2)</f>
        <v>7758</v>
      </c>
      <c r="J893" t="s">
        <v>15</v>
      </c>
      <c r="K893" t="s">
        <v>16</v>
      </c>
      <c r="L893">
        <v>1322892000</v>
      </c>
      <c r="M893" s="12">
        <f t="shared" si="40"/>
        <v>40880.25</v>
      </c>
      <c r="N893">
        <v>1326693600</v>
      </c>
      <c r="O893" s="12">
        <f t="shared" si="41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39"/>
        <v>230.58333333333331</v>
      </c>
      <c r="G894" s="5" t="s">
        <v>20</v>
      </c>
      <c r="H894">
        <v>182</v>
      </c>
      <c r="I894">
        <f>VLOOKUP(B894,'Average Donation'!A:B,2)</f>
        <v>13835</v>
      </c>
      <c r="J894" t="s">
        <v>21</v>
      </c>
      <c r="K894" t="s">
        <v>22</v>
      </c>
      <c r="L894">
        <v>1274418000</v>
      </c>
      <c r="M894" s="12">
        <f t="shared" si="40"/>
        <v>40319.208333333336</v>
      </c>
      <c r="N894">
        <v>1277960400</v>
      </c>
      <c r="O894" s="12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39"/>
        <v>128.21428571428572</v>
      </c>
      <c r="G895" s="5" t="s">
        <v>20</v>
      </c>
      <c r="H895">
        <v>199</v>
      </c>
      <c r="I895">
        <f>VLOOKUP(B895,'Average Donation'!A:B,2)</f>
        <v>10770</v>
      </c>
      <c r="J895" t="s">
        <v>107</v>
      </c>
      <c r="K895" t="s">
        <v>108</v>
      </c>
      <c r="L895">
        <v>1434344400</v>
      </c>
      <c r="M895" s="12">
        <f t="shared" si="40"/>
        <v>42170.208333333328</v>
      </c>
      <c r="N895">
        <v>1434690000</v>
      </c>
      <c r="O895" s="12">
        <f t="shared" si="41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39"/>
        <v>188.70588235294116</v>
      </c>
      <c r="G896" s="5" t="s">
        <v>20</v>
      </c>
      <c r="H896">
        <v>56</v>
      </c>
      <c r="I896">
        <f>VLOOKUP(B896,'Average Donation'!A:B,2)</f>
        <v>3208</v>
      </c>
      <c r="J896" t="s">
        <v>40</v>
      </c>
      <c r="K896" t="s">
        <v>41</v>
      </c>
      <c r="L896">
        <v>1373518800</v>
      </c>
      <c r="M896" s="12">
        <f t="shared" si="40"/>
        <v>41466.208333333336</v>
      </c>
      <c r="N896">
        <v>1376110800</v>
      </c>
      <c r="O896" s="12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39"/>
        <v>6.9511889862327907</v>
      </c>
      <c r="G897" s="5" t="s">
        <v>14</v>
      </c>
      <c r="H897">
        <v>107</v>
      </c>
      <c r="I897">
        <f>VLOOKUP(B897,'Average Donation'!A:B,2)</f>
        <v>11108</v>
      </c>
      <c r="J897" t="s">
        <v>21</v>
      </c>
      <c r="K897" t="s">
        <v>22</v>
      </c>
      <c r="L897">
        <v>1517637600</v>
      </c>
      <c r="M897" s="12">
        <f t="shared" si="40"/>
        <v>43134.25</v>
      </c>
      <c r="N897">
        <v>1518415200</v>
      </c>
      <c r="O897" s="12">
        <f t="shared" si="41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39"/>
        <v>774.43434343434342</v>
      </c>
      <c r="G898" s="5" t="s">
        <v>20</v>
      </c>
      <c r="H898">
        <v>1460</v>
      </c>
      <c r="I898">
        <f>VLOOKUP(B898,'Average Donation'!A:B,2)</f>
        <v>42748.055</v>
      </c>
      <c r="J898" t="s">
        <v>26</v>
      </c>
      <c r="K898" t="s">
        <v>27</v>
      </c>
      <c r="L898">
        <v>1310619600</v>
      </c>
      <c r="M898" s="12">
        <f t="shared" si="40"/>
        <v>40738.208333333336</v>
      </c>
      <c r="N898">
        <v>1310878800</v>
      </c>
      <c r="O898" s="12">
        <f t="shared" si="41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42">100*(E899/D899)</f>
        <v>27.693181818181817</v>
      </c>
      <c r="G899" s="5" t="s">
        <v>14</v>
      </c>
      <c r="H899">
        <v>27</v>
      </c>
      <c r="I899">
        <f>VLOOKUP(B899,'Average Donation'!A:B,2)</f>
        <v>2437</v>
      </c>
      <c r="J899" t="s">
        <v>21</v>
      </c>
      <c r="K899" t="s">
        <v>22</v>
      </c>
      <c r="L899">
        <v>1556427600</v>
      </c>
      <c r="M899" s="12">
        <f t="shared" ref="M899:M962" si="43">(((L899/60)/60)/24)+DATE(1970,1,1)</f>
        <v>43583.208333333328</v>
      </c>
      <c r="N899">
        <v>1556600400</v>
      </c>
      <c r="O899" s="12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42"/>
        <v>52.479620323841424</v>
      </c>
      <c r="G900" s="5" t="s">
        <v>14</v>
      </c>
      <c r="H900">
        <v>1221</v>
      </c>
      <c r="I900">
        <f>VLOOKUP(B900,'Average Donation'!A:B,2)</f>
        <v>93991</v>
      </c>
      <c r="J900" t="s">
        <v>21</v>
      </c>
      <c r="K900" t="s">
        <v>22</v>
      </c>
      <c r="L900">
        <v>1576476000</v>
      </c>
      <c r="M900" s="12">
        <f t="shared" si="43"/>
        <v>43815.25</v>
      </c>
      <c r="N900">
        <v>1576994400</v>
      </c>
      <c r="O900" s="12">
        <f t="shared" si="44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42"/>
        <v>407.09677419354841</v>
      </c>
      <c r="G901" s="5" t="s">
        <v>20</v>
      </c>
      <c r="H901">
        <v>123</v>
      </c>
      <c r="I901">
        <f>VLOOKUP(B901,'Average Donation'!A:B,2)</f>
        <v>12620</v>
      </c>
      <c r="J901" t="s">
        <v>98</v>
      </c>
      <c r="K901" t="s">
        <v>99</v>
      </c>
      <c r="L901">
        <v>1381122000</v>
      </c>
      <c r="M901" s="12">
        <f t="shared" si="43"/>
        <v>41554.208333333336</v>
      </c>
      <c r="N901">
        <v>1382677200</v>
      </c>
      <c r="O901" s="12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42"/>
        <v>2</v>
      </c>
      <c r="G902" s="5" t="s">
        <v>14</v>
      </c>
      <c r="H902">
        <v>1</v>
      </c>
      <c r="I902">
        <f>VLOOKUP(B902,'Average Donation'!A:B,2)</f>
        <v>2</v>
      </c>
      <c r="J902" t="s">
        <v>21</v>
      </c>
      <c r="K902" t="s">
        <v>22</v>
      </c>
      <c r="L902">
        <v>1411102800</v>
      </c>
      <c r="M902" s="12">
        <f t="shared" si="43"/>
        <v>41901.208333333336</v>
      </c>
      <c r="N902">
        <v>1411189200</v>
      </c>
      <c r="O902" s="12">
        <f t="shared" si="44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42"/>
        <v>156.17857142857144</v>
      </c>
      <c r="G903" s="5" t="s">
        <v>20</v>
      </c>
      <c r="H903">
        <v>159</v>
      </c>
      <c r="I903">
        <f>VLOOKUP(B903,'Average Donation'!A:B,2)</f>
        <v>8746</v>
      </c>
      <c r="J903" t="s">
        <v>21</v>
      </c>
      <c r="K903" t="s">
        <v>22</v>
      </c>
      <c r="L903">
        <v>1531803600</v>
      </c>
      <c r="M903" s="12">
        <f t="shared" si="43"/>
        <v>43298.208333333328</v>
      </c>
      <c r="N903">
        <v>1534654800</v>
      </c>
      <c r="O903" s="12">
        <f t="shared" si="44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42"/>
        <v>252.42857142857144</v>
      </c>
      <c r="G904" s="5" t="s">
        <v>20</v>
      </c>
      <c r="H904">
        <v>110</v>
      </c>
      <c r="I904">
        <f>VLOOKUP(B904,'Average Donation'!A:B,2)</f>
        <v>3534</v>
      </c>
      <c r="J904" t="s">
        <v>21</v>
      </c>
      <c r="K904" t="s">
        <v>22</v>
      </c>
      <c r="L904">
        <v>1454133600</v>
      </c>
      <c r="M904" s="12">
        <f t="shared" si="43"/>
        <v>42399.25</v>
      </c>
      <c r="N904">
        <v>1457762400</v>
      </c>
      <c r="O904" s="12">
        <f t="shared" si="44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42"/>
        <v>1.729268292682927</v>
      </c>
      <c r="G905" s="5" t="s">
        <v>47</v>
      </c>
      <c r="H905">
        <v>14</v>
      </c>
      <c r="I905">
        <f>VLOOKUP(B905,'Average Donation'!A:B,2)</f>
        <v>709</v>
      </c>
      <c r="J905" t="s">
        <v>21</v>
      </c>
      <c r="K905" t="s">
        <v>22</v>
      </c>
      <c r="L905">
        <v>1336194000</v>
      </c>
      <c r="M905" s="12">
        <f t="shared" si="43"/>
        <v>41034.208333333336</v>
      </c>
      <c r="N905">
        <v>1337490000</v>
      </c>
      <c r="O905" s="12">
        <f t="shared" si="44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42"/>
        <v>12.230769230769232</v>
      </c>
      <c r="G906" s="5" t="s">
        <v>14</v>
      </c>
      <c r="H906">
        <v>16</v>
      </c>
      <c r="I906">
        <f>VLOOKUP(B906,'Average Donation'!A:B,2)</f>
        <v>795</v>
      </c>
      <c r="J906" t="s">
        <v>21</v>
      </c>
      <c r="K906" t="s">
        <v>22</v>
      </c>
      <c r="L906">
        <v>1349326800</v>
      </c>
      <c r="M906" s="12">
        <f t="shared" si="43"/>
        <v>41186.208333333336</v>
      </c>
      <c r="N906">
        <v>1349672400</v>
      </c>
      <c r="O906" s="12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42"/>
        <v>163.98734177215189</v>
      </c>
      <c r="G907" s="5" t="s">
        <v>20</v>
      </c>
      <c r="H907">
        <v>236</v>
      </c>
      <c r="I907">
        <f>VLOOKUP(B907,'Average Donation'!A:B,2)</f>
        <v>12955</v>
      </c>
      <c r="J907" t="s">
        <v>21</v>
      </c>
      <c r="K907" t="s">
        <v>22</v>
      </c>
      <c r="L907">
        <v>1379566800</v>
      </c>
      <c r="M907" s="12">
        <f t="shared" si="43"/>
        <v>41536.208333333336</v>
      </c>
      <c r="N907">
        <v>1379826000</v>
      </c>
      <c r="O907" s="12">
        <f t="shared" si="44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42"/>
        <v>162.98181818181817</v>
      </c>
      <c r="G908" s="5" t="s">
        <v>20</v>
      </c>
      <c r="H908">
        <v>191</v>
      </c>
      <c r="I908">
        <f>VLOOKUP(B908,'Average Donation'!A:B,2)</f>
        <v>8964</v>
      </c>
      <c r="J908" t="s">
        <v>21</v>
      </c>
      <c r="K908" t="s">
        <v>22</v>
      </c>
      <c r="L908">
        <v>1494651600</v>
      </c>
      <c r="M908" s="12">
        <f t="shared" si="43"/>
        <v>42868.208333333328</v>
      </c>
      <c r="N908">
        <v>1497762000</v>
      </c>
      <c r="O908" s="12">
        <f t="shared" si="44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42"/>
        <v>20.252747252747252</v>
      </c>
      <c r="G909" s="5" t="s">
        <v>14</v>
      </c>
      <c r="H909">
        <v>41</v>
      </c>
      <c r="I909">
        <f>VLOOKUP(B909,'Average Donation'!A:B,2)</f>
        <v>1843</v>
      </c>
      <c r="J909" t="s">
        <v>21</v>
      </c>
      <c r="K909" t="s">
        <v>22</v>
      </c>
      <c r="L909">
        <v>1303880400</v>
      </c>
      <c r="M909" s="12">
        <f t="shared" si="43"/>
        <v>40660.208333333336</v>
      </c>
      <c r="N909">
        <v>1304485200</v>
      </c>
      <c r="O909" s="12">
        <f t="shared" si="44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42"/>
        <v>319.24083769633506</v>
      </c>
      <c r="G910" s="5" t="s">
        <v>20</v>
      </c>
      <c r="H910">
        <v>3934</v>
      </c>
      <c r="I910">
        <f>VLOOKUP(B910,'Average Donation'!A:B,2)</f>
        <v>121950</v>
      </c>
      <c r="J910" t="s">
        <v>21</v>
      </c>
      <c r="K910" t="s">
        <v>22</v>
      </c>
      <c r="L910">
        <v>1335934800</v>
      </c>
      <c r="M910" s="12">
        <f t="shared" si="43"/>
        <v>41031.208333333336</v>
      </c>
      <c r="N910">
        <v>1336885200</v>
      </c>
      <c r="O910" s="12">
        <f t="shared" si="44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42"/>
        <v>478.94444444444446</v>
      </c>
      <c r="G911" s="5" t="s">
        <v>20</v>
      </c>
      <c r="H911">
        <v>80</v>
      </c>
      <c r="I911">
        <f>VLOOKUP(B911,'Average Donation'!A:B,2)</f>
        <v>8621</v>
      </c>
      <c r="J911" t="s">
        <v>15</v>
      </c>
      <c r="K911" t="s">
        <v>16</v>
      </c>
      <c r="L911">
        <v>1528088400</v>
      </c>
      <c r="M911" s="12">
        <f t="shared" si="43"/>
        <v>43255.208333333328</v>
      </c>
      <c r="N911">
        <v>1530421200</v>
      </c>
      <c r="O911" s="12">
        <f t="shared" si="44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42"/>
        <v>19.556634304207122</v>
      </c>
      <c r="G912" s="5" t="s">
        <v>74</v>
      </c>
      <c r="H912">
        <v>296</v>
      </c>
      <c r="I912">
        <f>VLOOKUP(B912,'Average Donation'!A:B,2)</f>
        <v>30215</v>
      </c>
      <c r="J912" t="s">
        <v>21</v>
      </c>
      <c r="K912" t="s">
        <v>22</v>
      </c>
      <c r="L912">
        <v>1421906400</v>
      </c>
      <c r="M912" s="12">
        <f t="shared" si="43"/>
        <v>42026.25</v>
      </c>
      <c r="N912">
        <v>1421992800</v>
      </c>
      <c r="O912" s="12">
        <f t="shared" si="44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42"/>
        <v>198.94827586206895</v>
      </c>
      <c r="G913" s="5" t="s">
        <v>20</v>
      </c>
      <c r="H913">
        <v>462</v>
      </c>
      <c r="I913">
        <f>VLOOKUP(B913,'Average Donation'!A:B,2)</f>
        <v>11539</v>
      </c>
      <c r="J913" t="s">
        <v>21</v>
      </c>
      <c r="K913" t="s">
        <v>22</v>
      </c>
      <c r="L913">
        <v>1568005200</v>
      </c>
      <c r="M913" s="12">
        <f t="shared" si="43"/>
        <v>43717.208333333328</v>
      </c>
      <c r="N913">
        <v>1568178000</v>
      </c>
      <c r="O913" s="12">
        <f t="shared" si="44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42"/>
        <v>795</v>
      </c>
      <c r="G914" s="5" t="s">
        <v>20</v>
      </c>
      <c r="H914">
        <v>179</v>
      </c>
      <c r="I914">
        <f>VLOOKUP(B914,'Average Donation'!A:B,2)</f>
        <v>14310</v>
      </c>
      <c r="J914" t="s">
        <v>21</v>
      </c>
      <c r="K914" t="s">
        <v>22</v>
      </c>
      <c r="L914">
        <v>1346821200</v>
      </c>
      <c r="M914" s="12">
        <f t="shared" si="43"/>
        <v>41157.208333333336</v>
      </c>
      <c r="N914">
        <v>1347944400</v>
      </c>
      <c r="O914" s="12">
        <f t="shared" si="44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42"/>
        <v>50.621082621082621</v>
      </c>
      <c r="G915" s="5" t="s">
        <v>14</v>
      </c>
      <c r="H915">
        <v>523</v>
      </c>
      <c r="I915">
        <f>VLOOKUP(B915,'Average Donation'!A:B,2)</f>
        <v>35536</v>
      </c>
      <c r="J915" t="s">
        <v>26</v>
      </c>
      <c r="K915" t="s">
        <v>27</v>
      </c>
      <c r="L915">
        <v>1557637200</v>
      </c>
      <c r="M915" s="12">
        <f t="shared" si="43"/>
        <v>43597.208333333328</v>
      </c>
      <c r="N915">
        <v>1558760400</v>
      </c>
      <c r="O915" s="12">
        <f t="shared" si="44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42"/>
        <v>57.4375</v>
      </c>
      <c r="G916" s="5" t="s">
        <v>14</v>
      </c>
      <c r="H916">
        <v>141</v>
      </c>
      <c r="I916">
        <f>VLOOKUP(B916,'Average Donation'!A:B,2)</f>
        <v>3676</v>
      </c>
      <c r="J916" t="s">
        <v>40</v>
      </c>
      <c r="K916" t="s">
        <v>41</v>
      </c>
      <c r="L916">
        <v>1375592400</v>
      </c>
      <c r="M916" s="12">
        <f t="shared" si="43"/>
        <v>41490.208333333336</v>
      </c>
      <c r="N916">
        <v>1376629200</v>
      </c>
      <c r="O916" s="12">
        <f t="shared" si="44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42"/>
        <v>155.62827640984909</v>
      </c>
      <c r="G917" s="5" t="s">
        <v>20</v>
      </c>
      <c r="H917">
        <v>1866</v>
      </c>
      <c r="I917">
        <f>VLOOKUP(B917,'Average Donation'!A:B,2)</f>
        <v>195936</v>
      </c>
      <c r="J917" t="s">
        <v>40</v>
      </c>
      <c r="K917" t="s">
        <v>41</v>
      </c>
      <c r="L917">
        <v>1503982800</v>
      </c>
      <c r="M917" s="12">
        <f t="shared" si="43"/>
        <v>42976.208333333328</v>
      </c>
      <c r="N917">
        <v>1504760400</v>
      </c>
      <c r="O917" s="12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42"/>
        <v>36.297297297297298</v>
      </c>
      <c r="G918" s="5" t="s">
        <v>14</v>
      </c>
      <c r="H918">
        <v>52</v>
      </c>
      <c r="I918">
        <f>VLOOKUP(B918,'Average Donation'!A:B,2)</f>
        <v>1343</v>
      </c>
      <c r="J918" t="s">
        <v>21</v>
      </c>
      <c r="K918" t="s">
        <v>22</v>
      </c>
      <c r="L918">
        <v>1418882400</v>
      </c>
      <c r="M918" s="12">
        <f t="shared" si="43"/>
        <v>41991.25</v>
      </c>
      <c r="N918">
        <v>1419660000</v>
      </c>
      <c r="O918" s="12">
        <f t="shared" si="44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42"/>
        <v>58.25</v>
      </c>
      <c r="G919" s="5" t="s">
        <v>47</v>
      </c>
      <c r="H919">
        <v>27</v>
      </c>
      <c r="I919">
        <f>VLOOKUP(B919,'Average Donation'!A:B,2)</f>
        <v>2097</v>
      </c>
      <c r="J919" t="s">
        <v>40</v>
      </c>
      <c r="K919" t="s">
        <v>41</v>
      </c>
      <c r="L919">
        <v>1309237200</v>
      </c>
      <c r="M919" s="12">
        <f t="shared" si="43"/>
        <v>40722.208333333336</v>
      </c>
      <c r="N919">
        <v>1311310800</v>
      </c>
      <c r="O919" s="12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42"/>
        <v>237.39473684210526</v>
      </c>
      <c r="G920" s="5" t="s">
        <v>20</v>
      </c>
      <c r="H920">
        <v>156</v>
      </c>
      <c r="I920">
        <f>VLOOKUP(B920,'Average Donation'!A:B,2)</f>
        <v>9021</v>
      </c>
      <c r="J920" t="s">
        <v>98</v>
      </c>
      <c r="K920" t="s">
        <v>99</v>
      </c>
      <c r="L920">
        <v>1343365200</v>
      </c>
      <c r="M920" s="12">
        <f t="shared" si="43"/>
        <v>41117.208333333336</v>
      </c>
      <c r="N920">
        <v>1344315600</v>
      </c>
      <c r="O920" s="12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42"/>
        <v>58.75</v>
      </c>
      <c r="G921" s="5" t="s">
        <v>14</v>
      </c>
      <c r="H921">
        <v>225</v>
      </c>
      <c r="I921">
        <f>VLOOKUP(B921,'Average Donation'!A:B,2)</f>
        <v>20915</v>
      </c>
      <c r="J921" t="s">
        <v>26</v>
      </c>
      <c r="K921" t="s">
        <v>27</v>
      </c>
      <c r="L921">
        <v>1507957200</v>
      </c>
      <c r="M921" s="12">
        <f t="shared" si="43"/>
        <v>43022.208333333328</v>
      </c>
      <c r="N921">
        <v>1510725600</v>
      </c>
      <c r="O921" s="12">
        <f t="shared" si="44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42"/>
        <v>182.56603773584905</v>
      </c>
      <c r="G922" s="5" t="s">
        <v>20</v>
      </c>
      <c r="H922">
        <v>255</v>
      </c>
      <c r="I922">
        <f>VLOOKUP(B922,'Average Donation'!A:B,2)</f>
        <v>9676</v>
      </c>
      <c r="J922" t="s">
        <v>21</v>
      </c>
      <c r="K922" t="s">
        <v>22</v>
      </c>
      <c r="L922">
        <v>1549519200</v>
      </c>
      <c r="M922" s="12">
        <f t="shared" si="43"/>
        <v>43503.25</v>
      </c>
      <c r="N922">
        <v>1551247200</v>
      </c>
      <c r="O922" s="12">
        <f t="shared" si="44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42"/>
        <v>0.75436408977556113</v>
      </c>
      <c r="G923" s="5" t="s">
        <v>14</v>
      </c>
      <c r="H923">
        <v>38</v>
      </c>
      <c r="I923">
        <f>VLOOKUP(B923,'Average Donation'!A:B,2)</f>
        <v>1210</v>
      </c>
      <c r="J923" t="s">
        <v>21</v>
      </c>
      <c r="K923" t="s">
        <v>22</v>
      </c>
      <c r="L923">
        <v>1329026400</v>
      </c>
      <c r="M923" s="12">
        <f t="shared" si="43"/>
        <v>40951.25</v>
      </c>
      <c r="N923">
        <v>1330236000</v>
      </c>
      <c r="O923" s="12">
        <f t="shared" si="44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42"/>
        <v>175.95330739299609</v>
      </c>
      <c r="G924" s="5" t="s">
        <v>20</v>
      </c>
      <c r="H924">
        <v>2261</v>
      </c>
      <c r="I924">
        <f>VLOOKUP(B924,'Average Donation'!A:B,2)</f>
        <v>90440</v>
      </c>
      <c r="J924" t="s">
        <v>21</v>
      </c>
      <c r="K924" t="s">
        <v>22</v>
      </c>
      <c r="L924">
        <v>1544335200</v>
      </c>
      <c r="M924" s="12">
        <f t="shared" si="43"/>
        <v>43443.25</v>
      </c>
      <c r="N924">
        <v>1545112800</v>
      </c>
      <c r="O924" s="12">
        <f t="shared" si="44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42"/>
        <v>237.88235294117646</v>
      </c>
      <c r="G925" s="5" t="s">
        <v>20</v>
      </c>
      <c r="H925">
        <v>40</v>
      </c>
      <c r="I925">
        <f>VLOOKUP(B925,'Average Donation'!A:B,2)</f>
        <v>4044</v>
      </c>
      <c r="J925" t="s">
        <v>21</v>
      </c>
      <c r="K925" t="s">
        <v>22</v>
      </c>
      <c r="L925">
        <v>1279083600</v>
      </c>
      <c r="M925" s="12">
        <f t="shared" si="43"/>
        <v>40373.208333333336</v>
      </c>
      <c r="N925">
        <v>1279170000</v>
      </c>
      <c r="O925" s="12">
        <f t="shared" si="44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42"/>
        <v>488.05076142131981</v>
      </c>
      <c r="G926" s="5" t="s">
        <v>20</v>
      </c>
      <c r="H926">
        <v>2289</v>
      </c>
      <c r="I926">
        <f>VLOOKUP(B926,'Average Donation'!A:B,2)</f>
        <v>192292</v>
      </c>
      <c r="J926" t="s">
        <v>107</v>
      </c>
      <c r="K926" t="s">
        <v>108</v>
      </c>
      <c r="L926">
        <v>1572498000</v>
      </c>
      <c r="M926" s="12">
        <f t="shared" si="43"/>
        <v>43769.208333333328</v>
      </c>
      <c r="N926">
        <v>1573452000</v>
      </c>
      <c r="O926" s="12">
        <f t="shared" si="44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42"/>
        <v>224.06666666666669</v>
      </c>
      <c r="G927" s="5" t="s">
        <v>20</v>
      </c>
      <c r="H927">
        <v>65</v>
      </c>
      <c r="I927">
        <f>VLOOKUP(B927,'Average Donation'!A:B,2)</f>
        <v>6722</v>
      </c>
      <c r="J927" t="s">
        <v>21</v>
      </c>
      <c r="K927" t="s">
        <v>22</v>
      </c>
      <c r="L927">
        <v>1506056400</v>
      </c>
      <c r="M927" s="12">
        <f t="shared" si="43"/>
        <v>43000.208333333328</v>
      </c>
      <c r="N927">
        <v>1507093200</v>
      </c>
      <c r="O927" s="12">
        <f t="shared" si="44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42"/>
        <v>18.126436781609197</v>
      </c>
      <c r="G928" s="5" t="s">
        <v>14</v>
      </c>
      <c r="H928">
        <v>15</v>
      </c>
      <c r="I928">
        <f>VLOOKUP(B928,'Average Donation'!A:B,2)</f>
        <v>1577</v>
      </c>
      <c r="J928" t="s">
        <v>21</v>
      </c>
      <c r="K928" t="s">
        <v>22</v>
      </c>
      <c r="L928">
        <v>1463029200</v>
      </c>
      <c r="M928" s="12">
        <f t="shared" si="43"/>
        <v>42502.208333333328</v>
      </c>
      <c r="N928">
        <v>1463374800</v>
      </c>
      <c r="O928" s="12">
        <f t="shared" si="44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42"/>
        <v>45.847222222222221</v>
      </c>
      <c r="G929" s="5" t="s">
        <v>14</v>
      </c>
      <c r="H929">
        <v>37</v>
      </c>
      <c r="I929">
        <f>VLOOKUP(B929,'Average Donation'!A:B,2)</f>
        <v>3301</v>
      </c>
      <c r="J929" t="s">
        <v>21</v>
      </c>
      <c r="K929" t="s">
        <v>22</v>
      </c>
      <c r="L929">
        <v>1342069200</v>
      </c>
      <c r="M929" s="12">
        <f t="shared" si="43"/>
        <v>41102.208333333336</v>
      </c>
      <c r="N929">
        <v>1344574800</v>
      </c>
      <c r="O929" s="12">
        <f t="shared" si="44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42"/>
        <v>117.31541218637993</v>
      </c>
      <c r="G930" s="5" t="s">
        <v>20</v>
      </c>
      <c r="H930">
        <v>3777</v>
      </c>
      <c r="I930">
        <f>VLOOKUP(B930,'Average Donation'!A:B,2)</f>
        <v>196386</v>
      </c>
      <c r="J930" t="s">
        <v>107</v>
      </c>
      <c r="K930" t="s">
        <v>108</v>
      </c>
      <c r="L930">
        <v>1388296800</v>
      </c>
      <c r="M930" s="12">
        <f t="shared" si="43"/>
        <v>41637.25</v>
      </c>
      <c r="N930">
        <v>1389074400</v>
      </c>
      <c r="O930" s="12">
        <f t="shared" si="44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42"/>
        <v>217.30909090909088</v>
      </c>
      <c r="G931" s="5" t="s">
        <v>20</v>
      </c>
      <c r="H931">
        <v>184</v>
      </c>
      <c r="I931">
        <f>VLOOKUP(B931,'Average Donation'!A:B,2)</f>
        <v>11952</v>
      </c>
      <c r="J931" t="s">
        <v>40</v>
      </c>
      <c r="K931" t="s">
        <v>41</v>
      </c>
      <c r="L931">
        <v>1493787600</v>
      </c>
      <c r="M931" s="12">
        <f t="shared" si="43"/>
        <v>42858.208333333328</v>
      </c>
      <c r="N931">
        <v>1494997200</v>
      </c>
      <c r="O931" s="12">
        <f t="shared" si="44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42"/>
        <v>112.28571428571428</v>
      </c>
      <c r="G932" s="5" t="s">
        <v>20</v>
      </c>
      <c r="H932">
        <v>85</v>
      </c>
      <c r="I932">
        <f>VLOOKUP(B932,'Average Donation'!A:B,2)</f>
        <v>3930</v>
      </c>
      <c r="J932" t="s">
        <v>21</v>
      </c>
      <c r="K932" t="s">
        <v>22</v>
      </c>
      <c r="L932">
        <v>1424844000</v>
      </c>
      <c r="M932" s="12">
        <f t="shared" si="43"/>
        <v>42060.25</v>
      </c>
      <c r="N932">
        <v>1425448800</v>
      </c>
      <c r="O932" s="12">
        <f t="shared" si="44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42"/>
        <v>72.51898734177216</v>
      </c>
      <c r="G933" s="5" t="s">
        <v>14</v>
      </c>
      <c r="H933">
        <v>112</v>
      </c>
      <c r="I933">
        <f>VLOOKUP(B933,'Average Donation'!A:B,2)</f>
        <v>5729</v>
      </c>
      <c r="J933" t="s">
        <v>21</v>
      </c>
      <c r="K933" t="s">
        <v>22</v>
      </c>
      <c r="L933">
        <v>1403931600</v>
      </c>
      <c r="M933" s="12">
        <f t="shared" si="43"/>
        <v>41818.208333333336</v>
      </c>
      <c r="N933">
        <v>1404104400</v>
      </c>
      <c r="O933" s="12">
        <f t="shared" si="44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42"/>
        <v>212.30434782608697</v>
      </c>
      <c r="G934" s="5" t="s">
        <v>20</v>
      </c>
      <c r="H934">
        <v>144</v>
      </c>
      <c r="I934">
        <f>VLOOKUP(B934,'Average Donation'!A:B,2)</f>
        <v>4883</v>
      </c>
      <c r="J934" t="s">
        <v>21</v>
      </c>
      <c r="K934" t="s">
        <v>22</v>
      </c>
      <c r="L934">
        <v>1394514000</v>
      </c>
      <c r="M934" s="12">
        <f t="shared" si="43"/>
        <v>41709.208333333336</v>
      </c>
      <c r="N934">
        <v>1394773200</v>
      </c>
      <c r="O934" s="12">
        <f t="shared" si="44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42"/>
        <v>239.74657534246577</v>
      </c>
      <c r="G935" s="5" t="s">
        <v>20</v>
      </c>
      <c r="H935">
        <v>1902</v>
      </c>
      <c r="I935">
        <f>VLOOKUP(B935,'Average Donation'!A:B,2)</f>
        <v>175015</v>
      </c>
      <c r="J935" t="s">
        <v>21</v>
      </c>
      <c r="K935" t="s">
        <v>22</v>
      </c>
      <c r="L935">
        <v>1365397200</v>
      </c>
      <c r="M935" s="12">
        <f t="shared" si="43"/>
        <v>41372.208333333336</v>
      </c>
      <c r="N935">
        <v>1366520400</v>
      </c>
      <c r="O935" s="12">
        <f t="shared" si="44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42"/>
        <v>181.93548387096774</v>
      </c>
      <c r="G936" s="5" t="s">
        <v>20</v>
      </c>
      <c r="H936">
        <v>105</v>
      </c>
      <c r="I936">
        <f>VLOOKUP(B936,'Average Donation'!A:B,2)</f>
        <v>11280</v>
      </c>
      <c r="J936" t="s">
        <v>21</v>
      </c>
      <c r="K936" t="s">
        <v>22</v>
      </c>
      <c r="L936">
        <v>1456120800</v>
      </c>
      <c r="M936" s="12">
        <f t="shared" si="43"/>
        <v>42422.25</v>
      </c>
      <c r="N936">
        <v>1456639200</v>
      </c>
      <c r="O936" s="12">
        <f t="shared" si="44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42"/>
        <v>164.13114754098362</v>
      </c>
      <c r="G937" s="5" t="s">
        <v>20</v>
      </c>
      <c r="H937">
        <v>132</v>
      </c>
      <c r="I937">
        <f>VLOOKUP(B937,'Average Donation'!A:B,2)</f>
        <v>10012</v>
      </c>
      <c r="J937" t="s">
        <v>21</v>
      </c>
      <c r="K937" t="s">
        <v>22</v>
      </c>
      <c r="L937">
        <v>1437714000</v>
      </c>
      <c r="M937" s="12">
        <f t="shared" si="43"/>
        <v>42209.208333333328</v>
      </c>
      <c r="N937">
        <v>1438318800</v>
      </c>
      <c r="O937" s="12">
        <f t="shared" si="44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42"/>
        <v>1.6375968992248062</v>
      </c>
      <c r="G938" s="5" t="s">
        <v>14</v>
      </c>
      <c r="H938">
        <v>21</v>
      </c>
      <c r="I938">
        <f>VLOOKUP(B938,'Average Donation'!A:B,2)</f>
        <v>46433</v>
      </c>
      <c r="J938" t="s">
        <v>21</v>
      </c>
      <c r="K938" t="s">
        <v>22</v>
      </c>
      <c r="L938">
        <v>1563771600</v>
      </c>
      <c r="M938" s="12">
        <f t="shared" si="43"/>
        <v>43668.208333333328</v>
      </c>
      <c r="N938">
        <v>1564030800</v>
      </c>
      <c r="O938" s="12">
        <f t="shared" si="44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42"/>
        <v>49.64385964912281</v>
      </c>
      <c r="G939" s="5" t="s">
        <v>74</v>
      </c>
      <c r="H939">
        <v>976</v>
      </c>
      <c r="I939">
        <f>VLOOKUP(B939,'Average Donation'!A:B,2)</f>
        <v>84891</v>
      </c>
      <c r="J939" t="s">
        <v>21</v>
      </c>
      <c r="K939" t="s">
        <v>22</v>
      </c>
      <c r="L939">
        <v>1448517600</v>
      </c>
      <c r="M939" s="12">
        <f t="shared" si="43"/>
        <v>42334.25</v>
      </c>
      <c r="N939">
        <v>1449295200</v>
      </c>
      <c r="O939" s="12">
        <f t="shared" si="44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42"/>
        <v>109.70652173913042</v>
      </c>
      <c r="G940" s="5" t="s">
        <v>20</v>
      </c>
      <c r="H940">
        <v>96</v>
      </c>
      <c r="I940">
        <f>VLOOKUP(B940,'Average Donation'!A:B,2)</f>
        <v>8149</v>
      </c>
      <c r="J940" t="s">
        <v>21</v>
      </c>
      <c r="K940" t="s">
        <v>22</v>
      </c>
      <c r="L940">
        <v>1528779600</v>
      </c>
      <c r="M940" s="12">
        <f t="shared" si="43"/>
        <v>43263.208333333328</v>
      </c>
      <c r="N940">
        <v>1531890000</v>
      </c>
      <c r="O940" s="12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42"/>
        <v>49.217948717948715</v>
      </c>
      <c r="G941" s="5" t="s">
        <v>14</v>
      </c>
      <c r="H941">
        <v>67</v>
      </c>
      <c r="I941">
        <f>VLOOKUP(B941,'Average Donation'!A:B,2)</f>
        <v>3839</v>
      </c>
      <c r="J941" t="s">
        <v>21</v>
      </c>
      <c r="K941" t="s">
        <v>22</v>
      </c>
      <c r="L941">
        <v>1304744400</v>
      </c>
      <c r="M941" s="12">
        <f t="shared" si="43"/>
        <v>40670.208333333336</v>
      </c>
      <c r="N941">
        <v>1306213200</v>
      </c>
      <c r="O941" s="12">
        <f t="shared" si="44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42"/>
        <v>62.232323232323225</v>
      </c>
      <c r="G942" s="5" t="s">
        <v>47</v>
      </c>
      <c r="H942">
        <v>66</v>
      </c>
      <c r="I942">
        <f>VLOOKUP(B942,'Average Donation'!A:B,2)</f>
        <v>6161</v>
      </c>
      <c r="J942" t="s">
        <v>15</v>
      </c>
      <c r="K942" t="s">
        <v>16</v>
      </c>
      <c r="L942">
        <v>1354341600</v>
      </c>
      <c r="M942" s="12">
        <f t="shared" si="43"/>
        <v>41244.25</v>
      </c>
      <c r="N942">
        <v>1356242400</v>
      </c>
      <c r="O942" s="12">
        <f t="shared" si="44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42"/>
        <v>13.05813953488372</v>
      </c>
      <c r="G943" s="5" t="s">
        <v>14</v>
      </c>
      <c r="H943">
        <v>78</v>
      </c>
      <c r="I943">
        <f>VLOOKUP(B943,'Average Donation'!A:B,2)</f>
        <v>5615</v>
      </c>
      <c r="J943" t="s">
        <v>21</v>
      </c>
      <c r="K943" t="s">
        <v>22</v>
      </c>
      <c r="L943">
        <v>1294552800</v>
      </c>
      <c r="M943" s="12">
        <f t="shared" si="43"/>
        <v>40552.25</v>
      </c>
      <c r="N943">
        <v>1297576800</v>
      </c>
      <c r="O943" s="12">
        <f t="shared" si="44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42"/>
        <v>64.635416666666671</v>
      </c>
      <c r="G944" s="5" t="s">
        <v>14</v>
      </c>
      <c r="H944">
        <v>67</v>
      </c>
      <c r="I944">
        <f>VLOOKUP(B944,'Average Donation'!A:B,2)</f>
        <v>8149</v>
      </c>
      <c r="J944" t="s">
        <v>26</v>
      </c>
      <c r="K944" t="s">
        <v>27</v>
      </c>
      <c r="L944">
        <v>1295935200</v>
      </c>
      <c r="M944" s="12">
        <f t="shared" si="43"/>
        <v>40568.25</v>
      </c>
      <c r="N944">
        <v>1296194400</v>
      </c>
      <c r="O944" s="12">
        <f t="shared" si="44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42"/>
        <v>159.58666666666667</v>
      </c>
      <c r="G945" s="5" t="s">
        <v>20</v>
      </c>
      <c r="H945">
        <v>114</v>
      </c>
      <c r="I945">
        <f>VLOOKUP(B945,'Average Donation'!A:B,2)</f>
        <v>11969</v>
      </c>
      <c r="J945" t="s">
        <v>21</v>
      </c>
      <c r="K945" t="s">
        <v>22</v>
      </c>
      <c r="L945">
        <v>1411534800</v>
      </c>
      <c r="M945" s="12">
        <f t="shared" si="43"/>
        <v>41906.208333333336</v>
      </c>
      <c r="N945">
        <v>1414558800</v>
      </c>
      <c r="O945" s="12">
        <f t="shared" si="44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42"/>
        <v>81.42</v>
      </c>
      <c r="G946" s="5" t="s">
        <v>14</v>
      </c>
      <c r="H946">
        <v>263</v>
      </c>
      <c r="I946">
        <f>VLOOKUP(B946,'Average Donation'!A:B,2)</f>
        <v>8142</v>
      </c>
      <c r="J946" t="s">
        <v>26</v>
      </c>
      <c r="K946" t="s">
        <v>27</v>
      </c>
      <c r="L946">
        <v>1486706400</v>
      </c>
      <c r="M946" s="12">
        <f t="shared" si="43"/>
        <v>42776.25</v>
      </c>
      <c r="N946">
        <v>1488348000</v>
      </c>
      <c r="O946" s="12">
        <f t="shared" si="44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42"/>
        <v>32.444767441860463</v>
      </c>
      <c r="G947" s="5" t="s">
        <v>14</v>
      </c>
      <c r="H947">
        <v>1691</v>
      </c>
      <c r="I947">
        <f>VLOOKUP(B947,'Average Donation'!A:B,2)</f>
        <v>55805</v>
      </c>
      <c r="J947" t="s">
        <v>21</v>
      </c>
      <c r="K947" t="s">
        <v>22</v>
      </c>
      <c r="L947">
        <v>1333602000</v>
      </c>
      <c r="M947" s="12">
        <f t="shared" si="43"/>
        <v>41004.208333333336</v>
      </c>
      <c r="N947">
        <v>1334898000</v>
      </c>
      <c r="O947" s="12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42"/>
        <v>9.9141184124918666</v>
      </c>
      <c r="G948" s="5" t="s">
        <v>14</v>
      </c>
      <c r="H948">
        <v>181</v>
      </c>
      <c r="I948">
        <f>VLOOKUP(B948,'Average Donation'!A:B,2)</f>
        <v>15238</v>
      </c>
      <c r="J948" t="s">
        <v>21</v>
      </c>
      <c r="K948" t="s">
        <v>22</v>
      </c>
      <c r="L948">
        <v>1308200400</v>
      </c>
      <c r="M948" s="12">
        <f t="shared" si="43"/>
        <v>40710.208333333336</v>
      </c>
      <c r="N948">
        <v>1308373200</v>
      </c>
      <c r="O948" s="12">
        <f t="shared" si="44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42"/>
        <v>26.694444444444443</v>
      </c>
      <c r="G949" s="5" t="s">
        <v>14</v>
      </c>
      <c r="H949">
        <v>13</v>
      </c>
      <c r="I949">
        <f>VLOOKUP(B949,'Average Donation'!A:B,2)</f>
        <v>961</v>
      </c>
      <c r="J949" t="s">
        <v>21</v>
      </c>
      <c r="K949" t="s">
        <v>22</v>
      </c>
      <c r="L949">
        <v>1411707600</v>
      </c>
      <c r="M949" s="12">
        <f t="shared" si="43"/>
        <v>41908.208333333336</v>
      </c>
      <c r="N949">
        <v>1412312400</v>
      </c>
      <c r="O949" s="12">
        <f t="shared" si="44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42"/>
        <v>62.957446808510639</v>
      </c>
      <c r="G950" s="5" t="s">
        <v>74</v>
      </c>
      <c r="H950">
        <v>160</v>
      </c>
      <c r="I950">
        <f>VLOOKUP(B950,'Average Donation'!A:B,2)</f>
        <v>5918</v>
      </c>
      <c r="J950" t="s">
        <v>21</v>
      </c>
      <c r="K950" t="s">
        <v>22</v>
      </c>
      <c r="L950">
        <v>1418364000</v>
      </c>
      <c r="M950" s="12">
        <f t="shared" si="43"/>
        <v>41985.25</v>
      </c>
      <c r="N950">
        <v>1419228000</v>
      </c>
      <c r="O950" s="12">
        <f t="shared" si="44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42"/>
        <v>161.35593220338984</v>
      </c>
      <c r="G951" s="5" t="s">
        <v>20</v>
      </c>
      <c r="H951">
        <v>203</v>
      </c>
      <c r="I951">
        <f>VLOOKUP(B951,'Average Donation'!A:B,2)</f>
        <v>9520</v>
      </c>
      <c r="J951" t="s">
        <v>21</v>
      </c>
      <c r="K951" t="s">
        <v>22</v>
      </c>
      <c r="L951">
        <v>1429333200</v>
      </c>
      <c r="M951" s="12">
        <f t="shared" si="43"/>
        <v>42112.208333333328</v>
      </c>
      <c r="N951">
        <v>1430974800</v>
      </c>
      <c r="O951" s="12">
        <f t="shared" si="44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42"/>
        <v>5</v>
      </c>
      <c r="G952" s="5" t="s">
        <v>14</v>
      </c>
      <c r="H952">
        <v>1</v>
      </c>
      <c r="I952">
        <f>VLOOKUP(B952,'Average Donation'!A:B,2)</f>
        <v>5</v>
      </c>
      <c r="J952" t="s">
        <v>21</v>
      </c>
      <c r="K952" t="s">
        <v>22</v>
      </c>
      <c r="L952">
        <v>1555390800</v>
      </c>
      <c r="M952" s="12">
        <f t="shared" si="43"/>
        <v>43571.208333333328</v>
      </c>
      <c r="N952">
        <v>1555822800</v>
      </c>
      <c r="O952" s="12">
        <f t="shared" si="44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42"/>
        <v>1096.9379310344827</v>
      </c>
      <c r="G953" s="5" t="s">
        <v>20</v>
      </c>
      <c r="H953">
        <v>1559</v>
      </c>
      <c r="I953">
        <f>VLOOKUP(B953,'Average Donation'!A:B,2)</f>
        <v>159056</v>
      </c>
      <c r="J953" t="s">
        <v>21</v>
      </c>
      <c r="K953" t="s">
        <v>22</v>
      </c>
      <c r="L953">
        <v>1482732000</v>
      </c>
      <c r="M953" s="12">
        <f t="shared" si="43"/>
        <v>42730.25</v>
      </c>
      <c r="N953">
        <v>1482818400</v>
      </c>
      <c r="O953" s="12">
        <f t="shared" si="44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42"/>
        <v>70.094158075601371</v>
      </c>
      <c r="G954" s="5" t="s">
        <v>74</v>
      </c>
      <c r="H954">
        <v>2266</v>
      </c>
      <c r="I954">
        <f>VLOOKUP(B954,'Average Donation'!A:B,2)</f>
        <v>101987</v>
      </c>
      <c r="J954" t="s">
        <v>21</v>
      </c>
      <c r="K954" t="s">
        <v>22</v>
      </c>
      <c r="L954">
        <v>1470718800</v>
      </c>
      <c r="M954" s="12">
        <f t="shared" si="43"/>
        <v>42591.208333333328</v>
      </c>
      <c r="N954">
        <v>1471928400</v>
      </c>
      <c r="O954" s="12">
        <f t="shared" si="44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42"/>
        <v>60</v>
      </c>
      <c r="G955" s="5" t="s">
        <v>14</v>
      </c>
      <c r="H955">
        <v>21</v>
      </c>
      <c r="I955">
        <f>VLOOKUP(B955,'Average Donation'!A:B,2)</f>
        <v>1980</v>
      </c>
      <c r="J955" t="s">
        <v>21</v>
      </c>
      <c r="K955" t="s">
        <v>22</v>
      </c>
      <c r="L955">
        <v>1450591200</v>
      </c>
      <c r="M955" s="12">
        <f t="shared" si="43"/>
        <v>42358.25</v>
      </c>
      <c r="N955">
        <v>1453701600</v>
      </c>
      <c r="O955" s="12">
        <f t="shared" si="44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42"/>
        <v>367.0985915492958</v>
      </c>
      <c r="G956" s="5" t="s">
        <v>20</v>
      </c>
      <c r="H956">
        <v>1548</v>
      </c>
      <c r="I956">
        <f>VLOOKUP(B956,'Average Donation'!A:B,2)</f>
        <v>156384</v>
      </c>
      <c r="J956" t="s">
        <v>26</v>
      </c>
      <c r="K956" t="s">
        <v>27</v>
      </c>
      <c r="L956">
        <v>1348290000</v>
      </c>
      <c r="M956" s="12">
        <f t="shared" si="43"/>
        <v>41174.208333333336</v>
      </c>
      <c r="N956">
        <v>1350363600</v>
      </c>
      <c r="O956" s="12">
        <f t="shared" si="44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42"/>
        <v>1109</v>
      </c>
      <c r="G957" s="5" t="s">
        <v>20</v>
      </c>
      <c r="H957">
        <v>80</v>
      </c>
      <c r="I957">
        <f>VLOOKUP(B957,'Average Donation'!A:B,2)</f>
        <v>7763</v>
      </c>
      <c r="J957" t="s">
        <v>21</v>
      </c>
      <c r="K957" t="s">
        <v>22</v>
      </c>
      <c r="L957">
        <v>1353823200</v>
      </c>
      <c r="M957" s="12">
        <f t="shared" si="43"/>
        <v>41238.25</v>
      </c>
      <c r="N957">
        <v>1353996000</v>
      </c>
      <c r="O957" s="12">
        <f t="shared" si="44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42"/>
        <v>19.028784648187631</v>
      </c>
      <c r="G958" s="5" t="s">
        <v>14</v>
      </c>
      <c r="H958">
        <v>830</v>
      </c>
      <c r="I958">
        <f>VLOOKUP(B958,'Average Donation'!A:B,2)</f>
        <v>35698</v>
      </c>
      <c r="J958" t="s">
        <v>21</v>
      </c>
      <c r="K958" t="s">
        <v>22</v>
      </c>
      <c r="L958">
        <v>1450764000</v>
      </c>
      <c r="M958" s="12">
        <f t="shared" si="43"/>
        <v>42360.25</v>
      </c>
      <c r="N958">
        <v>1451109600</v>
      </c>
      <c r="O958" s="12">
        <f t="shared" si="44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42"/>
        <v>126.87755102040816</v>
      </c>
      <c r="G959" s="5" t="s">
        <v>20</v>
      </c>
      <c r="H959">
        <v>131</v>
      </c>
      <c r="I959">
        <f>VLOOKUP(B959,'Average Donation'!A:B,2)</f>
        <v>12434</v>
      </c>
      <c r="J959" t="s">
        <v>21</v>
      </c>
      <c r="K959" t="s">
        <v>22</v>
      </c>
      <c r="L959">
        <v>1329372000</v>
      </c>
      <c r="M959" s="12">
        <f t="shared" si="43"/>
        <v>40955.25</v>
      </c>
      <c r="N959">
        <v>1329631200</v>
      </c>
      <c r="O959" s="12">
        <f t="shared" si="44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42"/>
        <v>734.63636363636363</v>
      </c>
      <c r="G960" s="5" t="s">
        <v>20</v>
      </c>
      <c r="H960">
        <v>112</v>
      </c>
      <c r="I960">
        <f>VLOOKUP(B960,'Average Donation'!A:B,2)</f>
        <v>8081</v>
      </c>
      <c r="J960" t="s">
        <v>21</v>
      </c>
      <c r="K960" t="s">
        <v>22</v>
      </c>
      <c r="L960">
        <v>1277096400</v>
      </c>
      <c r="M960" s="12">
        <f t="shared" si="43"/>
        <v>40350.208333333336</v>
      </c>
      <c r="N960">
        <v>1278997200</v>
      </c>
      <c r="O960" s="12">
        <f t="shared" si="44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42"/>
        <v>4.5731034482758623</v>
      </c>
      <c r="G961" s="5" t="s">
        <v>14</v>
      </c>
      <c r="H961">
        <v>130</v>
      </c>
      <c r="I961">
        <f>VLOOKUP(B961,'Average Donation'!A:B,2)</f>
        <v>6631</v>
      </c>
      <c r="J961" t="s">
        <v>21</v>
      </c>
      <c r="K961" t="s">
        <v>22</v>
      </c>
      <c r="L961">
        <v>1277701200</v>
      </c>
      <c r="M961" s="12">
        <f t="shared" si="43"/>
        <v>40357.208333333336</v>
      </c>
      <c r="N961">
        <v>1280120400</v>
      </c>
      <c r="O961" s="12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42"/>
        <v>85.054545454545448</v>
      </c>
      <c r="G962" s="5" t="s">
        <v>14</v>
      </c>
      <c r="H962">
        <v>55</v>
      </c>
      <c r="I962">
        <f>VLOOKUP(B962,'Average Donation'!A:B,2)</f>
        <v>4678</v>
      </c>
      <c r="J962" t="s">
        <v>21</v>
      </c>
      <c r="K962" t="s">
        <v>22</v>
      </c>
      <c r="L962">
        <v>1454911200</v>
      </c>
      <c r="M962" s="12">
        <f t="shared" si="43"/>
        <v>42408.25</v>
      </c>
      <c r="N962">
        <v>1458104400</v>
      </c>
      <c r="O962" s="12">
        <f t="shared" si="44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45">100*(E963/D963)</f>
        <v>119.29824561403508</v>
      </c>
      <c r="G963" s="5" t="s">
        <v>20</v>
      </c>
      <c r="H963">
        <v>155</v>
      </c>
      <c r="I963">
        <f>VLOOKUP(B963,'Average Donation'!A:B,2)</f>
        <v>6800</v>
      </c>
      <c r="J963" t="s">
        <v>21</v>
      </c>
      <c r="K963" t="s">
        <v>22</v>
      </c>
      <c r="L963">
        <v>1297922400</v>
      </c>
      <c r="M963" s="12">
        <f t="shared" ref="M963:M1001" si="46">(((L963/60)/60)/24)+DATE(1970,1,1)</f>
        <v>40591.25</v>
      </c>
      <c r="N963">
        <v>1298268000</v>
      </c>
      <c r="O963" s="12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45"/>
        <v>296.02777777777777</v>
      </c>
      <c r="G964" s="5" t="s">
        <v>20</v>
      </c>
      <c r="H964">
        <v>266</v>
      </c>
      <c r="I964">
        <f>VLOOKUP(B964,'Average Donation'!A:B,2)</f>
        <v>10657</v>
      </c>
      <c r="J964" t="s">
        <v>21</v>
      </c>
      <c r="K964" t="s">
        <v>22</v>
      </c>
      <c r="L964">
        <v>1384408800</v>
      </c>
      <c r="M964" s="12">
        <f t="shared" si="46"/>
        <v>41592.25</v>
      </c>
      <c r="N964">
        <v>1386223200</v>
      </c>
      <c r="O964" s="12">
        <f t="shared" si="47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45"/>
        <v>84.694915254237287</v>
      </c>
      <c r="G965" s="5" t="s">
        <v>14</v>
      </c>
      <c r="H965">
        <v>114</v>
      </c>
      <c r="I965">
        <f>VLOOKUP(B965,'Average Donation'!A:B,2)</f>
        <v>4997</v>
      </c>
      <c r="J965" t="s">
        <v>107</v>
      </c>
      <c r="K965" t="s">
        <v>108</v>
      </c>
      <c r="L965">
        <v>1299304800</v>
      </c>
      <c r="M965" s="12">
        <f t="shared" si="46"/>
        <v>40607.25</v>
      </c>
      <c r="N965">
        <v>1299823200</v>
      </c>
      <c r="O965" s="12">
        <f t="shared" si="47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45"/>
        <v>355.7837837837838</v>
      </c>
      <c r="G966" s="5" t="s">
        <v>20</v>
      </c>
      <c r="H966">
        <v>155</v>
      </c>
      <c r="I966">
        <f>VLOOKUP(B966,'Average Donation'!A:B,2)</f>
        <v>13164</v>
      </c>
      <c r="J966" t="s">
        <v>21</v>
      </c>
      <c r="K966" t="s">
        <v>22</v>
      </c>
      <c r="L966">
        <v>1431320400</v>
      </c>
      <c r="M966" s="12">
        <f t="shared" si="46"/>
        <v>42135.208333333328</v>
      </c>
      <c r="N966">
        <v>1431752400</v>
      </c>
      <c r="O966" s="12">
        <f t="shared" si="47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45"/>
        <v>386.40909090909093</v>
      </c>
      <c r="G967" s="5" t="s">
        <v>20</v>
      </c>
      <c r="H967">
        <v>207</v>
      </c>
      <c r="I967">
        <f>VLOOKUP(B967,'Average Donation'!A:B,2)</f>
        <v>8501</v>
      </c>
      <c r="J967" t="s">
        <v>40</v>
      </c>
      <c r="K967" t="s">
        <v>41</v>
      </c>
      <c r="L967">
        <v>1264399200</v>
      </c>
      <c r="M967" s="12">
        <f t="shared" si="46"/>
        <v>40203.25</v>
      </c>
      <c r="N967">
        <v>1267855200</v>
      </c>
      <c r="O967" s="12">
        <f t="shared" si="47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45"/>
        <v>792.23529411764707</v>
      </c>
      <c r="G968" s="5" t="s">
        <v>20</v>
      </c>
      <c r="H968">
        <v>245</v>
      </c>
      <c r="I968">
        <f>VLOOKUP(B968,'Average Donation'!A:B,2)</f>
        <v>86436.5</v>
      </c>
      <c r="J968" t="s">
        <v>21</v>
      </c>
      <c r="K968" t="s">
        <v>22</v>
      </c>
      <c r="L968">
        <v>1497502800</v>
      </c>
      <c r="M968" s="12">
        <f t="shared" si="46"/>
        <v>42901.208333333328</v>
      </c>
      <c r="N968">
        <v>1497675600</v>
      </c>
      <c r="O968" s="12">
        <f t="shared" si="47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45"/>
        <v>137.03393665158373</v>
      </c>
      <c r="G969" s="5" t="s">
        <v>20</v>
      </c>
      <c r="H969">
        <v>1573</v>
      </c>
      <c r="I969">
        <f>VLOOKUP(B969,'Average Donation'!A:B,2)</f>
        <v>121138</v>
      </c>
      <c r="J969" t="s">
        <v>21</v>
      </c>
      <c r="K969" t="s">
        <v>22</v>
      </c>
      <c r="L969">
        <v>1333688400</v>
      </c>
      <c r="M969" s="12">
        <f t="shared" si="46"/>
        <v>41005.208333333336</v>
      </c>
      <c r="N969">
        <v>1336885200</v>
      </c>
      <c r="O969" s="12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45"/>
        <v>338.20833333333337</v>
      </c>
      <c r="G970" s="5" t="s">
        <v>20</v>
      </c>
      <c r="H970">
        <v>114</v>
      </c>
      <c r="I970">
        <f>VLOOKUP(B970,'Average Donation'!A:B,2)</f>
        <v>8117</v>
      </c>
      <c r="J970" t="s">
        <v>21</v>
      </c>
      <c r="K970" t="s">
        <v>22</v>
      </c>
      <c r="L970">
        <v>1293861600</v>
      </c>
      <c r="M970" s="12">
        <f t="shared" si="46"/>
        <v>40544.25</v>
      </c>
      <c r="N970">
        <v>1295157600</v>
      </c>
      <c r="O970" s="12">
        <f t="shared" si="47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45"/>
        <v>108.22784810126582</v>
      </c>
      <c r="G971" s="5" t="s">
        <v>20</v>
      </c>
      <c r="H971">
        <v>93</v>
      </c>
      <c r="I971">
        <f>VLOOKUP(B971,'Average Donation'!A:B,2)</f>
        <v>8550</v>
      </c>
      <c r="J971" t="s">
        <v>21</v>
      </c>
      <c r="K971" t="s">
        <v>22</v>
      </c>
      <c r="L971">
        <v>1576994400</v>
      </c>
      <c r="M971" s="12">
        <f t="shared" si="46"/>
        <v>43821.25</v>
      </c>
      <c r="N971">
        <v>1577599200</v>
      </c>
      <c r="O971" s="12">
        <f t="shared" si="47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45"/>
        <v>60.757639620653315</v>
      </c>
      <c r="G972" s="5" t="s">
        <v>14</v>
      </c>
      <c r="H972">
        <v>594</v>
      </c>
      <c r="I972">
        <f>VLOOKUP(B972,'Average Donation'!A:B,2)</f>
        <v>57659</v>
      </c>
      <c r="J972" t="s">
        <v>21</v>
      </c>
      <c r="K972" t="s">
        <v>22</v>
      </c>
      <c r="L972">
        <v>1304917200</v>
      </c>
      <c r="M972" s="12">
        <f t="shared" si="46"/>
        <v>40672.208333333336</v>
      </c>
      <c r="N972">
        <v>1305003600</v>
      </c>
      <c r="O972" s="12">
        <f t="shared" si="47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45"/>
        <v>27.725490196078432</v>
      </c>
      <c r="G973" s="5" t="s">
        <v>14</v>
      </c>
      <c r="H973">
        <v>24</v>
      </c>
      <c r="I973">
        <f>VLOOKUP(B973,'Average Donation'!A:B,2)</f>
        <v>1414</v>
      </c>
      <c r="J973" t="s">
        <v>21</v>
      </c>
      <c r="K973" t="s">
        <v>22</v>
      </c>
      <c r="L973">
        <v>1381208400</v>
      </c>
      <c r="M973" s="12">
        <f t="shared" si="46"/>
        <v>41555.208333333336</v>
      </c>
      <c r="N973">
        <v>1381726800</v>
      </c>
      <c r="O973" s="12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45"/>
        <v>228.3934426229508</v>
      </c>
      <c r="G974" s="5" t="s">
        <v>20</v>
      </c>
      <c r="H974">
        <v>1681</v>
      </c>
      <c r="I974">
        <f>VLOOKUP(B974,'Average Donation'!A:B,2)</f>
        <v>97524</v>
      </c>
      <c r="J974" t="s">
        <v>21</v>
      </c>
      <c r="K974" t="s">
        <v>22</v>
      </c>
      <c r="L974">
        <v>1401685200</v>
      </c>
      <c r="M974" s="12">
        <f t="shared" si="46"/>
        <v>41792.208333333336</v>
      </c>
      <c r="N974">
        <v>1402462800</v>
      </c>
      <c r="O974" s="12">
        <f t="shared" si="47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45"/>
        <v>21.615194054500414</v>
      </c>
      <c r="G975" s="5" t="s">
        <v>14</v>
      </c>
      <c r="H975">
        <v>252</v>
      </c>
      <c r="I975">
        <f>VLOOKUP(B975,'Average Donation'!A:B,2)</f>
        <v>26176</v>
      </c>
      <c r="J975" t="s">
        <v>21</v>
      </c>
      <c r="K975" t="s">
        <v>22</v>
      </c>
      <c r="L975">
        <v>1291960800</v>
      </c>
      <c r="M975" s="12">
        <f t="shared" si="46"/>
        <v>40522.25</v>
      </c>
      <c r="N975">
        <v>1292133600</v>
      </c>
      <c r="O975" s="12">
        <f t="shared" si="47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45"/>
        <v>373.875</v>
      </c>
      <c r="G976" s="5" t="s">
        <v>20</v>
      </c>
      <c r="H976">
        <v>32</v>
      </c>
      <c r="I976">
        <f>VLOOKUP(B976,'Average Donation'!A:B,2)</f>
        <v>2991</v>
      </c>
      <c r="J976" t="s">
        <v>21</v>
      </c>
      <c r="K976" t="s">
        <v>22</v>
      </c>
      <c r="L976">
        <v>1368853200</v>
      </c>
      <c r="M976" s="12">
        <f t="shared" si="46"/>
        <v>41412.208333333336</v>
      </c>
      <c r="N976">
        <v>1368939600</v>
      </c>
      <c r="O976" s="12">
        <f t="shared" si="47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45"/>
        <v>154.92592592592592</v>
      </c>
      <c r="G977" s="5" t="s">
        <v>20</v>
      </c>
      <c r="H977">
        <v>135</v>
      </c>
      <c r="I977">
        <f>VLOOKUP(B977,'Average Donation'!A:B,2)</f>
        <v>8366</v>
      </c>
      <c r="J977" t="s">
        <v>21</v>
      </c>
      <c r="K977" t="s">
        <v>22</v>
      </c>
      <c r="L977">
        <v>1448776800</v>
      </c>
      <c r="M977" s="12">
        <f t="shared" si="46"/>
        <v>42337.25</v>
      </c>
      <c r="N977">
        <v>1452146400</v>
      </c>
      <c r="O977" s="12">
        <f t="shared" si="47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45"/>
        <v>322.14999999999998</v>
      </c>
      <c r="G978" s="5" t="s">
        <v>20</v>
      </c>
      <c r="H978">
        <v>140</v>
      </c>
      <c r="I978">
        <f>VLOOKUP(B978,'Average Donation'!A:B,2)</f>
        <v>12886</v>
      </c>
      <c r="J978" t="s">
        <v>21</v>
      </c>
      <c r="K978" t="s">
        <v>22</v>
      </c>
      <c r="L978">
        <v>1296194400</v>
      </c>
      <c r="M978" s="12">
        <f t="shared" si="46"/>
        <v>40571.25</v>
      </c>
      <c r="N978">
        <v>1296712800</v>
      </c>
      <c r="O978" s="12">
        <f t="shared" si="47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45"/>
        <v>73.957142857142856</v>
      </c>
      <c r="G979" s="5" t="s">
        <v>14</v>
      </c>
      <c r="H979">
        <v>67</v>
      </c>
      <c r="I979">
        <f>VLOOKUP(B979,'Average Donation'!A:B,2)</f>
        <v>8126</v>
      </c>
      <c r="J979" t="s">
        <v>21</v>
      </c>
      <c r="K979" t="s">
        <v>22</v>
      </c>
      <c r="L979">
        <v>1517983200</v>
      </c>
      <c r="M979" s="12">
        <f t="shared" si="46"/>
        <v>43138.25</v>
      </c>
      <c r="N979">
        <v>1520748000</v>
      </c>
      <c r="O979" s="12">
        <f t="shared" si="47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45"/>
        <v>864.1</v>
      </c>
      <c r="G980" s="5" t="s">
        <v>20</v>
      </c>
      <c r="H980">
        <v>92</v>
      </c>
      <c r="I980">
        <f>VLOOKUP(B980,'Average Donation'!A:B,2)</f>
        <v>8641</v>
      </c>
      <c r="J980" t="s">
        <v>21</v>
      </c>
      <c r="K980" t="s">
        <v>22</v>
      </c>
      <c r="L980">
        <v>1478930400</v>
      </c>
      <c r="M980" s="12">
        <f t="shared" si="46"/>
        <v>42686.25</v>
      </c>
      <c r="N980">
        <v>1480831200</v>
      </c>
      <c r="O980" s="12">
        <f t="shared" si="47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45"/>
        <v>143.26245847176079</v>
      </c>
      <c r="G981" s="5" t="s">
        <v>20</v>
      </c>
      <c r="H981">
        <v>1015</v>
      </c>
      <c r="I981">
        <f>VLOOKUP(B981,'Average Donation'!A:B,2)</f>
        <v>86244</v>
      </c>
      <c r="J981" t="s">
        <v>40</v>
      </c>
      <c r="K981" t="s">
        <v>41</v>
      </c>
      <c r="L981">
        <v>1426395600</v>
      </c>
      <c r="M981" s="12">
        <f t="shared" si="46"/>
        <v>42078.208333333328</v>
      </c>
      <c r="N981">
        <v>1426914000</v>
      </c>
      <c r="O981" s="12">
        <f t="shared" si="47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45"/>
        <v>40.281762295081968</v>
      </c>
      <c r="G982" s="5" t="s">
        <v>14</v>
      </c>
      <c r="H982">
        <v>742</v>
      </c>
      <c r="I982">
        <f>VLOOKUP(B982,'Average Donation'!A:B,2)</f>
        <v>78630</v>
      </c>
      <c r="J982" t="s">
        <v>21</v>
      </c>
      <c r="K982" t="s">
        <v>22</v>
      </c>
      <c r="L982">
        <v>1446181200</v>
      </c>
      <c r="M982" s="12">
        <f t="shared" si="46"/>
        <v>42307.208333333328</v>
      </c>
      <c r="N982">
        <v>1446616800</v>
      </c>
      <c r="O982" s="12">
        <f t="shared" si="47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45"/>
        <v>178.22388059701493</v>
      </c>
      <c r="G983" s="5" t="s">
        <v>20</v>
      </c>
      <c r="H983">
        <v>323</v>
      </c>
      <c r="I983">
        <f>VLOOKUP(B983,'Average Donation'!A:B,2)</f>
        <v>11941</v>
      </c>
      <c r="J983" t="s">
        <v>21</v>
      </c>
      <c r="K983" t="s">
        <v>22</v>
      </c>
      <c r="L983">
        <v>1514181600</v>
      </c>
      <c r="M983" s="12">
        <f t="shared" si="46"/>
        <v>43094.25</v>
      </c>
      <c r="N983">
        <v>1517032800</v>
      </c>
      <c r="O983" s="12">
        <f t="shared" si="47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45"/>
        <v>84.930555555555557</v>
      </c>
      <c r="G984" s="5" t="s">
        <v>14</v>
      </c>
      <c r="H984">
        <v>75</v>
      </c>
      <c r="I984">
        <f>VLOOKUP(B984,'Average Donation'!A:B,2)</f>
        <v>6115</v>
      </c>
      <c r="J984" t="s">
        <v>21</v>
      </c>
      <c r="K984" t="s">
        <v>22</v>
      </c>
      <c r="L984">
        <v>1311051600</v>
      </c>
      <c r="M984" s="12">
        <f t="shared" si="46"/>
        <v>40743.208333333336</v>
      </c>
      <c r="N984">
        <v>1311224400</v>
      </c>
      <c r="O984" s="12">
        <f t="shared" si="47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45"/>
        <v>145.93648334624322</v>
      </c>
      <c r="G985" s="5" t="s">
        <v>20</v>
      </c>
      <c r="H985">
        <v>2326</v>
      </c>
      <c r="I985">
        <f>VLOOKUP(B985,'Average Donation'!A:B,2)</f>
        <v>188404</v>
      </c>
      <c r="J985" t="s">
        <v>21</v>
      </c>
      <c r="K985" t="s">
        <v>22</v>
      </c>
      <c r="L985">
        <v>1564894800</v>
      </c>
      <c r="M985" s="12">
        <f t="shared" si="46"/>
        <v>43681.208333333328</v>
      </c>
      <c r="N985">
        <v>1566190800</v>
      </c>
      <c r="O985" s="12">
        <f t="shared" si="47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45"/>
        <v>152.46153846153848</v>
      </c>
      <c r="G986" s="5" t="s">
        <v>20</v>
      </c>
      <c r="H986">
        <v>381</v>
      </c>
      <c r="I986">
        <f>VLOOKUP(B986,'Average Donation'!A:B,2)</f>
        <v>9910</v>
      </c>
      <c r="J986" t="s">
        <v>21</v>
      </c>
      <c r="K986" t="s">
        <v>22</v>
      </c>
      <c r="L986">
        <v>1567918800</v>
      </c>
      <c r="M986" s="12">
        <f t="shared" si="46"/>
        <v>43716.208333333328</v>
      </c>
      <c r="N986">
        <v>1570165200</v>
      </c>
      <c r="O986" s="12">
        <f t="shared" si="47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45"/>
        <v>67.129542790152414</v>
      </c>
      <c r="G987" s="5" t="s">
        <v>14</v>
      </c>
      <c r="H987">
        <v>4405</v>
      </c>
      <c r="I987">
        <f>VLOOKUP(B987,'Average Donation'!A:B,2)</f>
        <v>114523</v>
      </c>
      <c r="J987" t="s">
        <v>21</v>
      </c>
      <c r="K987" t="s">
        <v>22</v>
      </c>
      <c r="L987">
        <v>1386309600</v>
      </c>
      <c r="M987" s="12">
        <f t="shared" si="46"/>
        <v>41614.25</v>
      </c>
      <c r="N987">
        <v>1388556000</v>
      </c>
      <c r="O987" s="12">
        <f t="shared" si="47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45"/>
        <v>40.307692307692307</v>
      </c>
      <c r="G988" s="5" t="s">
        <v>14</v>
      </c>
      <c r="H988">
        <v>92</v>
      </c>
      <c r="I988">
        <f>VLOOKUP(B988,'Average Donation'!A:B,2)</f>
        <v>3144</v>
      </c>
      <c r="J988" t="s">
        <v>21</v>
      </c>
      <c r="K988" t="s">
        <v>22</v>
      </c>
      <c r="L988">
        <v>1301979600</v>
      </c>
      <c r="M988" s="12">
        <f t="shared" si="46"/>
        <v>40638.208333333336</v>
      </c>
      <c r="N988">
        <v>1303189200</v>
      </c>
      <c r="O988" s="12">
        <f t="shared" si="47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45"/>
        <v>216.79032258064518</v>
      </c>
      <c r="G989" s="5" t="s">
        <v>20</v>
      </c>
      <c r="H989">
        <v>480</v>
      </c>
      <c r="I989">
        <f>VLOOKUP(B989,'Average Donation'!A:B,2)</f>
        <v>13441</v>
      </c>
      <c r="J989" t="s">
        <v>21</v>
      </c>
      <c r="K989" t="s">
        <v>22</v>
      </c>
      <c r="L989">
        <v>1493269200</v>
      </c>
      <c r="M989" s="12">
        <f t="shared" si="46"/>
        <v>42852.208333333328</v>
      </c>
      <c r="N989">
        <v>1494478800</v>
      </c>
      <c r="O989" s="12">
        <f t="shared" si="47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45"/>
        <v>52.117021276595743</v>
      </c>
      <c r="G990" s="5" t="s">
        <v>14</v>
      </c>
      <c r="H990">
        <v>64</v>
      </c>
      <c r="I990">
        <f>VLOOKUP(B990,'Average Donation'!A:B,2)</f>
        <v>4899</v>
      </c>
      <c r="J990" t="s">
        <v>21</v>
      </c>
      <c r="K990" t="s">
        <v>22</v>
      </c>
      <c r="L990">
        <v>1478930400</v>
      </c>
      <c r="M990" s="12">
        <f t="shared" si="46"/>
        <v>42686.25</v>
      </c>
      <c r="N990">
        <v>1480744800</v>
      </c>
      <c r="O990" s="12">
        <f t="shared" si="47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45"/>
        <v>499.58333333333337</v>
      </c>
      <c r="G991" s="5" t="s">
        <v>20</v>
      </c>
      <c r="H991">
        <v>226</v>
      </c>
      <c r="I991">
        <f>VLOOKUP(B991,'Average Donation'!A:B,2)</f>
        <v>11990</v>
      </c>
      <c r="J991" t="s">
        <v>21</v>
      </c>
      <c r="K991" t="s">
        <v>22</v>
      </c>
      <c r="L991">
        <v>1555390800</v>
      </c>
      <c r="M991" s="12">
        <f t="shared" si="46"/>
        <v>43571.208333333328</v>
      </c>
      <c r="N991">
        <v>1555822800</v>
      </c>
      <c r="O991" s="12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45"/>
        <v>87.679487179487182</v>
      </c>
      <c r="G992" s="5" t="s">
        <v>14</v>
      </c>
      <c r="H992">
        <v>64</v>
      </c>
      <c r="I992">
        <f>VLOOKUP(B992,'Average Donation'!A:B,2)</f>
        <v>6839</v>
      </c>
      <c r="J992" t="s">
        <v>21</v>
      </c>
      <c r="K992" t="s">
        <v>22</v>
      </c>
      <c r="L992">
        <v>1456984800</v>
      </c>
      <c r="M992" s="12">
        <f t="shared" si="46"/>
        <v>42432.25</v>
      </c>
      <c r="N992">
        <v>1458882000</v>
      </c>
      <c r="O992" s="12">
        <f t="shared" si="47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45"/>
        <v>113.17346938775511</v>
      </c>
      <c r="G993" s="5" t="s">
        <v>20</v>
      </c>
      <c r="H993">
        <v>241</v>
      </c>
      <c r="I993">
        <f>VLOOKUP(B993,'Average Donation'!A:B,2)</f>
        <v>8849.5</v>
      </c>
      <c r="J993" t="s">
        <v>21</v>
      </c>
      <c r="K993" t="s">
        <v>22</v>
      </c>
      <c r="L993">
        <v>1411621200</v>
      </c>
      <c r="M993" s="12">
        <f t="shared" si="46"/>
        <v>41907.208333333336</v>
      </c>
      <c r="N993">
        <v>1411966800</v>
      </c>
      <c r="O993" s="12">
        <f t="shared" si="47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45"/>
        <v>426.54838709677421</v>
      </c>
      <c r="G994" s="5" t="s">
        <v>20</v>
      </c>
      <c r="H994">
        <v>132</v>
      </c>
      <c r="I994">
        <f>VLOOKUP(B994,'Average Donation'!A:B,2)</f>
        <v>13223</v>
      </c>
      <c r="J994" t="s">
        <v>21</v>
      </c>
      <c r="K994" t="s">
        <v>22</v>
      </c>
      <c r="L994">
        <v>1525669200</v>
      </c>
      <c r="M994" s="12">
        <f t="shared" si="46"/>
        <v>43227.208333333328</v>
      </c>
      <c r="N994">
        <v>1526878800</v>
      </c>
      <c r="O994" s="12">
        <f t="shared" si="47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45"/>
        <v>77.632653061224488</v>
      </c>
      <c r="G995" s="5" t="s">
        <v>74</v>
      </c>
      <c r="H995">
        <v>75</v>
      </c>
      <c r="I995">
        <f>VLOOKUP(B995,'Average Donation'!A:B,2)</f>
        <v>7608</v>
      </c>
      <c r="J995" t="s">
        <v>107</v>
      </c>
      <c r="K995" t="s">
        <v>108</v>
      </c>
      <c r="L995">
        <v>1450936800</v>
      </c>
      <c r="M995" s="12">
        <f t="shared" si="46"/>
        <v>42362.25</v>
      </c>
      <c r="N995">
        <v>1452405600</v>
      </c>
      <c r="O995" s="12">
        <f t="shared" si="47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45"/>
        <v>52.496810772501767</v>
      </c>
      <c r="G996" s="5" t="s">
        <v>14</v>
      </c>
      <c r="H996">
        <v>842</v>
      </c>
      <c r="I996">
        <f>VLOOKUP(B996,'Average Donation'!A:B,2)</f>
        <v>74073</v>
      </c>
      <c r="J996" t="s">
        <v>21</v>
      </c>
      <c r="K996" t="s">
        <v>22</v>
      </c>
      <c r="L996">
        <v>1413522000</v>
      </c>
      <c r="M996" s="12">
        <f t="shared" si="46"/>
        <v>41929.208333333336</v>
      </c>
      <c r="N996">
        <v>1414040400</v>
      </c>
      <c r="O996" s="12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45"/>
        <v>157.46762589928059</v>
      </c>
      <c r="G997" s="5" t="s">
        <v>20</v>
      </c>
      <c r="H997">
        <v>2043</v>
      </c>
      <c r="I997">
        <f>VLOOKUP(B997,'Average Donation'!A:B,2)</f>
        <v>153216</v>
      </c>
      <c r="J997" t="s">
        <v>21</v>
      </c>
      <c r="K997" t="s">
        <v>22</v>
      </c>
      <c r="L997">
        <v>1541307600</v>
      </c>
      <c r="M997" s="12">
        <f t="shared" si="46"/>
        <v>43408.208333333328</v>
      </c>
      <c r="N997">
        <v>1543816800</v>
      </c>
      <c r="O997" s="12">
        <f t="shared" si="47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45"/>
        <v>72.939393939393938</v>
      </c>
      <c r="G998" s="5" t="s">
        <v>14</v>
      </c>
      <c r="H998">
        <v>112</v>
      </c>
      <c r="I998">
        <f>VLOOKUP(B998,'Average Donation'!A:B,2)</f>
        <v>4814</v>
      </c>
      <c r="J998" t="s">
        <v>21</v>
      </c>
      <c r="K998" t="s">
        <v>22</v>
      </c>
      <c r="L998">
        <v>1357106400</v>
      </c>
      <c r="M998" s="12">
        <f t="shared" si="46"/>
        <v>41276.25</v>
      </c>
      <c r="N998">
        <v>1359698400</v>
      </c>
      <c r="O998" s="12">
        <f t="shared" si="47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45"/>
        <v>60.565789473684205</v>
      </c>
      <c r="G999" s="5" t="s">
        <v>74</v>
      </c>
      <c r="H999">
        <v>139</v>
      </c>
      <c r="I999">
        <f>VLOOKUP(B999,'Average Donation'!A:B,2)</f>
        <v>4603</v>
      </c>
      <c r="J999" t="s">
        <v>107</v>
      </c>
      <c r="K999" t="s">
        <v>108</v>
      </c>
      <c r="L999">
        <v>1390197600</v>
      </c>
      <c r="M999" s="12">
        <f t="shared" si="46"/>
        <v>41659.25</v>
      </c>
      <c r="N999">
        <v>1390629600</v>
      </c>
      <c r="O999" s="12">
        <f t="shared" si="47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45"/>
        <v>56.791291291291287</v>
      </c>
      <c r="G1000" s="5" t="s">
        <v>14</v>
      </c>
      <c r="H1000">
        <v>374</v>
      </c>
      <c r="I1000">
        <f>VLOOKUP(B1000,'Average Donation'!A:B,2)</f>
        <v>37823</v>
      </c>
      <c r="J1000" t="s">
        <v>21</v>
      </c>
      <c r="K1000" t="s">
        <v>22</v>
      </c>
      <c r="L1000">
        <v>1265868000</v>
      </c>
      <c r="M1000" s="12">
        <f t="shared" si="46"/>
        <v>40220.25</v>
      </c>
      <c r="N1000">
        <v>1267077600</v>
      </c>
      <c r="O1000" s="12">
        <f t="shared" si="47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45"/>
        <v>56.542754275427541</v>
      </c>
      <c r="G1001" s="5" t="s">
        <v>74</v>
      </c>
      <c r="H1001">
        <v>1122</v>
      </c>
      <c r="I1001">
        <f>VLOOKUP(B1001,'Average Donation'!A:B,2)</f>
        <v>62819</v>
      </c>
      <c r="J1001" t="s">
        <v>21</v>
      </c>
      <c r="K1001" t="s">
        <v>22</v>
      </c>
      <c r="L1001">
        <v>1467176400</v>
      </c>
      <c r="M1001" s="12">
        <f t="shared" si="46"/>
        <v>42550.208333333328</v>
      </c>
      <c r="N1001">
        <v>1467781200</v>
      </c>
      <c r="O1001" s="12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R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formula" val="$G$5"/>
        <cfvo type="formula" val="$G$10"/>
        <cfvo type="formula" val="$G$9"/>
        <color rgb="FF63BE7B"/>
        <color rgb="FFFFEB84"/>
        <color rgb="FFF8696B"/>
      </colorScale>
    </cfRule>
    <cfRule type="containsText" dxfId="7" priority="7" operator="containsText" text="successful">
      <formula>NOT(ISERROR(SEARCH("successful",G1)))</formula>
    </cfRule>
    <cfRule type="containsText" dxfId="6" priority="8" operator="containsText" text="failed">
      <formula>NOT(ISERROR(SEARCH("failed",G1)))</formula>
    </cfRule>
    <cfRule type="containsText" dxfId="5" priority="10" operator="containsText" text="canceled">
      <formula>NOT(ISERROR(SEARCH("canceled",G1)))</formula>
    </cfRule>
    <cfRule type="containsText" dxfId="4" priority="11" operator="containsText" text="live">
      <formula>NOT(ISERROR(SEARCH("live",G1)))</formula>
    </cfRule>
    <cfRule type="containsText" dxfId="3" priority="12" operator="containsText" text="successful">
      <formula>NOT(ISERROR(SEARCH("successful",G1)))</formula>
    </cfRule>
    <cfRule type="containsText" dxfId="2" priority="13" operator="containsText" text="cancled">
      <formula>NOT(ISERROR(SEARCH("cancled",G1)))</formula>
    </cfRule>
    <cfRule type="containsText" dxfId="1" priority="14" operator="containsText" text="failed">
      <formula>NOT(ISERROR(SEARCH("failed",G1)))</formula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{7E3038D0-C2F4-1245-A36E-3310C11DC173}</x14:id>
        </ext>
      </extLst>
    </cfRule>
  </conditionalFormatting>
  <conditionalFormatting sqref="J31">
    <cfRule type="containsText" dxfId="0" priority="15" operator="containsText" text="failed">
      <formula>NOT(ISERROR(SEARCH("failed",J31)))</formula>
    </cfRule>
  </conditionalFormatting>
  <conditionalFormatting sqref="F1:F1048576">
    <cfRule type="colorScale" priority="4">
      <colorScale>
        <cfvo type="num" val="0"/>
        <cfvo type="num" val="100"/>
        <cfvo type="num" val="200"/>
        <color rgb="FFE96D6D"/>
        <color theme="9" tint="0.39997558519241921"/>
        <color theme="4" tint="0.39997558519241921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3038D0-C2F4-1245-A36E-3310C11D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 Category</vt:lpstr>
      <vt:lpstr>Average Donation</vt:lpstr>
      <vt:lpstr>Date Created Conversion</vt:lpstr>
      <vt:lpstr>Date Ended Conversion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Pettigrew</cp:lastModifiedBy>
  <dcterms:created xsi:type="dcterms:W3CDTF">2021-09-29T18:52:28Z</dcterms:created>
  <dcterms:modified xsi:type="dcterms:W3CDTF">2022-03-17T17:16:39Z</dcterms:modified>
</cp:coreProperties>
</file>