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2 курс\анализ данных\"/>
    </mc:Choice>
  </mc:AlternateContent>
  <bookViews>
    <workbookView xWindow="0" yWindow="0" windowWidth="14370" windowHeight="1192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9" i="2" l="1"/>
  <c r="G178" i="2"/>
  <c r="G177" i="2"/>
  <c r="G176" i="2"/>
  <c r="G175" i="2"/>
  <c r="F175" i="2"/>
  <c r="F176" i="2"/>
  <c r="F177" i="2"/>
  <c r="F178" i="2"/>
  <c r="F179" i="2"/>
  <c r="F174" i="2"/>
  <c r="E174" i="2" a="1"/>
  <c r="E176" i="2" s="1"/>
  <c r="G131" i="2"/>
  <c r="G130" i="2"/>
  <c r="G129" i="2"/>
  <c r="G128" i="2"/>
  <c r="G127" i="2"/>
  <c r="F127" i="2"/>
  <c r="F128" i="2"/>
  <c r="F129" i="2"/>
  <c r="F130" i="2"/>
  <c r="F131" i="2"/>
  <c r="F126" i="2"/>
  <c r="E126" i="2" a="1"/>
  <c r="E127" i="2" s="1"/>
  <c r="E179" i="2" l="1"/>
  <c r="E175" i="2"/>
  <c r="E174" i="2"/>
  <c r="E178" i="2"/>
  <c r="E177" i="2"/>
  <c r="E126" i="2"/>
  <c r="E131" i="2"/>
  <c r="E130" i="2"/>
  <c r="E129" i="2"/>
  <c r="E128" i="2"/>
  <c r="B127" i="2" l="1"/>
  <c r="B123" i="2"/>
  <c r="D175" i="2"/>
  <c r="D176" i="2"/>
  <c r="D177" i="2"/>
  <c r="D178" i="2"/>
  <c r="D179" i="2"/>
  <c r="D174" i="2"/>
  <c r="D127" i="2"/>
  <c r="D128" i="2"/>
  <c r="D129" i="2"/>
  <c r="D130" i="2"/>
  <c r="D131" i="2"/>
  <c r="D126" i="2"/>
  <c r="C175" i="2"/>
  <c r="C176" i="2"/>
  <c r="C177" i="2"/>
  <c r="C178" i="2"/>
  <c r="C179" i="2"/>
  <c r="C174" i="2"/>
  <c r="B176" i="2"/>
  <c r="B177" i="2"/>
  <c r="B178" i="2"/>
  <c r="B179" i="2"/>
  <c r="B175" i="2"/>
  <c r="B171" i="2"/>
  <c r="B174" i="2"/>
  <c r="C170" i="2"/>
  <c r="B169" i="2"/>
  <c r="B168" i="2"/>
  <c r="G19" i="2"/>
  <c r="F18" i="2"/>
  <c r="C127" i="2"/>
  <c r="C128" i="2"/>
  <c r="C129" i="2"/>
  <c r="C130" i="2"/>
  <c r="C131" i="2"/>
  <c r="C126" i="2"/>
  <c r="B128" i="2"/>
  <c r="B129" i="2"/>
  <c r="B130" i="2" s="1"/>
  <c r="B131" i="2" s="1"/>
  <c r="B79" i="2"/>
  <c r="B126" i="2"/>
  <c r="C122" i="2"/>
  <c r="B121" i="2"/>
  <c r="B120" i="2"/>
  <c r="C19" i="2" l="1"/>
  <c r="D49" i="2"/>
  <c r="C49" i="2"/>
  <c r="F79" i="2" l="1"/>
  <c r="F80" i="2"/>
  <c r="F81" i="2"/>
  <c r="F82" i="2"/>
  <c r="F83" i="2"/>
  <c r="F84" i="2"/>
  <c r="F85" i="2"/>
  <c r="F78" i="2"/>
  <c r="E78" i="2" a="1"/>
  <c r="E79" i="2" s="1"/>
  <c r="E78" i="2"/>
  <c r="E85" i="2"/>
  <c r="C74" i="2"/>
  <c r="B73" i="2"/>
  <c r="B75" i="2" s="1"/>
  <c r="B72" i="2"/>
  <c r="B78" i="2" s="1"/>
  <c r="E49" i="2"/>
  <c r="F49" i="2" s="1"/>
  <c r="G49" i="2" s="1"/>
  <c r="E84" i="2" l="1"/>
  <c r="E83" i="2"/>
  <c r="E82" i="2"/>
  <c r="E81" i="2"/>
  <c r="E80" i="2"/>
  <c r="C78" i="2"/>
  <c r="D78" i="2" s="1"/>
  <c r="B80" i="2" l="1"/>
  <c r="C79" i="2"/>
  <c r="D79" i="2" s="1"/>
  <c r="C14" i="2"/>
  <c r="B12" i="2"/>
  <c r="B18" i="2" s="1"/>
  <c r="B13" i="2"/>
  <c r="B81" i="2" l="1"/>
  <c r="C80" i="2"/>
  <c r="D80" i="2" s="1"/>
  <c r="B15" i="2"/>
  <c r="B19" i="2" s="1"/>
  <c r="B20" i="2" s="1"/>
  <c r="C18" i="2"/>
  <c r="D18" i="2" s="1"/>
  <c r="B82" i="2" l="1"/>
  <c r="C81" i="2"/>
  <c r="D81" i="2" s="1"/>
  <c r="D19" i="2"/>
  <c r="B21" i="2"/>
  <c r="C20" i="2"/>
  <c r="D20" i="2" s="1"/>
  <c r="B83" i="2" l="1"/>
  <c r="C82" i="2"/>
  <c r="D82" i="2" s="1"/>
  <c r="B22" i="2"/>
  <c r="C21" i="2"/>
  <c r="D21" i="2" s="1"/>
  <c r="B84" i="2" l="1"/>
  <c r="C83" i="2"/>
  <c r="D83" i="2" s="1"/>
  <c r="B23" i="2"/>
  <c r="C22" i="2"/>
  <c r="D22" i="2" s="1"/>
  <c r="B85" i="2" l="1"/>
  <c r="C85" i="2" s="1"/>
  <c r="C84" i="2"/>
  <c r="D84" i="2" s="1"/>
  <c r="D85" i="2"/>
  <c r="B24" i="2"/>
  <c r="C23" i="2"/>
  <c r="D23" i="2" s="1"/>
  <c r="G79" i="2" l="1"/>
  <c r="B25" i="2"/>
  <c r="C24" i="2"/>
  <c r="D24" i="2" s="1"/>
  <c r="G80" i="2" l="1"/>
  <c r="G81" i="2" s="1"/>
  <c r="G82" i="2" s="1"/>
  <c r="G83" i="2" s="1"/>
  <c r="G84" i="2" s="1"/>
  <c r="G85" i="2" s="1"/>
  <c r="C25" i="2"/>
  <c r="D25" i="2" s="1"/>
  <c r="E18" i="2" a="1"/>
  <c r="E20" i="2" l="1"/>
  <c r="F20" i="2" s="1"/>
  <c r="E18" i="2"/>
  <c r="E19" i="2"/>
  <c r="F19" i="2" s="1"/>
  <c r="E25" i="2"/>
  <c r="F25" i="2" s="1"/>
  <c r="E23" i="2"/>
  <c r="F23" i="2" s="1"/>
  <c r="E21" i="2"/>
  <c r="F21" i="2" s="1"/>
  <c r="E24" i="2"/>
  <c r="F24" i="2" s="1"/>
  <c r="E22" i="2"/>
  <c r="F22" i="2" s="1"/>
  <c r="G20" i="2" l="1"/>
  <c r="G21" i="2"/>
  <c r="G22" i="2" s="1"/>
  <c r="G23" i="2" s="1"/>
  <c r="G24" i="2" s="1"/>
  <c r="G25" i="2" s="1"/>
</calcChain>
</file>

<file path=xl/sharedStrings.xml><?xml version="1.0" encoding="utf-8"?>
<sst xmlns="http://schemas.openxmlformats.org/spreadsheetml/2006/main" count="66" uniqueCount="27">
  <si>
    <t>Вариационные ряды и их графическое представление</t>
  </si>
  <si>
    <t>Задача 1</t>
  </si>
  <si>
    <t>Минимальный элемент</t>
  </si>
  <si>
    <t>Максимальный элемент</t>
  </si>
  <si>
    <t>Число промежутков</t>
  </si>
  <si>
    <t>Шаг</t>
  </si>
  <si>
    <t xml:space="preserve">Номер рабочего </t>
  </si>
  <si>
    <t>Выборка</t>
  </si>
  <si>
    <t>Число элементов</t>
  </si>
  <si>
    <t>Номер промежутка</t>
  </si>
  <si>
    <t>Начало промежутка</t>
  </si>
  <si>
    <t>Конец промежутка</t>
  </si>
  <si>
    <t>Середина промежутка</t>
  </si>
  <si>
    <t>Тарифный разряд xi варианты)</t>
  </si>
  <si>
    <t>Частота (количество рабочих) ni</t>
  </si>
  <si>
    <t>Накопленная  частота</t>
  </si>
  <si>
    <t>Задача 3</t>
  </si>
  <si>
    <t>Абсолют, частота</t>
  </si>
  <si>
    <t>Относит, Частота</t>
  </si>
  <si>
    <t>Накопл, Частота</t>
  </si>
  <si>
    <t>Задача 2</t>
  </si>
  <si>
    <t>Задача 4</t>
  </si>
  <si>
    <t>Задача 5</t>
  </si>
  <si>
    <t>Спортсмен</t>
  </si>
  <si>
    <t>Результат</t>
  </si>
  <si>
    <t>Ученик..</t>
  </si>
  <si>
    <t>Лабораторная работа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</si>
</sst>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"/>
    <numFmt numFmtId="166" formatCode="0.00000000"/>
    <numFmt numFmtId="167" formatCode="0.0000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  <font>
      <sz val="10"/>
      <color theme="1"/>
      <name val="Georgia"/>
      <family val="1"/>
      <charset val="204"/>
    </font>
    <font>
      <b/>
      <sz val="12"/>
      <color theme="1"/>
      <name val="Georgia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6" fontId="3" fillId="7" borderId="10" xfId="0" applyNumberFormat="1" applyFont="1" applyFill="1" applyBorder="1" applyAlignment="1">
      <alignment horizontal="center" vertical="center"/>
    </xf>
    <xf numFmtId="166" fontId="3" fillId="7" borderId="7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/>
    </xf>
    <xf numFmtId="166" fontId="3" fillId="8" borderId="1" xfId="0" applyNumberFormat="1" applyFont="1" applyFill="1" applyBorder="1" applyAlignment="1">
      <alignment horizontal="center" vertical="center"/>
    </xf>
    <xf numFmtId="166" fontId="3" fillId="8" borderId="6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/>
    </xf>
    <xf numFmtId="2" fontId="3" fillId="8" borderId="10" xfId="0" applyNumberFormat="1" applyFont="1" applyFill="1" applyBorder="1" applyAlignment="1">
      <alignment horizontal="center" vertical="center"/>
    </xf>
    <xf numFmtId="2" fontId="3" fillId="8" borderId="6" xfId="0" applyNumberFormat="1" applyFont="1" applyFill="1" applyBorder="1" applyAlignment="1">
      <alignment horizontal="center" vertical="center"/>
    </xf>
    <xf numFmtId="2" fontId="3" fillId="8" borderId="7" xfId="0" applyNumberFormat="1" applyFont="1" applyFill="1" applyBorder="1" applyAlignment="1">
      <alignment horizontal="center" vertical="center"/>
    </xf>
    <xf numFmtId="1" fontId="3" fillId="7" borderId="10" xfId="0" applyNumberFormat="1" applyFont="1" applyFill="1" applyBorder="1" applyAlignment="1">
      <alignment horizontal="center" vertical="center"/>
    </xf>
    <xf numFmtId="1" fontId="3" fillId="7" borderId="8" xfId="0" applyNumberFormat="1" applyFont="1" applyFill="1" applyBorder="1" applyAlignment="1">
      <alignment horizontal="center"/>
    </xf>
    <xf numFmtId="2" fontId="3" fillId="7" borderId="7" xfId="0" applyNumberFormat="1" applyFont="1" applyFill="1" applyBorder="1" applyAlignment="1">
      <alignment horizontal="center" vertical="center"/>
    </xf>
    <xf numFmtId="167" fontId="3" fillId="8" borderId="1" xfId="0" applyNumberFormat="1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Лист2!$E$17</c:f>
              <c:strCache>
                <c:ptCount val="1"/>
                <c:pt idx="0">
                  <c:v>Абсолют, частота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Лист2!$D$18:$D$25</c:f>
              <c:numCache>
                <c:formatCode>0.00</c:formatCode>
                <c:ptCount val="8"/>
                <c:pt idx="0">
                  <c:v>96.96875</c:v>
                </c:pt>
                <c:pt idx="1">
                  <c:v>102.70624999999998</c:v>
                </c:pt>
                <c:pt idx="2">
                  <c:v>108.44374999999999</c:v>
                </c:pt>
                <c:pt idx="3">
                  <c:v>114.18124999999998</c:v>
                </c:pt>
                <c:pt idx="4">
                  <c:v>119.91874999999999</c:v>
                </c:pt>
                <c:pt idx="5">
                  <c:v>125.65624999999997</c:v>
                </c:pt>
                <c:pt idx="6">
                  <c:v>131.39374999999998</c:v>
                </c:pt>
                <c:pt idx="7">
                  <c:v>137.13124999999999</c:v>
                </c:pt>
              </c:numCache>
            </c:numRef>
          </c:cat>
          <c:val>
            <c:numRef>
              <c:f>Лист2!$E$18:$E$25</c:f>
              <c:numCache>
                <c:formatCode>0.00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23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4"/>
        <c:axId val="312125664"/>
        <c:axId val="312126784"/>
      </c:barChart>
      <c:catAx>
        <c:axId val="31212566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26784"/>
        <c:crosses val="autoZero"/>
        <c:auto val="1"/>
        <c:lblAlgn val="ctr"/>
        <c:lblOffset val="100"/>
        <c:noMultiLvlLbl val="0"/>
      </c:catAx>
      <c:valAx>
        <c:axId val="3121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2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Лист2!$E$17</c:f>
              <c:strCache>
                <c:ptCount val="1"/>
                <c:pt idx="0">
                  <c:v>Абсолют, частота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Лист2!$D$18:$D$25</c:f>
              <c:numCache>
                <c:formatCode>0.00</c:formatCode>
                <c:ptCount val="8"/>
                <c:pt idx="0">
                  <c:v>96.96875</c:v>
                </c:pt>
                <c:pt idx="1">
                  <c:v>102.70624999999998</c:v>
                </c:pt>
                <c:pt idx="2">
                  <c:v>108.44374999999999</c:v>
                </c:pt>
                <c:pt idx="3">
                  <c:v>114.18124999999998</c:v>
                </c:pt>
                <c:pt idx="4">
                  <c:v>119.91874999999999</c:v>
                </c:pt>
                <c:pt idx="5">
                  <c:v>125.65624999999997</c:v>
                </c:pt>
                <c:pt idx="6">
                  <c:v>131.39374999999998</c:v>
                </c:pt>
                <c:pt idx="7">
                  <c:v>137.13124999999999</c:v>
                </c:pt>
              </c:numCache>
            </c:numRef>
          </c:xVal>
          <c:yVal>
            <c:numRef>
              <c:f>Лист2!$E$18:$E$25</c:f>
              <c:numCache>
                <c:formatCode>0.00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23</c:v>
                </c:pt>
                <c:pt idx="6">
                  <c:v>11</c:v>
                </c:pt>
                <c:pt idx="7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1264"/>
        <c:axId val="312131824"/>
      </c:scatterChart>
      <c:valAx>
        <c:axId val="31213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1824"/>
        <c:crosses val="autoZero"/>
        <c:crossBetween val="midCat"/>
      </c:valAx>
      <c:valAx>
        <c:axId val="3121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Лист2!$C$18:$C$25</c:f>
              <c:numCache>
                <c:formatCode>0.00</c:formatCode>
                <c:ptCount val="8"/>
                <c:pt idx="0">
                  <c:v>99.837499999999991</c:v>
                </c:pt>
                <c:pt idx="1">
                  <c:v>105.57499999999999</c:v>
                </c:pt>
                <c:pt idx="2">
                  <c:v>111.31249999999999</c:v>
                </c:pt>
                <c:pt idx="3">
                  <c:v>117.04999999999998</c:v>
                </c:pt>
                <c:pt idx="4">
                  <c:v>122.78749999999998</c:v>
                </c:pt>
                <c:pt idx="5">
                  <c:v>128.52499999999998</c:v>
                </c:pt>
                <c:pt idx="6">
                  <c:v>134.26249999999999</c:v>
                </c:pt>
                <c:pt idx="7">
                  <c:v>140</c:v>
                </c:pt>
              </c:numCache>
            </c:numRef>
          </c:xVal>
          <c:yVal>
            <c:numRef>
              <c:f>Лист2!$G$18:$G$25</c:f>
              <c:numCache>
                <c:formatCode>0.00</c:formatCode>
                <c:ptCount val="8"/>
                <c:pt idx="0">
                  <c:v>0.03</c:v>
                </c:pt>
                <c:pt idx="1">
                  <c:v>0.08</c:v>
                </c:pt>
                <c:pt idx="2">
                  <c:v>0.19</c:v>
                </c:pt>
                <c:pt idx="3">
                  <c:v>0.38</c:v>
                </c:pt>
                <c:pt idx="4">
                  <c:v>0.62</c:v>
                </c:pt>
                <c:pt idx="5">
                  <c:v>0.85</c:v>
                </c:pt>
                <c:pt idx="6">
                  <c:v>0.96</c:v>
                </c:pt>
                <c:pt idx="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4064"/>
        <c:axId val="312134624"/>
      </c:scatterChart>
      <c:valAx>
        <c:axId val="31213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4624"/>
        <c:crosses val="autoZero"/>
        <c:crossBetween val="midCat"/>
      </c:valAx>
      <c:valAx>
        <c:axId val="312134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40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Эспирическая функция</a:t>
            </a:r>
            <a:r>
              <a:rPr lang="ru-RU" baseline="0"/>
              <a:t> распределения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Лист2!$C$18:$C$25</c:f>
              <c:numCache>
                <c:formatCode>0.00</c:formatCode>
                <c:ptCount val="8"/>
                <c:pt idx="0">
                  <c:v>99.837499999999991</c:v>
                </c:pt>
                <c:pt idx="1">
                  <c:v>105.57499999999999</c:v>
                </c:pt>
                <c:pt idx="2">
                  <c:v>111.31249999999999</c:v>
                </c:pt>
                <c:pt idx="3">
                  <c:v>117.04999999999998</c:v>
                </c:pt>
                <c:pt idx="4">
                  <c:v>122.78749999999998</c:v>
                </c:pt>
                <c:pt idx="5">
                  <c:v>128.52499999999998</c:v>
                </c:pt>
                <c:pt idx="6">
                  <c:v>134.26249999999999</c:v>
                </c:pt>
                <c:pt idx="7">
                  <c:v>140</c:v>
                </c:pt>
              </c:numCache>
            </c:numRef>
          </c:xVal>
          <c:yVal>
            <c:numRef>
              <c:f>Лист2!$G$18:$G$25</c:f>
              <c:numCache>
                <c:formatCode>0.00</c:formatCode>
                <c:ptCount val="8"/>
                <c:pt idx="0">
                  <c:v>0.03</c:v>
                </c:pt>
                <c:pt idx="1">
                  <c:v>0.08</c:v>
                </c:pt>
                <c:pt idx="2">
                  <c:v>0.19</c:v>
                </c:pt>
                <c:pt idx="3">
                  <c:v>0.38</c:v>
                </c:pt>
                <c:pt idx="4">
                  <c:v>0.62</c:v>
                </c:pt>
                <c:pt idx="5">
                  <c:v>0.85</c:v>
                </c:pt>
                <c:pt idx="6">
                  <c:v>0.96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6864"/>
        <c:axId val="312137424"/>
      </c:scatterChart>
      <c:valAx>
        <c:axId val="3121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7424"/>
        <c:crosses val="autoZero"/>
        <c:crossBetween val="midCat"/>
      </c:valAx>
      <c:valAx>
        <c:axId val="312137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68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Лист2!$B$48:$G$48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overlap val="-24"/>
        <c:axId val="304764928"/>
        <c:axId val="304762688"/>
      </c:barChart>
      <c:catAx>
        <c:axId val="3047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62688"/>
        <c:crosses val="autoZero"/>
        <c:auto val="1"/>
        <c:lblAlgn val="ctr"/>
        <c:lblOffset val="100"/>
        <c:noMultiLvlLbl val="0"/>
      </c:catAx>
      <c:valAx>
        <c:axId val="3047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6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Лист2!$B$48:$G$48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755408"/>
        <c:axId val="304758208"/>
      </c:lineChart>
      <c:catAx>
        <c:axId val="30475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58208"/>
        <c:crosses val="autoZero"/>
        <c:auto val="1"/>
        <c:lblAlgn val="ctr"/>
        <c:lblOffset val="100"/>
        <c:noMultiLvlLbl val="0"/>
      </c:catAx>
      <c:valAx>
        <c:axId val="3047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5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Лист2!$B$49:$G$49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830928"/>
        <c:axId val="310833168"/>
      </c:scatterChart>
      <c:valAx>
        <c:axId val="31083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833168"/>
        <c:crosses val="autoZero"/>
        <c:crossBetween val="midCat"/>
      </c:valAx>
      <c:valAx>
        <c:axId val="3108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8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Лист2!$B$49:$G$49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70416"/>
        <c:axId val="162971536"/>
      </c:scatterChart>
      <c:valAx>
        <c:axId val="1629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71536"/>
        <c:crosses val="autoZero"/>
        <c:crossBetween val="midCat"/>
      </c:valAx>
      <c:valAx>
        <c:axId val="1629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Лист2!$D$78:$D$85</c:f>
              <c:numCache>
                <c:formatCode>General</c:formatCode>
                <c:ptCount val="8"/>
                <c:pt idx="0">
                  <c:v>0.31778953062499998</c:v>
                </c:pt>
                <c:pt idx="1">
                  <c:v>0.52540111187499994</c:v>
                </c:pt>
                <c:pt idx="2">
                  <c:v>0.73301269312500006</c:v>
                </c:pt>
                <c:pt idx="3">
                  <c:v>0.94062427437499996</c:v>
                </c:pt>
                <c:pt idx="4">
                  <c:v>1.1482358556249999</c:v>
                </c:pt>
                <c:pt idx="5">
                  <c:v>1.355847436875</c:v>
                </c:pt>
                <c:pt idx="6">
                  <c:v>1.5634590181250001</c:v>
                </c:pt>
                <c:pt idx="7">
                  <c:v>1.7710705993750002</c:v>
                </c:pt>
              </c:numCache>
            </c:numRef>
          </c:cat>
          <c:val>
            <c:numRef>
              <c:f>Лист2!$E$78:$E$85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24</c:v>
                </c:pt>
                <c:pt idx="3">
                  <c:v>22</c:v>
                </c:pt>
                <c:pt idx="4">
                  <c:v>23</c:v>
                </c:pt>
                <c:pt idx="5">
                  <c:v>13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-24"/>
        <c:axId val="301107472"/>
        <c:axId val="396599984"/>
      </c:barChart>
      <c:catAx>
        <c:axId val="3011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599984"/>
        <c:crosses val="autoZero"/>
        <c:auto val="1"/>
        <c:lblAlgn val="ctr"/>
        <c:lblOffset val="100"/>
        <c:noMultiLvlLbl val="0"/>
      </c:catAx>
      <c:valAx>
        <c:axId val="3965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11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Лист2!$D$78:$D$85</c:f>
              <c:numCache>
                <c:formatCode>General</c:formatCode>
                <c:ptCount val="8"/>
                <c:pt idx="0">
                  <c:v>0.31778953062499998</c:v>
                </c:pt>
                <c:pt idx="1">
                  <c:v>0.52540111187499994</c:v>
                </c:pt>
                <c:pt idx="2">
                  <c:v>0.73301269312500006</c:v>
                </c:pt>
                <c:pt idx="3">
                  <c:v>0.94062427437499996</c:v>
                </c:pt>
                <c:pt idx="4">
                  <c:v>1.1482358556249999</c:v>
                </c:pt>
                <c:pt idx="5">
                  <c:v>1.355847436875</c:v>
                </c:pt>
                <c:pt idx="6">
                  <c:v>1.5634590181250001</c:v>
                </c:pt>
                <c:pt idx="7">
                  <c:v>1.7710705993750002</c:v>
                </c:pt>
              </c:numCache>
            </c:numRef>
          </c:xVal>
          <c:yVal>
            <c:numRef>
              <c:f>Лист2!$E$78:$E$85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24</c:v>
                </c:pt>
                <c:pt idx="3">
                  <c:v>22</c:v>
                </c:pt>
                <c:pt idx="4">
                  <c:v>23</c:v>
                </c:pt>
                <c:pt idx="5">
                  <c:v>13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02224"/>
        <c:axId val="396602784"/>
      </c:scatterChart>
      <c:valAx>
        <c:axId val="39660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2784"/>
        <c:crosses val="autoZero"/>
        <c:crossBetween val="midCat"/>
      </c:valAx>
      <c:valAx>
        <c:axId val="3966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Лист2!$C$78:$C$85</c:f>
              <c:numCache>
                <c:formatCode>0.00000000</c:formatCode>
                <c:ptCount val="8"/>
                <c:pt idx="0" formatCode="General">
                  <c:v>0.42159532124999999</c:v>
                </c:pt>
                <c:pt idx="1">
                  <c:v>0.6292069025</c:v>
                </c:pt>
                <c:pt idx="2">
                  <c:v>0.83681848375000001</c:v>
                </c:pt>
                <c:pt idx="3">
                  <c:v>1.044430065</c:v>
                </c:pt>
                <c:pt idx="4">
                  <c:v>1.2520416462499999</c:v>
                </c:pt>
                <c:pt idx="5">
                  <c:v>1.4596532275</c:v>
                </c:pt>
                <c:pt idx="6">
                  <c:v>1.6672648087500002</c:v>
                </c:pt>
                <c:pt idx="7">
                  <c:v>1.8748763900000003</c:v>
                </c:pt>
              </c:numCache>
            </c:numRef>
          </c:xVal>
          <c:yVal>
            <c:numRef>
              <c:f>Лист2!$G$78:$G$85</c:f>
              <c:numCache>
                <c:formatCode>General</c:formatCode>
                <c:ptCount val="8"/>
                <c:pt idx="0">
                  <c:v>0.04</c:v>
                </c:pt>
                <c:pt idx="1">
                  <c:v>0.14000000000000001</c:v>
                </c:pt>
                <c:pt idx="2">
                  <c:v>0.38</c:v>
                </c:pt>
                <c:pt idx="3">
                  <c:v>0.6</c:v>
                </c:pt>
                <c:pt idx="4">
                  <c:v>0.83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05024"/>
        <c:axId val="396605584"/>
      </c:scatterChart>
      <c:valAx>
        <c:axId val="396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5584"/>
        <c:crosses val="autoZero"/>
        <c:crossBetween val="midCat"/>
      </c:valAx>
      <c:valAx>
        <c:axId val="396605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502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Лист2!$C$78:$C$85</c:f>
              <c:numCache>
                <c:formatCode>0.00000000</c:formatCode>
                <c:ptCount val="8"/>
                <c:pt idx="0" formatCode="General">
                  <c:v>0.42159532124999999</c:v>
                </c:pt>
                <c:pt idx="1">
                  <c:v>0.6292069025</c:v>
                </c:pt>
                <c:pt idx="2">
                  <c:v>0.83681848375000001</c:v>
                </c:pt>
                <c:pt idx="3">
                  <c:v>1.044430065</c:v>
                </c:pt>
                <c:pt idx="4">
                  <c:v>1.2520416462499999</c:v>
                </c:pt>
                <c:pt idx="5">
                  <c:v>1.4596532275</c:v>
                </c:pt>
                <c:pt idx="6">
                  <c:v>1.6672648087500002</c:v>
                </c:pt>
                <c:pt idx="7">
                  <c:v>1.8748763900000003</c:v>
                </c:pt>
              </c:numCache>
            </c:numRef>
          </c:xVal>
          <c:yVal>
            <c:numRef>
              <c:f>Лист2!$G$78:$G$85</c:f>
              <c:numCache>
                <c:formatCode>General</c:formatCode>
                <c:ptCount val="8"/>
                <c:pt idx="0">
                  <c:v>0.04</c:v>
                </c:pt>
                <c:pt idx="1">
                  <c:v>0.14000000000000001</c:v>
                </c:pt>
                <c:pt idx="2">
                  <c:v>0.38</c:v>
                </c:pt>
                <c:pt idx="3">
                  <c:v>0.6</c:v>
                </c:pt>
                <c:pt idx="4">
                  <c:v>0.83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453504"/>
        <c:axId val="396454064"/>
      </c:scatterChart>
      <c:valAx>
        <c:axId val="3964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454064"/>
        <c:crosses val="autoZero"/>
        <c:crossBetween val="midCat"/>
      </c:valAx>
      <c:valAx>
        <c:axId val="39645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4535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Лист2!$D$126:$D$131</c:f>
              <c:numCache>
                <c:formatCode>0.00</c:formatCode>
                <c:ptCount val="6"/>
                <c:pt idx="0">
                  <c:v>2.25</c:v>
                </c:pt>
                <c:pt idx="1">
                  <c:v>2.75</c:v>
                </c:pt>
                <c:pt idx="2">
                  <c:v>3.25</c:v>
                </c:pt>
                <c:pt idx="3">
                  <c:v>3.75</c:v>
                </c:pt>
                <c:pt idx="4">
                  <c:v>4.25</c:v>
                </c:pt>
                <c:pt idx="5">
                  <c:v>4.75</c:v>
                </c:pt>
              </c:numCache>
            </c:numRef>
          </c:cat>
          <c:val>
            <c:numRef>
              <c:f>Лист2!$E$126:$E$131</c:f>
              <c:numCache>
                <c:formatCode>0.00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7029696"/>
        <c:axId val="527031936"/>
      </c:barChart>
      <c:catAx>
        <c:axId val="52702969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31936"/>
        <c:crosses val="autoZero"/>
        <c:auto val="1"/>
        <c:lblAlgn val="ctr"/>
        <c:lblOffset val="100"/>
        <c:noMultiLvlLbl val="0"/>
      </c:catAx>
      <c:valAx>
        <c:axId val="5270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2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Лист2!$D$126:$D$131</c:f>
              <c:numCache>
                <c:formatCode>0.00</c:formatCode>
                <c:ptCount val="6"/>
                <c:pt idx="0">
                  <c:v>2.25</c:v>
                </c:pt>
                <c:pt idx="1">
                  <c:v>2.75</c:v>
                </c:pt>
                <c:pt idx="2">
                  <c:v>3.25</c:v>
                </c:pt>
                <c:pt idx="3">
                  <c:v>3.75</c:v>
                </c:pt>
                <c:pt idx="4">
                  <c:v>4.25</c:v>
                </c:pt>
                <c:pt idx="5">
                  <c:v>4.75</c:v>
                </c:pt>
              </c:numCache>
            </c:numRef>
          </c:xVal>
          <c:yVal>
            <c:numRef>
              <c:f>Лист2!$E$126:$E$131</c:f>
              <c:numCache>
                <c:formatCode>0.00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034736"/>
        <c:axId val="522544416"/>
      </c:scatterChart>
      <c:valAx>
        <c:axId val="52703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544416"/>
        <c:crosses val="autoZero"/>
        <c:crossBetween val="midCat"/>
      </c:valAx>
      <c:valAx>
        <c:axId val="5225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3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Лист2!$C$126:$C$131</c:f>
              <c:numCache>
                <c:formatCode>0.00</c:formatCode>
                <c:ptCount val="6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</c:numCache>
            </c:numRef>
          </c:xVal>
          <c:yVal>
            <c:numRef>
              <c:f>Лист2!$G$126:$G$131</c:f>
              <c:numCache>
                <c:formatCode>0.00</c:formatCode>
                <c:ptCount val="6"/>
                <c:pt idx="0">
                  <c:v>0.2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74112"/>
        <c:axId val="525073552"/>
      </c:scatterChart>
      <c:valAx>
        <c:axId val="5250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073552"/>
        <c:crosses val="autoZero"/>
        <c:crossBetween val="midCat"/>
      </c:valAx>
      <c:valAx>
        <c:axId val="5250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0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Лист2!$C$126:$C$131</c:f>
              <c:numCache>
                <c:formatCode>0.00</c:formatCode>
                <c:ptCount val="6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</c:numCache>
            </c:numRef>
          </c:xVal>
          <c:yVal>
            <c:numRef>
              <c:f>Лист2!$G$126:$G$131</c:f>
              <c:numCache>
                <c:formatCode>0.00</c:formatCode>
                <c:ptCount val="6"/>
                <c:pt idx="0">
                  <c:v>0.2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0816"/>
        <c:axId val="522133056"/>
      </c:scatterChart>
      <c:valAx>
        <c:axId val="5221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33056"/>
        <c:crosses val="autoZero"/>
        <c:crossBetween val="midCat"/>
      </c:valAx>
      <c:valAx>
        <c:axId val="522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3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Лист2!$D$174:$D$179</c:f>
              <c:numCache>
                <c:formatCode>0.0000</c:formatCode>
                <c:ptCount val="6"/>
                <c:pt idx="0">
                  <c:v>10.833333333333332</c:v>
                </c:pt>
                <c:pt idx="1">
                  <c:v>12.5</c:v>
                </c:pt>
                <c:pt idx="2">
                  <c:v>14.166666666666664</c:v>
                </c:pt>
                <c:pt idx="3">
                  <c:v>15.833333333333332</c:v>
                </c:pt>
                <c:pt idx="4">
                  <c:v>17.5</c:v>
                </c:pt>
                <c:pt idx="5">
                  <c:v>19.166666666666664</c:v>
                </c:pt>
              </c:numCache>
            </c:numRef>
          </c:cat>
          <c:val>
            <c:numRef>
              <c:f>Лист2!$E$174:$E$179</c:f>
              <c:numCache>
                <c:formatCode>0.00</c:formatCode>
                <c:ptCount val="6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620576"/>
        <c:axId val="169623936"/>
      </c:barChart>
      <c:catAx>
        <c:axId val="16962057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3936"/>
        <c:crosses val="autoZero"/>
        <c:auto val="1"/>
        <c:lblAlgn val="ctr"/>
        <c:lblOffset val="100"/>
        <c:noMultiLvlLbl val="0"/>
      </c:catAx>
      <c:valAx>
        <c:axId val="1696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Лист2!$D$174:$D$179</c:f>
              <c:numCache>
                <c:formatCode>0.0000</c:formatCode>
                <c:ptCount val="6"/>
                <c:pt idx="0">
                  <c:v>10.833333333333332</c:v>
                </c:pt>
                <c:pt idx="1">
                  <c:v>12.5</c:v>
                </c:pt>
                <c:pt idx="2">
                  <c:v>14.166666666666664</c:v>
                </c:pt>
                <c:pt idx="3">
                  <c:v>15.833333333333332</c:v>
                </c:pt>
                <c:pt idx="4">
                  <c:v>17.5</c:v>
                </c:pt>
                <c:pt idx="5">
                  <c:v>19.166666666666664</c:v>
                </c:pt>
              </c:numCache>
            </c:numRef>
          </c:xVal>
          <c:yVal>
            <c:numRef>
              <c:f>Лист2!$E$174:$E$179</c:f>
              <c:numCache>
                <c:formatCode>0.00</c:formatCode>
                <c:ptCount val="6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41776"/>
        <c:axId val="308242768"/>
      </c:scatterChart>
      <c:valAx>
        <c:axId val="39984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242768"/>
        <c:crosses val="autoZero"/>
        <c:crossBetween val="midCat"/>
      </c:valAx>
      <c:valAx>
        <c:axId val="3082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84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Лист2!$C$174:$C$179</c:f>
              <c:numCache>
                <c:formatCode>0.00</c:formatCode>
                <c:ptCount val="6"/>
                <c:pt idx="0">
                  <c:v>11.666666666666666</c:v>
                </c:pt>
                <c:pt idx="1">
                  <c:v>13.333333333333332</c:v>
                </c:pt>
                <c:pt idx="2">
                  <c:v>14.999999999999998</c:v>
                </c:pt>
                <c:pt idx="3">
                  <c:v>16.666666666666664</c:v>
                </c:pt>
                <c:pt idx="4">
                  <c:v>18.333333333333332</c:v>
                </c:pt>
                <c:pt idx="5">
                  <c:v>20</c:v>
                </c:pt>
              </c:numCache>
            </c:numRef>
          </c:xVal>
          <c:yVal>
            <c:numRef>
              <c:f>Лист2!$G$174:$G$179</c:f>
              <c:numCache>
                <c:formatCode>0.00</c:formatCode>
                <c:ptCount val="6"/>
                <c:pt idx="0">
                  <c:v>7.0000000000000007E-2</c:v>
                </c:pt>
                <c:pt idx="1">
                  <c:v>0.27</c:v>
                </c:pt>
                <c:pt idx="2">
                  <c:v>0.40333333333333332</c:v>
                </c:pt>
                <c:pt idx="3">
                  <c:v>0.77</c:v>
                </c:pt>
                <c:pt idx="4">
                  <c:v>0.87</c:v>
                </c:pt>
                <c:pt idx="5">
                  <c:v>1.0033333333333334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26864"/>
        <c:axId val="516227984"/>
      </c:scatterChart>
      <c:valAx>
        <c:axId val="5162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227984"/>
        <c:crosses val="autoZero"/>
        <c:crossBetween val="midCat"/>
      </c:valAx>
      <c:valAx>
        <c:axId val="5162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2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Лист2!$C$174:$C$179</c:f>
              <c:numCache>
                <c:formatCode>0.00</c:formatCode>
                <c:ptCount val="6"/>
                <c:pt idx="0">
                  <c:v>11.666666666666666</c:v>
                </c:pt>
                <c:pt idx="1">
                  <c:v>13.333333333333332</c:v>
                </c:pt>
                <c:pt idx="2">
                  <c:v>14.999999999999998</c:v>
                </c:pt>
                <c:pt idx="3">
                  <c:v>16.666666666666664</c:v>
                </c:pt>
                <c:pt idx="4">
                  <c:v>18.333333333333332</c:v>
                </c:pt>
                <c:pt idx="5">
                  <c:v>20</c:v>
                </c:pt>
              </c:numCache>
            </c:numRef>
          </c:xVal>
          <c:yVal>
            <c:numRef>
              <c:f>Лист2!$G$174:$G$179</c:f>
              <c:numCache>
                <c:formatCode>0.00</c:formatCode>
                <c:ptCount val="6"/>
                <c:pt idx="0">
                  <c:v>7.0000000000000007E-2</c:v>
                </c:pt>
                <c:pt idx="1">
                  <c:v>0.27</c:v>
                </c:pt>
                <c:pt idx="2">
                  <c:v>0.40333333333333332</c:v>
                </c:pt>
                <c:pt idx="3">
                  <c:v>0.77</c:v>
                </c:pt>
                <c:pt idx="4">
                  <c:v>0.87</c:v>
                </c:pt>
                <c:pt idx="5">
                  <c:v>1.0033333333333334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90656"/>
        <c:axId val="512189536"/>
      </c:scatterChart>
      <c:valAx>
        <c:axId val="5121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189536"/>
        <c:crosses val="autoZero"/>
        <c:crossBetween val="midCat"/>
      </c:valAx>
      <c:valAx>
        <c:axId val="5121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19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14286</xdr:rowOff>
    </xdr:from>
    <xdr:to>
      <xdr:col>5</xdr:col>
      <xdr:colOff>38101</xdr:colOff>
      <xdr:row>41</xdr:row>
      <xdr:rowOff>95249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26</xdr:row>
      <xdr:rowOff>185737</xdr:rowOff>
    </xdr:from>
    <xdr:to>
      <xdr:col>13</xdr:col>
      <xdr:colOff>285750</xdr:colOff>
      <xdr:row>41</xdr:row>
      <xdr:rowOff>71437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161925</xdr:colOff>
      <xdr:row>26</xdr:row>
      <xdr:rowOff>166687</xdr:rowOff>
    </xdr:from>
    <xdr:to>
      <xdr:col>21</xdr:col>
      <xdr:colOff>466725</xdr:colOff>
      <xdr:row>41</xdr:row>
      <xdr:rowOff>52387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209549</xdr:colOff>
      <xdr:row>26</xdr:row>
      <xdr:rowOff>190499</xdr:rowOff>
    </xdr:from>
    <xdr:to>
      <xdr:col>30</xdr:col>
      <xdr:colOff>295274</xdr:colOff>
      <xdr:row>41</xdr:row>
      <xdr:rowOff>57150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214312</xdr:rowOff>
    </xdr:from>
    <xdr:to>
      <xdr:col>3</xdr:col>
      <xdr:colOff>304800</xdr:colOff>
      <xdr:row>62</xdr:row>
      <xdr:rowOff>214312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361950</xdr:colOff>
      <xdr:row>50</xdr:row>
      <xdr:rowOff>214312</xdr:rowOff>
    </xdr:from>
    <xdr:to>
      <xdr:col>7</xdr:col>
      <xdr:colOff>342900</xdr:colOff>
      <xdr:row>62</xdr:row>
      <xdr:rowOff>214312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533400</xdr:colOff>
      <xdr:row>50</xdr:row>
      <xdr:rowOff>223837</xdr:rowOff>
    </xdr:from>
    <xdr:to>
      <xdr:col>15</xdr:col>
      <xdr:colOff>228600</xdr:colOff>
      <xdr:row>62</xdr:row>
      <xdr:rowOff>223837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381000</xdr:colOff>
      <xdr:row>50</xdr:row>
      <xdr:rowOff>219075</xdr:rowOff>
    </xdr:from>
    <xdr:to>
      <xdr:col>23</xdr:col>
      <xdr:colOff>76200</xdr:colOff>
      <xdr:row>62</xdr:row>
      <xdr:rowOff>219075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85</xdr:row>
      <xdr:rowOff>209550</xdr:rowOff>
    </xdr:from>
    <xdr:to>
      <xdr:col>3</xdr:col>
      <xdr:colOff>304800</xdr:colOff>
      <xdr:row>97</xdr:row>
      <xdr:rowOff>209550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490537</xdr:colOff>
      <xdr:row>85</xdr:row>
      <xdr:rowOff>209550</xdr:rowOff>
    </xdr:from>
    <xdr:to>
      <xdr:col>7</xdr:col>
      <xdr:colOff>471487</xdr:colOff>
      <xdr:row>97</xdr:row>
      <xdr:rowOff>209550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99</xdr:row>
      <xdr:rowOff>9525</xdr:rowOff>
    </xdr:from>
    <xdr:to>
      <xdr:col>3</xdr:col>
      <xdr:colOff>304800</xdr:colOff>
      <xdr:row>111</xdr:row>
      <xdr:rowOff>9525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500062</xdr:colOff>
      <xdr:row>98</xdr:row>
      <xdr:rowOff>200025</xdr:rowOff>
    </xdr:from>
    <xdr:to>
      <xdr:col>7</xdr:col>
      <xdr:colOff>481012</xdr:colOff>
      <xdr:row>110</xdr:row>
      <xdr:rowOff>200025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131</xdr:row>
      <xdr:rowOff>214312</xdr:rowOff>
    </xdr:from>
    <xdr:to>
      <xdr:col>3</xdr:col>
      <xdr:colOff>304800</xdr:colOff>
      <xdr:row>143</xdr:row>
      <xdr:rowOff>214312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1157287</xdr:colOff>
      <xdr:row>131</xdr:row>
      <xdr:rowOff>185737</xdr:rowOff>
    </xdr:from>
    <xdr:to>
      <xdr:col>8</xdr:col>
      <xdr:colOff>223837</xdr:colOff>
      <xdr:row>143</xdr:row>
      <xdr:rowOff>185737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145</xdr:row>
      <xdr:rowOff>180975</xdr:rowOff>
    </xdr:from>
    <xdr:to>
      <xdr:col>3</xdr:col>
      <xdr:colOff>304800</xdr:colOff>
      <xdr:row>157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0</xdr:colOff>
      <xdr:row>146</xdr:row>
      <xdr:rowOff>9525</xdr:rowOff>
    </xdr:from>
    <xdr:to>
      <xdr:col>8</xdr:col>
      <xdr:colOff>247650</xdr:colOff>
      <xdr:row>158</xdr:row>
      <xdr:rowOff>9525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181</xdr:row>
      <xdr:rowOff>14287</xdr:rowOff>
    </xdr:from>
    <xdr:to>
      <xdr:col>3</xdr:col>
      <xdr:colOff>304800</xdr:colOff>
      <xdr:row>193</xdr:row>
      <xdr:rowOff>14287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9525</xdr:colOff>
      <xdr:row>181</xdr:row>
      <xdr:rowOff>23812</xdr:rowOff>
    </xdr:from>
    <xdr:to>
      <xdr:col>8</xdr:col>
      <xdr:colOff>257175</xdr:colOff>
      <xdr:row>193</xdr:row>
      <xdr:rowOff>23812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195</xdr:row>
      <xdr:rowOff>4762</xdr:rowOff>
    </xdr:from>
    <xdr:to>
      <xdr:col>3</xdr:col>
      <xdr:colOff>304800</xdr:colOff>
      <xdr:row>207</xdr:row>
      <xdr:rowOff>4762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1171575</xdr:colOff>
      <xdr:row>195</xdr:row>
      <xdr:rowOff>14287</xdr:rowOff>
    </xdr:from>
    <xdr:to>
      <xdr:col>8</xdr:col>
      <xdr:colOff>238125</xdr:colOff>
      <xdr:row>207</xdr:row>
      <xdr:rowOff>14287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9"/>
  <sheetViews>
    <sheetView tabSelected="1" zoomScale="90" zoomScaleNormal="90" workbookViewId="0">
      <selection activeCell="A11" sqref="A11:B15"/>
    </sheetView>
  </sheetViews>
  <sheetFormatPr defaultRowHeight="18" customHeight="1" x14ac:dyDescent="0.2"/>
  <cols>
    <col min="1" max="1" width="28.140625" style="3" customWidth="1"/>
    <col min="2" max="2" width="16.5703125" style="3" customWidth="1"/>
    <col min="3" max="3" width="19.28515625" style="3" customWidth="1"/>
    <col min="4" max="4" width="17.7109375" style="3" customWidth="1"/>
    <col min="5" max="5" width="17.85546875" style="3" customWidth="1"/>
    <col min="6" max="6" width="18.28515625" style="3" customWidth="1"/>
    <col min="7" max="7" width="15" style="3" customWidth="1"/>
    <col min="8" max="101" width="13.7109375" style="3" customWidth="1"/>
    <col min="102" max="16384" width="9.140625" style="3"/>
  </cols>
  <sheetData>
    <row r="1" spans="1:101" ht="18" customHeight="1" x14ac:dyDescent="0.2">
      <c r="A1" s="1" t="s">
        <v>26</v>
      </c>
    </row>
    <row r="2" spans="1:101" ht="18" customHeight="1" x14ac:dyDescent="0.2">
      <c r="A2" s="2" t="s">
        <v>0</v>
      </c>
    </row>
    <row r="5" spans="1:101" ht="18" customHeight="1" x14ac:dyDescent="0.2">
      <c r="A5" s="65" t="s">
        <v>1</v>
      </c>
    </row>
    <row r="6" spans="1:101" ht="18" customHeight="1" thickBot="1" x14ac:dyDescent="0.25"/>
    <row r="7" spans="1:101" ht="18" customHeight="1" x14ac:dyDescent="0.2">
      <c r="A7" s="4" t="s">
        <v>6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9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  <c r="AG7" s="9">
        <v>32</v>
      </c>
      <c r="AH7" s="9">
        <v>33</v>
      </c>
      <c r="AI7" s="9">
        <v>34</v>
      </c>
      <c r="AJ7" s="9">
        <v>35</v>
      </c>
      <c r="AK7" s="9">
        <v>36</v>
      </c>
      <c r="AL7" s="9">
        <v>37</v>
      </c>
      <c r="AM7" s="9">
        <v>38</v>
      </c>
      <c r="AN7" s="9">
        <v>39</v>
      </c>
      <c r="AO7" s="9">
        <v>40</v>
      </c>
      <c r="AP7" s="9">
        <v>41</v>
      </c>
      <c r="AQ7" s="9">
        <v>42</v>
      </c>
      <c r="AR7" s="9">
        <v>43</v>
      </c>
      <c r="AS7" s="9">
        <v>44</v>
      </c>
      <c r="AT7" s="9">
        <v>45</v>
      </c>
      <c r="AU7" s="9">
        <v>46</v>
      </c>
      <c r="AV7" s="9">
        <v>47</v>
      </c>
      <c r="AW7" s="9">
        <v>48</v>
      </c>
      <c r="AX7" s="9">
        <v>49</v>
      </c>
      <c r="AY7" s="9">
        <v>50</v>
      </c>
      <c r="AZ7" s="9">
        <v>51</v>
      </c>
      <c r="BA7" s="9">
        <v>52</v>
      </c>
      <c r="BB7" s="9">
        <v>53</v>
      </c>
      <c r="BC7" s="9">
        <v>54</v>
      </c>
      <c r="BD7" s="9">
        <v>55</v>
      </c>
      <c r="BE7" s="9">
        <v>56</v>
      </c>
      <c r="BF7" s="9">
        <v>57</v>
      </c>
      <c r="BG7" s="9">
        <v>58</v>
      </c>
      <c r="BH7" s="9">
        <v>59</v>
      </c>
      <c r="BI7" s="9">
        <v>60</v>
      </c>
      <c r="BJ7" s="9">
        <v>61</v>
      </c>
      <c r="BK7" s="9">
        <v>62</v>
      </c>
      <c r="BL7" s="9">
        <v>63</v>
      </c>
      <c r="BM7" s="9">
        <v>64</v>
      </c>
      <c r="BN7" s="9">
        <v>65</v>
      </c>
      <c r="BO7" s="9">
        <v>66</v>
      </c>
      <c r="BP7" s="9">
        <v>67</v>
      </c>
      <c r="BQ7" s="9">
        <v>68</v>
      </c>
      <c r="BR7" s="9">
        <v>69</v>
      </c>
      <c r="BS7" s="9">
        <v>70</v>
      </c>
      <c r="BT7" s="9">
        <v>71</v>
      </c>
      <c r="BU7" s="9">
        <v>72</v>
      </c>
      <c r="BV7" s="9">
        <v>73</v>
      </c>
      <c r="BW7" s="9">
        <v>74</v>
      </c>
      <c r="BX7" s="9">
        <v>75</v>
      </c>
      <c r="BY7" s="9">
        <v>76</v>
      </c>
      <c r="BZ7" s="9">
        <v>77</v>
      </c>
      <c r="CA7" s="9">
        <v>78</v>
      </c>
      <c r="CB7" s="9">
        <v>79</v>
      </c>
      <c r="CC7" s="9">
        <v>80</v>
      </c>
      <c r="CD7" s="9">
        <v>81</v>
      </c>
      <c r="CE7" s="9">
        <v>82</v>
      </c>
      <c r="CF7" s="9">
        <v>83</v>
      </c>
      <c r="CG7" s="9">
        <v>84</v>
      </c>
      <c r="CH7" s="9">
        <v>85</v>
      </c>
      <c r="CI7" s="9">
        <v>86</v>
      </c>
      <c r="CJ7" s="9">
        <v>87</v>
      </c>
      <c r="CK7" s="9">
        <v>88</v>
      </c>
      <c r="CL7" s="9">
        <v>89</v>
      </c>
      <c r="CM7" s="9">
        <v>90</v>
      </c>
      <c r="CN7" s="9">
        <v>91</v>
      </c>
      <c r="CO7" s="9">
        <v>92</v>
      </c>
      <c r="CP7" s="9">
        <v>93</v>
      </c>
      <c r="CQ7" s="9">
        <v>94</v>
      </c>
      <c r="CR7" s="9">
        <v>95</v>
      </c>
      <c r="CS7" s="9">
        <v>96</v>
      </c>
      <c r="CT7" s="9">
        <v>97</v>
      </c>
      <c r="CU7" s="9">
        <v>98</v>
      </c>
      <c r="CV7" s="9">
        <v>99</v>
      </c>
      <c r="CW7" s="10">
        <v>100</v>
      </c>
    </row>
    <row r="8" spans="1:101" ht="18" customHeight="1" thickBot="1" x14ac:dyDescent="0.25">
      <c r="A8" s="5" t="s">
        <v>7</v>
      </c>
      <c r="B8" s="11">
        <v>103.4</v>
      </c>
      <c r="C8" s="11">
        <v>115.2</v>
      </c>
      <c r="D8" s="11">
        <v>127</v>
      </c>
      <c r="E8" s="11">
        <v>131</v>
      </c>
      <c r="F8" s="11">
        <v>114</v>
      </c>
      <c r="G8" s="11">
        <v>114.1</v>
      </c>
      <c r="H8" s="11">
        <v>119.6</v>
      </c>
      <c r="I8" s="11">
        <v>125.5</v>
      </c>
      <c r="J8" s="11">
        <v>116.9</v>
      </c>
      <c r="K8" s="11">
        <v>118.1</v>
      </c>
      <c r="L8" s="11">
        <v>123.5</v>
      </c>
      <c r="M8" s="11">
        <v>113.5</v>
      </c>
      <c r="N8" s="11">
        <v>112.3</v>
      </c>
      <c r="O8" s="11">
        <v>123</v>
      </c>
      <c r="P8" s="11">
        <v>125</v>
      </c>
      <c r="Q8" s="11">
        <v>129.9</v>
      </c>
      <c r="R8" s="11">
        <v>99.2</v>
      </c>
      <c r="S8" s="11">
        <v>111</v>
      </c>
      <c r="T8" s="11">
        <v>122</v>
      </c>
      <c r="U8" s="11">
        <v>134</v>
      </c>
      <c r="V8" s="11">
        <v>107.1</v>
      </c>
      <c r="W8" s="11">
        <v>117</v>
      </c>
      <c r="X8" s="11">
        <v>117.5</v>
      </c>
      <c r="Y8" s="11">
        <v>118.5</v>
      </c>
      <c r="Z8" s="11">
        <v>124</v>
      </c>
      <c r="AA8" s="11">
        <v>127.8</v>
      </c>
      <c r="AB8" s="11">
        <v>108</v>
      </c>
      <c r="AC8" s="11">
        <v>119.5</v>
      </c>
      <c r="AD8" s="11">
        <v>123</v>
      </c>
      <c r="AE8" s="11">
        <v>126.1</v>
      </c>
      <c r="AF8" s="11">
        <v>100.1</v>
      </c>
      <c r="AG8" s="11">
        <v>120.2</v>
      </c>
      <c r="AH8" s="11">
        <v>122.2</v>
      </c>
      <c r="AI8" s="11">
        <v>124.8</v>
      </c>
      <c r="AJ8" s="11">
        <v>109</v>
      </c>
      <c r="AK8" s="11">
        <v>113</v>
      </c>
      <c r="AL8" s="11">
        <v>122.5</v>
      </c>
      <c r="AM8" s="11">
        <v>135.80000000000001</v>
      </c>
      <c r="AN8" s="11">
        <v>97</v>
      </c>
      <c r="AO8" s="11">
        <v>121.1</v>
      </c>
      <c r="AP8" s="11">
        <v>123.8</v>
      </c>
      <c r="AQ8" s="11">
        <v>123.2</v>
      </c>
      <c r="AR8" s="11">
        <v>105.9</v>
      </c>
      <c r="AS8" s="11">
        <v>122.6</v>
      </c>
      <c r="AT8" s="11">
        <v>123.9</v>
      </c>
      <c r="AU8" s="11">
        <v>129.5</v>
      </c>
      <c r="AV8" s="11">
        <v>107</v>
      </c>
      <c r="AW8" s="11">
        <v>123.5</v>
      </c>
      <c r="AX8" s="11">
        <v>128.5</v>
      </c>
      <c r="AY8" s="11">
        <v>117.5</v>
      </c>
      <c r="AZ8" s="11">
        <v>121.5</v>
      </c>
      <c r="BA8" s="11">
        <v>127.5</v>
      </c>
      <c r="BB8" s="11">
        <v>113.2</v>
      </c>
      <c r="BC8" s="11">
        <v>120.6</v>
      </c>
      <c r="BD8" s="11">
        <v>126.5</v>
      </c>
      <c r="BE8" s="11">
        <v>116</v>
      </c>
      <c r="BF8" s="11">
        <v>122.9</v>
      </c>
      <c r="BG8" s="11">
        <v>138</v>
      </c>
      <c r="BH8" s="11">
        <v>115</v>
      </c>
      <c r="BI8" s="11">
        <v>123.1</v>
      </c>
      <c r="BJ8" s="11">
        <v>140</v>
      </c>
      <c r="BK8" s="11">
        <v>94.1</v>
      </c>
      <c r="BL8" s="11">
        <v>110</v>
      </c>
      <c r="BM8" s="11">
        <v>112.9</v>
      </c>
      <c r="BN8" s="11">
        <v>132</v>
      </c>
      <c r="BO8" s="11">
        <v>102</v>
      </c>
      <c r="BP8" s="11">
        <v>109.5</v>
      </c>
      <c r="BQ8" s="11">
        <v>118.3</v>
      </c>
      <c r="BR8" s="11">
        <v>135</v>
      </c>
      <c r="BS8" s="11">
        <v>112.5</v>
      </c>
      <c r="BT8" s="11">
        <v>115.5</v>
      </c>
      <c r="BU8" s="11">
        <v>120</v>
      </c>
      <c r="BV8" s="11">
        <v>126</v>
      </c>
      <c r="BW8" s="11">
        <v>130</v>
      </c>
      <c r="BX8" s="11">
        <v>105.5</v>
      </c>
      <c r="BY8" s="11">
        <v>108.2</v>
      </c>
      <c r="BZ8" s="11">
        <v>119.2</v>
      </c>
      <c r="CA8" s="11">
        <v>131.4</v>
      </c>
      <c r="CB8" s="11">
        <v>106.5</v>
      </c>
      <c r="CC8" s="11">
        <v>112</v>
      </c>
      <c r="CD8" s="11">
        <v>120.8</v>
      </c>
      <c r="CE8" s="11">
        <v>121.9</v>
      </c>
      <c r="CF8" s="11">
        <v>134.19999999999999</v>
      </c>
      <c r="CG8" s="11">
        <v>115.7</v>
      </c>
      <c r="CH8" s="11">
        <v>118.9</v>
      </c>
      <c r="CI8" s="11">
        <v>124.5</v>
      </c>
      <c r="CJ8" s="11">
        <v>111.5</v>
      </c>
      <c r="CK8" s="11">
        <v>121</v>
      </c>
      <c r="CL8" s="11">
        <v>133</v>
      </c>
      <c r="CM8" s="11">
        <v>116.5</v>
      </c>
      <c r="CN8" s="11">
        <v>119</v>
      </c>
      <c r="CO8" s="11">
        <v>129</v>
      </c>
      <c r="CP8" s="11">
        <v>106.1</v>
      </c>
      <c r="CQ8" s="11">
        <v>119.8</v>
      </c>
      <c r="CR8" s="11">
        <v>133.6</v>
      </c>
      <c r="CS8" s="11">
        <v>114.5</v>
      </c>
      <c r="CT8" s="11">
        <v>118</v>
      </c>
      <c r="CU8" s="11">
        <v>125</v>
      </c>
      <c r="CV8" s="11">
        <v>102.2</v>
      </c>
      <c r="CW8" s="12">
        <v>128</v>
      </c>
    </row>
    <row r="10" spans="1:101" ht="18" customHeight="1" thickBot="1" x14ac:dyDescent="0.25"/>
    <row r="11" spans="1:101" ht="18" customHeight="1" x14ac:dyDescent="0.2">
      <c r="A11" s="6" t="s">
        <v>8</v>
      </c>
      <c r="B11" s="13">
        <v>100</v>
      </c>
    </row>
    <row r="12" spans="1:101" ht="18" customHeight="1" x14ac:dyDescent="0.2">
      <c r="A12" s="7" t="s">
        <v>2</v>
      </c>
      <c r="B12" s="14">
        <f>MIN(B8:CW8)</f>
        <v>94.1</v>
      </c>
    </row>
    <row r="13" spans="1:101" ht="18" customHeight="1" x14ac:dyDescent="0.2">
      <c r="A13" s="7" t="s">
        <v>3</v>
      </c>
      <c r="B13" s="14">
        <f>MAX(B8:CW8)</f>
        <v>140</v>
      </c>
    </row>
    <row r="14" spans="1:101" ht="18" customHeight="1" x14ac:dyDescent="0.2">
      <c r="A14" s="7" t="s">
        <v>4</v>
      </c>
      <c r="B14" s="15">
        <v>8</v>
      </c>
      <c r="C14" s="16">
        <f>1+LOG(B11,2)</f>
        <v>7.6438561897747253</v>
      </c>
    </row>
    <row r="15" spans="1:101" ht="18" customHeight="1" thickBot="1" x14ac:dyDescent="0.25">
      <c r="A15" s="8" t="s">
        <v>5</v>
      </c>
      <c r="B15" s="17">
        <f>(B13-B12)/B14</f>
        <v>5.7375000000000007</v>
      </c>
    </row>
    <row r="16" spans="1:101" ht="18" customHeight="1" thickBot="1" x14ac:dyDescent="0.25"/>
    <row r="17" spans="1:10" ht="32.25" customHeight="1" x14ac:dyDescent="0.2">
      <c r="A17" s="22" t="s">
        <v>9</v>
      </c>
      <c r="B17" s="51" t="s">
        <v>10</v>
      </c>
      <c r="C17" s="51" t="s">
        <v>11</v>
      </c>
      <c r="D17" s="51" t="s">
        <v>12</v>
      </c>
      <c r="E17" s="51" t="s">
        <v>17</v>
      </c>
      <c r="F17" s="51" t="s">
        <v>18</v>
      </c>
      <c r="G17" s="52" t="s">
        <v>19</v>
      </c>
      <c r="J17" s="18"/>
    </row>
    <row r="18" spans="1:10" ht="18" customHeight="1" x14ac:dyDescent="0.2">
      <c r="A18" s="25">
        <v>1</v>
      </c>
      <c r="B18" s="53">
        <f>B12</f>
        <v>94.1</v>
      </c>
      <c r="C18" s="53">
        <f>B18+B15</f>
        <v>99.837499999999991</v>
      </c>
      <c r="D18" s="53">
        <f>(C18+B18)/2</f>
        <v>96.96875</v>
      </c>
      <c r="E18" s="53">
        <f t="array" ref="E18:E25">FREQUENCY(B8:CW8,B19:B25)</f>
        <v>3</v>
      </c>
      <c r="F18" s="53">
        <f>E18/$B$11</f>
        <v>0.03</v>
      </c>
      <c r="G18" s="54">
        <v>0.03</v>
      </c>
      <c r="J18" s="18"/>
    </row>
    <row r="19" spans="1:10" ht="18" customHeight="1" x14ac:dyDescent="0.2">
      <c r="A19" s="25">
        <v>2</v>
      </c>
      <c r="B19" s="53">
        <f>B18+$B$15</f>
        <v>99.837499999999991</v>
      </c>
      <c r="C19" s="53">
        <f>B19+$B$15</f>
        <v>105.57499999999999</v>
      </c>
      <c r="D19" s="53">
        <f t="shared" ref="D19:D25" si="0">(C19+B19)/2</f>
        <v>102.70624999999998</v>
      </c>
      <c r="E19" s="53">
        <v>5</v>
      </c>
      <c r="F19" s="53">
        <f t="shared" ref="F19:F25" si="1">E19/$B$11</f>
        <v>0.05</v>
      </c>
      <c r="G19" s="54">
        <f>G18+F19</f>
        <v>0.08</v>
      </c>
      <c r="J19" s="18"/>
    </row>
    <row r="20" spans="1:10" ht="18" customHeight="1" x14ac:dyDescent="0.2">
      <c r="A20" s="25">
        <v>3</v>
      </c>
      <c r="B20" s="53">
        <f t="shared" ref="B20:B25" si="2">B19+$B$15</f>
        <v>105.57499999999999</v>
      </c>
      <c r="C20" s="53">
        <f t="shared" ref="C20:C25" si="3">B20+$B$15</f>
        <v>111.31249999999999</v>
      </c>
      <c r="D20" s="53">
        <f t="shared" si="0"/>
        <v>108.44374999999999</v>
      </c>
      <c r="E20" s="53">
        <v>11</v>
      </c>
      <c r="F20" s="53">
        <f t="shared" si="1"/>
        <v>0.11</v>
      </c>
      <c r="G20" s="54">
        <f t="shared" ref="G20:G25" si="4">G19+F20</f>
        <v>0.19</v>
      </c>
      <c r="J20" s="18"/>
    </row>
    <row r="21" spans="1:10" ht="18" customHeight="1" x14ac:dyDescent="0.2">
      <c r="A21" s="25">
        <v>4</v>
      </c>
      <c r="B21" s="53">
        <f t="shared" si="2"/>
        <v>111.31249999999999</v>
      </c>
      <c r="C21" s="53">
        <f t="shared" si="3"/>
        <v>117.04999999999998</v>
      </c>
      <c r="D21" s="53">
        <f t="shared" si="0"/>
        <v>114.18124999999998</v>
      </c>
      <c r="E21" s="53">
        <v>19</v>
      </c>
      <c r="F21" s="53">
        <f t="shared" si="1"/>
        <v>0.19</v>
      </c>
      <c r="G21" s="54">
        <f t="shared" si="4"/>
        <v>0.38</v>
      </c>
      <c r="J21" s="18"/>
    </row>
    <row r="22" spans="1:10" ht="18" customHeight="1" x14ac:dyDescent="0.2">
      <c r="A22" s="25">
        <v>5</v>
      </c>
      <c r="B22" s="53">
        <f t="shared" si="2"/>
        <v>117.04999999999998</v>
      </c>
      <c r="C22" s="53">
        <f t="shared" si="3"/>
        <v>122.78749999999998</v>
      </c>
      <c r="D22" s="53">
        <f t="shared" si="0"/>
        <v>119.91874999999999</v>
      </c>
      <c r="E22" s="53">
        <v>24</v>
      </c>
      <c r="F22" s="53">
        <f t="shared" si="1"/>
        <v>0.24</v>
      </c>
      <c r="G22" s="54">
        <f t="shared" si="4"/>
        <v>0.62</v>
      </c>
      <c r="J22" s="18"/>
    </row>
    <row r="23" spans="1:10" ht="18" customHeight="1" x14ac:dyDescent="0.2">
      <c r="A23" s="25">
        <v>6</v>
      </c>
      <c r="B23" s="53">
        <f t="shared" si="2"/>
        <v>122.78749999999998</v>
      </c>
      <c r="C23" s="53">
        <f t="shared" si="3"/>
        <v>128.52499999999998</v>
      </c>
      <c r="D23" s="53">
        <f t="shared" si="0"/>
        <v>125.65624999999997</v>
      </c>
      <c r="E23" s="53">
        <v>23</v>
      </c>
      <c r="F23" s="53">
        <f t="shared" si="1"/>
        <v>0.23</v>
      </c>
      <c r="G23" s="54">
        <f t="shared" si="4"/>
        <v>0.85</v>
      </c>
      <c r="J23" s="18"/>
    </row>
    <row r="24" spans="1:10" ht="18" customHeight="1" x14ac:dyDescent="0.2">
      <c r="A24" s="25">
        <v>7</v>
      </c>
      <c r="B24" s="53">
        <f t="shared" si="2"/>
        <v>128.52499999999998</v>
      </c>
      <c r="C24" s="53">
        <f t="shared" si="3"/>
        <v>134.26249999999999</v>
      </c>
      <c r="D24" s="53">
        <f t="shared" si="0"/>
        <v>131.39374999999998</v>
      </c>
      <c r="E24" s="53">
        <v>11</v>
      </c>
      <c r="F24" s="53">
        <f t="shared" si="1"/>
        <v>0.11</v>
      </c>
      <c r="G24" s="54">
        <f t="shared" si="4"/>
        <v>0.96</v>
      </c>
      <c r="J24" s="18"/>
    </row>
    <row r="25" spans="1:10" ht="18" customHeight="1" thickBot="1" x14ac:dyDescent="0.25">
      <c r="A25" s="27">
        <v>8</v>
      </c>
      <c r="B25" s="55">
        <f t="shared" si="2"/>
        <v>134.26249999999999</v>
      </c>
      <c r="C25" s="55">
        <f t="shared" si="3"/>
        <v>140</v>
      </c>
      <c r="D25" s="55">
        <f t="shared" si="0"/>
        <v>137.13124999999999</v>
      </c>
      <c r="E25" s="55">
        <v>4</v>
      </c>
      <c r="F25" s="55">
        <f t="shared" si="1"/>
        <v>0.04</v>
      </c>
      <c r="G25" s="56">
        <f t="shared" si="4"/>
        <v>1</v>
      </c>
      <c r="J25" s="18"/>
    </row>
    <row r="26" spans="1:10" ht="18" customHeight="1" x14ac:dyDescent="0.2">
      <c r="A26" s="20"/>
      <c r="B26" s="20"/>
      <c r="C26" s="20"/>
      <c r="D26" s="20"/>
      <c r="E26" s="20"/>
      <c r="F26" s="20"/>
      <c r="G26" s="20"/>
      <c r="J26" s="18"/>
    </row>
    <row r="27" spans="1:10" ht="18" customHeight="1" x14ac:dyDescent="0.2">
      <c r="J27" s="18"/>
    </row>
    <row r="28" spans="1:10" ht="18" customHeight="1" x14ac:dyDescent="0.2">
      <c r="J28" s="18"/>
    </row>
    <row r="29" spans="1:10" ht="18" customHeight="1" x14ac:dyDescent="0.2">
      <c r="J29" s="18"/>
    </row>
    <row r="30" spans="1:10" ht="18" customHeight="1" x14ac:dyDescent="0.2">
      <c r="J30" s="18"/>
    </row>
    <row r="31" spans="1:10" ht="18" customHeight="1" x14ac:dyDescent="0.2">
      <c r="J31" s="18"/>
    </row>
    <row r="32" spans="1:10" ht="18" customHeight="1" x14ac:dyDescent="0.2">
      <c r="J32" s="18"/>
    </row>
    <row r="33" spans="1:10" ht="18" customHeight="1" x14ac:dyDescent="0.2">
      <c r="J33" s="18"/>
    </row>
    <row r="34" spans="1:10" ht="18" customHeight="1" x14ac:dyDescent="0.2">
      <c r="J34" s="18"/>
    </row>
    <row r="35" spans="1:10" ht="18" customHeight="1" x14ac:dyDescent="0.2">
      <c r="J35" s="18"/>
    </row>
    <row r="36" spans="1:10" ht="18" customHeight="1" x14ac:dyDescent="0.2">
      <c r="J36" s="18"/>
    </row>
    <row r="37" spans="1:10" ht="18" customHeight="1" x14ac:dyDescent="0.2">
      <c r="J37" s="18"/>
    </row>
    <row r="38" spans="1:10" ht="18" customHeight="1" x14ac:dyDescent="0.2">
      <c r="J38" s="18"/>
    </row>
    <row r="39" spans="1:10" ht="18" customHeight="1" x14ac:dyDescent="0.2">
      <c r="J39" s="18"/>
    </row>
    <row r="40" spans="1:10" ht="18" customHeight="1" x14ac:dyDescent="0.2">
      <c r="J40" s="18"/>
    </row>
    <row r="41" spans="1:10" ht="18" customHeight="1" x14ac:dyDescent="0.2">
      <c r="J41" s="18"/>
    </row>
    <row r="42" spans="1:10" ht="18" customHeight="1" x14ac:dyDescent="0.2">
      <c r="J42" s="18"/>
    </row>
    <row r="43" spans="1:10" ht="18" customHeight="1" x14ac:dyDescent="0.2">
      <c r="J43" s="18"/>
    </row>
    <row r="44" spans="1:10" ht="18" customHeight="1" x14ac:dyDescent="0.2">
      <c r="J44" s="18"/>
    </row>
    <row r="45" spans="1:10" ht="18" customHeight="1" x14ac:dyDescent="0.2">
      <c r="A45" s="64" t="s">
        <v>20</v>
      </c>
      <c r="J45" s="18"/>
    </row>
    <row r="46" spans="1:10" ht="18" customHeight="1" thickBot="1" x14ac:dyDescent="0.25">
      <c r="J46" s="18"/>
    </row>
    <row r="47" spans="1:10" ht="32.25" customHeight="1" x14ac:dyDescent="0.2">
      <c r="A47" s="39" t="s">
        <v>13</v>
      </c>
      <c r="B47" s="42">
        <v>1</v>
      </c>
      <c r="C47" s="42">
        <v>2</v>
      </c>
      <c r="D47" s="42">
        <v>3</v>
      </c>
      <c r="E47" s="42">
        <v>4</v>
      </c>
      <c r="F47" s="42">
        <v>5</v>
      </c>
      <c r="G47" s="33">
        <v>6</v>
      </c>
      <c r="J47" s="18"/>
    </row>
    <row r="48" spans="1:10" ht="33.75" customHeight="1" x14ac:dyDescent="0.2">
      <c r="A48" s="40" t="s">
        <v>14</v>
      </c>
      <c r="B48" s="43">
        <v>2</v>
      </c>
      <c r="C48" s="43">
        <v>3</v>
      </c>
      <c r="D48" s="43">
        <v>6</v>
      </c>
      <c r="E48" s="43">
        <v>8</v>
      </c>
      <c r="F48" s="43">
        <v>22</v>
      </c>
      <c r="G48" s="34">
        <v>9</v>
      </c>
      <c r="J48" s="18"/>
    </row>
    <row r="49" spans="1:10" ht="30" customHeight="1" thickBot="1" x14ac:dyDescent="0.25">
      <c r="A49" s="41" t="s">
        <v>15</v>
      </c>
      <c r="B49" s="44">
        <v>2</v>
      </c>
      <c r="C49" s="44">
        <f>B49+C48</f>
        <v>5</v>
      </c>
      <c r="D49" s="44">
        <f>C49+D48</f>
        <v>11</v>
      </c>
      <c r="E49" s="44">
        <f>D49+E48</f>
        <v>19</v>
      </c>
      <c r="F49" s="44">
        <f>E49+F48</f>
        <v>41</v>
      </c>
      <c r="G49" s="35">
        <f>F49+G48</f>
        <v>50</v>
      </c>
      <c r="J49" s="18"/>
    </row>
    <row r="50" spans="1:10" ht="18" customHeight="1" x14ac:dyDescent="0.2">
      <c r="A50" s="36"/>
      <c r="B50" s="37"/>
      <c r="J50" s="18"/>
    </row>
    <row r="51" spans="1:10" ht="18" customHeight="1" x14ac:dyDescent="0.2">
      <c r="A51" s="36"/>
      <c r="B51" s="37"/>
      <c r="J51" s="18"/>
    </row>
    <row r="52" spans="1:10" ht="18" customHeight="1" x14ac:dyDescent="0.2">
      <c r="A52" s="36"/>
      <c r="B52" s="37"/>
      <c r="J52" s="18"/>
    </row>
    <row r="53" spans="1:10" ht="18" customHeight="1" x14ac:dyDescent="0.2">
      <c r="A53" s="36"/>
      <c r="B53" s="38"/>
      <c r="J53" s="18"/>
    </row>
    <row r="54" spans="1:10" ht="18" customHeight="1" x14ac:dyDescent="0.2">
      <c r="A54" s="36"/>
      <c r="B54" s="37"/>
      <c r="J54" s="18"/>
    </row>
    <row r="55" spans="1:10" ht="18" customHeight="1" x14ac:dyDescent="0.2">
      <c r="J55" s="18"/>
    </row>
    <row r="56" spans="1:10" ht="18" customHeight="1" x14ac:dyDescent="0.2">
      <c r="J56" s="18"/>
    </row>
    <row r="57" spans="1:10" ht="18" customHeight="1" x14ac:dyDescent="0.2">
      <c r="J57" s="18"/>
    </row>
    <row r="58" spans="1:10" ht="18" customHeight="1" x14ac:dyDescent="0.2">
      <c r="J58" s="18"/>
    </row>
    <row r="59" spans="1:10" ht="18" customHeight="1" x14ac:dyDescent="0.2">
      <c r="J59" s="18"/>
    </row>
    <row r="60" spans="1:10" ht="18" customHeight="1" x14ac:dyDescent="0.2">
      <c r="J60" s="18"/>
    </row>
    <row r="61" spans="1:10" ht="18" customHeight="1" x14ac:dyDescent="0.2">
      <c r="J61" s="18"/>
    </row>
    <row r="62" spans="1:10" ht="18" customHeight="1" x14ac:dyDescent="0.2">
      <c r="J62" s="18"/>
    </row>
    <row r="63" spans="1:10" ht="18" customHeight="1" x14ac:dyDescent="0.2">
      <c r="J63" s="18"/>
    </row>
    <row r="64" spans="1:10" ht="18" customHeight="1" x14ac:dyDescent="0.2">
      <c r="J64" s="18"/>
    </row>
    <row r="65" spans="1:101" ht="18" customHeight="1" x14ac:dyDescent="0.2">
      <c r="J65" s="18"/>
    </row>
    <row r="66" spans="1:101" ht="18" customHeight="1" x14ac:dyDescent="0.2">
      <c r="A66" s="64" t="s">
        <v>16</v>
      </c>
      <c r="J66" s="18"/>
    </row>
    <row r="67" spans="1:101" ht="18" customHeight="1" thickBot="1" x14ac:dyDescent="0.25">
      <c r="J67" s="18"/>
    </row>
    <row r="68" spans="1:101" ht="18" customHeight="1" x14ac:dyDescent="0.2">
      <c r="A68" s="4" t="s">
        <v>6</v>
      </c>
      <c r="B68" s="9">
        <v>1</v>
      </c>
      <c r="C68" s="9">
        <v>2</v>
      </c>
      <c r="D68" s="9">
        <v>3</v>
      </c>
      <c r="E68" s="9">
        <v>4</v>
      </c>
      <c r="F68" s="9">
        <v>5</v>
      </c>
      <c r="G68" s="9">
        <v>6</v>
      </c>
      <c r="H68" s="9">
        <v>7</v>
      </c>
      <c r="I68" s="9">
        <v>8</v>
      </c>
      <c r="J68" s="9">
        <v>9</v>
      </c>
      <c r="K68" s="9">
        <v>10</v>
      </c>
      <c r="L68" s="9">
        <v>11</v>
      </c>
      <c r="M68" s="9">
        <v>12</v>
      </c>
      <c r="N68" s="9">
        <v>13</v>
      </c>
      <c r="O68" s="9">
        <v>14</v>
      </c>
      <c r="P68" s="9">
        <v>15</v>
      </c>
      <c r="Q68" s="9">
        <v>16</v>
      </c>
      <c r="R68" s="9">
        <v>17</v>
      </c>
      <c r="S68" s="9">
        <v>18</v>
      </c>
      <c r="T68" s="9">
        <v>19</v>
      </c>
      <c r="U68" s="9">
        <v>20</v>
      </c>
      <c r="V68" s="9">
        <v>21</v>
      </c>
      <c r="W68" s="9">
        <v>22</v>
      </c>
      <c r="X68" s="9">
        <v>23</v>
      </c>
      <c r="Y68" s="9">
        <v>24</v>
      </c>
      <c r="Z68" s="9">
        <v>25</v>
      </c>
      <c r="AA68" s="9">
        <v>26</v>
      </c>
      <c r="AB68" s="9">
        <v>27</v>
      </c>
      <c r="AC68" s="9">
        <v>28</v>
      </c>
      <c r="AD68" s="9">
        <v>29</v>
      </c>
      <c r="AE68" s="9">
        <v>30</v>
      </c>
      <c r="AF68" s="9">
        <v>31</v>
      </c>
      <c r="AG68" s="9">
        <v>32</v>
      </c>
      <c r="AH68" s="9">
        <v>33</v>
      </c>
      <c r="AI68" s="9">
        <v>34</v>
      </c>
      <c r="AJ68" s="9">
        <v>35</v>
      </c>
      <c r="AK68" s="9">
        <v>36</v>
      </c>
      <c r="AL68" s="9">
        <v>37</v>
      </c>
      <c r="AM68" s="9">
        <v>38</v>
      </c>
      <c r="AN68" s="9">
        <v>39</v>
      </c>
      <c r="AO68" s="9">
        <v>40</v>
      </c>
      <c r="AP68" s="9">
        <v>41</v>
      </c>
      <c r="AQ68" s="9">
        <v>42</v>
      </c>
      <c r="AR68" s="9">
        <v>43</v>
      </c>
      <c r="AS68" s="9">
        <v>44</v>
      </c>
      <c r="AT68" s="9">
        <v>45</v>
      </c>
      <c r="AU68" s="9">
        <v>46</v>
      </c>
      <c r="AV68" s="9">
        <v>47</v>
      </c>
      <c r="AW68" s="9">
        <v>48</v>
      </c>
      <c r="AX68" s="9">
        <v>49</v>
      </c>
      <c r="AY68" s="9">
        <v>50</v>
      </c>
      <c r="AZ68" s="9">
        <v>51</v>
      </c>
      <c r="BA68" s="9">
        <v>52</v>
      </c>
      <c r="BB68" s="9">
        <v>53</v>
      </c>
      <c r="BC68" s="9">
        <v>54</v>
      </c>
      <c r="BD68" s="9">
        <v>55</v>
      </c>
      <c r="BE68" s="9">
        <v>56</v>
      </c>
      <c r="BF68" s="9">
        <v>57</v>
      </c>
      <c r="BG68" s="9">
        <v>58</v>
      </c>
      <c r="BH68" s="9">
        <v>59</v>
      </c>
      <c r="BI68" s="9">
        <v>60</v>
      </c>
      <c r="BJ68" s="9">
        <v>61</v>
      </c>
      <c r="BK68" s="9">
        <v>62</v>
      </c>
      <c r="BL68" s="9">
        <v>63</v>
      </c>
      <c r="BM68" s="9">
        <v>64</v>
      </c>
      <c r="BN68" s="9">
        <v>65</v>
      </c>
      <c r="BO68" s="9">
        <v>66</v>
      </c>
      <c r="BP68" s="9">
        <v>67</v>
      </c>
      <c r="BQ68" s="9">
        <v>68</v>
      </c>
      <c r="BR68" s="9">
        <v>69</v>
      </c>
      <c r="BS68" s="9">
        <v>70</v>
      </c>
      <c r="BT68" s="9">
        <v>71</v>
      </c>
      <c r="BU68" s="9">
        <v>72</v>
      </c>
      <c r="BV68" s="9">
        <v>73</v>
      </c>
      <c r="BW68" s="9">
        <v>74</v>
      </c>
      <c r="BX68" s="9">
        <v>75</v>
      </c>
      <c r="BY68" s="9">
        <v>76</v>
      </c>
      <c r="BZ68" s="9">
        <v>77</v>
      </c>
      <c r="CA68" s="9">
        <v>78</v>
      </c>
      <c r="CB68" s="9">
        <v>79</v>
      </c>
      <c r="CC68" s="9">
        <v>80</v>
      </c>
      <c r="CD68" s="9">
        <v>81</v>
      </c>
      <c r="CE68" s="9">
        <v>82</v>
      </c>
      <c r="CF68" s="9">
        <v>83</v>
      </c>
      <c r="CG68" s="9">
        <v>84</v>
      </c>
      <c r="CH68" s="9">
        <v>85</v>
      </c>
      <c r="CI68" s="9">
        <v>86</v>
      </c>
      <c r="CJ68" s="9">
        <v>87</v>
      </c>
      <c r="CK68" s="9">
        <v>88</v>
      </c>
      <c r="CL68" s="9">
        <v>89</v>
      </c>
      <c r="CM68" s="9">
        <v>90</v>
      </c>
      <c r="CN68" s="9">
        <v>91</v>
      </c>
      <c r="CO68" s="9">
        <v>92</v>
      </c>
      <c r="CP68" s="9">
        <v>93</v>
      </c>
      <c r="CQ68" s="9">
        <v>94</v>
      </c>
      <c r="CR68" s="9">
        <v>95</v>
      </c>
      <c r="CS68" s="9">
        <v>96</v>
      </c>
      <c r="CT68" s="9">
        <v>97</v>
      </c>
      <c r="CU68" s="9">
        <v>98</v>
      </c>
      <c r="CV68" s="9">
        <v>99</v>
      </c>
      <c r="CW68" s="30">
        <v>100</v>
      </c>
    </row>
    <row r="69" spans="1:101" ht="18" customHeight="1" thickBot="1" x14ac:dyDescent="0.25">
      <c r="A69" s="5" t="s">
        <v>7</v>
      </c>
      <c r="B69" s="11">
        <v>1.14285583</v>
      </c>
      <c r="C69" s="31">
        <v>0.21398374000000001</v>
      </c>
      <c r="D69" s="31">
        <v>1.2564162400000001</v>
      </c>
      <c r="E69" s="31">
        <v>0.67329945999999996</v>
      </c>
      <c r="F69" s="31">
        <v>1.2149628299999999</v>
      </c>
      <c r="G69" s="31">
        <v>0.99101068999999997</v>
      </c>
      <c r="H69" s="31">
        <v>1.3992566900000001</v>
      </c>
      <c r="I69" s="31">
        <v>0.61109645999999995</v>
      </c>
      <c r="J69" s="31">
        <v>0.85890087999999998</v>
      </c>
      <c r="K69" s="31">
        <v>0.78632108000000001</v>
      </c>
      <c r="L69" s="31">
        <v>0.97384630000000005</v>
      </c>
      <c r="M69" s="31">
        <v>1.3846759</v>
      </c>
      <c r="N69" s="31">
        <v>0.49488378999999999</v>
      </c>
      <c r="O69" s="31">
        <v>1.0979642000000001</v>
      </c>
      <c r="P69" s="31">
        <v>1.02453946</v>
      </c>
      <c r="Q69" s="31">
        <v>1.06382694</v>
      </c>
      <c r="R69" s="31">
        <v>0.78161594000000001</v>
      </c>
      <c r="S69" s="31">
        <v>1.2056732100000001</v>
      </c>
      <c r="T69" s="31">
        <v>1.3827028100000001</v>
      </c>
      <c r="U69" s="31">
        <v>0.88719157999999998</v>
      </c>
      <c r="V69" s="31">
        <v>0.75776633999999998</v>
      </c>
      <c r="W69" s="31">
        <v>1.16915277</v>
      </c>
      <c r="X69" s="31">
        <v>1.23004829</v>
      </c>
      <c r="Y69" s="31">
        <v>0.71265086</v>
      </c>
      <c r="Z69" s="31">
        <v>1.0288758499999999</v>
      </c>
      <c r="AA69" s="31">
        <v>0.82302014999999995</v>
      </c>
      <c r="AB69" s="31">
        <v>1.24597822</v>
      </c>
      <c r="AC69" s="31">
        <v>1.4568654599999999</v>
      </c>
      <c r="AD69" s="31">
        <v>0.91103144000000003</v>
      </c>
      <c r="AE69" s="31">
        <v>0.77406980999999997</v>
      </c>
      <c r="AF69" s="31">
        <v>1.0945361899999999</v>
      </c>
      <c r="AG69" s="31">
        <v>0.79865010999999997</v>
      </c>
      <c r="AH69" s="31">
        <v>0.88126134</v>
      </c>
      <c r="AI69" s="31">
        <v>1.1071180300000001</v>
      </c>
      <c r="AJ69" s="31">
        <v>1.00136848</v>
      </c>
      <c r="AK69" s="31">
        <v>0.92217983999999997</v>
      </c>
      <c r="AL69" s="31">
        <v>1.24560914</v>
      </c>
      <c r="AM69" s="31">
        <v>0.78720263999999995</v>
      </c>
      <c r="AN69" s="31">
        <v>0.95433299999999999</v>
      </c>
      <c r="AO69" s="31">
        <v>0.99578226000000003</v>
      </c>
      <c r="AP69" s="31">
        <v>0.81526016000000001</v>
      </c>
      <c r="AQ69" s="31">
        <v>0.77680747000000006</v>
      </c>
      <c r="AR69" s="31">
        <v>1.2352767099999999</v>
      </c>
      <c r="AS69" s="31">
        <v>1.7364999699999999</v>
      </c>
      <c r="AT69" s="31">
        <v>1.2501588699999999</v>
      </c>
      <c r="AU69" s="31">
        <v>0.71522996999999999</v>
      </c>
      <c r="AV69" s="31">
        <v>0.76771727000000001</v>
      </c>
      <c r="AW69" s="31">
        <v>1.0515177</v>
      </c>
      <c r="AX69" s="31">
        <v>0.53930926000000001</v>
      </c>
      <c r="AY69" s="31">
        <v>1.3262378500000001</v>
      </c>
      <c r="AZ69" s="31">
        <v>0.59025817000000003</v>
      </c>
      <c r="BA69" s="31">
        <v>0.84943462999999997</v>
      </c>
      <c r="BB69" s="31">
        <v>1.0391314</v>
      </c>
      <c r="BC69" s="31">
        <v>0.87918459000000004</v>
      </c>
      <c r="BD69" s="31">
        <v>0.60738124999999998</v>
      </c>
      <c r="BE69" s="31">
        <v>1.1834613899999999</v>
      </c>
      <c r="BF69" s="31">
        <v>0.83580502999999995</v>
      </c>
      <c r="BG69" s="31">
        <v>0.95130778000000005</v>
      </c>
      <c r="BH69" s="31">
        <v>1.40929416</v>
      </c>
      <c r="BI69" s="31">
        <v>0.60987356999999998</v>
      </c>
      <c r="BJ69" s="31">
        <v>1.39038211</v>
      </c>
      <c r="BK69" s="31">
        <v>1.0643041499999999</v>
      </c>
      <c r="BL69" s="31">
        <v>0.60486759999999995</v>
      </c>
      <c r="BM69" s="31">
        <v>1.3644375099999999</v>
      </c>
      <c r="BN69" s="31">
        <v>0.98420392000000001</v>
      </c>
      <c r="BO69" s="31">
        <v>1.31749231</v>
      </c>
      <c r="BP69" s="31">
        <v>1.1030418200000001</v>
      </c>
      <c r="BQ69" s="31">
        <v>0.25832192999999998</v>
      </c>
      <c r="BR69" s="31">
        <v>0.31529515000000002</v>
      </c>
      <c r="BS69" s="31">
        <v>0.43993342000000002</v>
      </c>
      <c r="BT69" s="31">
        <v>0.90625882999999996</v>
      </c>
      <c r="BU69" s="31">
        <v>1.49160615</v>
      </c>
      <c r="BV69" s="31">
        <v>0.66502074</v>
      </c>
      <c r="BW69" s="31">
        <v>0.3382135</v>
      </c>
      <c r="BX69" s="31">
        <v>0.54686389999999996</v>
      </c>
      <c r="BY69" s="31">
        <v>0.66566206000000006</v>
      </c>
      <c r="BZ69" s="31">
        <v>1.22896107</v>
      </c>
      <c r="CA69" s="31">
        <v>1.32777678</v>
      </c>
      <c r="CB69" s="31">
        <v>1.21582933</v>
      </c>
      <c r="CC69" s="31">
        <v>1.0029847700000001</v>
      </c>
      <c r="CD69" s="31">
        <v>0.88276509999999997</v>
      </c>
      <c r="CE69" s="31">
        <v>1.07884146</v>
      </c>
      <c r="CF69" s="31">
        <v>1.4522116300000001</v>
      </c>
      <c r="CG69" s="31">
        <v>0.63185446999999995</v>
      </c>
      <c r="CH69" s="31">
        <v>0.94160580000000005</v>
      </c>
      <c r="CI69" s="31">
        <v>1.07515286</v>
      </c>
      <c r="CJ69" s="31">
        <v>0.97412237000000002</v>
      </c>
      <c r="CK69" s="31">
        <v>1.5135481099999999</v>
      </c>
      <c r="CL69" s="31">
        <v>1.1275334299999999</v>
      </c>
      <c r="CM69" s="31">
        <v>0.72361969000000004</v>
      </c>
      <c r="CN69" s="31">
        <v>0.50409524000000006</v>
      </c>
      <c r="CO69" s="31">
        <v>0.68639066000000004</v>
      </c>
      <c r="CP69" s="31">
        <v>0.82355365999999997</v>
      </c>
      <c r="CQ69" s="31">
        <v>0.69646315999999997</v>
      </c>
      <c r="CR69" s="31">
        <v>0.65239473999999997</v>
      </c>
      <c r="CS69" s="31">
        <v>0.72192621000000001</v>
      </c>
      <c r="CT69" s="31">
        <v>1.0593247400000001</v>
      </c>
      <c r="CU69" s="31">
        <v>1.25494818</v>
      </c>
      <c r="CV69" s="31">
        <v>1.8748763900000001</v>
      </c>
      <c r="CW69" s="32">
        <v>0.74979351999999999</v>
      </c>
    </row>
    <row r="70" spans="1:101" ht="18" customHeight="1" thickBot="1" x14ac:dyDescent="0.25">
      <c r="J70" s="18"/>
    </row>
    <row r="71" spans="1:101" ht="18" customHeight="1" x14ac:dyDescent="0.2">
      <c r="A71" s="6" t="s">
        <v>8</v>
      </c>
      <c r="B71" s="47">
        <v>100</v>
      </c>
      <c r="J71" s="18"/>
    </row>
    <row r="72" spans="1:101" ht="18" customHeight="1" x14ac:dyDescent="0.2">
      <c r="A72" s="7" t="s">
        <v>2</v>
      </c>
      <c r="B72" s="45">
        <f>MIN(B69:CW69)</f>
        <v>0.21398374000000001</v>
      </c>
      <c r="J72" s="18"/>
    </row>
    <row r="73" spans="1:101" ht="18" customHeight="1" x14ac:dyDescent="0.2">
      <c r="A73" s="7" t="s">
        <v>3</v>
      </c>
      <c r="B73" s="45">
        <f>MAX(B69:CW69)</f>
        <v>1.8748763900000001</v>
      </c>
      <c r="J73" s="18"/>
    </row>
    <row r="74" spans="1:101" ht="18" customHeight="1" x14ac:dyDescent="0.2">
      <c r="A74" s="7" t="s">
        <v>4</v>
      </c>
      <c r="B74" s="48">
        <v>8</v>
      </c>
      <c r="C74" s="3">
        <f>1+LOG(B71,2)</f>
        <v>7.6438561897747253</v>
      </c>
      <c r="J74" s="18"/>
    </row>
    <row r="75" spans="1:101" ht="18" customHeight="1" thickBot="1" x14ac:dyDescent="0.25">
      <c r="A75" s="8" t="s">
        <v>5</v>
      </c>
      <c r="B75" s="46">
        <f>(B73-B72)/B74</f>
        <v>0.20761158125000001</v>
      </c>
      <c r="J75" s="18"/>
    </row>
    <row r="76" spans="1:101" ht="18" customHeight="1" thickBot="1" x14ac:dyDescent="0.25">
      <c r="J76" s="18"/>
    </row>
    <row r="77" spans="1:101" ht="32.25" customHeight="1" x14ac:dyDescent="0.2">
      <c r="A77" s="22" t="s">
        <v>9</v>
      </c>
      <c r="B77" s="23" t="s">
        <v>10</v>
      </c>
      <c r="C77" s="23" t="s">
        <v>11</v>
      </c>
      <c r="D77" s="23" t="s">
        <v>12</v>
      </c>
      <c r="E77" s="23" t="s">
        <v>17</v>
      </c>
      <c r="F77" s="23" t="s">
        <v>18</v>
      </c>
      <c r="G77" s="24" t="s">
        <v>19</v>
      </c>
      <c r="J77" s="18"/>
    </row>
    <row r="78" spans="1:101" ht="18" customHeight="1" x14ac:dyDescent="0.2">
      <c r="A78" s="25">
        <v>1</v>
      </c>
      <c r="B78" s="19">
        <f>B72</f>
        <v>0.21398374000000001</v>
      </c>
      <c r="C78" s="19">
        <f>B78+B75</f>
        <v>0.42159532124999999</v>
      </c>
      <c r="D78" s="19">
        <f>(C78+B78)/2</f>
        <v>0.31778953062499998</v>
      </c>
      <c r="E78" s="19">
        <f t="array" ref="E78:E85">FREQUENCY(B69:CW69,B79:B85)</f>
        <v>4</v>
      </c>
      <c r="F78" s="19">
        <f>E78/$B$71</f>
        <v>0.04</v>
      </c>
      <c r="G78" s="26">
        <v>0.04</v>
      </c>
      <c r="J78" s="18"/>
    </row>
    <row r="79" spans="1:101" ht="18" customHeight="1" x14ac:dyDescent="0.2">
      <c r="A79" s="25">
        <v>2</v>
      </c>
      <c r="B79" s="49">
        <f>B78+$B$75</f>
        <v>0.42159532124999999</v>
      </c>
      <c r="C79" s="49">
        <f>B79+$B$75</f>
        <v>0.6292069025</v>
      </c>
      <c r="D79" s="19">
        <f>(C79+B79)/2</f>
        <v>0.52540111187499994</v>
      </c>
      <c r="E79" s="19">
        <v>10</v>
      </c>
      <c r="F79" s="19">
        <f t="shared" ref="F79:F85" si="5">E79/$B$71</f>
        <v>0.1</v>
      </c>
      <c r="G79" s="26">
        <f>G78+F79</f>
        <v>0.14000000000000001</v>
      </c>
      <c r="J79" s="18"/>
    </row>
    <row r="80" spans="1:101" ht="18" customHeight="1" x14ac:dyDescent="0.2">
      <c r="A80" s="25">
        <v>3</v>
      </c>
      <c r="B80" s="49">
        <f t="shared" ref="B80:B85" si="6">B79+$B$75</f>
        <v>0.6292069025</v>
      </c>
      <c r="C80" s="49">
        <f t="shared" ref="C80:C85" si="7">B80+$B$75</f>
        <v>0.83681848375000001</v>
      </c>
      <c r="D80" s="19">
        <f t="shared" ref="D80:D85" si="8">(C80+B80)/2</f>
        <v>0.73301269312500006</v>
      </c>
      <c r="E80" s="19">
        <v>24</v>
      </c>
      <c r="F80" s="19">
        <f t="shared" si="5"/>
        <v>0.24</v>
      </c>
      <c r="G80" s="26">
        <f t="shared" ref="G80:G85" si="9">G79+F80</f>
        <v>0.38</v>
      </c>
      <c r="J80" s="18"/>
    </row>
    <row r="81" spans="1:10" ht="18" customHeight="1" x14ac:dyDescent="0.2">
      <c r="A81" s="25">
        <v>4</v>
      </c>
      <c r="B81" s="49">
        <f t="shared" si="6"/>
        <v>0.83681848375000001</v>
      </c>
      <c r="C81" s="49">
        <f t="shared" si="7"/>
        <v>1.044430065</v>
      </c>
      <c r="D81" s="19">
        <f t="shared" si="8"/>
        <v>0.94062427437499996</v>
      </c>
      <c r="E81" s="19">
        <v>22</v>
      </c>
      <c r="F81" s="19">
        <f t="shared" si="5"/>
        <v>0.22</v>
      </c>
      <c r="G81" s="26">
        <f t="shared" si="9"/>
        <v>0.6</v>
      </c>
      <c r="J81" s="18"/>
    </row>
    <row r="82" spans="1:10" ht="18" customHeight="1" x14ac:dyDescent="0.2">
      <c r="A82" s="25">
        <v>5</v>
      </c>
      <c r="B82" s="49">
        <f t="shared" si="6"/>
        <v>1.044430065</v>
      </c>
      <c r="C82" s="49">
        <f t="shared" si="7"/>
        <v>1.2520416462499999</v>
      </c>
      <c r="D82" s="19">
        <f t="shared" si="8"/>
        <v>1.1482358556249999</v>
      </c>
      <c r="E82" s="19">
        <v>23</v>
      </c>
      <c r="F82" s="19">
        <f t="shared" si="5"/>
        <v>0.23</v>
      </c>
      <c r="G82" s="26">
        <f t="shared" si="9"/>
        <v>0.83</v>
      </c>
      <c r="J82" s="18"/>
    </row>
    <row r="83" spans="1:10" ht="18" customHeight="1" x14ac:dyDescent="0.2">
      <c r="A83" s="25">
        <v>6</v>
      </c>
      <c r="B83" s="49">
        <f t="shared" si="6"/>
        <v>1.2520416462499999</v>
      </c>
      <c r="C83" s="49">
        <f t="shared" si="7"/>
        <v>1.4596532275</v>
      </c>
      <c r="D83" s="19">
        <f t="shared" si="8"/>
        <v>1.355847436875</v>
      </c>
      <c r="E83" s="19">
        <v>13</v>
      </c>
      <c r="F83" s="19">
        <f t="shared" si="5"/>
        <v>0.13</v>
      </c>
      <c r="G83" s="26">
        <f t="shared" si="9"/>
        <v>0.96</v>
      </c>
      <c r="J83" s="18"/>
    </row>
    <row r="84" spans="1:10" ht="18" customHeight="1" x14ac:dyDescent="0.2">
      <c r="A84" s="25">
        <v>7</v>
      </c>
      <c r="B84" s="49">
        <f t="shared" si="6"/>
        <v>1.4596532275</v>
      </c>
      <c r="C84" s="49">
        <f t="shared" si="7"/>
        <v>1.6672648087500002</v>
      </c>
      <c r="D84" s="19">
        <f t="shared" si="8"/>
        <v>1.5634590181250001</v>
      </c>
      <c r="E84" s="19">
        <v>2</v>
      </c>
      <c r="F84" s="19">
        <f t="shared" si="5"/>
        <v>0.02</v>
      </c>
      <c r="G84" s="26">
        <f t="shared" si="9"/>
        <v>0.98</v>
      </c>
      <c r="J84" s="18"/>
    </row>
    <row r="85" spans="1:10" ht="18" customHeight="1" thickBot="1" x14ac:dyDescent="0.25">
      <c r="A85" s="27">
        <v>8</v>
      </c>
      <c r="B85" s="50">
        <f t="shared" si="6"/>
        <v>1.6672648087500002</v>
      </c>
      <c r="C85" s="50">
        <f t="shared" si="7"/>
        <v>1.8748763900000003</v>
      </c>
      <c r="D85" s="28">
        <f t="shared" si="8"/>
        <v>1.7710705993750002</v>
      </c>
      <c r="E85" s="28">
        <v>2</v>
      </c>
      <c r="F85" s="28">
        <f t="shared" si="5"/>
        <v>0.02</v>
      </c>
      <c r="G85" s="29">
        <f t="shared" si="9"/>
        <v>1</v>
      </c>
      <c r="J85" s="18"/>
    </row>
    <row r="86" spans="1:10" ht="18" customHeight="1" x14ac:dyDescent="0.2">
      <c r="J86" s="18"/>
    </row>
    <row r="87" spans="1:10" ht="18" customHeight="1" x14ac:dyDescent="0.2">
      <c r="J87" s="18"/>
    </row>
    <row r="88" spans="1:10" ht="18" customHeight="1" x14ac:dyDescent="0.2">
      <c r="J88" s="18"/>
    </row>
    <row r="89" spans="1:10" ht="18" customHeight="1" x14ac:dyDescent="0.2">
      <c r="J89" s="18"/>
    </row>
    <row r="90" spans="1:10" ht="18" customHeight="1" x14ac:dyDescent="0.2">
      <c r="J90" s="18"/>
    </row>
    <row r="91" spans="1:10" ht="18" customHeight="1" x14ac:dyDescent="0.2">
      <c r="J91" s="18"/>
    </row>
    <row r="92" spans="1:10" ht="18" customHeight="1" x14ac:dyDescent="0.2">
      <c r="J92" s="18"/>
    </row>
    <row r="93" spans="1:10" ht="18" customHeight="1" x14ac:dyDescent="0.2">
      <c r="J93" s="18"/>
    </row>
    <row r="94" spans="1:10" ht="18" customHeight="1" x14ac:dyDescent="0.2">
      <c r="J94" s="18"/>
    </row>
    <row r="95" spans="1:10" ht="18" customHeight="1" x14ac:dyDescent="0.2">
      <c r="J95" s="18"/>
    </row>
    <row r="96" spans="1:10" ht="18" customHeight="1" x14ac:dyDescent="0.2">
      <c r="J96" s="18"/>
    </row>
    <row r="97" spans="10:10" ht="18" customHeight="1" x14ac:dyDescent="0.2">
      <c r="J97" s="18"/>
    </row>
    <row r="98" spans="10:10" ht="18" customHeight="1" x14ac:dyDescent="0.2">
      <c r="J98" s="18"/>
    </row>
    <row r="99" spans="10:10" ht="18" customHeight="1" x14ac:dyDescent="0.2">
      <c r="J99" s="18"/>
    </row>
    <row r="100" spans="10:10" ht="18" customHeight="1" x14ac:dyDescent="0.2">
      <c r="J100" s="18"/>
    </row>
    <row r="101" spans="10:10" ht="18" customHeight="1" x14ac:dyDescent="0.2">
      <c r="J101" s="18"/>
    </row>
    <row r="102" spans="10:10" ht="18" customHeight="1" x14ac:dyDescent="0.2">
      <c r="J102" s="18"/>
    </row>
    <row r="103" spans="10:10" ht="18" customHeight="1" x14ac:dyDescent="0.2">
      <c r="J103" s="18"/>
    </row>
    <row r="104" spans="10:10" ht="18" customHeight="1" x14ac:dyDescent="0.2">
      <c r="J104" s="18"/>
    </row>
    <row r="105" spans="10:10" ht="18" customHeight="1" x14ac:dyDescent="0.2">
      <c r="J105" s="18"/>
    </row>
    <row r="106" spans="10:10" ht="18" customHeight="1" x14ac:dyDescent="0.2">
      <c r="J106" s="18"/>
    </row>
    <row r="107" spans="10:10" ht="18" customHeight="1" x14ac:dyDescent="0.2">
      <c r="J107" s="18"/>
    </row>
    <row r="108" spans="10:10" ht="18" customHeight="1" x14ac:dyDescent="0.2">
      <c r="J108" s="18"/>
    </row>
    <row r="109" spans="10:10" ht="18" customHeight="1" x14ac:dyDescent="0.2">
      <c r="J109" s="18"/>
    </row>
    <row r="110" spans="10:10" ht="18" customHeight="1" x14ac:dyDescent="0.2">
      <c r="J110" s="18"/>
    </row>
    <row r="111" spans="10:10" ht="18" customHeight="1" x14ac:dyDescent="0.2">
      <c r="J111" s="18"/>
    </row>
    <row r="112" spans="10:10" ht="18" customHeight="1" x14ac:dyDescent="0.2">
      <c r="J112" s="18"/>
    </row>
    <row r="113" spans="1:31" ht="18" customHeight="1" x14ac:dyDescent="0.2">
      <c r="C113" s="21"/>
      <c r="J113" s="18"/>
    </row>
    <row r="114" spans="1:31" ht="18" customHeight="1" x14ac:dyDescent="0.2">
      <c r="A114" s="64" t="s">
        <v>21</v>
      </c>
      <c r="J114" s="18"/>
    </row>
    <row r="115" spans="1:31" ht="18" customHeight="1" thickBot="1" x14ac:dyDescent="0.25"/>
    <row r="116" spans="1:31" ht="18" customHeight="1" x14ac:dyDescent="0.2">
      <c r="A116" s="63" t="s">
        <v>25</v>
      </c>
      <c r="B116" s="9">
        <v>1</v>
      </c>
      <c r="C116" s="9">
        <v>2</v>
      </c>
      <c r="D116" s="9">
        <v>3</v>
      </c>
      <c r="E116" s="9">
        <v>4</v>
      </c>
      <c r="F116" s="9">
        <v>5</v>
      </c>
      <c r="G116" s="9">
        <v>6</v>
      </c>
      <c r="H116" s="9">
        <v>7</v>
      </c>
      <c r="I116" s="9">
        <v>8</v>
      </c>
      <c r="J116" s="9">
        <v>9</v>
      </c>
      <c r="K116" s="9">
        <v>10</v>
      </c>
      <c r="L116" s="9">
        <v>11</v>
      </c>
      <c r="M116" s="9">
        <v>12</v>
      </c>
      <c r="N116" s="9">
        <v>13</v>
      </c>
      <c r="O116" s="9">
        <v>14</v>
      </c>
      <c r="P116" s="9">
        <v>15</v>
      </c>
      <c r="Q116" s="9">
        <v>16</v>
      </c>
      <c r="R116" s="9">
        <v>17</v>
      </c>
      <c r="S116" s="9">
        <v>18</v>
      </c>
      <c r="T116" s="9">
        <v>19</v>
      </c>
      <c r="U116" s="9">
        <v>20</v>
      </c>
      <c r="V116" s="9">
        <v>21</v>
      </c>
      <c r="W116" s="9">
        <v>22</v>
      </c>
      <c r="X116" s="9">
        <v>23</v>
      </c>
      <c r="Y116" s="9">
        <v>24</v>
      </c>
      <c r="Z116" s="9">
        <v>25</v>
      </c>
      <c r="AA116" s="9">
        <v>26</v>
      </c>
      <c r="AB116" s="9">
        <v>27</v>
      </c>
      <c r="AC116" s="9">
        <v>28</v>
      </c>
      <c r="AD116" s="9">
        <v>29</v>
      </c>
      <c r="AE116" s="30">
        <v>30</v>
      </c>
    </row>
    <row r="117" spans="1:31" ht="18" customHeight="1" thickBot="1" x14ac:dyDescent="0.25">
      <c r="A117" s="62" t="s">
        <v>24</v>
      </c>
      <c r="B117" s="31">
        <v>4</v>
      </c>
      <c r="C117" s="31">
        <v>4</v>
      </c>
      <c r="D117" s="31">
        <v>3</v>
      </c>
      <c r="E117" s="31">
        <v>3</v>
      </c>
      <c r="F117" s="31">
        <v>2</v>
      </c>
      <c r="G117" s="31">
        <v>5</v>
      </c>
      <c r="H117" s="31">
        <v>2</v>
      </c>
      <c r="I117" s="31">
        <v>3</v>
      </c>
      <c r="J117" s="31">
        <v>3</v>
      </c>
      <c r="K117" s="31">
        <v>4</v>
      </c>
      <c r="L117" s="31">
        <v>3</v>
      </c>
      <c r="M117" s="31">
        <v>4</v>
      </c>
      <c r="N117" s="31">
        <v>4</v>
      </c>
      <c r="O117" s="31">
        <v>2</v>
      </c>
      <c r="P117" s="31">
        <v>5</v>
      </c>
      <c r="Q117" s="31">
        <v>2</v>
      </c>
      <c r="R117" s="31">
        <v>3</v>
      </c>
      <c r="S117" s="31">
        <v>3</v>
      </c>
      <c r="T117" s="31">
        <v>4</v>
      </c>
      <c r="U117" s="31">
        <v>4</v>
      </c>
      <c r="V117" s="31">
        <v>3</v>
      </c>
      <c r="W117" s="31">
        <v>3</v>
      </c>
      <c r="X117" s="31">
        <v>4</v>
      </c>
      <c r="Y117" s="31">
        <v>4</v>
      </c>
      <c r="Z117" s="31">
        <v>2</v>
      </c>
      <c r="AA117" s="31">
        <v>5</v>
      </c>
      <c r="AB117" s="31">
        <v>5</v>
      </c>
      <c r="AC117" s="31">
        <v>2</v>
      </c>
      <c r="AD117" s="31">
        <v>3</v>
      </c>
      <c r="AE117" s="32">
        <v>3</v>
      </c>
    </row>
    <row r="118" spans="1:31" ht="18" customHeight="1" thickBot="1" x14ac:dyDescent="0.25"/>
    <row r="119" spans="1:31" ht="18" customHeight="1" x14ac:dyDescent="0.2">
      <c r="A119" s="6" t="s">
        <v>8</v>
      </c>
      <c r="B119" s="47">
        <v>30</v>
      </c>
    </row>
    <row r="120" spans="1:31" ht="18" customHeight="1" x14ac:dyDescent="0.2">
      <c r="A120" s="7" t="s">
        <v>2</v>
      </c>
      <c r="B120" s="57">
        <f>MIN(B117:AE117)</f>
        <v>2</v>
      </c>
    </row>
    <row r="121" spans="1:31" ht="18" customHeight="1" x14ac:dyDescent="0.2">
      <c r="A121" s="7" t="s">
        <v>3</v>
      </c>
      <c r="B121" s="57">
        <f>MAX(B117:AE117)</f>
        <v>5</v>
      </c>
    </row>
    <row r="122" spans="1:31" ht="18" customHeight="1" x14ac:dyDescent="0.2">
      <c r="A122" s="7" t="s">
        <v>4</v>
      </c>
      <c r="B122" s="58">
        <v>6</v>
      </c>
      <c r="C122" s="3">
        <f>1+LOG(B119,2)</f>
        <v>5.9068905956085187</v>
      </c>
    </row>
    <row r="123" spans="1:31" ht="18" customHeight="1" thickBot="1" x14ac:dyDescent="0.25">
      <c r="A123" s="8" t="s">
        <v>5</v>
      </c>
      <c r="B123" s="61">
        <f>(B121-B120)/B122</f>
        <v>0.5</v>
      </c>
    </row>
    <row r="124" spans="1:31" ht="18" customHeight="1" thickBot="1" x14ac:dyDescent="0.25"/>
    <row r="125" spans="1:31" ht="32.25" customHeight="1" x14ac:dyDescent="0.2">
      <c r="A125" s="22" t="s">
        <v>9</v>
      </c>
      <c r="B125" s="23" t="s">
        <v>10</v>
      </c>
      <c r="C125" s="23" t="s">
        <v>11</v>
      </c>
      <c r="D125" s="23" t="s">
        <v>12</v>
      </c>
      <c r="E125" s="23" t="s">
        <v>17</v>
      </c>
      <c r="F125" s="23" t="s">
        <v>18</v>
      </c>
      <c r="G125" s="24" t="s">
        <v>19</v>
      </c>
    </row>
    <row r="126" spans="1:31" ht="18" customHeight="1" x14ac:dyDescent="0.2">
      <c r="A126" s="25">
        <v>1</v>
      </c>
      <c r="B126" s="53">
        <f>B120</f>
        <v>2</v>
      </c>
      <c r="C126" s="53">
        <f>B126+$B$123</f>
        <v>2.5</v>
      </c>
      <c r="D126" s="53">
        <f>(C126+B126)/2</f>
        <v>2.25</v>
      </c>
      <c r="E126" s="53">
        <f t="array" ref="E126:E131">FREQUENCY(B117:AE117,B127:B131)</f>
        <v>6</v>
      </c>
      <c r="F126" s="53">
        <f>E126/$B$119</f>
        <v>0.2</v>
      </c>
      <c r="G126" s="54">
        <v>0.2</v>
      </c>
    </row>
    <row r="127" spans="1:31" ht="18" customHeight="1" x14ac:dyDescent="0.2">
      <c r="A127" s="25">
        <v>2</v>
      </c>
      <c r="B127" s="53">
        <f>B126+$B$123</f>
        <v>2.5</v>
      </c>
      <c r="C127" s="53">
        <f t="shared" ref="C127:C131" si="10">B127+$B$123</f>
        <v>3</v>
      </c>
      <c r="D127" s="53">
        <f t="shared" ref="D127:D131" si="11">(C127+B127)/2</f>
        <v>2.75</v>
      </c>
      <c r="E127" s="53">
        <v>11</v>
      </c>
      <c r="F127" s="53">
        <f t="shared" ref="F127:F131" si="12">E127/$B$119</f>
        <v>0.36666666666666664</v>
      </c>
      <c r="G127" s="54">
        <f>G126+F127</f>
        <v>0.56666666666666665</v>
      </c>
    </row>
    <row r="128" spans="1:31" ht="18" customHeight="1" x14ac:dyDescent="0.2">
      <c r="A128" s="25">
        <v>3</v>
      </c>
      <c r="B128" s="53">
        <f t="shared" ref="B128:B131" si="13">B127+$B$123</f>
        <v>3</v>
      </c>
      <c r="C128" s="53">
        <f t="shared" si="10"/>
        <v>3.5</v>
      </c>
      <c r="D128" s="53">
        <f t="shared" si="11"/>
        <v>3.25</v>
      </c>
      <c r="E128" s="53">
        <v>0</v>
      </c>
      <c r="F128" s="53">
        <f t="shared" si="12"/>
        <v>0</v>
      </c>
      <c r="G128" s="54">
        <f>G127+F128</f>
        <v>0.56666666666666665</v>
      </c>
    </row>
    <row r="129" spans="1:7" ht="18" customHeight="1" x14ac:dyDescent="0.2">
      <c r="A129" s="25">
        <v>4</v>
      </c>
      <c r="B129" s="53">
        <f t="shared" si="13"/>
        <v>3.5</v>
      </c>
      <c r="C129" s="53">
        <f t="shared" si="10"/>
        <v>4</v>
      </c>
      <c r="D129" s="53">
        <f t="shared" si="11"/>
        <v>3.75</v>
      </c>
      <c r="E129" s="53">
        <v>9</v>
      </c>
      <c r="F129" s="53">
        <f t="shared" si="12"/>
        <v>0.3</v>
      </c>
      <c r="G129" s="54">
        <f>G128+F129</f>
        <v>0.8666666666666667</v>
      </c>
    </row>
    <row r="130" spans="1:7" ht="18" customHeight="1" x14ac:dyDescent="0.2">
      <c r="A130" s="25">
        <v>5</v>
      </c>
      <c r="B130" s="53">
        <f t="shared" si="13"/>
        <v>4</v>
      </c>
      <c r="C130" s="53">
        <f t="shared" si="10"/>
        <v>4.5</v>
      </c>
      <c r="D130" s="53">
        <f t="shared" si="11"/>
        <v>4.25</v>
      </c>
      <c r="E130" s="53">
        <v>0</v>
      </c>
      <c r="F130" s="53">
        <f t="shared" si="12"/>
        <v>0</v>
      </c>
      <c r="G130" s="54">
        <f>G129+F130</f>
        <v>0.8666666666666667</v>
      </c>
    </row>
    <row r="131" spans="1:7" ht="18" customHeight="1" x14ac:dyDescent="0.2">
      <c r="A131" s="25">
        <v>6</v>
      </c>
      <c r="B131" s="53">
        <f t="shared" si="13"/>
        <v>4.5</v>
      </c>
      <c r="C131" s="53">
        <f t="shared" si="10"/>
        <v>5</v>
      </c>
      <c r="D131" s="53">
        <f t="shared" si="11"/>
        <v>4.75</v>
      </c>
      <c r="E131" s="53">
        <v>4</v>
      </c>
      <c r="F131" s="53">
        <f t="shared" si="12"/>
        <v>0.13333333333333333</v>
      </c>
      <c r="G131" s="54">
        <f>G130+F131</f>
        <v>1</v>
      </c>
    </row>
    <row r="162" spans="1:31" ht="18" customHeight="1" x14ac:dyDescent="0.2">
      <c r="A162" s="64" t="s">
        <v>22</v>
      </c>
    </row>
    <row r="163" spans="1:31" ht="18" customHeight="1" thickBot="1" x14ac:dyDescent="0.25"/>
    <row r="164" spans="1:31" ht="18" customHeight="1" x14ac:dyDescent="0.2">
      <c r="A164" s="63" t="s">
        <v>23</v>
      </c>
      <c r="B164" s="9">
        <v>1</v>
      </c>
      <c r="C164" s="9">
        <v>2</v>
      </c>
      <c r="D164" s="9">
        <v>3</v>
      </c>
      <c r="E164" s="9">
        <v>4</v>
      </c>
      <c r="F164" s="9">
        <v>5</v>
      </c>
      <c r="G164" s="9">
        <v>6</v>
      </c>
      <c r="H164" s="9">
        <v>7</v>
      </c>
      <c r="I164" s="9">
        <v>8</v>
      </c>
      <c r="J164" s="9">
        <v>9</v>
      </c>
      <c r="K164" s="9">
        <v>10</v>
      </c>
      <c r="L164" s="9">
        <v>11</v>
      </c>
      <c r="M164" s="9">
        <v>12</v>
      </c>
      <c r="N164" s="9">
        <v>13</v>
      </c>
      <c r="O164" s="9">
        <v>14</v>
      </c>
      <c r="P164" s="9">
        <v>15</v>
      </c>
      <c r="Q164" s="9">
        <v>16</v>
      </c>
      <c r="R164" s="9">
        <v>17</v>
      </c>
      <c r="S164" s="9">
        <v>18</v>
      </c>
      <c r="T164" s="9">
        <v>19</v>
      </c>
      <c r="U164" s="9">
        <v>20</v>
      </c>
      <c r="V164" s="9">
        <v>21</v>
      </c>
      <c r="W164" s="9">
        <v>22</v>
      </c>
      <c r="X164" s="9">
        <v>23</v>
      </c>
      <c r="Y164" s="9">
        <v>24</v>
      </c>
      <c r="Z164" s="9">
        <v>25</v>
      </c>
      <c r="AA164" s="9">
        <v>26</v>
      </c>
      <c r="AB164" s="9">
        <v>27</v>
      </c>
      <c r="AC164" s="9">
        <v>28</v>
      </c>
      <c r="AD164" s="9">
        <v>29</v>
      </c>
      <c r="AE164" s="30">
        <v>30</v>
      </c>
    </row>
    <row r="165" spans="1:31" ht="18" customHeight="1" thickBot="1" x14ac:dyDescent="0.25">
      <c r="A165" s="62" t="s">
        <v>24</v>
      </c>
      <c r="B165" s="31">
        <v>18</v>
      </c>
      <c r="C165" s="31">
        <v>10</v>
      </c>
      <c r="D165" s="31">
        <v>17</v>
      </c>
      <c r="E165" s="31">
        <v>13</v>
      </c>
      <c r="F165" s="31">
        <v>15</v>
      </c>
      <c r="G165" s="31">
        <v>15</v>
      </c>
      <c r="H165" s="31">
        <v>14</v>
      </c>
      <c r="I165" s="31">
        <v>17</v>
      </c>
      <c r="J165" s="31">
        <v>20</v>
      </c>
      <c r="K165" s="31">
        <v>19</v>
      </c>
      <c r="L165" s="31">
        <v>15</v>
      </c>
      <c r="M165" s="31">
        <v>15</v>
      </c>
      <c r="N165" s="31">
        <v>14</v>
      </c>
      <c r="O165" s="31">
        <v>13</v>
      </c>
      <c r="P165" s="31">
        <v>16</v>
      </c>
      <c r="Q165" s="31">
        <v>16</v>
      </c>
      <c r="R165" s="31">
        <v>12</v>
      </c>
      <c r="S165" s="31">
        <v>11</v>
      </c>
      <c r="T165" s="31">
        <v>13</v>
      </c>
      <c r="U165" s="31">
        <v>14</v>
      </c>
      <c r="V165" s="31">
        <v>19</v>
      </c>
      <c r="W165" s="31">
        <v>20</v>
      </c>
      <c r="X165" s="31">
        <v>15</v>
      </c>
      <c r="Y165" s="31">
        <v>16</v>
      </c>
      <c r="Z165" s="31">
        <v>15</v>
      </c>
      <c r="AA165" s="31">
        <v>16</v>
      </c>
      <c r="AB165" s="31">
        <v>14</v>
      </c>
      <c r="AC165" s="31">
        <v>16</v>
      </c>
      <c r="AD165" s="31">
        <v>13</v>
      </c>
      <c r="AE165" s="32">
        <v>12</v>
      </c>
    </row>
    <row r="166" spans="1:31" ht="18" customHeight="1" thickBot="1" x14ac:dyDescent="0.25"/>
    <row r="167" spans="1:31" ht="18" customHeight="1" x14ac:dyDescent="0.2">
      <c r="A167" s="6" t="s">
        <v>8</v>
      </c>
      <c r="B167" s="47">
        <v>30</v>
      </c>
    </row>
    <row r="168" spans="1:31" ht="18" customHeight="1" x14ac:dyDescent="0.2">
      <c r="A168" s="7" t="s">
        <v>2</v>
      </c>
      <c r="B168" s="57">
        <f>MIN(B165:AE165)</f>
        <v>10</v>
      </c>
    </row>
    <row r="169" spans="1:31" ht="18" customHeight="1" x14ac:dyDescent="0.2">
      <c r="A169" s="7" t="s">
        <v>3</v>
      </c>
      <c r="B169" s="57">
        <f>MAX(B165:AE165)</f>
        <v>20</v>
      </c>
    </row>
    <row r="170" spans="1:31" ht="18" customHeight="1" x14ac:dyDescent="0.2">
      <c r="A170" s="7" t="s">
        <v>4</v>
      </c>
      <c r="B170" s="58">
        <v>6</v>
      </c>
      <c r="C170" s="3">
        <f>1+LOG(B167,2)</f>
        <v>5.9068905956085187</v>
      </c>
    </row>
    <row r="171" spans="1:31" ht="18" customHeight="1" thickBot="1" x14ac:dyDescent="0.25">
      <c r="A171" s="8" t="s">
        <v>5</v>
      </c>
      <c r="B171" s="59">
        <f>(B169-B168)/B170</f>
        <v>1.6666666666666667</v>
      </c>
    </row>
    <row r="172" spans="1:31" ht="18" customHeight="1" thickBot="1" x14ac:dyDescent="0.25"/>
    <row r="173" spans="1:31" ht="29.25" customHeight="1" x14ac:dyDescent="0.2">
      <c r="A173" s="22" t="s">
        <v>9</v>
      </c>
      <c r="B173" s="23" t="s">
        <v>10</v>
      </c>
      <c r="C173" s="23" t="s">
        <v>11</v>
      </c>
      <c r="D173" s="23" t="s">
        <v>12</v>
      </c>
      <c r="E173" s="23" t="s">
        <v>17</v>
      </c>
      <c r="F173" s="23" t="s">
        <v>18</v>
      </c>
      <c r="G173" s="24" t="s">
        <v>19</v>
      </c>
    </row>
    <row r="174" spans="1:31" ht="18" customHeight="1" x14ac:dyDescent="0.2">
      <c r="A174" s="25">
        <v>1</v>
      </c>
      <c r="B174" s="53">
        <f>B168</f>
        <v>10</v>
      </c>
      <c r="C174" s="53">
        <f>B174+$B$171</f>
        <v>11.666666666666666</v>
      </c>
      <c r="D174" s="60">
        <f>(C174+B174)/2</f>
        <v>10.833333333333332</v>
      </c>
      <c r="E174" s="53">
        <f t="array" ref="E174:E179">FREQUENCY(B165:AE165,B175:B179)</f>
        <v>2</v>
      </c>
      <c r="F174" s="53">
        <f>E174/$B$167</f>
        <v>6.6666666666666666E-2</v>
      </c>
      <c r="G174" s="54">
        <v>7.0000000000000007E-2</v>
      </c>
    </row>
    <row r="175" spans="1:31" ht="18" customHeight="1" x14ac:dyDescent="0.2">
      <c r="A175" s="25">
        <v>2</v>
      </c>
      <c r="B175" s="53">
        <f>B174+$B$171</f>
        <v>11.666666666666666</v>
      </c>
      <c r="C175" s="53">
        <f t="shared" ref="C175:C179" si="14">B175+$B$171</f>
        <v>13.333333333333332</v>
      </c>
      <c r="D175" s="60">
        <f t="shared" ref="D175:D179" si="15">(C175+B175)/2</f>
        <v>12.5</v>
      </c>
      <c r="E175" s="53">
        <v>6</v>
      </c>
      <c r="F175" s="53">
        <f t="shared" ref="F175:F179" si="16">E175/$B$167</f>
        <v>0.2</v>
      </c>
      <c r="G175" s="54">
        <f>G174+F175</f>
        <v>0.27</v>
      </c>
    </row>
    <row r="176" spans="1:31" ht="18" customHeight="1" x14ac:dyDescent="0.2">
      <c r="A176" s="25">
        <v>3</v>
      </c>
      <c r="B176" s="53">
        <f t="shared" ref="B176:B179" si="17">B175+$B$171</f>
        <v>13.333333333333332</v>
      </c>
      <c r="C176" s="53">
        <f t="shared" si="14"/>
        <v>14.999999999999998</v>
      </c>
      <c r="D176" s="60">
        <f t="shared" si="15"/>
        <v>14.166666666666664</v>
      </c>
      <c r="E176" s="53">
        <v>4</v>
      </c>
      <c r="F176" s="53">
        <f t="shared" si="16"/>
        <v>0.13333333333333333</v>
      </c>
      <c r="G176" s="54">
        <f>G175+F176</f>
        <v>0.40333333333333332</v>
      </c>
    </row>
    <row r="177" spans="1:7" ht="18" customHeight="1" x14ac:dyDescent="0.2">
      <c r="A177" s="25">
        <v>4</v>
      </c>
      <c r="B177" s="53">
        <f t="shared" si="17"/>
        <v>14.999999999999998</v>
      </c>
      <c r="C177" s="53">
        <f t="shared" si="14"/>
        <v>16.666666666666664</v>
      </c>
      <c r="D177" s="60">
        <f t="shared" si="15"/>
        <v>15.833333333333332</v>
      </c>
      <c r="E177" s="53">
        <v>11</v>
      </c>
      <c r="F177" s="53">
        <f t="shared" si="16"/>
        <v>0.36666666666666664</v>
      </c>
      <c r="G177" s="54">
        <f>G176+F177</f>
        <v>0.77</v>
      </c>
    </row>
    <row r="178" spans="1:7" ht="18" customHeight="1" x14ac:dyDescent="0.2">
      <c r="A178" s="25">
        <v>5</v>
      </c>
      <c r="B178" s="53">
        <f t="shared" si="17"/>
        <v>16.666666666666664</v>
      </c>
      <c r="C178" s="53">
        <f t="shared" si="14"/>
        <v>18.333333333333332</v>
      </c>
      <c r="D178" s="60">
        <f t="shared" si="15"/>
        <v>17.5</v>
      </c>
      <c r="E178" s="53">
        <v>3</v>
      </c>
      <c r="F178" s="53">
        <f t="shared" si="16"/>
        <v>0.1</v>
      </c>
      <c r="G178" s="54">
        <f>G177+F178</f>
        <v>0.87</v>
      </c>
    </row>
    <row r="179" spans="1:7" ht="18" customHeight="1" x14ac:dyDescent="0.2">
      <c r="A179" s="25">
        <v>6</v>
      </c>
      <c r="B179" s="53">
        <f t="shared" si="17"/>
        <v>18.333333333333332</v>
      </c>
      <c r="C179" s="53">
        <f t="shared" si="14"/>
        <v>20</v>
      </c>
      <c r="D179" s="60">
        <f t="shared" si="15"/>
        <v>19.166666666666664</v>
      </c>
      <c r="E179" s="53">
        <v>4</v>
      </c>
      <c r="F179" s="53">
        <f t="shared" si="16"/>
        <v>0.13333333333333333</v>
      </c>
      <c r="G179" s="54">
        <f>G178+F179</f>
        <v>1.0033333333333334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Anna_Banana</dc:creator>
  <cp:lastModifiedBy>Anna_Banana</cp:lastModifiedBy>
  <dcterms:created xsi:type="dcterms:W3CDTF">2016-10-18T12:30:23Z</dcterms:created>
  <dcterms:modified xsi:type="dcterms:W3CDTF">2017-03-02T18:41:28Z</dcterms:modified>
</cp:coreProperties>
</file>