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nav\PycharmProjects\CVRPTW_PROBLEM\"/>
    </mc:Choice>
  </mc:AlternateContent>
  <xr:revisionPtr revIDLastSave="0" documentId="13_ncr:1_{80BACD36-2758-4452-ACD2-5FE0243DE0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F19" i="1" s="1"/>
  <c r="E20" i="1"/>
  <c r="E21" i="1"/>
  <c r="F21" i="1" s="1"/>
  <c r="E22" i="1"/>
  <c r="E23" i="1"/>
  <c r="E24" i="1"/>
  <c r="E25" i="1"/>
  <c r="E26" i="1"/>
  <c r="E27" i="1"/>
  <c r="F27" i="1" s="1"/>
  <c r="E28" i="1"/>
  <c r="E29" i="1"/>
  <c r="F29" i="1" s="1"/>
  <c r="E30" i="1"/>
  <c r="E31" i="1"/>
  <c r="E32" i="1"/>
  <c r="E33" i="1"/>
  <c r="E34" i="1"/>
  <c r="E35" i="1"/>
  <c r="F35" i="1" s="1"/>
  <c r="E36" i="1"/>
  <c r="E37" i="1"/>
  <c r="F37" i="1" s="1"/>
  <c r="E38" i="1"/>
  <c r="E39" i="1"/>
  <c r="E40" i="1"/>
  <c r="E41" i="1"/>
  <c r="E42" i="1"/>
  <c r="E43" i="1"/>
  <c r="F43" i="1" s="1"/>
  <c r="E44" i="1"/>
  <c r="E45" i="1"/>
  <c r="F45" i="1" s="1"/>
  <c r="E46" i="1"/>
  <c r="E47" i="1"/>
  <c r="E48" i="1"/>
  <c r="E49" i="1"/>
  <c r="E50" i="1"/>
  <c r="E51" i="1"/>
  <c r="F51" i="1" s="1"/>
  <c r="E52" i="1"/>
  <c r="E53" i="1"/>
  <c r="F53" i="1" s="1"/>
  <c r="E54" i="1"/>
  <c r="E55" i="1"/>
  <c r="E56" i="1"/>
  <c r="E57" i="1"/>
  <c r="F57" i="1" s="1"/>
  <c r="E58" i="1"/>
  <c r="E59" i="1"/>
  <c r="F59" i="1" s="1"/>
  <c r="E60" i="1"/>
  <c r="E61" i="1"/>
  <c r="F61" i="1" s="1"/>
  <c r="E62" i="1"/>
  <c r="E63" i="1"/>
  <c r="E64" i="1"/>
  <c r="E65" i="1"/>
  <c r="E3" i="1"/>
  <c r="F3" i="1" s="1"/>
  <c r="F8" i="1"/>
  <c r="F10" i="1"/>
  <c r="F11" i="1"/>
  <c r="F24" i="1"/>
  <c r="F40" i="1"/>
  <c r="F42" i="1"/>
  <c r="F48" i="1"/>
  <c r="F50" i="1"/>
  <c r="F64" i="1"/>
  <c r="F26" i="1"/>
  <c r="F49" i="1"/>
  <c r="F58" i="1"/>
  <c r="F4" i="1"/>
  <c r="F6" i="1"/>
  <c r="F12" i="1"/>
  <c r="F14" i="1"/>
  <c r="F17" i="1"/>
  <c r="F18" i="1"/>
  <c r="F20" i="1"/>
  <c r="F22" i="1"/>
  <c r="F25" i="1"/>
  <c r="F28" i="1"/>
  <c r="F30" i="1"/>
  <c r="F36" i="1"/>
  <c r="F38" i="1"/>
  <c r="F44" i="1"/>
  <c r="F46" i="1"/>
  <c r="F52" i="1"/>
  <c r="F54" i="1"/>
  <c r="F60" i="1"/>
  <c r="F62" i="1"/>
  <c r="L19" i="1"/>
  <c r="L65" i="1"/>
  <c r="L64" i="1"/>
  <c r="L41" i="1"/>
  <c r="L40" i="1"/>
  <c r="L18" i="1"/>
  <c r="L63" i="1"/>
  <c r="L39" i="1"/>
  <c r="L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" i="1"/>
  <c r="F2" i="1"/>
  <c r="F47" i="1"/>
  <c r="F55" i="1"/>
  <c r="F56" i="1"/>
  <c r="F63" i="1"/>
  <c r="F65" i="1"/>
  <c r="F31" i="1"/>
  <c r="F32" i="1"/>
  <c r="F33" i="1"/>
  <c r="F34" i="1"/>
  <c r="F39" i="1"/>
  <c r="F41" i="1"/>
  <c r="F23" i="1"/>
  <c r="F5" i="1"/>
  <c r="F7" i="1"/>
  <c r="F9" i="1"/>
  <c r="F13" i="1"/>
  <c r="F15" i="1"/>
  <c r="F16" i="1"/>
</calcChain>
</file>

<file path=xl/sharedStrings.xml><?xml version="1.0" encoding="utf-8"?>
<sst xmlns="http://schemas.openxmlformats.org/spreadsheetml/2006/main" count="153" uniqueCount="83">
  <si>
    <t>Κατηγορία</t>
  </si>
  <si>
    <t>EAT</t>
  </si>
  <si>
    <t>LAT</t>
  </si>
  <si>
    <t>Time Windows</t>
  </si>
  <si>
    <t>Unload Times</t>
  </si>
  <si>
    <t>Mass</t>
  </si>
  <si>
    <t>Volume</t>
  </si>
  <si>
    <t>TW violations</t>
  </si>
  <si>
    <t>Αρίθμηση</t>
  </si>
  <si>
    <t>Διεύθυνση</t>
  </si>
  <si>
    <t>Spanakou 6, Aspropirgos 19300, Greece</t>
  </si>
  <si>
    <t>Mouson 33, Athina 11524, Greece</t>
  </si>
  <si>
    <t>Eleftheriou Venizelou 50, Athina 15341, Greece</t>
  </si>
  <si>
    <t xml:space="preserve">Perrikou 24, Athina 11524, Greece </t>
  </si>
  <si>
    <t>25is Martiou 17, Neo Psichiko 15451, Greece</t>
  </si>
  <si>
    <t>Perikleous 12, Cholargos 15561, Greece</t>
  </si>
  <si>
    <t>Mesogion 264, Cholargos 15562, Greece</t>
  </si>
  <si>
    <t>Kilkis 26, Cholargos 15562, Greece</t>
  </si>
  <si>
    <t>Geroulanou 15, Athina 11524, Greece</t>
  </si>
  <si>
    <t>Agiou Ioannou 24, Agia Paraskevi 15342, Greece</t>
  </si>
  <si>
    <t>Gounari 38, Agia Paraskevi 15343, Greece</t>
  </si>
  <si>
    <t>Panagi Tsaldari 8, Melissia 15127, Greece</t>
  </si>
  <si>
    <t>28is Oktovriou 13, Melissia 11527, Greece</t>
  </si>
  <si>
    <t>Iroon Politechniou 9, Nea Penteli 15236, Greece</t>
  </si>
  <si>
    <t>Dervenakion 2, Agia Paraskevi 15343, Greece</t>
  </si>
  <si>
    <t>Ippokratous 8, Penteli 15236, Greece</t>
  </si>
  <si>
    <t xml:space="preserve">Analipseos 4, Vrilissia 15235, Greece </t>
  </si>
  <si>
    <t>Leof. Pentelis 82, Vrilissia 15235, Greece</t>
  </si>
  <si>
    <t>Pelopida 212, Athina 12136, Greece</t>
  </si>
  <si>
    <t>Kiklaminon 7, Peristeri 12137, Greece</t>
  </si>
  <si>
    <t>Rimini 1, Athina 12461, Greece</t>
  </si>
  <si>
    <t>Iera Odos 343, Chaidari 12461, Greece</t>
  </si>
  <si>
    <t>Karaiskaki 62, Chaidari 12461, Greece</t>
  </si>
  <si>
    <t>Kasou 10, Petroupoli 13231, Greece</t>
  </si>
  <si>
    <t>Agiou Georgiou 2, Chaidari 12461, Greece</t>
  </si>
  <si>
    <t>Georgiou Papandreou 68, Chaidari 12462, Greece</t>
  </si>
  <si>
    <t>Prokopiou 11, Peristeri 12131, Greece</t>
  </si>
  <si>
    <t>Vasileos Alexandrou 105, Peristeri 12131, Greece</t>
  </si>
  <si>
    <t>Orchomenou 14, Peristeri 12132, Greece</t>
  </si>
  <si>
    <t>Agias Paraskevis 18, Peristeri 12132, Greece</t>
  </si>
  <si>
    <t>Stilianou Gonata 15, Peristeri 12133, Greece</t>
  </si>
  <si>
    <t>Leventi 9, Peristeri 12132, Greece</t>
  </si>
  <si>
    <t>Amphiarau 25, Athina 104 42, Greece</t>
  </si>
  <si>
    <t>Voriou Ipirou 153, Sepolia 10443, Greece</t>
  </si>
  <si>
    <t>Lenorman 193, Athina 10442, Greece</t>
  </si>
  <si>
    <t>Evias 7, Kamatero 13562, Greece</t>
  </si>
  <si>
    <t>Idomenos 78, Ilion 13122, Greece</t>
  </si>
  <si>
    <t>Iroon Politechniou 144, Acharnes 13671, Greece</t>
  </si>
  <si>
    <t>Leof. Parnithos 140, Acharnes 13671, Greece</t>
  </si>
  <si>
    <t>Leof. Kifissou 132, Peristeri 12131, Greece</t>
  </si>
  <si>
    <t>Flemingk 31, Athina 14342, Greece</t>
  </si>
  <si>
    <t>Kountouriotou 6, Metamorfosi 144 52, Greece</t>
  </si>
  <si>
    <t>Pindou 12, Nea Philadelphia 14342, Greece</t>
  </si>
  <si>
    <t>Timiou Stavrou 14, Kifisia 14564, Greece</t>
  </si>
  <si>
    <t>28is Oktovriou 46, Nea Ionia 14231, Greece</t>
  </si>
  <si>
    <t>Agias Olgas 3, Nea Ionia 14231, Greece</t>
  </si>
  <si>
    <t>Leoforos Kifisias 37, Marousi 15123, Greece</t>
  </si>
  <si>
    <t>Apostolou Pavlou 12, Marousi 15123, Greece</t>
  </si>
  <si>
    <t>Emilianou Grevenon 35, Perissos 14232, Greece</t>
  </si>
  <si>
    <t>Erythrou Stavrou 4, Marousi 15123, Greece</t>
  </si>
  <si>
    <t>Kifisias 276, Athina 15232, Greece</t>
  </si>
  <si>
    <t>Papanikoli 40, Chalandri 15232, Greece</t>
  </si>
  <si>
    <t>Filippou Litsa 17, Chalandri 15234, Greece</t>
  </si>
  <si>
    <t>Agiou Georgiou 27, Chalandri 15234, Greece</t>
  </si>
  <si>
    <t>Distomou 5, Marousi 15125, Greece</t>
  </si>
  <si>
    <t>Doukissis Plakentias 18, Chalandri 15234 Greece</t>
  </si>
  <si>
    <t>Agoniston 62, Pefki 15121, Greece</t>
  </si>
  <si>
    <t>Nikis 2, Marousi 14561, Greece</t>
  </si>
  <si>
    <t>Leoforos Irakliou 519, Irakleio Attikis 14122, Greece</t>
  </si>
  <si>
    <t>Charilaou Trikoupi 174, Athina 14564, Greece</t>
  </si>
  <si>
    <t>Leoforou Marathonos 54, Anixi 14569, Greece</t>
  </si>
  <si>
    <t>Dionisou 11, Kifisia 14563, Greece</t>
  </si>
  <si>
    <t>Anixeos Stamatas 2, Anixi 14569, Greece</t>
  </si>
  <si>
    <t>Chelmou 39, Dionisos 14565, Greece</t>
  </si>
  <si>
    <t>Φαρμακείο</t>
  </si>
  <si>
    <t>Φαρμακαποθήκη</t>
  </si>
  <si>
    <t>Νοσοκομείο/Ιατρικό Κέντρο</t>
  </si>
  <si>
    <t>% Προορισμών χωρίς delay</t>
  </si>
  <si>
    <t>Βάρος Σύνολο</t>
  </si>
  <si>
    <t>/1375</t>
  </si>
  <si>
    <t>Όγκος Σύνολο</t>
  </si>
  <si>
    <t>/11,5</t>
  </si>
  <si>
    <t>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</si>
</sst>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0" fillId="0" borderId="4" xfId="0" applyBorder="1"/>
    <xf numFmtId="0" fontId="0" fillId="0" borderId="2" xfId="0" applyBorder="1"/>
    <xf numFmtId="0" fontId="0" fillId="0" borderId="1" xfId="0" applyBorder="1"/>
    <xf numFmtId="0" fontId="1" fillId="3" borderId="3" xfId="0" applyFont="1" applyFill="1" applyBorder="1" applyAlignment="1">
      <alignment horizontal="center" vertical="center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/>
    <xf numFmtId="9" fontId="0" fillId="0" borderId="6" xfId="1" applyFont="1" applyBorder="1"/>
    <xf numFmtId="0" fontId="0" fillId="0" borderId="7" xfId="0" applyBorder="1"/>
    <xf numFmtId="0" fontId="0" fillId="4" borderId="8" xfId="0" applyFill="1" applyBorder="1"/>
    <xf numFmtId="0" fontId="3" fillId="0" borderId="9" xfId="0" applyFont="1" applyBorder="1"/>
    <xf numFmtId="0" fontId="0" fillId="4" borderId="10" xfId="0" applyFill="1" applyBorder="1"/>
    <xf numFmtId="0" fontId="3" fillId="0" borderId="11" xfId="0" applyFont="1" applyBorder="1"/>
    <xf numFmtId="164" fontId="0" fillId="0" borderId="0" xfId="0" applyNumberFormat="1"/>
    <xf numFmtId="164" fontId="3" fillId="0" borderId="3" xfId="0" applyNumberFormat="1" applyFont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3" fillId="0" borderId="1" xfId="0" applyNumberFormat="1" applyFont="1" applyBorder="1"/>
  </cellXfs>
  <cellStyles count="2">
    <cellStyle name="Κανονικό" xfId="0" builtinId="0"/>
    <cellStyle name="Ποσοστό" xfId="1" builtinId="5"/>
  </cellStyles>
  <dxfs count="10">
    <dxf>
      <fill>
        <patternFill>
          <fgColor rgb="FFFFC000"/>
          <bgColor theme="4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fgColor rgb="FFFFC000"/>
          <bgColor theme="4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abSelected="1" zoomScale="80" zoomScaleNormal="80" workbookViewId="0">
      <selection activeCell="L6" sqref="L6"/>
    </sheetView>
  </sheetViews>
  <sheetFormatPr defaultColWidth="13.88671875" defaultRowHeight="14.4" x14ac:dyDescent="0.3"/>
  <cols>
    <col min="1" max="1" width="9.44140625" style="4" bestFit="1" customWidth="1"/>
    <col min="2" max="2" width="45.77734375" bestFit="1" customWidth="1"/>
    <col min="3" max="3" width="25.77734375" bestFit="1" customWidth="1"/>
    <col min="4" max="4" width="10.33203125" customWidth="1"/>
    <col min="5" max="5" width="10.21875" customWidth="1"/>
    <col min="6" max="6" width="14" bestFit="1" customWidth="1"/>
    <col min="7" max="7" width="12.88671875" bestFit="1" customWidth="1"/>
    <col min="8" max="8" width="8" bestFit="1" customWidth="1"/>
    <col min="9" max="9" width="7.77734375" bestFit="1" customWidth="1"/>
    <col min="10" max="10" width="12.88671875" bestFit="1" customWidth="1"/>
    <col min="11" max="11" width="24.44140625" bestFit="1" customWidth="1"/>
    <col min="12" max="12" width="9" bestFit="1" customWidth="1"/>
    <col min="13" max="13" width="5.88671875" bestFit="1" customWidth="1"/>
  </cols>
  <sheetData>
    <row r="1" spans="1:25" x14ac:dyDescent="0.3">
      <c r="A1" s="3" t="s">
        <v>8</v>
      </c>
      <c r="B1" s="1" t="s">
        <v>9</v>
      </c>
      <c r="C1" s="1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2" t="s">
        <v>5</v>
      </c>
      <c r="I1" s="2" t="s">
        <v>6</v>
      </c>
      <c r="J1" s="2" t="s">
        <v>7</v>
      </c>
    </row>
    <row r="2" spans="1:25" s="9" customFormat="1" ht="15" thickBot="1" x14ac:dyDescent="0.35">
      <c r="A2" s="7">
        <v>0</v>
      </c>
      <c r="B2" s="8" t="s">
        <v>10</v>
      </c>
      <c r="C2" s="8" t="s">
        <v>82</v>
      </c>
      <c r="D2" s="20">
        <v>0</v>
      </c>
      <c r="E2" s="20">
        <v>0</v>
      </c>
      <c r="F2" s="24" t="str">
        <f>("("&amp;D2&amp;","&amp;E2&amp;")")</f>
        <v>(0,0)</v>
      </c>
      <c r="G2" s="36">
        <v>0</v>
      </c>
      <c r="H2" s="39">
        <v>0</v>
      </c>
      <c r="I2" s="40">
        <v>0</v>
      </c>
      <c r="J2" s="26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x14ac:dyDescent="0.3">
      <c r="A3" s="6">
        <v>1</v>
      </c>
      <c r="B3" s="10" t="s">
        <v>11</v>
      </c>
      <c r="C3" s="10" t="s">
        <v>74</v>
      </c>
      <c r="D3" s="19">
        <v>0</v>
      </c>
      <c r="E3" s="19">
        <f>IF(C3="Νοσοκομείο/Ιατρικό Κέντρο",420,IF(C3="Φαρμακείο",420,420))</f>
        <v>420</v>
      </c>
      <c r="F3" s="23" t="str">
        <f t="shared" ref="F3:F65" si="0">("("&amp;D3&amp;","&amp;E3&amp;")")</f>
        <v>(0,420)</v>
      </c>
      <c r="G3" s="37">
        <f>IF(C3="Νοσοκομείο/Ιατρικό Κέντρο",12,IF(C3="Φαρμακείο",4,8))</f>
        <v>4</v>
      </c>
      <c r="H3" s="41">
        <v>15.215999999999999</v>
      </c>
      <c r="I3" s="43">
        <v>1.9440000000000002E-2</v>
      </c>
      <c r="J3" s="10"/>
    </row>
    <row r="4" spans="1:25" x14ac:dyDescent="0.3">
      <c r="A4" s="5">
        <v>2</v>
      </c>
      <c r="B4" s="11" t="s">
        <v>12</v>
      </c>
      <c r="C4" s="11" t="s">
        <v>74</v>
      </c>
      <c r="D4" s="18">
        <v>0</v>
      </c>
      <c r="E4" s="19">
        <f t="shared" ref="E4:E65" si="1">IF(C4="Νοσοκομείο/Ιατρικό Κέντρο",420,IF(C4="Φαρμακείο",420,420))</f>
        <v>420</v>
      </c>
      <c r="F4" s="21" t="str">
        <f t="shared" si="0"/>
        <v>(0,420)</v>
      </c>
      <c r="G4" s="38">
        <f t="shared" ref="G4:G65" si="2">IF(C4="Νοσοκομείο/Ιατρικό Κέντρο",12,IF(C4="Φαρμακείο",4,8))</f>
        <v>4</v>
      </c>
      <c r="H4" s="41">
        <v>2.4359999999999999</v>
      </c>
      <c r="I4" s="43">
        <v>9.1090000000000008E-3</v>
      </c>
      <c r="J4" s="11"/>
    </row>
    <row r="5" spans="1:25" x14ac:dyDescent="0.3">
      <c r="A5" s="5">
        <v>3</v>
      </c>
      <c r="B5" s="11" t="s">
        <v>13</v>
      </c>
      <c r="C5" s="11" t="s">
        <v>75</v>
      </c>
      <c r="D5" s="18">
        <v>0</v>
      </c>
      <c r="E5" s="19">
        <f t="shared" si="1"/>
        <v>420</v>
      </c>
      <c r="F5" s="21" t="str">
        <f t="shared" si="0"/>
        <v>(0,420)</v>
      </c>
      <c r="G5" s="38">
        <f t="shared" si="2"/>
        <v>8</v>
      </c>
      <c r="H5" s="41">
        <v>39.844999999999999</v>
      </c>
      <c r="I5" s="43">
        <v>0.17937400000000003</v>
      </c>
      <c r="J5" s="11"/>
    </row>
    <row r="6" spans="1:25" x14ac:dyDescent="0.3">
      <c r="A6" s="5">
        <v>4</v>
      </c>
      <c r="B6" s="11" t="s">
        <v>14</v>
      </c>
      <c r="C6" s="11" t="s">
        <v>74</v>
      </c>
      <c r="D6" s="18">
        <v>0</v>
      </c>
      <c r="E6" s="19">
        <f t="shared" si="1"/>
        <v>420</v>
      </c>
      <c r="F6" s="21" t="str">
        <f t="shared" si="0"/>
        <v>(0,420)</v>
      </c>
      <c r="G6" s="38">
        <f t="shared" si="2"/>
        <v>4</v>
      </c>
      <c r="H6" s="41">
        <v>0.51300000000000001</v>
      </c>
      <c r="I6" s="43">
        <v>3.8709999999999999E-3</v>
      </c>
      <c r="J6" s="11"/>
    </row>
    <row r="7" spans="1:25" x14ac:dyDescent="0.3">
      <c r="A7" s="5">
        <v>5</v>
      </c>
      <c r="B7" s="11" t="s">
        <v>15</v>
      </c>
      <c r="C7" s="11" t="s">
        <v>74</v>
      </c>
      <c r="D7" s="18">
        <v>0</v>
      </c>
      <c r="E7" s="19">
        <f t="shared" si="1"/>
        <v>420</v>
      </c>
      <c r="F7" s="21" t="str">
        <f t="shared" si="0"/>
        <v>(0,420)</v>
      </c>
      <c r="G7" s="38">
        <f t="shared" si="2"/>
        <v>4</v>
      </c>
      <c r="H7" s="41">
        <v>0.30599999999999999</v>
      </c>
      <c r="I7" s="43">
        <v>2.4480000000000001E-3</v>
      </c>
      <c r="J7" s="11"/>
    </row>
    <row r="8" spans="1:25" x14ac:dyDescent="0.3">
      <c r="A8" s="5">
        <v>6</v>
      </c>
      <c r="B8" s="11" t="s">
        <v>16</v>
      </c>
      <c r="C8" s="11" t="s">
        <v>76</v>
      </c>
      <c r="D8" s="18">
        <v>0</v>
      </c>
      <c r="E8" s="19">
        <f t="shared" si="1"/>
        <v>420</v>
      </c>
      <c r="F8" s="21" t="str">
        <f t="shared" si="0"/>
        <v>(0,420)</v>
      </c>
      <c r="G8" s="38">
        <f t="shared" si="2"/>
        <v>12</v>
      </c>
      <c r="H8" s="41">
        <v>3.657</v>
      </c>
      <c r="I8" s="43">
        <v>1.1236000000000001E-2</v>
      </c>
      <c r="J8" s="11"/>
    </row>
    <row r="9" spans="1:25" x14ac:dyDescent="0.3">
      <c r="A9" s="5">
        <v>7</v>
      </c>
      <c r="B9" s="11" t="s">
        <v>17</v>
      </c>
      <c r="C9" s="11" t="s">
        <v>74</v>
      </c>
      <c r="D9" s="18">
        <v>0</v>
      </c>
      <c r="E9" s="19">
        <f t="shared" si="1"/>
        <v>420</v>
      </c>
      <c r="F9" s="21" t="str">
        <f t="shared" si="0"/>
        <v>(0,420)</v>
      </c>
      <c r="G9" s="38">
        <f t="shared" si="2"/>
        <v>4</v>
      </c>
      <c r="H9" s="41">
        <v>0.1</v>
      </c>
      <c r="I9" s="43">
        <v>7.1999999999999994E-4</v>
      </c>
      <c r="J9" s="11"/>
    </row>
    <row r="10" spans="1:25" x14ac:dyDescent="0.3">
      <c r="A10" s="5">
        <v>8</v>
      </c>
      <c r="B10" s="11" t="s">
        <v>18</v>
      </c>
      <c r="C10" s="11" t="s">
        <v>76</v>
      </c>
      <c r="D10" s="18">
        <v>0</v>
      </c>
      <c r="E10" s="19">
        <f t="shared" si="1"/>
        <v>420</v>
      </c>
      <c r="F10" s="21" t="str">
        <f t="shared" si="0"/>
        <v>(0,420)</v>
      </c>
      <c r="G10" s="38">
        <f t="shared" si="2"/>
        <v>12</v>
      </c>
      <c r="H10" s="41">
        <v>13</v>
      </c>
      <c r="I10" s="43">
        <v>8.7800000000000003E-2</v>
      </c>
      <c r="J10" s="11"/>
    </row>
    <row r="11" spans="1:25" x14ac:dyDescent="0.3">
      <c r="A11" s="5">
        <v>9</v>
      </c>
      <c r="B11" s="11" t="s">
        <v>19</v>
      </c>
      <c r="C11" s="11" t="s">
        <v>74</v>
      </c>
      <c r="D11" s="18">
        <v>0</v>
      </c>
      <c r="E11" s="19">
        <f t="shared" si="1"/>
        <v>420</v>
      </c>
      <c r="F11" s="21" t="str">
        <f t="shared" si="0"/>
        <v>(0,420)</v>
      </c>
      <c r="G11" s="38">
        <f t="shared" si="2"/>
        <v>4</v>
      </c>
      <c r="H11" s="41">
        <v>0.30399999999999999</v>
      </c>
      <c r="I11" s="43">
        <v>2.996E-3</v>
      </c>
      <c r="J11" s="11"/>
      <c r="L11" s="34"/>
    </row>
    <row r="12" spans="1:25" x14ac:dyDescent="0.3">
      <c r="A12" s="5">
        <v>10</v>
      </c>
      <c r="B12" s="11" t="s">
        <v>20</v>
      </c>
      <c r="C12" s="11" t="s">
        <v>74</v>
      </c>
      <c r="D12" s="18">
        <v>0</v>
      </c>
      <c r="E12" s="19">
        <f t="shared" si="1"/>
        <v>420</v>
      </c>
      <c r="F12" s="21" t="str">
        <f t="shared" si="0"/>
        <v>(0,420)</v>
      </c>
      <c r="G12" s="38">
        <f t="shared" si="2"/>
        <v>4</v>
      </c>
      <c r="H12" s="41">
        <v>8.8699999999999992</v>
      </c>
      <c r="I12" s="43">
        <v>6.0569999999999999E-2</v>
      </c>
      <c r="J12" s="11"/>
    </row>
    <row r="13" spans="1:25" x14ac:dyDescent="0.3">
      <c r="A13" s="5">
        <v>11</v>
      </c>
      <c r="B13" s="11" t="s">
        <v>21</v>
      </c>
      <c r="C13" s="11" t="s">
        <v>74</v>
      </c>
      <c r="D13" s="18">
        <v>0</v>
      </c>
      <c r="E13" s="19">
        <f t="shared" si="1"/>
        <v>420</v>
      </c>
      <c r="F13" s="21" t="str">
        <f t="shared" si="0"/>
        <v>(0,420)</v>
      </c>
      <c r="G13" s="38">
        <f t="shared" si="2"/>
        <v>4</v>
      </c>
      <c r="H13" s="41">
        <v>10.77</v>
      </c>
      <c r="I13" s="43">
        <v>0.21243999999999999</v>
      </c>
      <c r="J13" s="11"/>
    </row>
    <row r="14" spans="1:25" x14ac:dyDescent="0.3">
      <c r="A14" s="5">
        <v>12</v>
      </c>
      <c r="B14" s="11" t="s">
        <v>22</v>
      </c>
      <c r="C14" s="11" t="s">
        <v>76</v>
      </c>
      <c r="D14" s="18">
        <v>0</v>
      </c>
      <c r="E14" s="19">
        <f t="shared" si="1"/>
        <v>420</v>
      </c>
      <c r="F14" s="21" t="str">
        <f t="shared" si="0"/>
        <v>(0,420)</v>
      </c>
      <c r="G14" s="38">
        <f t="shared" si="2"/>
        <v>12</v>
      </c>
      <c r="H14" s="41">
        <v>8.5559999999999992</v>
      </c>
      <c r="I14" s="43">
        <v>2.2984000000000001E-2</v>
      </c>
      <c r="J14" s="11"/>
    </row>
    <row r="15" spans="1:25" x14ac:dyDescent="0.3">
      <c r="A15" s="5">
        <v>13</v>
      </c>
      <c r="B15" s="11" t="s">
        <v>27</v>
      </c>
      <c r="C15" s="11" t="s">
        <v>74</v>
      </c>
      <c r="D15" s="18">
        <v>0</v>
      </c>
      <c r="E15" s="19">
        <f t="shared" si="1"/>
        <v>420</v>
      </c>
      <c r="F15" s="21" t="str">
        <f t="shared" si="0"/>
        <v>(0,420)</v>
      </c>
      <c r="G15" s="38">
        <f t="shared" si="2"/>
        <v>4</v>
      </c>
      <c r="H15" s="41">
        <v>0.748</v>
      </c>
      <c r="I15" s="43">
        <v>3.2080000000000003E-3</v>
      </c>
      <c r="J15" s="11"/>
    </row>
    <row r="16" spans="1:25" ht="15" thickBot="1" x14ac:dyDescent="0.35">
      <c r="A16" s="5">
        <v>14</v>
      </c>
      <c r="B16" s="11" t="s">
        <v>23</v>
      </c>
      <c r="C16" s="11" t="s">
        <v>74</v>
      </c>
      <c r="D16" s="18">
        <v>0</v>
      </c>
      <c r="E16" s="19">
        <f t="shared" si="1"/>
        <v>420</v>
      </c>
      <c r="F16" s="21" t="str">
        <f t="shared" si="0"/>
        <v>(0,420)</v>
      </c>
      <c r="G16" s="38">
        <f t="shared" si="2"/>
        <v>4</v>
      </c>
      <c r="H16" s="41">
        <v>5.5339999999999998</v>
      </c>
      <c r="I16" s="43">
        <v>1.4857E-2</v>
      </c>
      <c r="J16" s="11"/>
    </row>
    <row r="17" spans="1:25" x14ac:dyDescent="0.3">
      <c r="A17" s="5">
        <v>15</v>
      </c>
      <c r="B17" s="11" t="s">
        <v>24</v>
      </c>
      <c r="C17" s="11" t="s">
        <v>74</v>
      </c>
      <c r="D17" s="18">
        <v>0</v>
      </c>
      <c r="E17" s="19">
        <f t="shared" si="1"/>
        <v>420</v>
      </c>
      <c r="F17" s="21" t="str">
        <f t="shared" si="0"/>
        <v>(0,420)</v>
      </c>
      <c r="G17" s="38">
        <f t="shared" si="2"/>
        <v>4</v>
      </c>
      <c r="H17" s="41">
        <v>1.036</v>
      </c>
      <c r="I17" s="43">
        <v>5.045E-3</v>
      </c>
      <c r="J17" s="11"/>
      <c r="K17" s="27" t="s">
        <v>77</v>
      </c>
      <c r="L17" s="28">
        <f>17/18</f>
        <v>0.94444444444444442</v>
      </c>
      <c r="M17" s="29"/>
    </row>
    <row r="18" spans="1:25" x14ac:dyDescent="0.3">
      <c r="A18" s="5">
        <v>16</v>
      </c>
      <c r="B18" s="11" t="s">
        <v>25</v>
      </c>
      <c r="C18" s="11" t="s">
        <v>76</v>
      </c>
      <c r="D18" s="18">
        <v>0</v>
      </c>
      <c r="E18" s="19">
        <f t="shared" si="1"/>
        <v>420</v>
      </c>
      <c r="F18" s="21" t="str">
        <f t="shared" si="0"/>
        <v>(0,420)</v>
      </c>
      <c r="G18" s="38">
        <f t="shared" si="2"/>
        <v>12</v>
      </c>
      <c r="H18" s="41">
        <v>0.11</v>
      </c>
      <c r="I18" s="43">
        <v>1.4039999999999999E-3</v>
      </c>
      <c r="J18" s="11"/>
      <c r="K18" s="30" t="s">
        <v>78</v>
      </c>
      <c r="L18" s="45">
        <f>SUM(H3:H19)</f>
        <v>113.19500000000002</v>
      </c>
      <c r="M18" s="31" t="s">
        <v>79</v>
      </c>
    </row>
    <row r="19" spans="1:25" s="9" customFormat="1" ht="15" thickBot="1" x14ac:dyDescent="0.35">
      <c r="A19" s="12">
        <v>17</v>
      </c>
      <c r="B19" s="13" t="s">
        <v>26</v>
      </c>
      <c r="C19" s="13" t="s">
        <v>74</v>
      </c>
      <c r="D19" s="20">
        <v>0</v>
      </c>
      <c r="E19" s="19">
        <f t="shared" si="1"/>
        <v>420</v>
      </c>
      <c r="F19" s="24" t="str">
        <f t="shared" si="0"/>
        <v>(0,420)</v>
      </c>
      <c r="G19" s="36">
        <f t="shared" si="2"/>
        <v>4</v>
      </c>
      <c r="H19" s="42">
        <v>2.194</v>
      </c>
      <c r="I19" s="44">
        <v>4.1510000000000002E-3</v>
      </c>
      <c r="J19" s="13"/>
      <c r="K19" s="32" t="s">
        <v>80</v>
      </c>
      <c r="L19" s="35">
        <f>SUM(I3:I19)</f>
        <v>0.64165300000000003</v>
      </c>
      <c r="M19" s="33" t="s">
        <v>81</v>
      </c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3">
      <c r="A20" s="22">
        <v>18</v>
      </c>
      <c r="B20" s="10" t="s">
        <v>47</v>
      </c>
      <c r="C20" s="10" t="s">
        <v>75</v>
      </c>
      <c r="D20" s="19">
        <v>0</v>
      </c>
      <c r="E20" s="19">
        <f t="shared" si="1"/>
        <v>420</v>
      </c>
      <c r="F20" s="23" t="str">
        <f t="shared" si="0"/>
        <v>(0,420)</v>
      </c>
      <c r="G20" s="37">
        <f t="shared" si="2"/>
        <v>8</v>
      </c>
      <c r="H20" s="41">
        <v>68.676000000000002</v>
      </c>
      <c r="I20" s="43">
        <v>0.291935</v>
      </c>
      <c r="J20" s="10"/>
    </row>
    <row r="21" spans="1:25" x14ac:dyDescent="0.3">
      <c r="A21" s="14">
        <v>19</v>
      </c>
      <c r="B21" s="11" t="s">
        <v>48</v>
      </c>
      <c r="C21" s="11" t="s">
        <v>74</v>
      </c>
      <c r="D21" s="18">
        <v>0</v>
      </c>
      <c r="E21" s="19">
        <f t="shared" si="1"/>
        <v>420</v>
      </c>
      <c r="F21" s="21" t="str">
        <f t="shared" si="0"/>
        <v>(0,420)</v>
      </c>
      <c r="G21" s="38">
        <f t="shared" si="2"/>
        <v>4</v>
      </c>
      <c r="H21" s="41">
        <v>3.0179999999999998</v>
      </c>
      <c r="I21" s="43">
        <v>1.0801999999999999E-2</v>
      </c>
      <c r="J21" s="11"/>
    </row>
    <row r="22" spans="1:25" x14ac:dyDescent="0.3">
      <c r="A22" s="14">
        <v>20</v>
      </c>
      <c r="B22" s="11" t="s">
        <v>28</v>
      </c>
      <c r="C22" s="11" t="s">
        <v>74</v>
      </c>
      <c r="D22" s="18">
        <v>0</v>
      </c>
      <c r="E22" s="19">
        <f t="shared" si="1"/>
        <v>420</v>
      </c>
      <c r="F22" s="21" t="str">
        <f t="shared" si="0"/>
        <v>(0,420)</v>
      </c>
      <c r="G22" s="38">
        <f t="shared" si="2"/>
        <v>4</v>
      </c>
      <c r="H22" s="41">
        <v>0.38400000000000001</v>
      </c>
      <c r="I22" s="43">
        <v>2.6640000000000001E-3</v>
      </c>
      <c r="J22" s="11"/>
    </row>
    <row r="23" spans="1:25" x14ac:dyDescent="0.3">
      <c r="A23" s="14">
        <v>21</v>
      </c>
      <c r="B23" s="11" t="s">
        <v>29</v>
      </c>
      <c r="C23" s="11" t="s">
        <v>74</v>
      </c>
      <c r="D23" s="18">
        <v>0</v>
      </c>
      <c r="E23" s="19">
        <f t="shared" si="1"/>
        <v>420</v>
      </c>
      <c r="F23" s="21" t="str">
        <f t="shared" si="0"/>
        <v>(0,420)</v>
      </c>
      <c r="G23" s="38">
        <f t="shared" si="2"/>
        <v>4</v>
      </c>
      <c r="H23" s="41">
        <v>51.272999999999996</v>
      </c>
      <c r="I23" s="43">
        <v>0.11426</v>
      </c>
      <c r="J23" s="11"/>
    </row>
    <row r="24" spans="1:25" x14ac:dyDescent="0.3">
      <c r="A24" s="14">
        <v>22</v>
      </c>
      <c r="B24" s="11" t="s">
        <v>30</v>
      </c>
      <c r="C24" s="11" t="s">
        <v>76</v>
      </c>
      <c r="D24" s="18">
        <v>0</v>
      </c>
      <c r="E24" s="19">
        <f t="shared" si="1"/>
        <v>420</v>
      </c>
      <c r="F24" s="21" t="str">
        <f t="shared" si="0"/>
        <v>(0,420)</v>
      </c>
      <c r="G24" s="38">
        <f t="shared" si="2"/>
        <v>12</v>
      </c>
      <c r="H24" s="41">
        <v>12.9</v>
      </c>
      <c r="I24" s="43">
        <v>4.5499999999999999E-2</v>
      </c>
      <c r="J24" s="11"/>
    </row>
    <row r="25" spans="1:25" x14ac:dyDescent="0.3">
      <c r="A25" s="14">
        <v>23</v>
      </c>
      <c r="B25" s="11" t="s">
        <v>31</v>
      </c>
      <c r="C25" s="11" t="s">
        <v>76</v>
      </c>
      <c r="D25" s="18">
        <v>0</v>
      </c>
      <c r="E25" s="19">
        <f t="shared" si="1"/>
        <v>420</v>
      </c>
      <c r="F25" s="21" t="str">
        <f t="shared" si="0"/>
        <v>(0,420)</v>
      </c>
      <c r="G25" s="38">
        <f t="shared" si="2"/>
        <v>12</v>
      </c>
      <c r="H25" s="41">
        <v>60.488</v>
      </c>
      <c r="I25" s="43">
        <v>0.180588</v>
      </c>
      <c r="J25" s="11"/>
    </row>
    <row r="26" spans="1:25" x14ac:dyDescent="0.3">
      <c r="A26" s="14">
        <v>24</v>
      </c>
      <c r="B26" s="11" t="s">
        <v>32</v>
      </c>
      <c r="C26" s="11" t="s">
        <v>74</v>
      </c>
      <c r="D26" s="18">
        <v>0</v>
      </c>
      <c r="E26" s="19">
        <f t="shared" si="1"/>
        <v>420</v>
      </c>
      <c r="F26" s="21" t="str">
        <f t="shared" si="0"/>
        <v>(0,420)</v>
      </c>
      <c r="G26" s="38">
        <f t="shared" si="2"/>
        <v>4</v>
      </c>
      <c r="H26" s="41">
        <v>5.4560000000000004</v>
      </c>
      <c r="I26" s="43">
        <v>1.418E-2</v>
      </c>
      <c r="J26" s="11"/>
      <c r="K26" s="34"/>
    </row>
    <row r="27" spans="1:25" x14ac:dyDescent="0.3">
      <c r="A27" s="14">
        <v>25</v>
      </c>
      <c r="B27" s="11" t="s">
        <v>33</v>
      </c>
      <c r="C27" s="11" t="s">
        <v>74</v>
      </c>
      <c r="D27" s="18">
        <v>0</v>
      </c>
      <c r="E27" s="19">
        <f t="shared" si="1"/>
        <v>420</v>
      </c>
      <c r="F27" s="21" t="str">
        <f t="shared" si="0"/>
        <v>(0,420)</v>
      </c>
      <c r="G27" s="38">
        <f t="shared" si="2"/>
        <v>4</v>
      </c>
      <c r="H27" s="41">
        <v>2.0619999999999998</v>
      </c>
      <c r="I27" s="43">
        <v>8.6780000000000017E-3</v>
      </c>
      <c r="J27" s="11"/>
    </row>
    <row r="28" spans="1:25" x14ac:dyDescent="0.3">
      <c r="A28" s="14">
        <v>26</v>
      </c>
      <c r="B28" s="11" t="s">
        <v>34</v>
      </c>
      <c r="C28" s="11" t="s">
        <v>74</v>
      </c>
      <c r="D28" s="18">
        <v>0</v>
      </c>
      <c r="E28" s="19">
        <f t="shared" si="1"/>
        <v>420</v>
      </c>
      <c r="F28" s="21" t="str">
        <f t="shared" si="0"/>
        <v>(0,420)</v>
      </c>
      <c r="G28" s="38">
        <f t="shared" si="2"/>
        <v>4</v>
      </c>
      <c r="H28" s="41">
        <v>7.556</v>
      </c>
      <c r="I28" s="43">
        <v>0.18265999999999999</v>
      </c>
      <c r="J28" s="11"/>
    </row>
    <row r="29" spans="1:25" x14ac:dyDescent="0.3">
      <c r="A29" s="14">
        <v>27</v>
      </c>
      <c r="B29" s="11" t="s">
        <v>35</v>
      </c>
      <c r="C29" s="11" t="s">
        <v>75</v>
      </c>
      <c r="D29" s="18">
        <v>0</v>
      </c>
      <c r="E29" s="19">
        <f t="shared" si="1"/>
        <v>420</v>
      </c>
      <c r="F29" s="21" t="str">
        <f t="shared" si="0"/>
        <v>(0,420)</v>
      </c>
      <c r="G29" s="38">
        <f t="shared" si="2"/>
        <v>8</v>
      </c>
      <c r="H29" s="41">
        <v>9.4190000000000005</v>
      </c>
      <c r="I29" s="43">
        <v>1.9830999999999998E-2</v>
      </c>
      <c r="J29" s="11"/>
    </row>
    <row r="30" spans="1:25" x14ac:dyDescent="0.3">
      <c r="A30" s="14">
        <v>28</v>
      </c>
      <c r="B30" s="11" t="s">
        <v>49</v>
      </c>
      <c r="C30" s="11" t="s">
        <v>75</v>
      </c>
      <c r="D30" s="18">
        <v>0</v>
      </c>
      <c r="E30" s="19">
        <f t="shared" si="1"/>
        <v>420</v>
      </c>
      <c r="F30" s="21" t="str">
        <f t="shared" si="0"/>
        <v>(0,420)</v>
      </c>
      <c r="G30" s="38">
        <f t="shared" si="2"/>
        <v>8</v>
      </c>
      <c r="H30" s="41">
        <v>180.346</v>
      </c>
      <c r="I30" s="43">
        <v>0.97838200000000008</v>
      </c>
      <c r="J30" s="11"/>
    </row>
    <row r="31" spans="1:25" x14ac:dyDescent="0.3">
      <c r="A31" s="14">
        <v>29</v>
      </c>
      <c r="B31" s="11" t="s">
        <v>36</v>
      </c>
      <c r="C31" s="11" t="s">
        <v>75</v>
      </c>
      <c r="D31" s="18">
        <v>0</v>
      </c>
      <c r="E31" s="19">
        <f t="shared" si="1"/>
        <v>420</v>
      </c>
      <c r="F31" s="21" t="str">
        <f t="shared" si="0"/>
        <v>(0,420)</v>
      </c>
      <c r="G31" s="38">
        <f t="shared" si="2"/>
        <v>8</v>
      </c>
      <c r="H31" s="41">
        <v>3.8610000000000002</v>
      </c>
      <c r="I31" s="43">
        <v>2.6357000000000002E-2</v>
      </c>
      <c r="J31" s="11"/>
    </row>
    <row r="32" spans="1:25" x14ac:dyDescent="0.3">
      <c r="A32" s="14">
        <v>30</v>
      </c>
      <c r="B32" s="11" t="s">
        <v>37</v>
      </c>
      <c r="C32" s="11" t="s">
        <v>74</v>
      </c>
      <c r="D32" s="18">
        <v>0</v>
      </c>
      <c r="E32" s="19">
        <f t="shared" si="1"/>
        <v>420</v>
      </c>
      <c r="F32" s="21" t="str">
        <f t="shared" si="0"/>
        <v>(0,420)</v>
      </c>
      <c r="G32" s="38">
        <f t="shared" si="2"/>
        <v>4</v>
      </c>
      <c r="H32" s="41">
        <v>1.52</v>
      </c>
      <c r="I32" s="43">
        <v>1.1599999999999999E-2</v>
      </c>
      <c r="J32" s="11"/>
    </row>
    <row r="33" spans="1:25" x14ac:dyDescent="0.3">
      <c r="A33" s="14">
        <v>31</v>
      </c>
      <c r="B33" s="11" t="s">
        <v>38</v>
      </c>
      <c r="C33" s="11" t="s">
        <v>75</v>
      </c>
      <c r="D33" s="18">
        <v>0</v>
      </c>
      <c r="E33" s="19">
        <f t="shared" si="1"/>
        <v>420</v>
      </c>
      <c r="F33" s="21" t="str">
        <f t="shared" si="0"/>
        <v>(0,420)</v>
      </c>
      <c r="G33" s="38">
        <f t="shared" si="2"/>
        <v>8</v>
      </c>
      <c r="H33" s="41">
        <v>14.523999999999999</v>
      </c>
      <c r="I33" s="43">
        <v>6.0089000000000004E-2</v>
      </c>
      <c r="J33" s="11"/>
    </row>
    <row r="34" spans="1:25" x14ac:dyDescent="0.3">
      <c r="A34" s="14">
        <v>32</v>
      </c>
      <c r="B34" s="11" t="s">
        <v>39</v>
      </c>
      <c r="C34" s="11" t="s">
        <v>75</v>
      </c>
      <c r="D34" s="18">
        <v>0</v>
      </c>
      <c r="E34" s="19">
        <f t="shared" si="1"/>
        <v>420</v>
      </c>
      <c r="F34" s="21" t="str">
        <f t="shared" si="0"/>
        <v>(0,420)</v>
      </c>
      <c r="G34" s="38">
        <f t="shared" si="2"/>
        <v>8</v>
      </c>
      <c r="H34" s="41">
        <v>0.63900000000000001</v>
      </c>
      <c r="I34" s="43">
        <v>3.509E-3</v>
      </c>
      <c r="J34" s="11"/>
    </row>
    <row r="35" spans="1:25" x14ac:dyDescent="0.3">
      <c r="A35" s="14">
        <v>33</v>
      </c>
      <c r="B35" s="11" t="s">
        <v>40</v>
      </c>
      <c r="C35" s="11" t="s">
        <v>75</v>
      </c>
      <c r="D35" s="18">
        <v>0</v>
      </c>
      <c r="E35" s="19">
        <f t="shared" si="1"/>
        <v>420</v>
      </c>
      <c r="F35" s="21" t="str">
        <f t="shared" si="0"/>
        <v>(0,420)</v>
      </c>
      <c r="G35" s="38">
        <f t="shared" si="2"/>
        <v>8</v>
      </c>
      <c r="H35" s="41">
        <v>31.074000000000002</v>
      </c>
      <c r="I35" s="43">
        <v>0.128636</v>
      </c>
      <c r="J35" s="11"/>
    </row>
    <row r="36" spans="1:25" x14ac:dyDescent="0.3">
      <c r="A36" s="14">
        <v>34</v>
      </c>
      <c r="B36" s="11" t="s">
        <v>41</v>
      </c>
      <c r="C36" s="11" t="s">
        <v>76</v>
      </c>
      <c r="D36" s="18">
        <v>0</v>
      </c>
      <c r="E36" s="19">
        <f t="shared" si="1"/>
        <v>420</v>
      </c>
      <c r="F36" s="21" t="str">
        <f t="shared" si="0"/>
        <v>(0,420)</v>
      </c>
      <c r="G36" s="38">
        <f t="shared" si="2"/>
        <v>12</v>
      </c>
      <c r="H36" s="41">
        <v>1.32</v>
      </c>
      <c r="I36" s="43">
        <v>6.7580000000000001E-3</v>
      </c>
      <c r="J36" s="11"/>
    </row>
    <row r="37" spans="1:25" x14ac:dyDescent="0.3">
      <c r="A37" s="14">
        <v>35</v>
      </c>
      <c r="B37" s="11" t="s">
        <v>42</v>
      </c>
      <c r="C37" s="11" t="s">
        <v>75</v>
      </c>
      <c r="D37" s="18">
        <v>0</v>
      </c>
      <c r="E37" s="19">
        <f t="shared" si="1"/>
        <v>420</v>
      </c>
      <c r="F37" s="21" t="str">
        <f t="shared" si="0"/>
        <v>(0,420)</v>
      </c>
      <c r="G37" s="38">
        <f t="shared" si="2"/>
        <v>8</v>
      </c>
      <c r="H37" s="41">
        <v>58.793999999999997</v>
      </c>
      <c r="I37" s="43">
        <v>0.11587</v>
      </c>
      <c r="J37" s="11"/>
    </row>
    <row r="38" spans="1:25" ht="15" thickBot="1" x14ac:dyDescent="0.35">
      <c r="A38" s="14">
        <v>36</v>
      </c>
      <c r="B38" s="11" t="s">
        <v>43</v>
      </c>
      <c r="C38" s="11" t="s">
        <v>74</v>
      </c>
      <c r="D38" s="18">
        <v>0</v>
      </c>
      <c r="E38" s="19">
        <f t="shared" si="1"/>
        <v>420</v>
      </c>
      <c r="F38" s="21" t="str">
        <f t="shared" si="0"/>
        <v>(0,420)</v>
      </c>
      <c r="G38" s="38">
        <f t="shared" si="2"/>
        <v>4</v>
      </c>
      <c r="H38" s="41">
        <v>51.134999999999998</v>
      </c>
      <c r="I38" s="43">
        <v>0.11319</v>
      </c>
      <c r="J38" s="11"/>
    </row>
    <row r="39" spans="1:25" x14ac:dyDescent="0.3">
      <c r="A39" s="14">
        <v>37</v>
      </c>
      <c r="B39" s="11" t="s">
        <v>44</v>
      </c>
      <c r="C39" s="11" t="s">
        <v>75</v>
      </c>
      <c r="D39" s="18">
        <v>0</v>
      </c>
      <c r="E39" s="19">
        <f t="shared" si="1"/>
        <v>420</v>
      </c>
      <c r="F39" s="21" t="str">
        <f t="shared" si="0"/>
        <v>(0,420)</v>
      </c>
      <c r="G39" s="38">
        <f t="shared" si="2"/>
        <v>8</v>
      </c>
      <c r="H39" s="41">
        <v>8.1000000000000003E-2</v>
      </c>
      <c r="I39" s="43">
        <v>6.4199999999999999E-4</v>
      </c>
      <c r="J39" s="11"/>
      <c r="K39" s="27" t="s">
        <v>77</v>
      </c>
      <c r="L39" s="28">
        <f>17/18</f>
        <v>0.94444444444444442</v>
      </c>
      <c r="M39" s="29"/>
    </row>
    <row r="40" spans="1:25" x14ac:dyDescent="0.3">
      <c r="A40" s="14">
        <v>38</v>
      </c>
      <c r="B40" s="11" t="s">
        <v>45</v>
      </c>
      <c r="C40" s="11" t="s">
        <v>74</v>
      </c>
      <c r="D40" s="18">
        <v>0</v>
      </c>
      <c r="E40" s="19">
        <f t="shared" si="1"/>
        <v>420</v>
      </c>
      <c r="F40" s="21" t="str">
        <f t="shared" si="0"/>
        <v>(0,420)</v>
      </c>
      <c r="G40" s="38">
        <f t="shared" si="2"/>
        <v>4</v>
      </c>
      <c r="H40" s="41">
        <v>23.309000000000001</v>
      </c>
      <c r="I40" s="43">
        <v>4.3682000000000006E-2</v>
      </c>
      <c r="J40" s="11"/>
      <c r="K40" s="30" t="s">
        <v>78</v>
      </c>
      <c r="L40" s="45">
        <f>SUM(H20:H41)</f>
        <v>588.35900000000004</v>
      </c>
      <c r="M40" s="31" t="s">
        <v>79</v>
      </c>
    </row>
    <row r="41" spans="1:25" s="9" customFormat="1" ht="15" thickBot="1" x14ac:dyDescent="0.35">
      <c r="A41" s="15">
        <v>39</v>
      </c>
      <c r="B41" s="13" t="s">
        <v>46</v>
      </c>
      <c r="C41" s="13" t="s">
        <v>74</v>
      </c>
      <c r="D41" s="20">
        <v>0</v>
      </c>
      <c r="E41" s="19">
        <f t="shared" si="1"/>
        <v>420</v>
      </c>
      <c r="F41" s="24" t="str">
        <f t="shared" si="0"/>
        <v>(0,420)</v>
      </c>
      <c r="G41" s="36">
        <f t="shared" si="2"/>
        <v>4</v>
      </c>
      <c r="H41" s="42">
        <v>0.52400000000000002</v>
      </c>
      <c r="I41" s="44">
        <v>2.297E-3</v>
      </c>
      <c r="J41" s="13"/>
      <c r="K41" s="32" t="s">
        <v>80</v>
      </c>
      <c r="L41" s="35">
        <f>SUM(I20:I41)</f>
        <v>2.3621099999999999</v>
      </c>
      <c r="M41" s="33" t="s">
        <v>81</v>
      </c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3">
      <c r="A42" s="25">
        <v>40</v>
      </c>
      <c r="B42" s="10" t="s">
        <v>50</v>
      </c>
      <c r="C42" s="10" t="s">
        <v>74</v>
      </c>
      <c r="D42" s="19">
        <v>0</v>
      </c>
      <c r="E42" s="19">
        <f t="shared" si="1"/>
        <v>420</v>
      </c>
      <c r="F42" s="23" t="str">
        <f t="shared" si="0"/>
        <v>(0,420)</v>
      </c>
      <c r="G42" s="37">
        <f t="shared" si="2"/>
        <v>4</v>
      </c>
      <c r="H42" s="41">
        <v>3.9E-2</v>
      </c>
      <c r="I42" s="43">
        <v>2.8000000000000003E-4</v>
      </c>
      <c r="J42" s="10"/>
    </row>
    <row r="43" spans="1:25" x14ac:dyDescent="0.3">
      <c r="A43" s="16">
        <v>41</v>
      </c>
      <c r="B43" s="11" t="s">
        <v>51</v>
      </c>
      <c r="C43" s="11" t="s">
        <v>75</v>
      </c>
      <c r="D43" s="18">
        <v>0</v>
      </c>
      <c r="E43" s="19">
        <f t="shared" si="1"/>
        <v>420</v>
      </c>
      <c r="F43" s="21" t="str">
        <f t="shared" si="0"/>
        <v>(0,420)</v>
      </c>
      <c r="G43" s="38">
        <f t="shared" si="2"/>
        <v>8</v>
      </c>
      <c r="H43" s="41">
        <v>138.14499999999998</v>
      </c>
      <c r="I43" s="43">
        <v>0.79858499999999999</v>
      </c>
      <c r="J43" s="11"/>
    </row>
    <row r="44" spans="1:25" x14ac:dyDescent="0.3">
      <c r="A44" s="25">
        <v>42</v>
      </c>
      <c r="B44" s="10" t="s">
        <v>52</v>
      </c>
      <c r="C44" s="10" t="s">
        <v>74</v>
      </c>
      <c r="D44" s="19">
        <v>0</v>
      </c>
      <c r="E44" s="19">
        <f t="shared" si="1"/>
        <v>420</v>
      </c>
      <c r="F44" s="23" t="str">
        <f t="shared" si="0"/>
        <v>(0,420)</v>
      </c>
      <c r="G44" s="38">
        <f t="shared" si="2"/>
        <v>4</v>
      </c>
      <c r="H44" s="41">
        <v>2.028</v>
      </c>
      <c r="I44" s="43">
        <v>3.7060000000000001E-3</v>
      </c>
      <c r="J44" s="10"/>
    </row>
    <row r="45" spans="1:25" x14ac:dyDescent="0.3">
      <c r="A45" s="16">
        <v>43</v>
      </c>
      <c r="B45" s="11" t="s">
        <v>53</v>
      </c>
      <c r="C45" s="11" t="s">
        <v>76</v>
      </c>
      <c r="D45" s="18">
        <v>0</v>
      </c>
      <c r="E45" s="19">
        <f t="shared" si="1"/>
        <v>420</v>
      </c>
      <c r="F45" s="21" t="str">
        <f t="shared" si="0"/>
        <v>(0,420)</v>
      </c>
      <c r="G45" s="38">
        <f t="shared" si="2"/>
        <v>12</v>
      </c>
      <c r="H45" s="41">
        <v>12.158999999999999</v>
      </c>
      <c r="I45" s="43">
        <v>5.6738999999999998E-2</v>
      </c>
      <c r="J45" s="11"/>
    </row>
    <row r="46" spans="1:25" x14ac:dyDescent="0.3">
      <c r="A46" s="16">
        <v>44</v>
      </c>
      <c r="B46" s="11" t="s">
        <v>54</v>
      </c>
      <c r="C46" s="11" t="s">
        <v>74</v>
      </c>
      <c r="D46" s="18">
        <v>0</v>
      </c>
      <c r="E46" s="19">
        <f t="shared" si="1"/>
        <v>420</v>
      </c>
      <c r="F46" s="21" t="str">
        <f t="shared" si="0"/>
        <v>(0,420)</v>
      </c>
      <c r="G46" s="38">
        <f t="shared" si="2"/>
        <v>4</v>
      </c>
      <c r="H46" s="41">
        <v>1.0269999999999999</v>
      </c>
      <c r="I46" s="43">
        <v>2.8549999999999999E-3</v>
      </c>
      <c r="J46" s="11"/>
    </row>
    <row r="47" spans="1:25" x14ac:dyDescent="0.3">
      <c r="A47" s="16">
        <v>45</v>
      </c>
      <c r="B47" s="11" t="s">
        <v>55</v>
      </c>
      <c r="C47" s="11" t="s">
        <v>76</v>
      </c>
      <c r="D47" s="18">
        <v>0</v>
      </c>
      <c r="E47" s="19">
        <f t="shared" si="1"/>
        <v>420</v>
      </c>
      <c r="F47" s="21" t="str">
        <f t="shared" si="0"/>
        <v>(0,420)</v>
      </c>
      <c r="G47" s="38">
        <f t="shared" si="2"/>
        <v>12</v>
      </c>
      <c r="H47" s="41">
        <v>0.99</v>
      </c>
      <c r="I47" s="43">
        <v>1.8600000000000001E-3</v>
      </c>
      <c r="J47" s="11"/>
    </row>
    <row r="48" spans="1:25" x14ac:dyDescent="0.3">
      <c r="A48" s="16">
        <v>46</v>
      </c>
      <c r="B48" s="11" t="s">
        <v>56</v>
      </c>
      <c r="C48" s="11" t="s">
        <v>74</v>
      </c>
      <c r="D48" s="18">
        <v>0</v>
      </c>
      <c r="E48" s="19">
        <f t="shared" si="1"/>
        <v>420</v>
      </c>
      <c r="F48" s="21" t="str">
        <f t="shared" si="0"/>
        <v>(0,420)</v>
      </c>
      <c r="G48" s="38">
        <f t="shared" si="2"/>
        <v>4</v>
      </c>
      <c r="H48" s="41">
        <v>6.7320000000000002</v>
      </c>
      <c r="I48" s="43">
        <v>1.3069000000000001E-2</v>
      </c>
      <c r="J48" s="11"/>
    </row>
    <row r="49" spans="1:13" x14ac:dyDescent="0.3">
      <c r="A49" s="16">
        <v>47</v>
      </c>
      <c r="B49" s="11" t="s">
        <v>57</v>
      </c>
      <c r="C49" s="11" t="s">
        <v>74</v>
      </c>
      <c r="D49" s="18">
        <v>0</v>
      </c>
      <c r="E49" s="19">
        <f t="shared" si="1"/>
        <v>420</v>
      </c>
      <c r="F49" s="21" t="str">
        <f t="shared" si="0"/>
        <v>(0,420)</v>
      </c>
      <c r="G49" s="38">
        <f t="shared" si="2"/>
        <v>4</v>
      </c>
      <c r="H49" s="41">
        <v>18.600000000000001</v>
      </c>
      <c r="I49" s="43">
        <v>9.2069999999999999E-2</v>
      </c>
      <c r="J49" s="11"/>
    </row>
    <row r="50" spans="1:13" x14ac:dyDescent="0.3">
      <c r="A50" s="16">
        <v>48</v>
      </c>
      <c r="B50" s="11" t="s">
        <v>58</v>
      </c>
      <c r="C50" s="11" t="s">
        <v>74</v>
      </c>
      <c r="D50" s="18">
        <v>0</v>
      </c>
      <c r="E50" s="19">
        <f t="shared" si="1"/>
        <v>420</v>
      </c>
      <c r="F50" s="21" t="str">
        <f t="shared" si="0"/>
        <v>(0,420)</v>
      </c>
      <c r="G50" s="38">
        <f t="shared" si="2"/>
        <v>4</v>
      </c>
      <c r="H50" s="41">
        <v>46.244999999999997</v>
      </c>
      <c r="I50" s="43">
        <v>0.10581</v>
      </c>
      <c r="J50" s="11"/>
    </row>
    <row r="51" spans="1:13" x14ac:dyDescent="0.3">
      <c r="A51" s="16">
        <v>49</v>
      </c>
      <c r="B51" s="11" t="s">
        <v>59</v>
      </c>
      <c r="C51" s="11" t="s">
        <v>76</v>
      </c>
      <c r="D51" s="18">
        <v>0</v>
      </c>
      <c r="E51" s="19">
        <f t="shared" si="1"/>
        <v>420</v>
      </c>
      <c r="F51" s="21" t="str">
        <f t="shared" si="0"/>
        <v>(0,420)</v>
      </c>
      <c r="G51" s="38">
        <f t="shared" si="2"/>
        <v>12</v>
      </c>
      <c r="H51" s="41">
        <v>38.99</v>
      </c>
      <c r="I51" s="43">
        <v>0.25630999999999998</v>
      </c>
      <c r="J51" s="11"/>
    </row>
    <row r="52" spans="1:13" x14ac:dyDescent="0.3">
      <c r="A52" s="16">
        <v>50</v>
      </c>
      <c r="B52" s="11" t="s">
        <v>60</v>
      </c>
      <c r="C52" s="11" t="s">
        <v>76</v>
      </c>
      <c r="D52" s="18">
        <v>0</v>
      </c>
      <c r="E52" s="19">
        <f t="shared" si="1"/>
        <v>420</v>
      </c>
      <c r="F52" s="21" t="str">
        <f t="shared" si="0"/>
        <v>(0,420)</v>
      </c>
      <c r="G52" s="38">
        <f t="shared" si="2"/>
        <v>12</v>
      </c>
      <c r="H52" s="41">
        <v>0.34</v>
      </c>
      <c r="I52" s="43">
        <v>2.5400000000000002E-3</v>
      </c>
      <c r="J52" s="11"/>
    </row>
    <row r="53" spans="1:13" x14ac:dyDescent="0.3">
      <c r="A53" s="16">
        <v>51</v>
      </c>
      <c r="B53" s="11" t="s">
        <v>61</v>
      </c>
      <c r="C53" s="11" t="s">
        <v>74</v>
      </c>
      <c r="D53" s="18">
        <v>0</v>
      </c>
      <c r="E53" s="19">
        <f t="shared" si="1"/>
        <v>420</v>
      </c>
      <c r="F53" s="21" t="str">
        <f t="shared" si="0"/>
        <v>(0,420)</v>
      </c>
      <c r="G53" s="38">
        <f t="shared" si="2"/>
        <v>4</v>
      </c>
      <c r="H53" s="41">
        <v>3.7829999999999999</v>
      </c>
      <c r="I53" s="43">
        <v>7.646E-3</v>
      </c>
      <c r="J53" s="11"/>
    </row>
    <row r="54" spans="1:13" x14ac:dyDescent="0.3">
      <c r="A54" s="16">
        <v>52</v>
      </c>
      <c r="B54" s="11" t="s">
        <v>62</v>
      </c>
      <c r="C54" s="11" t="s">
        <v>74</v>
      </c>
      <c r="D54" s="18">
        <v>0</v>
      </c>
      <c r="E54" s="19">
        <f t="shared" si="1"/>
        <v>420</v>
      </c>
      <c r="F54" s="21" t="str">
        <f t="shared" si="0"/>
        <v>(0,420)</v>
      </c>
      <c r="G54" s="38">
        <f t="shared" si="2"/>
        <v>4</v>
      </c>
      <c r="H54" s="41">
        <v>0.16600000000000001</v>
      </c>
      <c r="I54" s="43">
        <v>1.606E-3</v>
      </c>
      <c r="J54" s="11"/>
    </row>
    <row r="55" spans="1:13" x14ac:dyDescent="0.3">
      <c r="A55" s="16">
        <v>53</v>
      </c>
      <c r="B55" s="11" t="s">
        <v>63</v>
      </c>
      <c r="C55" s="11" t="s">
        <v>74</v>
      </c>
      <c r="D55" s="18">
        <v>0</v>
      </c>
      <c r="E55" s="19">
        <f t="shared" si="1"/>
        <v>420</v>
      </c>
      <c r="F55" s="21" t="str">
        <f t="shared" si="0"/>
        <v>(0,420)</v>
      </c>
      <c r="G55" s="38">
        <f t="shared" si="2"/>
        <v>4</v>
      </c>
      <c r="H55" s="41">
        <v>4.83</v>
      </c>
      <c r="I55" s="43">
        <v>1.7569999999999999E-2</v>
      </c>
      <c r="J55" s="11"/>
    </row>
    <row r="56" spans="1:13" x14ac:dyDescent="0.3">
      <c r="A56" s="16">
        <v>54</v>
      </c>
      <c r="B56" s="11" t="s">
        <v>64</v>
      </c>
      <c r="C56" s="11" t="s">
        <v>76</v>
      </c>
      <c r="D56" s="18">
        <v>0</v>
      </c>
      <c r="E56" s="19">
        <f t="shared" si="1"/>
        <v>420</v>
      </c>
      <c r="F56" s="21" t="str">
        <f t="shared" si="0"/>
        <v>(0,420)</v>
      </c>
      <c r="G56" s="38">
        <f t="shared" si="2"/>
        <v>12</v>
      </c>
      <c r="H56" s="41">
        <v>230.79999999999998</v>
      </c>
      <c r="I56" s="43">
        <v>0.461148</v>
      </c>
      <c r="J56" s="11"/>
    </row>
    <row r="57" spans="1:13" x14ac:dyDescent="0.3">
      <c r="A57" s="16">
        <v>55</v>
      </c>
      <c r="B57" s="11" t="s">
        <v>65</v>
      </c>
      <c r="C57" s="11" t="s">
        <v>74</v>
      </c>
      <c r="D57" s="18">
        <v>0</v>
      </c>
      <c r="E57" s="19">
        <f t="shared" si="1"/>
        <v>420</v>
      </c>
      <c r="F57" s="21" t="str">
        <f t="shared" si="0"/>
        <v>(0,420)</v>
      </c>
      <c r="G57" s="38">
        <f t="shared" si="2"/>
        <v>4</v>
      </c>
      <c r="H57" s="41">
        <v>6</v>
      </c>
      <c r="I57" s="43">
        <v>1.9429999999999999E-2</v>
      </c>
      <c r="J57" s="11"/>
    </row>
    <row r="58" spans="1:13" x14ac:dyDescent="0.3">
      <c r="A58" s="16">
        <v>56</v>
      </c>
      <c r="B58" s="11" t="s">
        <v>66</v>
      </c>
      <c r="C58" s="11" t="s">
        <v>74</v>
      </c>
      <c r="D58" s="18">
        <v>0</v>
      </c>
      <c r="E58" s="19">
        <f t="shared" si="1"/>
        <v>420</v>
      </c>
      <c r="F58" s="21" t="str">
        <f t="shared" si="0"/>
        <v>(0,420)</v>
      </c>
      <c r="G58" s="38">
        <f t="shared" si="2"/>
        <v>4</v>
      </c>
      <c r="H58" s="41">
        <v>0.13600000000000001</v>
      </c>
      <c r="I58" s="43">
        <v>8.0600000000000008E-4</v>
      </c>
      <c r="J58" s="11"/>
    </row>
    <row r="59" spans="1:13" x14ac:dyDescent="0.3">
      <c r="A59" s="16">
        <v>57</v>
      </c>
      <c r="B59" s="11" t="s">
        <v>67</v>
      </c>
      <c r="C59" s="11" t="s">
        <v>76</v>
      </c>
      <c r="D59" s="18">
        <v>0</v>
      </c>
      <c r="E59" s="19">
        <f t="shared" si="1"/>
        <v>420</v>
      </c>
      <c r="F59" s="21" t="str">
        <f t="shared" si="0"/>
        <v>(0,420)</v>
      </c>
      <c r="G59" s="38">
        <f t="shared" si="2"/>
        <v>12</v>
      </c>
      <c r="H59" s="41">
        <v>6.73</v>
      </c>
      <c r="I59" s="43">
        <v>3.7232000000000001E-2</v>
      </c>
      <c r="J59" s="11"/>
    </row>
    <row r="60" spans="1:13" x14ac:dyDescent="0.3">
      <c r="A60" s="16">
        <v>58</v>
      </c>
      <c r="B60" s="11" t="s">
        <v>68</v>
      </c>
      <c r="C60" s="11" t="s">
        <v>76</v>
      </c>
      <c r="D60" s="18">
        <v>0</v>
      </c>
      <c r="E60" s="19">
        <f t="shared" si="1"/>
        <v>420</v>
      </c>
      <c r="F60" s="21" t="str">
        <f t="shared" si="0"/>
        <v>(0,420)</v>
      </c>
      <c r="G60" s="38">
        <f t="shared" si="2"/>
        <v>12</v>
      </c>
      <c r="H60" s="41">
        <v>0.4</v>
      </c>
      <c r="I60" s="43">
        <v>2.872E-3</v>
      </c>
      <c r="J60" s="11"/>
    </row>
    <row r="61" spans="1:13" x14ac:dyDescent="0.3">
      <c r="A61" s="16">
        <v>59</v>
      </c>
      <c r="B61" s="11" t="s">
        <v>69</v>
      </c>
      <c r="C61" s="11" t="s">
        <v>74</v>
      </c>
      <c r="D61" s="18">
        <v>0</v>
      </c>
      <c r="E61" s="19">
        <f t="shared" si="1"/>
        <v>420</v>
      </c>
      <c r="F61" s="21" t="str">
        <f t="shared" si="0"/>
        <v>(0,420)</v>
      </c>
      <c r="G61" s="38">
        <f t="shared" si="2"/>
        <v>4</v>
      </c>
      <c r="H61" s="41">
        <v>0.21</v>
      </c>
      <c r="I61" s="43">
        <v>1.23E-3</v>
      </c>
      <c r="J61" s="11"/>
    </row>
    <row r="62" spans="1:13" ht="15" thickBot="1" x14ac:dyDescent="0.35">
      <c r="A62" s="16">
        <v>60</v>
      </c>
      <c r="B62" s="11" t="s">
        <v>70</v>
      </c>
      <c r="C62" s="11" t="s">
        <v>74</v>
      </c>
      <c r="D62" s="18">
        <v>0</v>
      </c>
      <c r="E62" s="19">
        <f t="shared" si="1"/>
        <v>420</v>
      </c>
      <c r="F62" s="21" t="str">
        <f t="shared" si="0"/>
        <v>(0,420)</v>
      </c>
      <c r="G62" s="38">
        <f t="shared" si="2"/>
        <v>4</v>
      </c>
      <c r="H62" s="41">
        <v>2.9940000000000002</v>
      </c>
      <c r="I62" s="43">
        <v>5.6349999999999994E-3</v>
      </c>
      <c r="J62" s="11"/>
    </row>
    <row r="63" spans="1:13" x14ac:dyDescent="0.3">
      <c r="A63" s="16">
        <v>61</v>
      </c>
      <c r="B63" s="11" t="s">
        <v>71</v>
      </c>
      <c r="C63" s="11" t="s">
        <v>74</v>
      </c>
      <c r="D63" s="18">
        <v>0</v>
      </c>
      <c r="E63" s="19">
        <f t="shared" si="1"/>
        <v>420</v>
      </c>
      <c r="F63" s="21" t="str">
        <f t="shared" si="0"/>
        <v>(0,420)</v>
      </c>
      <c r="G63" s="38">
        <f t="shared" si="2"/>
        <v>4</v>
      </c>
      <c r="H63" s="41">
        <v>2.38</v>
      </c>
      <c r="I63" s="43">
        <v>4.0499999999999998E-3</v>
      </c>
      <c r="J63" s="11"/>
      <c r="K63" s="27" t="s">
        <v>77</v>
      </c>
      <c r="L63" s="28">
        <f>17/18</f>
        <v>0.94444444444444442</v>
      </c>
      <c r="M63" s="29"/>
    </row>
    <row r="64" spans="1:13" x14ac:dyDescent="0.3">
      <c r="A64" s="16">
        <v>62</v>
      </c>
      <c r="B64" s="11" t="s">
        <v>72</v>
      </c>
      <c r="C64" s="11" t="s">
        <v>74</v>
      </c>
      <c r="D64" s="18">
        <v>0</v>
      </c>
      <c r="E64" s="19">
        <f t="shared" si="1"/>
        <v>420</v>
      </c>
      <c r="F64" s="21" t="str">
        <f t="shared" si="0"/>
        <v>(0,420)</v>
      </c>
      <c r="G64" s="38">
        <f t="shared" si="2"/>
        <v>4</v>
      </c>
      <c r="H64" s="41">
        <v>31.370999999999999</v>
      </c>
      <c r="I64" s="43">
        <v>6.2932000000000002E-2</v>
      </c>
      <c r="J64" s="11"/>
      <c r="K64" s="30" t="s">
        <v>78</v>
      </c>
      <c r="L64" s="45">
        <f>SUM(H42:H65)</f>
        <v>692.99499999999989</v>
      </c>
      <c r="M64" s="31" t="s">
        <v>79</v>
      </c>
    </row>
    <row r="65" spans="1:13" ht="15" thickBot="1" x14ac:dyDescent="0.35">
      <c r="A65" s="17">
        <v>63</v>
      </c>
      <c r="B65" s="13" t="s">
        <v>73</v>
      </c>
      <c r="C65" s="13" t="s">
        <v>74</v>
      </c>
      <c r="D65" s="20">
        <v>0</v>
      </c>
      <c r="E65" s="19">
        <f t="shared" si="1"/>
        <v>420</v>
      </c>
      <c r="F65" s="24" t="str">
        <f t="shared" si="0"/>
        <v>(0,420)</v>
      </c>
      <c r="G65" s="36">
        <f t="shared" si="2"/>
        <v>4</v>
      </c>
      <c r="H65" s="42">
        <v>137.9</v>
      </c>
      <c r="I65" s="44">
        <v>0.26838000000000001</v>
      </c>
      <c r="J65" s="13"/>
      <c r="K65" s="32" t="s">
        <v>80</v>
      </c>
      <c r="L65" s="35">
        <f>SUM(I42:I65)</f>
        <v>2.2243610000000005</v>
      </c>
      <c r="M65" s="33" t="s">
        <v>81</v>
      </c>
    </row>
  </sheetData>
  <conditionalFormatting sqref="C1:C2">
    <cfRule type="colorScale" priority="17">
      <colorScale>
        <cfvo type="min"/>
        <cfvo type="max"/>
        <color rgb="FFFF7128"/>
        <color rgb="FFFFEF9C"/>
      </colorScale>
    </cfRule>
  </conditionalFormatting>
  <conditionalFormatting sqref="C3:C65">
    <cfRule type="colorScale" priority="13">
      <colorScale>
        <cfvo type="min"/>
        <cfvo type="max"/>
        <color rgb="FFFF7128"/>
        <color rgb="FFFFEF9C"/>
      </colorScale>
    </cfRule>
  </conditionalFormatting>
  <conditionalFormatting sqref="C2:F65">
    <cfRule type="containsText" dxfId="9" priority="1" operator="containsText" text="Φαρμακαποθήκη">
      <formula>NOT(ISERROR(SEARCH("Φαρμακαποθήκη",C2)))</formula>
    </cfRule>
    <cfRule type="containsText" dxfId="8" priority="2" operator="containsText" text="Νοσοκομείο">
      <formula>NOT(ISERROR(SEARCH("Νοσοκομείο",C2)))</formula>
    </cfRule>
    <cfRule type="containsText" dxfId="7" priority="3" operator="containsText" text="Φαρμακείο">
      <formula>NOT(ISERROR(SEARCH("Φαρμακείο",C2)))</formula>
    </cfRule>
  </conditionalFormatting>
  <conditionalFormatting sqref="C1:J1 J2">
    <cfRule type="containsText" dxfId="6" priority="14" operator="containsText" text="Φαρμακαποθήκη">
      <formula>NOT(ISERROR(SEARCH("Φαρμακαποθήκη",C1)))</formula>
    </cfRule>
    <cfRule type="containsText" dxfId="5" priority="15" operator="containsText" text="Νοσοκομείο">
      <formula>NOT(ISERROR(SEARCH("Νοσοκομείο",C1)))</formula>
    </cfRule>
    <cfRule type="containsText" dxfId="4" priority="16" operator="containsText" text="Φαρμακείο">
      <formula>NOT(ISERROR(SEARCH("Φαρμακείο",C1)))</formula>
    </cfRule>
  </conditionalFormatting>
  <conditionalFormatting sqref="D2 D4 D6 D8 D10 D12 D14 D16 D18 D20 D22 D24 D26 D28 D30 D32 D34 D36 D38 D40 D42 D44 D46 D48 D50 D52 D54 D56 D58 D60 D62 D64">
    <cfRule type="containsText" dxfId="3" priority="8" operator="containsText" text="Φαρμακείο">
      <formula>NOT(ISERROR(SEARCH("Φαρμακείο",D2)))</formula>
    </cfRule>
    <cfRule type="containsText" dxfId="2" priority="9" operator="containsText" text="Φαρμακείο">
      <formula>NOT(ISERROR(SEARCH("Φαρμακείο",D2)))</formula>
    </cfRule>
  </conditionalFormatting>
  <conditionalFormatting sqref="D2:D65">
    <cfRule type="colorScale" priority="7">
      <colorScale>
        <cfvo type="min"/>
        <cfvo type="max"/>
        <color rgb="FFFF7128"/>
        <color rgb="FFFFEF9C"/>
      </colorScale>
    </cfRule>
  </conditionalFormatting>
  <conditionalFormatting sqref="D1:J1 F2:F65 J2">
    <cfRule type="colorScale" priority="31">
      <colorScale>
        <cfvo type="min"/>
        <cfvo type="max"/>
        <color rgb="FFFF7128"/>
        <color rgb="FFFFEF9C"/>
      </colorScale>
    </cfRule>
  </conditionalFormatting>
  <conditionalFormatting sqref="E2:E65">
    <cfRule type="colorScale" priority="4">
      <colorScale>
        <cfvo type="min"/>
        <cfvo type="max"/>
        <color rgb="FFFF7128"/>
        <color rgb="FFFFEF9C"/>
      </colorScale>
    </cfRule>
    <cfRule type="containsText" dxfId="1" priority="5" operator="containsText" text="Φαρμακείο">
      <formula>NOT(ISERROR(SEARCH("Φαρμακείο",E2)))</formula>
    </cfRule>
    <cfRule type="containsText" dxfId="0" priority="6" operator="containsText" text="Φαρμακείο">
      <formula>NOT(ISERROR(SEARCH("Φαρμακείο",E2)))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2024-04-30T21:42:15Z</dcterms:modified>
</cp:coreProperties>
</file>