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yloyan\OneDrive - SourceAmerica\Documents\GitHub\WillYay_Data\"/>
    </mc:Choice>
  </mc:AlternateContent>
  <xr:revisionPtr revIDLastSave="0" documentId="13_ncr:1_{60ED1E54-28C3-48FB-8A0D-39C696B4C243}" xr6:coauthVersionLast="47" xr6:coauthVersionMax="47" xr10:uidLastSave="{00000000-0000-0000-0000-000000000000}"/>
  <bookViews>
    <workbookView xWindow="-110" yWindow="-110" windowWidth="19420" windowHeight="10300" tabRatio="749" activeTab="4" xr2:uid="{00000000-000D-0000-FFFF-FFFF00000000}"/>
  </bookViews>
  <sheets>
    <sheet name="Pivot 1" sheetId="3" r:id="rId1"/>
    <sheet name="Pivot 2" sheetId="4" r:id="rId2"/>
    <sheet name="Pivot 3" sheetId="5" r:id="rId3"/>
    <sheet name="Sheet5" sheetId="6" r:id="rId4"/>
    <sheet name="Statistical Analysis" sheetId="8" r:id="rId5"/>
    <sheet name="Crowdfunding" sheetId="1" r:id="rId6"/>
    <sheet name="Extra pivot" sheetId="7" r:id="rId7"/>
    <sheet name="Suggestion1" sheetId="9" r:id="rId8"/>
  </sheets>
  <definedNames>
    <definedName name="_xlnm._FilterDatabase" localSheetId="5" hidden="1">Crowdfunding!$A$1:$T$1001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Analysis'!$D$1</definedName>
    <definedName name="_xlchart.v1.13" hidden="1">'Statistical Analysis'!$D$2:$D$566</definedName>
    <definedName name="_xlchart.v1.14" hidden="1">'Statistical Analysis'!$E$1</definedName>
    <definedName name="_xlchart.v1.15" hidden="1">'Statistical Analysis'!$E$2:$E$566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  <definedName name="_xlchart.v1.9" hidden="1">'Statistical Analysis'!$A$2:$A$566</definedName>
    <definedName name="Main">Crowdfunding!$1:$1048576</definedName>
  </definedNames>
  <calcPr calcId="191029" calcMode="autoNoTable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8" l="1"/>
  <c r="P3" i="8"/>
  <c r="O4" i="8"/>
  <c r="O3" i="8"/>
  <c r="N4" i="8"/>
  <c r="N3" i="8"/>
  <c r="M4" i="8"/>
  <c r="L3" i="8"/>
  <c r="L4" i="8"/>
  <c r="M3" i="8"/>
  <c r="K4" i="8" l="1"/>
  <c r="K3" i="8"/>
  <c r="J4" i="8"/>
  <c r="J3" i="8"/>
  <c r="I4" i="8"/>
  <c r="I3" i="8"/>
  <c r="H4" i="8"/>
  <c r="H3" i="8"/>
  <c r="C13" i="6"/>
  <c r="D13" i="6"/>
  <c r="E13" i="6"/>
  <c r="C12" i="6"/>
  <c r="D12" i="6"/>
  <c r="E12" i="6"/>
  <c r="B12" i="6"/>
  <c r="C11" i="6"/>
  <c r="D11" i="6"/>
  <c r="E11" i="6"/>
  <c r="B11" i="6"/>
  <c r="C10" i="6"/>
  <c r="D10" i="6"/>
  <c r="E10" i="6"/>
  <c r="B10" i="6"/>
  <c r="C9" i="6"/>
  <c r="D9" i="6"/>
  <c r="E9" i="6"/>
  <c r="B9" i="6"/>
  <c r="C8" i="6"/>
  <c r="D8" i="6"/>
  <c r="E8" i="6"/>
  <c r="B8" i="6"/>
  <c r="C7" i="6"/>
  <c r="D7" i="6"/>
  <c r="E7" i="6"/>
  <c r="B7" i="6"/>
  <c r="C6" i="6"/>
  <c r="D6" i="6"/>
  <c r="E6" i="6"/>
  <c r="B6" i="6"/>
  <c r="C5" i="6"/>
  <c r="D5" i="6"/>
  <c r="E5" i="6"/>
  <c r="B5" i="6"/>
  <c r="C4" i="6"/>
  <c r="D4" i="6"/>
  <c r="E4" i="6"/>
  <c r="B4" i="6"/>
  <c r="C3" i="6"/>
  <c r="D3" i="6"/>
  <c r="E3" i="6"/>
  <c r="B3" i="6"/>
  <c r="B13" i="6"/>
  <c r="B2" i="6"/>
  <c r="C2" i="6"/>
  <c r="D2" i="6"/>
  <c r="E2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3" i="6" l="1"/>
  <c r="F12" i="6"/>
  <c r="F11" i="6"/>
  <c r="F10" i="6"/>
  <c r="F9" i="6"/>
  <c r="F8" i="6"/>
  <c r="F7" i="6"/>
  <c r="H13" i="6"/>
  <c r="G13" i="6"/>
  <c r="F5" i="6"/>
  <c r="F4" i="6"/>
  <c r="F3" i="6"/>
  <c r="F6" i="6"/>
  <c r="H12" i="6"/>
  <c r="G12" i="6"/>
  <c r="F2" i="6"/>
  <c r="H2" i="6"/>
  <c r="G2" i="6"/>
  <c r="G9" i="6"/>
  <c r="H9" i="6"/>
  <c r="G11" i="6"/>
  <c r="H11" i="6"/>
  <c r="G10" i="6"/>
  <c r="H10" i="6"/>
  <c r="G8" i="6"/>
  <c r="H8" i="6"/>
  <c r="G7" i="6"/>
  <c r="H7" i="6"/>
  <c r="G6" i="6"/>
  <c r="H6" i="6"/>
  <c r="H5" i="6"/>
  <c r="G5" i="6"/>
  <c r="G4" i="6"/>
  <c r="H4" i="6"/>
  <c r="G3" i="6"/>
  <c r="H3" i="6"/>
</calcChain>
</file>

<file path=xl/sharedStrings.xml><?xml version="1.0" encoding="utf-8"?>
<sst xmlns="http://schemas.openxmlformats.org/spreadsheetml/2006/main" count="9098" uniqueCount="2131">
  <si>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</si>
  <si>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</si>
  <si>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</si>
  <si>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</si>
  <si>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</si>
  <si>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</si>
  <si>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</si>
  <si>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</si>
  <si>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</si>
  <si>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</si>
  <si>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</si>
  <si>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</si>
  <si>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</si>
  <si>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</si>
  <si>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</si>
  <si>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</si>
  <si>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</si>
  <si>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</si>
  <si>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</si>
  <si>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</si>
  <si>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</si>
  <si>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</si>
  <si>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</si>
  <si>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</si>
  <si>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</si>
  <si>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</si>
  <si>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</si>
  <si>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</si>
  <si>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</si>
  <si>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</si>
  <si>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</si>
  <si>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</si>
  <si>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</si>
  <si>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</si>
  <si>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</si>
  <si>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</si>
  <si>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</si>
  <si>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</si>
  <si>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</si>
  <si>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</si>
  <si>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</si>
  <si>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</si>
  <si>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</si>
  <si>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</si>
  <si>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</si>
  <si>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</si>
  <si>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</si>
  <si>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</si>
  <si>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</si>
  <si>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</si>
  <si>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</si>
  <si>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</si>
  <si>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</si>
  <si>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</si>
  <si>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</si>
  <si>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</si>
  <si>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</si>
  <si>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</si>
  <si>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</si>
  <si>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</si>
  <si>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</si>
  <si>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</si>
  <si>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</si>
  <si>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</si>
  <si>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</si>
  <si>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</si>
  <si>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</si>
  <si>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</si>
  <si>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</si>
  <si>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</si>
  <si>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</si>
  <si>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</si>
  <si>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</si>
  <si>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</si>
  <si>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</si>
  <si>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</si>
  <si>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</si>
  <si>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</si>
  <si>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</si>
  <si>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</si>
  <si>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</si>
  <si>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</si>
  <si>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</si>
  <si>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</si>
  <si>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</si>
  <si>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</si>
  <si>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</si>
  <si>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</si>
  <si>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</si>
  <si>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</si>
  <si>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</si>
  <si>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</si>
  <si>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</si>
  <si>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</si>
  <si>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</si>
  <si>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</si>
  <si>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</si>
  <si>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</si>
  <si>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</si>
  <si>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</si>
  <si>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</si>
  <si>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</si>
  <si>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</si>
  <si>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</si>
  <si>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</si>
  <si>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</si>
  <si>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</si>
  <si>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</si>
  <si>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</si>
  <si>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</si>
  <si>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</si>
  <si>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</si>
  <si>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</si>
  <si>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</si>
  <si>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</si>
  <si>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</si>
  <si>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</si>
  <si>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</si>
  <si>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</si>
  <si>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</si>
  <si>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</si>
  <si>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</si>
  <si>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</si>
  <si>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</si>
  <si>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</si>
  <si>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</si>
  <si>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</si>
  <si>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</si>
  <si>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</si>
  <si>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</si>
  <si>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</si>
  <si>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</si>
  <si>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</si>
  <si>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</si>
  <si>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</si>
  <si>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</si>
  <si>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</si>
  <si>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</si>
  <si>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</si>
  <si>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</si>
  <si>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</si>
  <si>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</si>
  <si>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</si>
  <si>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</si>
  <si>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</si>
  <si>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</si>
  <si>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</si>
  <si>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</si>
  <si>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</si>
  <si>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</si>
  <si>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</si>
  <si>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</si>
  <si>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</si>
  <si>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</si>
  <si>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</si>
  <si>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</si>
  <si>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</si>
  <si>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</si>
  <si>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</si>
  <si>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</si>
  <si>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</si>
  <si>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</si>
  <si>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</si>
  <si>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</si>
  <si>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</si>
  <si>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</si>
  <si>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</si>
  <si>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</si>
  <si>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</si>
  <si>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</si>
  <si>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</si>
  <si>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</si>
  <si>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</si>
  <si>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</si>
  <si>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</si>
  <si>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</si>
  <si>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</si>
  <si>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</si>
  <si>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</si>
  <si>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</si>
  <si>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</si>
  <si>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</si>
  <si>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</si>
  <si>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</si>
  <si>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</si>
  <si>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</si>
  <si>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</si>
  <si>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</si>
  <si>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</si>
  <si>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</si>
  <si>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</si>
  <si>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</si>
  <si>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</si>
  <si>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</si>
  <si>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</si>
  <si>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</si>
  <si>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</si>
  <si>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</si>
  <si>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</si>
  <si>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</si>
  <si>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</si>
  <si>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</si>
  <si>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</si>
  <si>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</si>
  <si>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</si>
  <si>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</si>
  <si>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</si>
  <si>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</si>
  <si>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</si>
  <si>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</si>
  <si>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</si>
  <si>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</si>
  <si>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</si>
  <si>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</si>
  <si>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</si>
  <si>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</si>
  <si>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</si>
  <si>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</si>
  <si>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</si>
  <si>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</si>
  <si>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</si>
  <si>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</si>
  <si>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</si>
  <si>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</si>
  <si>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</si>
  <si>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</si>
  <si>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</si>
  <si>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</si>
  <si>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</si>
  <si>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</si>
  <si>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</si>
  <si>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</si>
  <si>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</si>
  <si>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</si>
  <si>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</si>
  <si>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</si>
  <si>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</si>
  <si>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</si>
  <si>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</si>
  <si>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</si>
  <si>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</si>
  <si>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</si>
  <si>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</si>
  <si>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</si>
  <si>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</si>
  <si>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</si>
  <si>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</si>
  <si>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</si>
  <si>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</si>
  <si>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</si>
  <si>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</si>
  <si>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</si>
  <si>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</si>
  <si>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</si>
  <si>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</si>
  <si>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</si>
  <si>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</si>
  <si>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</si>
  <si>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</si>
  <si>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</si>
  <si>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</si>
  <si>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</si>
  <si>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</si>
  <si>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</si>
  <si>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</si>
  <si>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</si>
  <si>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</si>
  <si>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</si>
  <si>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</si>
  <si>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</si>
  <si>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</si>
  <si>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</si>
  <si>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</si>
  <si>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</si>
  <si>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</si>
  <si>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</si>
  <si>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</si>
  <si>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</si>
  <si>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</si>
  <si>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</si>
  <si>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</si>
  <si>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</si>
  <si>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</si>
  <si>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</si>
  <si>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</si>
  <si>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</si>
  <si>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</si>
  <si>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</si>
  <si>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</si>
  <si>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</si>
  <si>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</si>
  <si>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</si>
  <si>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</si>
  <si>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</si>
  <si>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</si>
  <si>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</si>
  <si>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</si>
  <si>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</si>
  <si>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</si>
  <si>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</si>
  <si>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</si>
  <si>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</si>
  <si>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</si>
  <si>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</si>
  <si>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</si>
  <si>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</si>
  <si>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</si>
  <si>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</si>
  <si>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</si>
  <si>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</si>
  <si>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</si>
  <si>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</si>
  <si>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</si>
  <si>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</si>
  <si>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</si>
  <si>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</si>
  <si>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</si>
  <si>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</si>
  <si>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</si>
  <si>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</si>
  <si>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</si>
  <si>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</si>
  <si>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</si>
  <si>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</si>
  <si>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</si>
  <si>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</si>
  <si>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</si>
  <si>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</si>
  <si>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</si>
  <si>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</si>
  <si>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</si>
  <si>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</si>
  <si>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</si>
  <si>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</si>
  <si>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</si>
  <si>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</si>
  <si>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</si>
  <si>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</si>
  <si>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</si>
  <si>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</si>
  <si>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</si>
  <si>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</si>
  <si>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</si>
  <si>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</si>
  <si>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</si>
  <si>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</si>
  <si>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</si>
  <si>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</si>
  <si>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</si>
  <si>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</si>
  <si>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</si>
  <si>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</si>
  <si>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</si>
  <si>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</si>
  <si>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</si>
  <si>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</si>
  <si>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</si>
  <si>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</si>
  <si>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</si>
  <si>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</si>
  <si>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</si>
  <si>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</si>
  <si>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</si>
  <si>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</si>
  <si>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</si>
  <si>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</si>
  <si>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</si>
  <si>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</si>
  <si>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</si>
  <si>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</si>
  <si>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</si>
  <si>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</si>
  <si>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</si>
  <si>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</si>
  <si>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</si>
  <si>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</si>
  <si>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</si>
  <si>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</si>
  <si>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</si>
  <si>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</si>
  <si>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</si>
  <si>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</si>
  <si>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</si>
  <si>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</si>
  <si>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</si>
  <si>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</si>
  <si>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</si>
  <si>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</si>
  <si>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</si>
  <si>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</si>
  <si>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</si>
  <si>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</si>
  <si>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</si>
  <si>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</si>
  <si>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</si>
  <si>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</si>
  <si>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</si>
  <si>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</si>
  <si>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</si>
  <si>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</si>
  <si>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</si>
  <si>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</si>
  <si>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</si>
  <si>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</si>
  <si>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</si>
  <si>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</si>
  <si>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</si>
  <si>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</si>
  <si>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</si>
  <si>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</si>
  <si>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</si>
  <si>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</si>
  <si>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</si>
  <si>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</si>
  <si>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</si>
  <si>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</si>
  <si>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</si>
  <si>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</si>
  <si>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</si>
  <si>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</si>
  <si>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</si>
  <si>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</si>
  <si>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</si>
  <si>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</si>
  <si>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</si>
  <si>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</si>
  <si>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</si>
  <si>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</si>
  <si>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</si>
  <si>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</si>
  <si>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</si>
  <si>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</si>
  <si>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</si>
  <si>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</si>
  <si>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</si>
  <si>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</si>
  <si>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</si>
  <si>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</si>
  <si>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</si>
  <si>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</si>
  <si>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</si>
  <si>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</si>
  <si>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</si>
  <si>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</si>
  <si>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</si>
  <si>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</si>
  <si>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</si>
  <si>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</si>
  <si>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</si>
  <si>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</si>
  <si>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</si>
  <si>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</si>
  <si>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</si>
  <si>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</si>
  <si>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</si>
  <si>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</si>
  <si>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</si>
  <si>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</si>
  <si>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</si>
  <si>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</si>
  <si>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</si>
  <si>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</si>
  <si>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</si>
  <si>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</si>
  <si>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</si>
  <si>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</si>
  <si>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</si>
  <si>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</si>
  <si>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</si>
  <si>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</si>
  <si>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</si>
  <si>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</si>
  <si>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</si>
  <si>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</si>
  <si>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</si>
  <si>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</si>
  <si>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</si>
  <si>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</si>
  <si>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</si>
  <si>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</si>
  <si>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</si>
  <si>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</si>
  <si>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</si>
  <si>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</si>
  <si>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</si>
  <si>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</si>
  <si>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</si>
  <si>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</si>
  <si>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</si>
  <si>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</si>
  <si>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</si>
  <si>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</si>
  <si>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</si>
  <si>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</si>
  <si>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</si>
  <si>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</si>
  <si>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</si>
  <si>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</si>
  <si>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</si>
  <si>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</si>
  <si>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</si>
  <si>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</si>
  <si>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</si>
  <si>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</si>
  <si>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</si>
  <si>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</si>
  <si>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</si>
  <si>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</si>
  <si>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</si>
  <si>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</si>
  <si>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</si>
  <si>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</si>
  <si>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</si>
  <si>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</si>
  <si>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</si>
  <si>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</si>
  <si>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</si>
  <si>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</si>
  <si>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</si>
  <si>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</si>
  <si>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</si>
  <si>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</si>
  <si>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</si>
  <si>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</si>
  <si>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</si>
  <si>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</si>
  <si>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</si>
  <si>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</si>
  <si>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</si>
  <si>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</si>
  <si>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</si>
  <si>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</si>
  <si>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</si>
  <si>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</si>
  <si>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</si>
  <si>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</si>
  <si>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</si>
  <si>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</si>
  <si>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</si>
  <si>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</si>
  <si>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</si>
  <si>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</si>
  <si>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</si>
  <si>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</si>
  <si>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</si>
  <si>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</si>
  <si>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</si>
  <si>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</si>
  <si>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</si>
  <si>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</si>
  <si>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</si>
  <si>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</si>
  <si>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</si>
  <si>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</si>
  <si>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</si>
  <si>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</si>
  <si>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</si>
  <si>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</si>
  <si>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</si>
  <si>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</si>
  <si>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</si>
  <si>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</si>
  <si>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</si>
  <si>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</si>
  <si>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</si>
  <si>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</si>
  <si>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</si>
  <si>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</si>
  <si>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</si>
  <si>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</si>
  <si>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</si>
  <si>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</si>
  <si>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</si>
  <si>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</si>
  <si>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</si>
  <si>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</si>
  <si>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</si>
  <si>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</si>
  <si>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</si>
  <si>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</si>
  <si>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</si>
  <si>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</si>
  <si>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</si>
  <si>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</si>
  <si>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</si>
  <si>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</si>
  <si>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</si>
  <si>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</si>
  <si>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</si>
  <si>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</si>
  <si>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</si>
  <si>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</si>
  <si>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</si>
  <si>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</si>
  <si>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</si>
  <si>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</si>
  <si>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</si>
  <si>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</si>
  <si>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</si>
  <si>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</si>
  <si>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</si>
  <si>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</si>
  <si>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</si>
  <si>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</si>
  <si>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</si>
  <si>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</si>
  <si>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</si>
  <si>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</si>
  <si>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</si>
  <si>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</si>
  <si>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</si>
  <si>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</si>
  <si>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</si>
  <si>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</si>
  <si>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</si>
  <si>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</si>
  <si>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</si>
  <si>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</si>
  <si>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</si>
  <si>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</si>
  <si>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</si>
  <si>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</si>
  <si>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</si>
  <si>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</si>
  <si>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</si>
  <si>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</si>
  <si>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</si>
  <si>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</si>
  <si>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</si>
  <si>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</si>
  <si>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</si>
  <si>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</si>
  <si>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</si>
  <si>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</si>
  <si>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</si>
  <si>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</si>
  <si>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</si>
  <si>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</si>
  <si>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</si>
  <si>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</si>
  <si>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</si>
  <si>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</si>
  <si>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</si>
  <si>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</si>
  <si>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</si>
  <si>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</si>
  <si>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</si>
  <si>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</si>
  <si>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</si>
  <si>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</si>
  <si>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</si>
  <si>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</si>
  <si>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</si>
  <si>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</si>
  <si>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</si>
  <si>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</si>
  <si>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</si>
  <si>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</si>
  <si>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</si>
  <si>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</si>
  <si>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</si>
  <si>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</si>
  <si>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</si>
  <si>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</si>
  <si>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</si>
  <si>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</si>
  <si>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</si>
  <si>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</si>
  <si>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</si>
  <si>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</si>
  <si>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</si>
  <si>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</si>
  <si>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</si>
  <si>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</si>
  <si>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</si>
  <si>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</si>
  <si>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</si>
  <si>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</si>
  <si>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</si>
  <si>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</si>
  <si>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</si>
  <si>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</si>
  <si>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</si>
  <si>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</si>
  <si>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</si>
  <si>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</si>
  <si>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</si>
  <si>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</si>
  <si>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</si>
  <si>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</si>
  <si>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</si>
  <si>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</si>
  <si>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</si>
  <si>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</si>
  <si>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</si>
  <si>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</si>
  <si>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</si>
  <si>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</si>
  <si>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</si>
  <si>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</si>
  <si>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</si>
  <si>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</si>
  <si>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</si>
  <si>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</si>
  <si>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</si>
  <si>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</si>
  <si>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</si>
  <si>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</si>
  <si>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</si>
  <si>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</si>
  <si>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</si>
  <si>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</si>
  <si>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</si>
  <si>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</si>
  <si>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</si>
  <si>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</si>
  <si>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</si>
  <si>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</si>
  <si>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</si>
  <si>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</si>
  <si>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</si>
  <si>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</si>
  <si>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</si>
  <si>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</si>
  <si>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</si>
  <si>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</si>
  <si>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</si>
  <si>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</si>
  <si>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</si>
  <si>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</si>
  <si>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</si>
  <si>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</si>
  <si>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</si>
  <si>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</si>
  <si>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</si>
  <si>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</si>
  <si>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</si>
  <si>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</si>
  <si>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</si>
  <si>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</si>
  <si>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</si>
  <si>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</si>
  <si>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</si>
  <si>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</si>
  <si>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</si>
  <si>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</si>
  <si>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</si>
  <si>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</si>
  <si>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</si>
  <si>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</si>
  <si>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</si>
  <si>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</si>
  <si>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</si>
  <si>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</si>
  <si>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</si>
  <si>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</si>
  <si>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</si>
  <si>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</si>
  <si>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</si>
  <si>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</si>
  <si>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</si>
  <si>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</si>
  <si>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</si>
  <si>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</si>
  <si>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</si>
  <si>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</si>
  <si>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</si>
  <si>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</si>
  <si>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</si>
  <si>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</si>
  <si>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</si>
  <si>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</si>
  <si>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</si>
  <si>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</si>
  <si>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</si>
  <si>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</si>
  <si>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</si>
  <si>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</si>
  <si>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</si>
  <si>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</si>
  <si>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</si>
  <si>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</si>
  <si>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</si>
  <si>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</si>
  <si>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</si>
  <si>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</si>
  <si>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</si>
  <si>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</si>
  <si>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</si>
  <si>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</si>
  <si>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</si>
  <si>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</si>
  <si>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</si>
  <si>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</si>
  <si>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</si>
  <si>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</si>
  <si>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</si>
  <si>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</si>
  <si>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</si>
  <si>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</si>
  <si>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</si>
  <si>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</si>
  <si>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</si>
  <si>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</si>
  <si>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</si>
  <si>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</si>
  <si>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</si>
  <si>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</si>
  <si>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</si>
  <si>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</si>
  <si>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</si>
  <si>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</si>
  <si>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</si>
  <si>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</si>
  <si>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</si>
  <si>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</si>
  <si>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</si>
  <si>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</si>
  <si>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</si>
  <si>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</si>
  <si>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</si>
  <si>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</si>
  <si>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</si>
  <si>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</si>
  <si>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</si>
  <si>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</si>
  <si>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</si>
  <si>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</si>
  <si>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</si>
  <si>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</si>
  <si>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</si>
  <si>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</si>
  <si>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</si>
  <si>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</si>
  <si>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</si>
  <si>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</si>
  <si>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</si>
  <si>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</si>
  <si>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</si>
  <si>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</si>
  <si>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</si>
  <si>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</si>
  <si>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</si>
  <si>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</si>
  <si>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</si>
  <si>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</si>
  <si>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</si>
  <si>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</si>
  <si>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</si>
  <si>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</si>
  <si>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</si>
  <si>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</si>
  <si>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</si>
  <si>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</si>
  <si>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</si>
  <si>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</si>
  <si>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</si>
  <si>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</si>
  <si>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</si>
  <si>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</si>
  <si>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</si>
  <si>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</si>
  <si>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</si>
  <si>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</si>
  <si>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</si>
  <si>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</si>
  <si>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</si>
  <si>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</si>
  <si>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</si>
  <si>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</si>
  <si>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</si>
  <si>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</si>
  <si>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</si>
  <si>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</si>
  <si>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</si>
  <si>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</si>
  <si>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</si>
  <si>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</si>
  <si>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</si>
  <si>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</si>
  <si>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</si>
  <si>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</si>
  <si>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</si>
  <si>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</si>
  <si>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</si>
  <si>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</si>
  <si>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</si>
  <si>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</si>
  <si>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</si>
  <si>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</si>
  <si>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</si>
  <si>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</si>
  <si>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</si>
  <si>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</si>
  <si>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</si>
  <si>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</si>
  <si>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</si>
  <si>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</si>
  <si>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</si>
  <si>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</si>
  <si>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</si>
  <si>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</si>
  <si>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</si>
  <si>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</si>
  <si>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</si>
  <si>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</si>
  <si>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</si>
  <si>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</si>
  <si>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</si>
  <si>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</si>
  <si>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</si>
  <si>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</si>
  <si>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</si>
  <si>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</si>
  <si>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</si>
  <si>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</si>
  <si>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</si>
  <si>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</si>
  <si>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</si>
  <si>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</si>
  <si>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</si>
  <si>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</si>
  <si>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</si>
  <si>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</si>
  <si>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</si>
  <si>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</si>
  <si>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</si>
  <si>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</si>
  <si>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</si>
  <si>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</si>
  <si>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</si>
  <si>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</si>
  <si>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</si>
  <si>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</si>
  <si>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</si>
  <si>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</si>
  <si>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</si>
  <si>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</si>
  <si>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</si>
  <si>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</si>
  <si>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</si>
  <si>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</si>
  <si>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</si>
  <si>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</si>
  <si>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</si>
  <si>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</si>
  <si>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</si>
  <si>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</si>
  <si>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</si>
  <si>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</si>
  <si>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</si>
  <si>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</si>
  <si>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</si>
  <si>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</si>
  <si>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</si>
  <si>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</si>
  <si>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</si>
  <si>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</si>
  <si>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</si>
  <si>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</si>
  <si>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</si>
  <si>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</si>
  <si>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</si>
  <si>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</si>
  <si>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</si>
  <si>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</si>
  <si>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</si>
  <si>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</si>
  <si>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</si>
  <si>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</si>
  <si>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</si>
  <si>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</si>
  <si>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</si>
  <si>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</si>
  <si>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</si>
  <si>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</si>
  <si>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</si>
  <si>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</si>
  <si>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</si>
  <si>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</si>
  <si>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</si>
  <si>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</si>
  <si>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</si>
  <si>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</si>
  <si>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</si>
  <si>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</si>
  <si>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</si>
  <si>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</si>
  <si>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</si>
  <si>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</si>
  <si>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</si>
  <si>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</si>
  <si>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</si>
  <si>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</si>
  <si>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</si>
  <si>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</si>
  <si>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</si>
  <si>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</si>
  <si>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</si>
  <si>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</si>
  <si>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</si>
  <si>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</si>
  <si>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</si>
  <si>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</si>
  <si>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</si>
  <si>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</si>
  <si>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</si>
  <si>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</si>
  <si>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</si>
  <si>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</si>
  <si>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</si>
  <si>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</si>
  <si>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</si>
  <si>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</si>
  <si>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</si>
  <si>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</si>
  <si>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</si>
  <si>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</si>
  <si>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</si>
  <si>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</si>
  <si>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</si>
  <si>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</si>
  <si>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</si>
  <si>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</si>
  <si>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</si>
  <si>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</si>
  <si>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</si>
  <si>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</si>
  <si>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</si>
  <si>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</si>
  <si>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</si>
  <si>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</si>
  <si>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</si>
  <si>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</si>
  <si>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</si>
  <si>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</si>
  <si>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</si>
  <si>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</si>
  <si>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</si>
  <si>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</si>
  <si>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</si>
  <si>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</si>
  <si>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</si>
  <si>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</si>
  <si>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</si>
  <si>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</si>
  <si>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</si>
  <si>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</si>
  <si>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</si>
  <si>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</si>
  <si>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</si>
  <si>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</si>
  <si>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</si>
  <si>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</si>
  <si>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</si>
  <si>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</si>
  <si>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</si>
  <si>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</si>
  <si>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</si>
  <si>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</si>
  <si>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</si>
  <si>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</si>
  <si>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</si>
  <si>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</si>
  <si>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</si>
  <si>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</si>
  <si>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</si>
  <si>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</si>
  <si>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</si>
  <si>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</si>
  <si>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</si>
  <si>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</si>
  <si>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</si>
  <si>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</si>
  <si>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</si>
  <si>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</si>
  <si>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</si>
  <si>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</si>
  <si>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</si>
  <si>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</si>
  <si>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</si>
  <si>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</si>
  <si>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</si>
  <si>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</si>
  <si>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</si>
  <si>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</si>
  <si>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</si>
  <si>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</si>
  <si>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</si>
  <si>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</si>
  <si>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</si>
  <si>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</si>
  <si>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</si>
  <si>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</si>
  <si>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</si>
  <si>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</si>
  <si>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</si>
  <si>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</si>
  <si>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</si>
  <si>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</si>
  <si>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</si>
  <si>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</si>
  <si>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</si>
  <si>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</si>
  <si>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</si>
  <si>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</si>
  <si>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</si>
  <si>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</si>
  <si>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</si>
  <si>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</si>
  <si>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</si>
  <si>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</si>
  <si>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</si>
  <si>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</si>
  <si>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</si>
  <si>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</si>
  <si>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</si>
  <si>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</si>
  <si>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</si>
  <si>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</si>
  <si>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</si>
  <si>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</si>
  <si>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</si>
  <si>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</si>
  <si>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</si>
  <si>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</si>
  <si>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</si>
  <si>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</si>
  <si>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</si>
  <si>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</si>
  <si>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</si>
  <si>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</si>
  <si>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</si>
  <si>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</si>
  <si>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</si>
  <si>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</si>
  <si>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</si>
  <si>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</si>
  <si>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</si>
  <si>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</si>
  <si>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</si>
  <si>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</si>
  <si>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</si>
  <si>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</si>
  <si>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</si>
  <si>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</si>
  <si>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</si>
  <si>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</si>
  <si>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</si>
  <si>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</si>
  <si>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</si>
  <si>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</si>
  <si>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</si>
  <si>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</si>
  <si>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</si>
  <si>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</si>
  <si>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</si>
  <si>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</si>
  <si>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</si>
  <si>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</si>
  <si>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</si>
  <si>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</si>
  <si>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</si>
  <si>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</si>
  <si>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</si>
  <si>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</si>
  <si>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</si>
  <si>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</si>
  <si>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</si>
  <si>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</si>
  <si>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</si>
  <si>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</si>
  <si>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</si>
  <si>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</si>
  <si>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</si>
  <si>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</si>
  <si>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</si>
  <si>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</si>
  <si>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</si>
  <si>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</si>
  <si>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</si>
  <si>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</si>
  <si>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</si>
  <si>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</si>
  <si>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</si>
  <si>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</si>
  <si>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</si>
  <si>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</si>
  <si>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</si>
  <si>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</si>
  <si>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</si>
  <si>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</si>
  <si>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</si>
  <si>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</si>
  <si>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</si>
  <si>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</si>
  <si>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</si>
  <si>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</si>
  <si>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</si>
  <si>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</si>
  <si>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</si>
  <si>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</si>
  <si>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</si>
  <si>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</si>
  <si>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</si>
  <si>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</si>
  <si>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</si>
  <si>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</si>
  <si>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</si>
  <si>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</si>
  <si>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</si>
  <si>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</si>
  <si>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</si>
  <si>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</si>
  <si>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</si>
  <si>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</si>
  <si>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</si>
  <si>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</si>
  <si>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</si>
  <si>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</si>
  <si>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</si>
  <si>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</si>
  <si>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</si>
  <si>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</si>
  <si>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</si>
  <si>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</si>
  <si>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</si>
  <si>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</si>
  <si>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</si>
  <si>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</si>
  <si>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</si>
  <si>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</si>
  <si>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</si>
  <si>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</si>
  <si>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</si>
  <si>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</si>
  <si>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</si>
  <si>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</si>
  <si>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</si>
  <si>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</si>
  <si>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</si>
  <si>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</si>
  <si>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</si>
  <si>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</si>
  <si>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</si>
  <si>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</si>
  <si>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</si>
  <si>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</si>
  <si>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</si>
  <si>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</si>
  <si>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</si>
  <si>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</si>
  <si>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</si>
  <si>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</si>
  <si>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</si>
  <si>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</si>
  <si>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</si>
  <si>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</si>
  <si>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</si>
  <si>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</si>
  <si>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</si>
  <si>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</si>
  <si>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</si>
  <si>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</si>
  <si>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</si>
  <si>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</si>
  <si>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</si>
  <si>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</si>
  <si>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</si>
  <si>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</si>
  <si>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</si>
  <si>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</si>
  <si>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</si>
  <si>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</si>
  <si>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</si>
  <si>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</si>
  <si>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</si>
  <si>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</si>
  <si>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</si>
  <si>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</si>
  <si>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</si>
  <si>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</si>
  <si>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</si>
  <si>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</si>
  <si>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</si>
  <si>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</si>
  <si>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</si>
  <si>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</si>
  <si>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</si>
  <si>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</si>
  <si>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</si>
  <si>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</si>
  <si>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</si>
  <si>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</si>
  <si>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</si>
  <si>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</si>
  <si>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</si>
  <si>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</si>
  <si>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</si>
  <si>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</si>
  <si>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</si>
  <si>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</si>
  <si>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</si>
  <si>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</si>
  <si>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</si>
  <si>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</si>
  <si>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</si>
  <si>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</si>
  <si>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</si>
  <si>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</si>
  <si>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</si>
  <si>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</si>
  <si>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</si>
  <si>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</si>
  <si>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</si>
  <si>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</si>
  <si>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</si>
  <si>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</si>
  <si>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</si>
  <si>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</si>
  <si>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</si>
  <si>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</si>
  <si>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</si>
  <si>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</si>
  <si>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</si>
  <si>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</si>
  <si>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</si>
  <si>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</si>
  <si>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</si>
  <si>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</si>
  <si>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</si>
  <si>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</si>
  <si>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</si>
  <si>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</si>
  <si>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</si>
  <si>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</si>
  <si>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</si>
  <si>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</si>
  <si>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</si>
  <si>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</si>
  <si>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</si>
  <si>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</si>
  <si>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</si>
  <si>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</si>
  <si>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</si>
  <si>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</si>
  <si>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</si>
  <si>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</si>
  <si>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</si>
  <si>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</si>
  <si>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</si>
  <si>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</si>
  <si>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</si>
  <si>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</si>
  <si>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</si>
  <si>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</si>
  <si>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</si>
  <si>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</si>
  <si>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</si>
  <si>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</si>
  <si>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</si>
  <si>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</si>
  <si>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</si>
  <si>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</si>
  <si>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</si>
  <si>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</si>
  <si>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</si>
  <si>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</si>
  <si>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</si>
  <si>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</si>
  <si>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</si>
  <si>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</si>
  <si>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</si>
  <si>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</si>
  <si>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</si>
  <si>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</si>
  <si>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</si>
  <si>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</si>
  <si>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</si>
  <si>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</si>
  <si>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</si>
  <si>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</si>
  <si>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</si>
  <si>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</si>
  <si>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</si>
  <si>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</si>
  <si>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</si>
  <si>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</si>
  <si>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</si>
  <si>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</si>
  <si>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</si>
  <si>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</si>
  <si>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</si>
  <si>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</si>
  <si>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</si>
  <si>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</si>
  <si>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</si>
  <si>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</si>
  <si>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</si>
  <si>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</si>
  <si>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</si>
  <si>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</si>
  <si>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</si>
  <si>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</si>
  <si>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</si>
  <si>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</si>
  <si>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</si>
  <si>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</si>
  <si>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</si>
  <si>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</si>
  <si>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</si>
  <si>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</si>
  <si>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</si>
  <si>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</si>
  <si>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</si>
  <si>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</si>
  <si>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</si>
  <si>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</si>
  <si>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</si>
  <si>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</si>
  <si>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</si>
  <si>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</si>
  <si>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</si>
  <si>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</si>
  <si>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</si>
  <si>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</si>
  <si>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</si>
  <si>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</si>
  <si>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</si>
  <si>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</si>
  <si>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</si>
  <si>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</si>
  <si>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</si>
  <si>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</si>
  <si>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</si>
  <si>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</si>
  <si>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</si>
  <si>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</si>
  <si>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</si>
  <si>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</si>
  <si>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</si>
  <si>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</si>
  <si>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</si>
  <si>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</si>
  <si>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</si>
  <si>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</si>
  <si>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</si>
  <si>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</si>
  <si>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</si>
  <si>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</si>
  <si>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</si>
  <si>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</si>
  <si>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</si>
  <si>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</si>
  <si>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</si>
  <si>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</si>
  <si>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</si>
  <si>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</si>
  <si>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</si>
  <si>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</si>
  <si>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</si>
  <si>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</si>
  <si>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</si>
  <si>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</si>
  <si>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</si>
  <si>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</si>
  <si>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</si>
  <si>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</si>
  <si>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</si>
  <si>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</si>
  <si>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</si>
  <si>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</si>
  <si>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</si>
  <si>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</si>
  <si>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</si>
  <si>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</si>
  <si>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</si>
  <si>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</si>
  <si>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</si>
  <si>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</si>
  <si>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</si>
  <si>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</si>
  <si>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</si>
  <si>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</si>
  <si>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</si>
  <si>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</si>
  <si>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</si>
  <si>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</si>
  <si>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</si>
  <si>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</si>
  <si>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</si>
  <si>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</si>
  <si>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</si>
  <si>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</si>
  <si>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</si>
  <si>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</si>
  <si>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</si>
  <si>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</si>
  <si>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</si>
  <si>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</si>
  <si>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</si>
  <si>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</si>
  <si>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</si>
  <si>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</si>
  <si>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</si>
  <si>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</si>
  <si>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</si>
  <si>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</si>
  <si>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</si>
  <si>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</si>
  <si>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</si>
  <si>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</si>
  <si>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</si>
  <si>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</si>
  <si>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</si>
  <si>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</si>
  <si>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</si>
  <si>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</si>
  <si>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</si>
  <si>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</si>
  <si>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</si>
  <si>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</si>
  <si>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</si>
  <si>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</si>
  <si>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</si>
  <si>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</si>
  <si>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</si>
  <si>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</si>
  <si>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</si>
  <si>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</si>
  <si>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</si>
  <si>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</si>
  <si>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</si>
  <si>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</si>
  <si>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</si>
  <si>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</si>
  <si>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</si>
  <si>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</si>
  <si>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</si>
  <si>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</si>
  <si>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</si>
  <si>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</si>
  <si>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</si>
  <si>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</si>
  <si>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</si>
  <si>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</si>
  <si>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</si>
  <si>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</si>
  <si>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</si>
  <si>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</si>
  <si>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</si>
  <si>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</si>
  <si>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</si>
  <si>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</si>
  <si>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</si>
  <si>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</si>
  <si>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</si>
  <si>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</si>
  <si>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</si>
  <si>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</si>
  <si>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</si>
  <si>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</si>
  <si>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</si>
  <si>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</si>
  <si>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</si>
  <si>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</si>
  <si>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</si>
  <si>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</si>
  <si>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</si>
  <si>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</si>
  <si>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</si>
  <si>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</si>
  <si>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</si>
  <si>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</si>
  <si>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</si>
  <si>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</si>
  <si>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</si>
  <si>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</si>
  <si>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</si>
  <si>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</si>
  <si>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</si>
  <si>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</si>
  <si>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</si>
  <si>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</si>
  <si>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</si>
  <si>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</si>
  <si>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</si>
  <si>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</si>
  <si>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</si>
  <si>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</si>
  <si>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</si>
  <si>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</si>
  <si>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</si>
  <si>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</si>
  <si>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</si>
  <si>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</si>
  <si>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</si>
  <si>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</si>
  <si>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</si>
  <si>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</si>
  <si>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</si>
  <si>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</si>
  <si>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</si>
  <si>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</si>
  <si>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</si>
  <si>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</si>
  <si>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</si>
  <si>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</si>
  <si>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</si>
  <si>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</si>
  <si>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</si>
  <si>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</si>
  <si>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</si>
  <si>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</si>
  <si>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</si>
  <si>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</si>
  <si>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</si>
  <si>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</si>
  <si>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</si>
  <si>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</si>
  <si>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</si>
  <si>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</si>
  <si>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</si>
  <si>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</si>
  <si>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</si>
  <si>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</si>
  <si>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</si>
  <si>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</si>
  <si>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</si>
  <si>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</si>
  <si>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</si>
  <si>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</si>
  <si>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</si>
  <si>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</si>
  <si>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</si>
  <si>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</si>
  <si>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</si>
  <si>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</si>
  <si>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</si>
  <si>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</si>
  <si>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</si>
  <si>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</si>
  <si>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</si>
  <si>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</si>
  <si>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</si>
  <si>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</si>
  <si>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</si>
  <si>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</si>
  <si>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</si>
  <si>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</si>
  <si>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</si>
  <si>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</si>
  <si>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</si>
  <si>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</si>
  <si>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</si>
  <si>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</si>
  <si>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</si>
  <si>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</si>
  <si>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</si>
  <si>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</si>
  <si>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</si>
  <si>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</si>
  <si>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</si>
  <si>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</si>
  <si>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</si>
  <si>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</si>
  <si>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</si>
  <si>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</si>
  <si>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</si>
  <si>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</si>
  <si>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</si>
  <si>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</si>
  <si>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</si>
  <si>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</si>
  <si>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</si>
  <si>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</si>
  <si>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</si>
  <si>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</si>
  <si>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</si>
  <si>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</si>
  <si>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</si>
  <si>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</si>
  <si>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</si>
  <si>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</si>
  <si>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</si>
  <si>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</si>
  <si>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</si>
  <si>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</si>
  <si>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</si>
  <si>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</si>
  <si>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</si>
  <si>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</si>
  <si>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</si>
  <si>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</si>
  <si>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</si>
  <si>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</si>
  <si>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</si>
  <si>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</si>
  <si>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</si>
  <si>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</si>
  <si>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</si>
  <si>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</si>
  <si>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</si>
  <si>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</si>
  <si>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</si>
  <si>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</si>
  <si>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</si>
  <si>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</si>
  <si>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</si>
  <si>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</si>
  <si>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</si>
  <si>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</si>
  <si>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</si>
  <si>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</si>
  <si>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</si>
  <si>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</si>
  <si>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</si>
  <si>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</si>
  <si>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</si>
  <si>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</si>
  <si>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</si>
  <si>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</si>
  <si>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</si>
  <si>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</si>
  <si>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</si>
  <si>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</si>
  <si>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</si>
  <si>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</si>
  <si>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</si>
  <si>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</si>
  <si>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</si>
  <si>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</si>
  <si>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</si>
  <si>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</si>
  <si>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</si>
  <si>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</si>
  <si>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</si>
  <si>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</si>
  <si>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</si>
  <si>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</si>
  <si>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</si>
  <si>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</si>
  <si>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</si>
  <si>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</si>
  <si>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</si>
  <si>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</si>
  <si>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</si>
  <si>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</si>
  <si>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</si>
  <si>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</si>
  <si>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</si>
  <si>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</si>
  <si>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</si>
  <si>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</si>
  <si>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</si>
  <si>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</si>
  <si>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</si>
  <si>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</si>
  <si>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</si>
  <si>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</si>
  <si>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</si>
  <si>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</si>
  <si>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</si>
  <si>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</si>
  <si>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</si>
  <si>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</si>
  <si>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</si>
  <si>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</si>
  <si>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</si>
  <si>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</si>
  <si>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</si>
  <si>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</si>
  <si>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</si>
  <si>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</si>
  <si>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</si>
  <si>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</si>
  <si>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</si>
  <si>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</si>
  <si>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</si>
  <si>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</si>
  <si>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</si>
  <si>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</si>
  <si>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</si>
  <si>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</si>
  <si>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</si>
  <si>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</si>
  <si>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</si>
  <si>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</si>
  <si>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</si>
  <si>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</si>
  <si>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</si>
  <si>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</si>
  <si>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</si>
  <si>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</si>
  <si>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</si>
  <si>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</si>
  <si>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</si>
  <si>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</si>
  <si>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</si>
  <si>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</si>
  <si>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</si>
  <si>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</si>
  <si>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</si>
  <si>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</si>
  <si>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</si>
  <si>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</si>
  <si>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</si>
  <si>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</si>
  <si>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</si>
  <si>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</si>
  <si>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</si>
  <si>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</si>
  <si>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</si>
  <si>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</si>
  <si>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</si>
  <si>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</si>
  <si>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</si>
  <si>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</si>
  <si>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</si>
  <si>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</si>
  <si>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</si>
  <si>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</si>
  <si>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</si>
  <si>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</si>
  <si>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</si>
  <si>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</si>
  <si>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</si>
  <si>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</si>
  <si>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</si>
  <si>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</si>
  <si>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</si>
  <si>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</si>
  <si>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</si>
  <si>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</si>
  <si>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</si>
  <si>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</si>
  <si>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</si>
  <si>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</si>
  <si>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</si>
  <si>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</si>
  <si>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</si>
  <si>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</si>
  <si>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</si>
  <si>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</si>
  <si>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</si>
  <si>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</si>
  <si>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</si>
  <si>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</si>
  <si>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</si>
  <si>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</si>
  <si>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</si>
  <si>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</si>
  <si>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</si>
  <si>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</si>
  <si>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</si>
  <si>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</si>
  <si>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</si>
  <si>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</si>
  <si>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</si>
  <si>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</si>
  <si>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</si>
  <si>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</si>
  <si>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</si>
  <si>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</si>
  <si>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</si>
  <si>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</si>
  <si>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</si>
  <si>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</si>
  <si>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</si>
  <si>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</si>
  <si>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</si>
  <si>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</si>
  <si>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</si>
  <si>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</si>
  <si>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</si>
  <si>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</si>
  <si>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</si>
  <si>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</si>
  <si>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</si>
  <si>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</si>
  <si>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</si>
  <si>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</si>
  <si>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</si>
  <si>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</si>
  <si>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</si>
  <si>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</si>
  <si>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</si>
  <si>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</si>
  <si>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</si>
  <si>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</si>
  <si>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</si>
  <si>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</si>
  <si>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</si>
  <si>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</si>
  <si>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</si>
  <si>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</si>
  <si>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</si>
  <si>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</si>
  <si>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</si>
  <si>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</si>
  <si>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</si>
  <si>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</si>
  <si>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</si>
  <si>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</si>
  <si>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</si>
  <si>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</si>
  <si>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</si>
  <si>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</si>
  <si>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</si>
  <si>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</si>
  <si>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</si>
  <si>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</si>
  <si>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</si>
  <si>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</si>
  <si>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</si>
  <si>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</si>
  <si>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</si>
  <si>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</si>
  <si>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</si>
  <si>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</si>
  <si>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</si>
  <si>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</si>
  <si>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</si>
  <si>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</si>
  <si>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</si>
  <si>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</si>
  <si>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</si>
  <si>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</si>
  <si>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</si>
  <si>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</si>
  <si>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</si>
  <si>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</si>
  <si>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</si>
  <si>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</si>
  <si>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</si>
  <si>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</si>
  <si>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</si>
  <si>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</si>
  <si>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</si>
  <si>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</si>
  <si>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</si>
  <si>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</si>
  <si>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</si>
  <si>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</si>
  <si>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</si>
  <si>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</si>
  <si>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</si>
  <si>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</si>
  <si>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</si>
  <si>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</si>
  <si>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</si>
  <si>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</si>
  <si>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</si>
  <si>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</si>
  <si>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</si>
  <si>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</si>
  <si>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</si>
  <si>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</si>
  <si>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</si>
  <si>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</si>
  <si>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</si>
  <si>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</si>
  <si>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</si>
  <si>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</si>
  <si>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</si>
  <si>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</si>
  <si>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</si>
  <si>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</si>
  <si>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</si>
  <si>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</si>
  <si>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</si>
  <si>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</si>
  <si>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</si>
  <si>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</si>
  <si>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</si>
  <si>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</si>
  <si>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</si>
  <si>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</si>
  <si>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</si>
  <si>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</si>
  <si>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</si>
  <si>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</si>
  <si>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</si>
  <si>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</si>
  <si>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</si>
  <si>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</si>
  <si>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</si>
  <si>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</si>
  <si>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</si>
  <si>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</si>
  <si>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</si>
  <si>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</si>
  <si>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</si>
  <si>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</si>
  <si>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</si>
  <si>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</si>
  <si>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</si>
  <si>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</si>
  <si>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</si>
  <si>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</si>
  <si>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</si>
  <si>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</si>
  <si>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</si>
  <si>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</si>
  <si>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</si>
  <si>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</si>
  <si>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</si>
  <si>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</si>
  <si>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</si>
  <si>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</si>
  <si>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</si>
  <si>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</si>
  <si>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</si>
  <si>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</si>
  <si>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</si>
  <si>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</si>
  <si>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</si>
  <si>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</si>
  <si>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</si>
  <si>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</si>
  <si>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</si>
  <si>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</si>
  <si>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</si>
  <si>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</si>
  <si>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</si>
  <si>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</si>
  <si>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</si>
  <si>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</si>
  <si>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</si>
  <si>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</si>
  <si>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</si>
  <si>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</si>
  <si>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</si>
  <si>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</si>
  <si>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</si>
  <si>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</si>
  <si>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</si>
  <si>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</si>
  <si>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</si>
  <si>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</si>
  <si>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</si>
  <si>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</si>
  <si>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</si>
  <si>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</si>
  <si>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</si>
  <si>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</si>
  <si>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</si>
  <si>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</si>
  <si>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</si>
  <si>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</si>
  <si>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</si>
  <si>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</si>
  <si>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</si>
  <si>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</si>
  <si>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</si>
  <si>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</si>
  <si>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</si>
  <si>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</si>
  <si>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</si>
  <si>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</si>
  <si>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</si>
  <si>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</si>
  <si>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</si>
  <si>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</si>
  <si>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</si>
  <si>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>(All)</t>
  </si>
  <si>
    <t>Row Labels</t>
  </si>
  <si>
    <t>Grand Total</t>
  </si>
  <si>
    <t>Count of outcome</t>
  </si>
  <si>
    <t>Column Labels</t>
  </si>
  <si>
    <t>parent category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</si>
  <si>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</si>
  <si>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</si>
  <si>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</si>
  <si>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</si>
  <si>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</si>
  <si>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</si>
  <si>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</si>
  <si>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</si>
  <si>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</si>
  <si>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</si>
  <si>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</si>
  <si>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</si>
  <si>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</si>
  <si>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</si>
  <si>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</si>
  <si>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</si>
  <si>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</si>
  <si>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</si>
  <si>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</si>
  <si>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</si>
  <si>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</si>
  <si>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</si>
  <si>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</si>
  <si>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</si>
  <si>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</si>
  <si>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</si>
  <si>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</si>
  <si>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</si>
  <si>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</si>
  <si>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</si>
  <si>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</si>
  <si>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</si>
  <si>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</si>
  <si>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</si>
  <si>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</si>
  <si>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</si>
  <si>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</si>
  <si>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</si>
  <si>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</si>
  <si>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</si>
  <si>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</si>
  <si>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</si>
  <si>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</si>
  <si>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45000-50000</t>
  </si>
  <si>
    <t>&gt;50000</t>
  </si>
  <si>
    <t>&lt;&gt;live</t>
  </si>
  <si>
    <t>'outcome'</t>
  </si>
  <si>
    <t>Average of backers_count</t>
  </si>
  <si>
    <t>Max of backers_count</t>
  </si>
  <si>
    <t>Var of backers_count</t>
  </si>
  <si>
    <t>Min of backers_count</t>
  </si>
  <si>
    <t xml:space="preserve">Mean </t>
  </si>
  <si>
    <t xml:space="preserve">Median </t>
  </si>
  <si>
    <t>Min</t>
  </si>
  <si>
    <t>Max</t>
  </si>
  <si>
    <t>First Q</t>
  </si>
  <si>
    <t>Third Q</t>
  </si>
  <si>
    <t>IQR</t>
  </si>
  <si>
    <t>Q1 - (1.5*IQR) Boundary:</t>
  </si>
  <si>
    <t>Q3 + (1.5*IQR)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</si>
</sst>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0" fillId="33" borderId="0" xfId="0" applyFill="1"/>
    <xf numFmtId="1" fontId="0" fillId="0" borderId="0" xfId="43" applyNumberFormat="1" applyFont="1"/>
    <xf numFmtId="1" fontId="0" fillId="0" borderId="0" xfId="0" applyNumberForma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8" fillId="0" borderId="0" xfId="0" quotePrefix="1" applyFont="1" applyAlignment="1">
      <alignment horizontal="left" vertical="center"/>
    </xf>
    <xf numFmtId="0" fontId="0" fillId="34" borderId="0" xfId="0" applyFill="1"/>
    <xf numFmtId="0" fontId="7" fillId="3" borderId="0" xfId="7" applyBorder="1"/>
    <xf numFmtId="0" fontId="19" fillId="0" borderId="0" xfId="0" applyFont="1"/>
    <xf numFmtId="0" fontId="7" fillId="3" borderId="0" xfId="7"/>
    <xf numFmtId="0" fontId="7" fillId="0" borderId="0" xfId="7" applyFill="1" applyBorder="1"/>
    <xf numFmtId="0" fontId="7" fillId="0" borderId="0" xfId="7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90F6C"/>
      <color rgb="FFE079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_Yayloyan_Anna_ CrowdfundingBook.xlsx]Pivot 1!PivotTable4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0-4A65-8861-725A3D770F55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0-4A65-8861-725A3D770F55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0-4A65-8861-725A3D770F55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0-4A65-8861-725A3D77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040672"/>
        <c:axId val="1111513488"/>
      </c:barChart>
      <c:catAx>
        <c:axId val="1860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3488"/>
        <c:crosses val="autoZero"/>
        <c:auto val="1"/>
        <c:lblAlgn val="ctr"/>
        <c:lblOffset val="100"/>
        <c:noMultiLvlLbl val="0"/>
      </c:catAx>
      <c:valAx>
        <c:axId val="1111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_Yayloyan_Anna_ CrowdfundingBook.xlsx]Pivot 2!PivotTable4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90F6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F4A-850E-CA1DEAFEDAC4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90F6C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5-4F4A-850E-CA1DEAFEDAC4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5-4F4A-850E-CA1DEAFEDAC4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5-4F4A-850E-CA1DEAFE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040672"/>
        <c:axId val="1111513488"/>
      </c:barChart>
      <c:catAx>
        <c:axId val="1860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3488"/>
        <c:crosses val="autoZero"/>
        <c:auto val="1"/>
        <c:lblAlgn val="ctr"/>
        <c:lblOffset val="100"/>
        <c:noMultiLvlLbl val="0"/>
      </c:catAx>
      <c:valAx>
        <c:axId val="1111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_Yayloyan_Anna_ CrowdfundingBook.xlsx]Pivot 3!PivotTable4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90F6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5-43F9-8851-BBB9F0A47642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5-43F9-8851-BBB9F0A47642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5-43F9-8851-BBB9F0A47642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5-43F9-8851-BBB9F0A4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40672"/>
        <c:axId val="1111513488"/>
      </c:lineChart>
      <c:catAx>
        <c:axId val="1860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3488"/>
        <c:crosses val="autoZero"/>
        <c:auto val="1"/>
        <c:lblAlgn val="ctr"/>
        <c:lblOffset val="100"/>
        <c:noMultiLvlLbl val="0"/>
      </c:catAx>
      <c:valAx>
        <c:axId val="1111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97-4636-BB34-6F7ED75A5852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97-4636-BB34-6F7ED75A5852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97-4636-BB34-6F7ED75A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60320"/>
        <c:axId val="46673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97-4636-BB34-6F7ED75A58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97-4636-BB34-6F7ED75A58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97-4636-BB34-6F7ED75A58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97-4636-BB34-6F7ED75A5852}"/>
                  </c:ext>
                </c:extLst>
              </c15:ser>
            </c15:filteredLineSeries>
          </c:ext>
        </c:extLst>
      </c:lineChart>
      <c:catAx>
        <c:axId val="9552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6128"/>
        <c:crosses val="autoZero"/>
        <c:auto val="1"/>
        <c:lblAlgn val="ctr"/>
        <c:lblOffset val="100"/>
        <c:noMultiLvlLbl val="0"/>
      </c:catAx>
      <c:valAx>
        <c:axId val="4667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_Yayloyan_Anna_ CrowdfundingBook.xlsx]Extra pivot!PivotTable4</c:name>
    <c:fmtId val="8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90F6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'Extra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'Extra pivot'!$A$6:$A$17</c:f>
              <c:strCache>
                <c:ptCount val="11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45000-50000</c:v>
                </c:pt>
                <c:pt idx="10">
                  <c:v>&gt;50000</c:v>
                </c:pt>
              </c:strCache>
            </c:strRef>
          </c:cat>
          <c:val>
            <c:numRef>
              <c:f>'Extra pivot'!$B$6:$B$17</c:f>
              <c:numCache>
                <c:formatCode>General</c:formatCode>
                <c:ptCount val="11"/>
                <c:pt idx="0">
                  <c:v>3</c:v>
                </c:pt>
                <c:pt idx="1">
                  <c:v>25</c:v>
                </c:pt>
                <c:pt idx="7">
                  <c:v>1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8-4C73-9DAC-A6D7A51D1EAF}"/>
            </c:ext>
          </c:extLst>
        </c:ser>
        <c:ser>
          <c:idx val="1"/>
          <c:order val="1"/>
          <c:tx>
            <c:strRef>
              <c:f>'Extra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'Extra pivot'!$A$6:$A$17</c:f>
              <c:strCache>
                <c:ptCount val="11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45000-50000</c:v>
                </c:pt>
                <c:pt idx="10">
                  <c:v>&gt;50000</c:v>
                </c:pt>
              </c:strCache>
            </c:strRef>
          </c:cat>
          <c:val>
            <c:numRef>
              <c:f>'Extra pivot'!$C$6:$C$17</c:f>
              <c:numCache>
                <c:formatCode>General</c:formatCode>
                <c:ptCount val="11"/>
                <c:pt idx="0">
                  <c:v>58</c:v>
                </c:pt>
                <c:pt idx="1">
                  <c:v>126</c:v>
                </c:pt>
                <c:pt idx="2">
                  <c:v>5</c:v>
                </c:pt>
                <c:pt idx="5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D8-4C73-9DAC-A6D7A51D1EAF}"/>
            </c:ext>
          </c:extLst>
        </c:ser>
        <c:ser>
          <c:idx val="2"/>
          <c:order val="2"/>
          <c:tx>
            <c:strRef>
              <c:f>'Extra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'Extra pivot'!$A$6:$A$17</c:f>
              <c:strCache>
                <c:ptCount val="11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45000-50000</c:v>
                </c:pt>
                <c:pt idx="10">
                  <c:v>&gt;50000</c:v>
                </c:pt>
              </c:strCache>
            </c:strRef>
          </c:cat>
          <c:val>
            <c:numRef>
              <c:f>'Extra pivot'!$D$6:$D$17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8">
                  <c:v>1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D8-4C73-9DAC-A6D7A51D1EAF}"/>
            </c:ext>
          </c:extLst>
        </c:ser>
        <c:ser>
          <c:idx val="3"/>
          <c:order val="3"/>
          <c:tx>
            <c:strRef>
              <c:f>'Extra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'Extra pivot'!$A$6:$A$17</c:f>
              <c:strCache>
                <c:ptCount val="11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45000-50000</c:v>
                </c:pt>
                <c:pt idx="10">
                  <c:v>&gt;50000</c:v>
                </c:pt>
              </c:strCache>
            </c:strRef>
          </c:cat>
          <c:val>
            <c:numRef>
              <c:f>'Extra pivot'!$E$6:$E$17</c:f>
              <c:numCache>
                <c:formatCode>General</c:formatCode>
                <c:ptCount val="11"/>
                <c:pt idx="0">
                  <c:v>221</c:v>
                </c:pt>
                <c:pt idx="1">
                  <c:v>164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D8-4C73-9DAC-A6D7A51D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40672"/>
        <c:axId val="1111513488"/>
      </c:lineChart>
      <c:catAx>
        <c:axId val="1860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3488"/>
        <c:crosses val="autoZero"/>
        <c:auto val="1"/>
        <c:lblAlgn val="ctr"/>
        <c:lblOffset val="100"/>
        <c:noMultiLvlLbl val="0"/>
      </c:catAx>
      <c:valAx>
        <c:axId val="1111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F1FF051B-4C7B-4274-A027-A255C345CA74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CF9347-C9DF-4597-A710-74DBB1C9AD27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C6CBB50-92C4-4FC9-AF71-E91761AD0439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77BAF45-5E0A-40C2-A2E7-BBE08E88BF06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</cx:chartData>
  <cx:chart>
    <cx:title pos="t" align="ctr" overlay="0"/>
    <cx:plotArea>
      <cx:plotAreaRegion>
        <cx:series layoutId="boxWhisker" uniqueId="{E77E61B2-6257-42C1-883F-BC784EF7EA2A}" formatIdx="0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5012B8-3A30-4399-8422-E3592F1CFA9C}" formatIdx="2">
          <cx:tx>
            <cx:txData>
              <cx:f>_xlchart.v1.12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D2F9D42-6A24-4BB5-B758-8341123A548B}" formatIdx="3">
          <cx:tx>
            <cx:txData>
              <cx:f>_xlchart.v1.14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358775</xdr:colOff>
      <xdr:row>0</xdr:row>
      <xdr:rowOff>0</xdr:rowOff>
    </xdr:from>
    <xdr:to>
      <xdr:col>14</xdr:col>
      <xdr:colOff>679450</xdr:colOff>
      <xdr:row>17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F650B-6682-5B41-15DE-60B112267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3</xdr:row>
      <xdr:rowOff>166687</xdr:rowOff>
    </xdr:from>
    <xdr:to>
      <xdr:col>15</xdr:col>
      <xdr:colOff>238124</xdr:colOff>
      <xdr:row>20</xdr:row>
      <xdr:rowOff>201613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BDB7B-F339-47D2-9377-31721A775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311149</xdr:colOff>
      <xdr:row>3</xdr:row>
      <xdr:rowOff>39687</xdr:rowOff>
    </xdr:from>
    <xdr:to>
      <xdr:col>15</xdr:col>
      <xdr:colOff>158749</xdr:colOff>
      <xdr:row>20</xdr:row>
      <xdr:rowOff>74613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4F660-F119-4B2F-A30B-F8024F1A0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128586</xdr:rowOff>
    </xdr:from>
    <xdr:to>
      <xdr:col>18</xdr:col>
      <xdr:colOff>171450</xdr:colOff>
      <xdr:row>37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BD854F-C5A9-5EBC-B753-65CBAA713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512</xdr:row>
      <xdr:rowOff>15875</xdr:rowOff>
    </xdr:from>
    <xdr:to>
      <xdr:col>10</xdr:col>
      <xdr:colOff>514350</xdr:colOff>
      <xdr:row>525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9C3A3E-D38B-F026-6C48-D2D8F15F2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9925" y="100803075"/>
              <a:ext cx="449262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279400</xdr:colOff>
      <xdr:row>4</xdr:row>
      <xdr:rowOff>107950</xdr:rowOff>
    </xdr:from>
    <xdr:to>
      <xdr:col>10</xdr:col>
      <xdr:colOff>292100</xdr:colOff>
      <xdr:row>18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5F698A-E2C9-DD80-0E07-048D084CB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8300" y="89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17</xdr:row>
      <xdr:rowOff>57149</xdr:rowOff>
    </xdr:from>
    <xdr:to>
      <xdr:col>7</xdr:col>
      <xdr:colOff>619125</xdr:colOff>
      <xdr:row>34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4F829-EC80-463A-B747-678928036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Yayloyan" refreshedDate="45519.726553125001" createdVersion="8" refreshedVersion="8" minRefreshableVersion="3" recordCount="1000" xr:uid="{346819F5-10B1-486F-9D76-3AFC28CACD1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  <fieldGroup base="3">
        <rangePr autoStart="0" autoEnd="0" startNum="0" endNum="50000" groupInterval="5000"/>
        <groupItems count="12">
          <s v="&lt;0"/>
          <s v="0-4999"/>
          <s v="5000-9999"/>
          <s v="10000-14999"/>
          <s v="15000-19999"/>
          <s v="20000-24999"/>
          <s v="25000-29999"/>
          <s v="30000-34999"/>
          <s v="35000-39999"/>
          <s v="40000-44999"/>
          <s v="45000-50000"/>
          <s v="&gt;50000"/>
        </groupItems>
      </fieldGroup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8.638888888888889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6.5822784810126587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9.2265812131805541E-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2.457341269841269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1.3071002979145978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0.9978070175438597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1.164529914529914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1.4430739109153206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2.8153655895770149E-2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1.175953079178885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1.2096153846153848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.781305114638448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.6245310245310243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2.5012147716229354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0.33384751773049648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0.10466345525088276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6.4947058823529416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0.12761509443961788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0.49564509564509562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7.2002373887240359E-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8.0403146210069096E-2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7.3463356973995281E-2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0.14390007414589631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2.338341158059468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4.2211841033389853E-2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1.327830451756832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.2566939032055313E-2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5.33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4.7398889715403486E-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0.20479438489108112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.2450473729543496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1.3716814159292035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.7628054092795495E-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6.9721483139227547E-2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0.91397849462365599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7.648915787232749E-2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9.830357142857144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.3082958347755855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2.427780452575830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0.57702020202020199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0.85387970615243336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.9182754182754185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1.9997497497497498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.9932231872222135E-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6.7225765306122449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0.99342105263157887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1.2476498237367801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3.1897091722595077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0.15918262977086506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0.6258250825082508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6.2622907420988944E-2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0.45537037037037037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0.6718138321009133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0.7488888888888888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1.358547305112190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0.87599085365853657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1.0710241893978385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1.0763559768299107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2.148995535714286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9.023155520169851E-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4.1165549904901448E-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2.90200803212851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2.3702127659574468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2.5695488721804511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1.0006251736593497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3.7557471264367819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3.994727550581291E-2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1.0346598202824133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.4154877140729709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4.9996527777777786E-2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1.4219298245614034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12.413580246913579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7.510551948051948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1.440723981900452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0.885748938750758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4.6381585940716154E-2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0.8383458646616540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0.9115151515151515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8.3053240951020318E-2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.0193271295633499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0.5482707681612790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.3183333333333351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.7590225563909778E-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0.35392894853366941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1.8482322506467377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0.8257888430302222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4.1825159682776024E-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2.3075221238938055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2.6311274509803924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0.74165457184325112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7.1287786449708263E-2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0.51982931726907633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9.9260185631629694E-2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1.6871647509578542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4.1851851851851842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9.3255583929902436E-2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8.2008168822328109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.7616581179389185E-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1.1995346598202823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6.2283197831978319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0.83832046332046328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0.66513513513513522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7.4668805775243055E-2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.5215170278637773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2.443049014477586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2.1684385382059799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7.17188755020080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0.98685897435897429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5.0549935469177042E-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0.17744974269028391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0.7446808510638297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2.876937312051815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5.771094402673349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2.6395810426292462E-2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1.2054794520547945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0.632504638218924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1.7553897180762852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1.395844155844155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8.3892632494496661E-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0.24290139075292319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1.9004337188804111E-2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2.8130509514831165E-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3.9124386252045826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0.88836477987421381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4.9913676162288818E-2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.6520106589147291E-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0.11341029627894099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5.8230792776247327E-2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0.29168621013133206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4.1285200569337918E-2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1.3054136874361595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1.954577218728162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.5464556826686628E-2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0.6091686091686092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5.6659170414792605E-2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5.2355555555555551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0.83478260869565213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6.4100770701358223E-2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1.19980449657869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9.4856190272895061E-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1.9661538461538459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.9370370370370373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0.9562962962962962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0.30795833333333333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0.33823529411764708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0.56529636132469574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.1310421063209728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1.1275434243176179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4.3740224690518914E-2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0.12531619368469138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1.6367569179169823E-2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5.5483066501953893E-2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5.445747254792481E-2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0.19509118849488241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1.7555555555555555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5.38908246225319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5.4921200590966848E-2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0.9897103658536585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1.042424242424242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0.95374334342696043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1.0295005807200928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7.1754609753543572E-2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.8679187648758025E-2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0.56201906992305117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2.8461538461538458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3.278443297325797E-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0.33471313738309211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4.3863616526617313E-2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2.1265306122448981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3.187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0.1044295181078074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8.638888888888889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2.3178319560843146E-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9.5696652952296221E-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0.1520543279020487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0.45813492063492062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0.10113630226847482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0.14639636585531221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0.45442886456908343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0.21769883159952755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0.8036935704514363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0.8619281045751633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.7789473684210524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.6043662172330342E-2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0.15941314435008594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0.9146341463414634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5.3345471312762779E-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2.8581081081081083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0.44130675526024365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8.2275546281806056E-2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0.70209790209790202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0.97429018555779123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0.6903686346506908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0.63146341463414635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0.14992697496192495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5.6896097046413505E-2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4.1367521367521372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4.338792841977555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0.96135762562444915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2.9881707907552766E-2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8.43E-2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5.398076923076923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0.6814814814814814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.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4.9255916783203464E-2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2.6223624933187407E-2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0.29834306157032575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5.8414382552313592E-2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0.9038800705467371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4.5503339362461481E-2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6.2008658008658006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2.6865991151705442E-2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8.5438383234752849E-2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4.7915928896008264E-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0.54394803128728619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0.21580708143037225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0.49664929262844382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4.5261823957453963E-2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0.9998490338164252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0.100763691260551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0.11230921225801101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4.424728593502298E-2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3.2735119047619046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0.17891925117580582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4.858475652970054E-2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7.5926794330242492E-2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4.16006600660066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1.144900497512437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1.861572890025575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2.546689303904923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0.73208053691275166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0.4536147623862487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0.19200532978014656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0.48442657776906234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4.3548109965635744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2.3833841463414633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0.23474726213355296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6.0520380329440293E-2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0.51090476190476186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1.8706613080014614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10.749326145552562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2.380116016757976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1.466366366366366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0.49501919406378009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0.96944362237348314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4.2277680317406419E-2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0.53549016873518329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.615254237288134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6.6682696012700174E-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2.1010375494071147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7.0811845529377748E-2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1.5593495934959349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1.5869565217391304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1.4434408602150539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4.3297101449275361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0.6042084777716960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6.8726124967992436E-2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2.9290819131390875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1.8638017674579794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6.5795441524711631E-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1.431181775035595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.4125316163473156E-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8.4400335935740561E-2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3.7611111111111111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2.903776683087028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1.4379120762099485E-2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2.0830444660132043E-2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0.1605120299555502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0.48663393344244404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2.1472222222222226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2.082007073386384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0.7278195488721804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12.84853700516351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3.5811965811965814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0.31263736263736269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1.4794910941475827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4.4384564812985888E-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0.81238811313999271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0.64580672626649638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0.63025664811379101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.7808398950131235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9.481538222860024E-2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1.1916486291486292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0.71376433785192916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4.9977744807121658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5.9914245849467758E-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4.2673935617860845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0.98219178082191783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0.51201923076923073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7.3205828779599278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1.866496217827103E-2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1.44607420189818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0.9061164529914530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1.9988095238095238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1.0494092373791621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.558192090395480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0.12997935047869347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2.581801470588235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3.846076458752515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3.367226890756302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1.129670329670329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0.2005110441813376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9.2251350161092191E-2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1.0039024390243902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1.270833333333333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.6807031352485897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8.2904443184377091E-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1.7727272727272727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2.215896885069817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.093378607809847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0.61738040123456783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0.64090909090909087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0.93188854489164086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0.6047247023809524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0.1198459715639810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3.8146015476978559E-2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.2229555140658117E-2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0.92826274848746759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0.534385465889801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1.24278187565858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0.36089409722222221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1.1678321678321679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.4716226968617429E-2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0.10851463737507452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0.13354186975757643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2.3354066985645936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0.4254908006989413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0.48995388669301709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0.1676669299652825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5.0059301577124557E-2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9.0515421478181937E-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0.11216351380734943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0.1060019328258252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6.1643467542627575E-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0.23980302188569508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6.7358226999668008E-2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0.2028107337440806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0.366817838246409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5.0582288668845427E-2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4.439515696167589E-2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.379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7.33391506689936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2.0605900591097893E-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5.7501749777083187E-2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6.3441208393753695E-2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1.057359307359307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0.2411028856639543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1.5467213114754097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0.68574051407588743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0.9223118279569891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4.510074231177094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0.51367099955177054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1.597326203208556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7.8731046537032986E-2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.972314049586776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1.9463704542238573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1.1524626452684008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8.68996415770609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6.548549107142856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5.8624862486248626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0.25185185185185188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1.343726661687826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1.7728475228475227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.6711919637219996E-2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3.119024763710981E-2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9.41748849441157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0.34671520523372373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2.9899733688776183E-2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2.1911111111111112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2.7559497081275262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8.076807300495889E-2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3.9332290036515394E-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0.91919191919191912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1.9085714285714286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1.1867315885575167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0.95177956371986216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1.1924918115394305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3.584280378925097E-2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0.1285550528721910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7.1557693105020942E-2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9.2597801627142123E-2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7.7724378229003951E-2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0.10599899598393575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3.7308333333333339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4.8166747072496824E-2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.0822370170527339E-2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7.4848572552955364E-2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3.805147058823527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0.5914212548015364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0.10414852240331925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0.38296078751291673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5.8354854136776657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.7854385081581009E-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5.1178000743218135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1.008904109589041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2.8597224974887224E-2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0.1410750411603328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0.20601894998446724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0.282395408012308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0.73529411764705876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0.85608413325804622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6.4867835039620569E-2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3.25227057513819E-2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1.275953721075672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4.991471215351812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5.6999837666664249E-2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1.5408365919619572E-2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2.6457011571780875E-2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3.0464754395439296E-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3.6980392156862743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2.8714112706933796E-2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.3723808118001413E-2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1.3665957446808512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0.54228272628921736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0.62097000280347636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6.5666817019996992E-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0.4875974486180014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3.126811594202898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2.6161846778285134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4.4696871731698069E-2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.2098492589688144E-2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4.2411560444511928E-2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0.80643738977072321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2.0477680433875678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0.9089481946624804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6.838878904364902E-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1.6722222222222221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6.8229212154084937E-2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4.225517454433116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0.64101080246913578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0.72323301302375498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0.15494186225069562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.1710744638586596E-2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0.77857142857142858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1.3896658896658898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0.38614097968936678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0.5960113339145596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3.008123249299719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0.44109740670461733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5.5412371134020623E-2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8.3442576232544891E-2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1.244186046511627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1.9542636569692799E-2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2.0463709677419355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4.7698296864090793E-2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1.130128205128205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.1760808207362816E-2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6.4874963825477069E-2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0.5791304347826088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0.16566093558110973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0.85774754346182913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3.4325000000000001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.7810845530987235E-2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5.7157848883256764E-2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5.1384587630415826E-2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5.4784505820925818E-2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2.3481382978723402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7.904761904761905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4.138232271325796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2.531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1.1599281221922733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0.75014581510644496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1.644329896907216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6.8233165601854467E-2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1.6805660377358491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2.571478873239436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0.54002817983860629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2.6632786273778443E-2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0.48027069234773551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8.5755286562932465E-2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2.9648362235067434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1.1569099171344561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5.289234277913079E-2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1.8227513227513228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9.5261041638688981E-2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0.165525496870916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.742730221023083E-2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0.6428571428571429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7.6140480237189279E-2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.9135356849876948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.1942455242966754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1.329861111111111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0.12498846949894206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4.0328215055655765E-2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1.309027777777777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2.0423880597014925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2.125641025641025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1.6795631322290734E-2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0.2847789115646258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4.13623674523525E-2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2.3201085701085703E-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3.9056337578878983E-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2.8490488006617039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0.39201193520886618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.4890322580645163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4.0060521937599576E-2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0.36672380450070319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2.097744360902255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3.0688897829657457E-2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5.6379821958456977E-2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0.90908201213544715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6.6346937402343029E-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0.58292335279782981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1.1222030981067128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4.2498252168403576E-2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0.41939150201084108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5.0263742313014427E-2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1.4358974358974361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0.70681818181818179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5.7386147048470768E-2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3.30468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0.3944159178433889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0.1699134311336893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.8689138576779021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.2397605049503753E-2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1.336356764928193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1.0608966478157529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1.6384778012684988E-2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1.0037500000000001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1.2505446623093681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.1424300661968819E-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2.6242076081390491E-2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3.9910714285714279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7.1796187843407661E-2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6.1820768267956197E-2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2.3863290175171361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.0712099125364432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0.11142734218730291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2.9086395273881505E-2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0.94354624966869871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1.0768466885646628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6.1280045512729336E-2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5.1152928703949115E-2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9.0721109802381877E-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3.2916666666666665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3.3012480084970791E-2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1.8587662337662336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6.2115384615384617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9.0758380911111269E-2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0.3729836736509631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2.1098590024054047E-2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1.0707729468599034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4.2777607984636513E-2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0.2737602128063841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.656554967666078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.9651639344262295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0.9019607843137255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1.090038314176245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9.8796096512991483E-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0.2499716713881019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1.867171717171717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0.4930069930069929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1.6238473767885533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4.6823060339831704E-2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.6896727542955473E-2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.1984888113920371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0.89591369334619086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3.5913735361249172E-2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0.40295128770409411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0.11216654904728299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2.6897959183673468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0.57872340425531921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0.37293532338308455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2.56352880658436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0.1127784447112178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1.014497422680412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0.5095583388266316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.8385323041133553E-2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1.1622172784575455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0.10959636813383274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0.9016431924882628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.2400109469074987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0.3546777958219102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7.4090577713485345E-2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1.0793952412425645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7.3120879120879119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0.4672667757774141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5.7754567785792736E-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0.63452469595433114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0.95381591876842453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10.173202614379086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5.1027970476728239E-2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3.8652547494547648E-2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4.5217665947254834E-2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0.12800966130422367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0.5447188213322266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9.2137824943148899E-2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6.7285314479304761E-2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4.4434400152982279E-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1.0651284568810342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0.1124879709823081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1.1731409544950053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.9758681282429393E-2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1.74964599263664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1.1773897058823528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5.887833715715924E-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0.8986530347289841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.02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6.5416184009733855E-2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0.9235772357723578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0.7262264784946236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6.6923076923076925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0.2150630235653331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1.0026297577854673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0.79628413865546221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4.5402597402597404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4.078507818502472E-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4.3922793816447044E-2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2.0939316860465116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0.28908618528451491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4.8908730158730158E-2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.9384154118587967E-2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0.6467411038489469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1.2479569892473119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1.0916832010582012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4.50811688311688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1.581140350877192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8.6109429569266593E-2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0.72268602540834848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0.1013381157847367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0.15417236252606792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0.7916133617626155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4.7365080142630009E-2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5.0350187634534915E-2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2.47840565893334E-2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.221719457013574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0.12147997496871089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.2485788113695091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6.4208830541174322E-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0.61839219127001532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.1275699359622515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0.59035346756152129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1.6528925619834711E-2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1.9781031387008464E-2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3.0394441634907315E-2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2.299999999999999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.7215484276411959E-2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8.0535437885765601E-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2.2874718270280727E-2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0.31012224938875305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9.995014245014243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0.16856384994316032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0.7252964426877470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8.3586376555126546E-2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0.58857142857142863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0.15401189431607684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6.2977078155205757E-2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1.0615099186527759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.2057534464897613E-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0.7470849760926097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0.88781609195402289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3.148140688275898E-2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0.88083910034602075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2.5612903225806449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0.42042821071564457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0.26760765550239235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0.2212507964118486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0.42584743387044327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0.11375242540448874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1.2631387472709156E-2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0.7527709359605910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2.7535608712507084E-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0.37153891674712675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0.16217914420161611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0.75335713071562127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.3576019633048962E-2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2.8553719008264462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3.2962849333407707E-2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5.213409966835348E-2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1.4579288025889967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2.4383318544809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4.9350649350649354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7.2894939833384756E-2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.4309452736318409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3.4646840148698885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2.453004926108374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.458804844153265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1.1926900584795321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0.6007594936708861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1.177056277056276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3.659424518106217E-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1.064960356099596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0.68334072759538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6.641400172327637E-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.0945938401117484E-2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0.15440415188435022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.506998069498069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0.21344746716697938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0.65226422933111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0.1530293508511777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1.058462148236226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4.890198389314477E-2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9.505343008820423E-2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0.94414546640574049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5.161013310433662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0.76552556506473557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1.18288372093023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1.4516129032258063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9.1120049504950487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.572252708597157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0.26488559059987632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3.729588673005374E-2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3.297133757961783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0.44620334620334617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0.337389963895987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1.2439024390243902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0.97610405323653959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7.3206580366774548E-2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5.1550466566154599E-2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1.8778344671201812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1.1079299488390399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3.1577714991412278E-2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0.16949587392630705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0.91160220994475138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1.7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1.521809133489461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0.3853064373897706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0.41210045662100458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8.2055856721333975E-2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0.53776156032033062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0.59541577825159908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0.1778948665219904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1.1343484102104791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0.75495495495495502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0.13895582329317271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0.31937172774869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1.8773584905660377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9.070512820512819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9.230191256830602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0.76018099547511309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5.0857142857142854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0.89130434782608692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6.2724014336917572E-2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0.81734693877551023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5.693807732354185E-2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0.42975600457491425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0.86039094650205761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0.81094978826376285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1.87373815809908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5.2564795773649128E-2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0.57839506172839505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5.2167359667359667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3.5689223057644108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0.3716772602642168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5.3710255629232179E-2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0.1635807946366952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3.9485213581599128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1.7725714285714285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0.4816109422492401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4.9201474201474209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1.0521885521885523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0.12569045514803359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0.11104693604152129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1.54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2.5474438238974915E-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1.2534453057708872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.9017857142857142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2.2058693455623505E-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8.098408650894838E-2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1.7371794871794872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1.0297872340425531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2.977929296988405E-2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7.2524633804771574E-2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4.5282935455349245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9.66382042672565E-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0.64813486370157825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0.9059934318555006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1.3373523322372429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1.0234038386212301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.4866220622059491E-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.5206252203549184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3.5252818035426734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0.11602258287870834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2.844086021505376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0.82740740740740748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2.7439420763078239E-2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4.285714285714285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4.8571428571428568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6.5519839276745362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1.1399449035812672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0.464334393457519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0.70266272189349122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0.59260312944523463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1.5576081672338358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7.102717063156623E-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1.9142739950779331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1.387551113130395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0.4592274678111588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1.2327099505998589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0.7588859824588398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5.530075187969924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6.1395348837209305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1.60222672064777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2.9829545454545452E-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0.87386877828054299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0.11355331767702903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8.0402010050251257E-2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3.5206801470588234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2.5607638888888888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0.7116575591985429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4.625694671461261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0.1481700769937432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5.86749482401656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1.0779344967726512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2.8695340501792117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1.3870748299319728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0.16665079365079366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1.416957026713124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9.881985294117647E-2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2.468152866242038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2.355854197349042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3.252386002120891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0.98571428571428577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0.33340097402597402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5.3229665071770335E-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.5744706578175548E-2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0.2430037979382620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0.95570409982174687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1.2925060435132958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5.104606320724088E-2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0.79931704754399779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0.4746139988493062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0.5322078544061302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1.2113491603937465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2.8373432267048991E-2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0.92102091456930157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4.2661616161616163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0.93078512396694202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1.057422630560928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0.1459005585104697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.5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2.161315280464216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1.9678415697674418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0.4335164568039282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1.2987499999999998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1.6491112574061884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0.4444843077928859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4.2686323873796686E-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0.226495726495726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2.2568565400843879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0.62163522012578609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1.9842857142857144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0.56403565992607085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3.8715384615384618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0.64953987730061358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2.2050420168067228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1.7824226464779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2.313809523809523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5.6791255395574877E-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4.8152836597739689E-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0.54145833333333337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.4670068027210885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4.5063727550922153E-2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0.74272834603413118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0.1175018085362912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2.0992907801418439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9.9780093073372378E-2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7.9608839693227296E-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1.032495749102588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0.44620587613612339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6.2978826684385703E-2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3.123456790123456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.260377358490565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9.4665241711319084E-2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8.6168892662377941E-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4.625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1.23270344407192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3.395349934560337E-2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2.2745726495726495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4.6478924484709562E-2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0.9466501240694787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0.72378121284185493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1.3916861826697895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7.8883726109491431E-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1.567272727272727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1.2669413919413919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0.64429289303661164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3.3697478991596634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6.4964383048904589E-2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0.5304344818043448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1.0256734006734005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4.2980852026078153E-2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3.309729871492263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0.98225516621743048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2.2948051948051948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0.12351916376306622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0.76442307692307698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0.69486161767860977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0.85330794859590664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0.49396944518895736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8.1149170741315474E-2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5.9868055555555557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6.6069710487186226E-2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0.43062397372742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4.441340782122905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9.6789832927500236E-2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0.40735815602836878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8.3402077390058463E-2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0.69802494802494808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2.1574074074074074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1.521761133603238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0.26111111111111113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0.71594524602293741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1.9851686573041084E-2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7.7821011673151738E-2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5.947058823529412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0.21321571053792915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3.4471794871794876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.208429118773946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1.239114114114114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3.106047449996821E-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1.1810276679841896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1.321008403361344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0.64749095840867998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1.4743357487922706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0.1260497241548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.7327188940092166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1.2434177844013909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7.7980804724990777E-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5.086461029623239E-2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.1427762681159419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0.73459624952162261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0.94291398836853368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0.16741204531902204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0.9647077114427861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.3998830409356726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0.30958174904942964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1.9186734146576265E-2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5.4774134875645669E-2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2.053418803418803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0.3934840425531914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0.79485680888369381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0.703616376545531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3.0932991207238029E-2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2.857142857142857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0.23714379299050117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13.862500000000001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2.2926246564081484E-2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0.96853092381990968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6.5592532467532463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3.5177718832891246E-2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1.5464462809917354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0.7696661007357101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1.1128863826232247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0.74293785310734461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2.2953792502179602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1.8667105841018885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3.2336134453781513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8.7116297934891118E-2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2.9667397660818717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1.1637403021641486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0.1022855885869584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1.1552287581699348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0.13586760417784105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8.5774579581350846E-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11.683593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1.1475994513031549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2.301071428571428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1.1038379530916844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.3923913043478269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0.14114527928252296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5.4288089346471655E-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0.5517767201145973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1.13240740740740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6.2741394387894764E-2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0.40016151827175456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1.5239396774154918E-2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0.43812709030100333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0.4516465053763441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0.81432845744680848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2.210545722713864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.3699919871794872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0.46959945804047759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3.2314271749755621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.035102040816326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6.2347756261878585E-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.7076664659461863E-2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0.6512445887445886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0.43572510412722448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0.1518483724366077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.0394611653678735E-2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F7EBF-1CE2-4960-8042-4696681AF2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76C68-59DD-4755-8010-1DB01BDC0F6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7A6C0-FCA5-4098-816E-D03A2A49D6A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2E27E-1104-4616-A21C-508536E21ED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7" firstHeaderRow="1" firstDataRow="2" firstDataCol="1"/>
  <pivotFields count="23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DF997-C407-4ADA-9797-AA118E38FD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H7" firstHeaderRow="0" firstDataRow="1" firstDataCol="1"/>
  <pivotFields count="2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dataField="1" compact="0" outline="0" showAll="0">
      <items count="5">
        <item h="1" x="3"/>
        <item x="0"/>
        <item h="1" x="2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3">
    <i>
      <x v="1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backers_count" fld="7" subtotal="average" baseField="6" baseItem="1" numFmtId="1"/>
    <dataField name="Max of backers_count" fld="7" subtotal="max" baseField="6" baseItem="0"/>
    <dataField name="Var of backers_count" fld="7" subtotal="var" baseField="6" baseItem="1" numFmtId="1"/>
    <dataField name="Min of backers_count" fld="7" subtotal="min" baseField="6" baseItem="1"/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9A3F-93EC-47C7-BF15-CCE314394C55}">
  <dimension ref="A1:F14"/>
  <sheetViews>
    <sheetView zoomScale="106" zoomScaleNormal="106" workbookViewId="0">
      <selection activeCell="E9" sqref="E9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4" bestFit="1" customWidth="1"/>
    <col min="5" max="5" width="9.5" bestFit="1" customWidth="1"/>
    <col min="6" max="6" width="11" bestFit="1" customWidth="1"/>
  </cols>
  <sheetData>
    <row r="1" spans="1:6" x14ac:dyDescent="0.35">
      <c r="A1" s="10" t="s">
        <v>6</v>
      </c>
      <c r="B1" t="s">
        <v>2065</v>
      </c>
    </row>
    <row r="3" spans="1:6" x14ac:dyDescent="0.35">
      <c r="A3" s="10" t="s">
        <v>2068</v>
      </c>
      <c r="B3" s="10" t="s">
        <v>2069</v>
      </c>
    </row>
    <row r="4" spans="1:6" x14ac:dyDescent="0.3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1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1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1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1" t="s">
        <v>2062</v>
      </c>
      <c r="E8">
        <v>4</v>
      </c>
      <c r="F8">
        <v>4</v>
      </c>
    </row>
    <row r="9" spans="1:6" x14ac:dyDescent="0.35">
      <c r="A9" s="11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1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1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1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1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6F30-75D9-4686-BF4A-D94C056AE371}">
  <dimension ref="A1:F30"/>
  <sheetViews>
    <sheetView zoomScale="90" zoomScaleNormal="90" zoomScaleSheetLayoutView="50" workbookViewId="0">
      <selection activeCell="E9" sqref="E9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6</v>
      </c>
      <c r="B1" t="s">
        <v>2065</v>
      </c>
    </row>
    <row r="2" spans="1:6" x14ac:dyDescent="0.35">
      <c r="A2" s="10" t="s">
        <v>2070</v>
      </c>
      <c r="B2" t="s">
        <v>2065</v>
      </c>
    </row>
    <row r="4" spans="1:6" x14ac:dyDescent="0.35">
      <c r="A4" s="10" t="s">
        <v>2068</v>
      </c>
      <c r="B4" s="10" t="s">
        <v>2069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1" t="s">
        <v>2063</v>
      </c>
      <c r="E7">
        <v>4</v>
      </c>
      <c r="F7">
        <v>4</v>
      </c>
    </row>
    <row r="8" spans="1:6" x14ac:dyDescent="0.35">
      <c r="A8" s="11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1" t="s">
        <v>2041</v>
      </c>
      <c r="C10">
        <v>8</v>
      </c>
      <c r="E10">
        <v>10</v>
      </c>
      <c r="F10">
        <v>18</v>
      </c>
    </row>
    <row r="11" spans="1:6" x14ac:dyDescent="0.35">
      <c r="A11" s="11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1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1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1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1" t="s">
        <v>2055</v>
      </c>
      <c r="C15">
        <v>3</v>
      </c>
      <c r="E15">
        <v>4</v>
      </c>
      <c r="F15">
        <v>7</v>
      </c>
    </row>
    <row r="16" spans="1:6" x14ac:dyDescent="0.35">
      <c r="A16" s="11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1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1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1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1" t="s">
        <v>2054</v>
      </c>
      <c r="C20">
        <v>4</v>
      </c>
      <c r="E20">
        <v>4</v>
      </c>
      <c r="F20">
        <v>8</v>
      </c>
    </row>
    <row r="21" spans="1:6" x14ac:dyDescent="0.35">
      <c r="A21" s="11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1" t="s">
        <v>2061</v>
      </c>
      <c r="C22">
        <v>9</v>
      </c>
      <c r="E22">
        <v>5</v>
      </c>
      <c r="F22">
        <v>14</v>
      </c>
    </row>
    <row r="23" spans="1:6" x14ac:dyDescent="0.35">
      <c r="A23" s="11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1" t="s">
        <v>2057</v>
      </c>
      <c r="C25">
        <v>7</v>
      </c>
      <c r="E25">
        <v>14</v>
      </c>
      <c r="F25">
        <v>21</v>
      </c>
    </row>
    <row r="26" spans="1:6" x14ac:dyDescent="0.35">
      <c r="A26" s="11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1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1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1" t="s">
        <v>2060</v>
      </c>
      <c r="E29">
        <v>3</v>
      </c>
      <c r="F29">
        <v>3</v>
      </c>
    </row>
    <row r="30" spans="1:6" x14ac:dyDescent="0.3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7631-8E3C-4BF0-BE80-8B9A8C2660E2}">
  <dimension ref="A2:F18"/>
  <sheetViews>
    <sheetView zoomScaleNormal="100" workbookViewId="0">
      <selection activeCell="F5" sqref="F5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10" t="s">
        <v>2070</v>
      </c>
      <c r="B2" t="s">
        <v>2065</v>
      </c>
    </row>
    <row r="4" spans="1:6" x14ac:dyDescent="0.35">
      <c r="A4" s="10" t="s">
        <v>2068</v>
      </c>
      <c r="B4" s="10" t="s">
        <v>2069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913B-E711-488A-A14A-DB978BDB810E}">
  <dimension ref="A1:S14"/>
  <sheetViews>
    <sheetView workbookViewId="0">
      <selection activeCell="H7" sqref="H7"/>
    </sheetView>
  </sheetViews>
  <sheetFormatPr defaultRowHeight="15.5" x14ac:dyDescent="0.35"/>
  <cols>
    <col min="1" max="1" width="16.75" bestFit="1" customWidth="1"/>
    <col min="2" max="2" width="9.5" bestFit="1" customWidth="1"/>
    <col min="6" max="6" width="10.5" bestFit="1" customWidth="1"/>
    <col min="7" max="7" width="10.25" customWidth="1"/>
    <col min="8" max="8" width="11" customWidth="1"/>
  </cols>
  <sheetData>
    <row r="1" spans="1:19" ht="46.5" customHeight="1" thickBot="1" x14ac:dyDescent="0.4">
      <c r="A1" s="15" t="s">
        <v>2085</v>
      </c>
      <c r="B1" s="15" t="s">
        <v>2086</v>
      </c>
      <c r="C1" s="15" t="s">
        <v>2087</v>
      </c>
      <c r="D1" s="15" t="s">
        <v>2088</v>
      </c>
      <c r="E1" s="15" t="s">
        <v>2089</v>
      </c>
      <c r="F1" s="15" t="s">
        <v>2090</v>
      </c>
      <c r="G1" s="15" t="s">
        <v>2091</v>
      </c>
      <c r="H1" s="15" t="s">
        <v>2092</v>
      </c>
      <c r="I1" s="15"/>
    </row>
    <row r="2" spans="1:19" ht="31.5" thickBot="1" x14ac:dyDescent="0.4">
      <c r="A2" t="s">
        <v>2093</v>
      </c>
      <c r="B2">
        <f>COUNTIFS(Crowdfunding!$D$2:$D$1001,"&lt;"&amp;$P3,Crowdfunding!$G$2:$G$1001,P$2)</f>
        <v>30</v>
      </c>
      <c r="C2">
        <f>COUNTIFS(Crowdfunding!$D2:$D1001,"&lt;1000",Crowdfunding!$G2:$G1001,Q$2)</f>
        <v>20</v>
      </c>
      <c r="D2">
        <f>COUNTIFS(Crowdfunding!$D2:$D1001,"&lt;1000",Crowdfunding!$G2:$G1001,R$2)</f>
        <v>1</v>
      </c>
      <c r="E2">
        <f>COUNTIFS(Crowdfunding!$D2:$D1001,"&lt;1000",Crowdfunding!$G2:$G1001,S$2)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  <c r="P2" s="21" t="s">
        <v>20</v>
      </c>
      <c r="Q2" s="22" t="s">
        <v>14</v>
      </c>
      <c r="R2" s="22" t="s">
        <v>74</v>
      </c>
      <c r="S2" s="23" t="s">
        <v>2116</v>
      </c>
    </row>
    <row r="3" spans="1:19" x14ac:dyDescent="0.35">
      <c r="A3" t="s">
        <v>2094</v>
      </c>
      <c r="B3">
        <f>COUNTIFS(Crowdfunding!$D$2:$D$1001,"&gt;="&amp;$P4,Crowdfunding!$D$2:$D$1001,"&lt;"&amp;$Q4,Crowdfunding!$G$2:$G$1001,P$2)</f>
        <v>191</v>
      </c>
      <c r="C3">
        <f>COUNTIFS(Crowdfunding!$D$2:$D$1001,"&gt;="&amp;$P4,Crowdfunding!$D$2:$D$1001,"&lt;"&amp;$Q4,Crowdfunding!$G$2:$G$1001,Q$2)</f>
        <v>38</v>
      </c>
      <c r="D3">
        <f>COUNTIFS(Crowdfunding!$D$2:$D$1001,"&gt;="&amp;$P4,Crowdfunding!$D$2:$D$1001,"&lt;"&amp;$Q4,Crowdfunding!$G$2:$G$1001,R$2)</f>
        <v>2</v>
      </c>
      <c r="E3">
        <f>COUNTIFS(Crowdfunding!$D$2:$D$1001,"&gt;="&amp;$P4,Crowdfunding!$D$2:$D$1001,"&lt;"&amp;$Q4,Crowdfunding!$G$2:$G$1001,S$2)</f>
        <v>231</v>
      </c>
      <c r="F3" s="4">
        <f t="shared" ref="F3:F13" si="0"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  <c r="P3" s="20">
        <v>1000</v>
      </c>
      <c r="Q3" s="18"/>
      <c r="R3" s="19"/>
    </row>
    <row r="4" spans="1:19" x14ac:dyDescent="0.35">
      <c r="A4" t="s">
        <v>2095</v>
      </c>
      <c r="B4">
        <f>COUNTIFS(Crowdfunding!$D$2:$D$1001,"&gt;="&amp;$P5,Crowdfunding!$D$2:$D$1001,"&lt;"&amp;$Q5,Crowdfunding!$G$2:$G$1001,P$2)</f>
        <v>164</v>
      </c>
      <c r="C4">
        <f>COUNTIFS(Crowdfunding!$D$2:$D$1001,"&gt;="&amp;$P5,Crowdfunding!$D$2:$D$1001,"&lt;"&amp;$Q5,Crowdfunding!$G$2:$G$1001,Q$2)</f>
        <v>126</v>
      </c>
      <c r="D4">
        <f>COUNTIFS(Crowdfunding!$D$2:$D$1001,"&gt;="&amp;$P5,Crowdfunding!$D$2:$D$1001,"&lt;"&amp;$Q5,Crowdfunding!$G$2:$G$1001,R$2)</f>
        <v>25</v>
      </c>
      <c r="E4">
        <f>COUNTIFS(Crowdfunding!$D$2:$D$1001,"&gt;="&amp;$P5,Crowdfunding!$D$2:$D$1001,"&lt;"&amp;$Q5,Crowdfunding!$G$2:$G$1001,S$2)</f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  <c r="P4" s="16">
        <v>1000</v>
      </c>
      <c r="Q4" s="17">
        <v>4999</v>
      </c>
      <c r="R4" s="19"/>
    </row>
    <row r="5" spans="1:19" x14ac:dyDescent="0.35">
      <c r="A5" t="s">
        <v>2096</v>
      </c>
      <c r="B5">
        <f>COUNTIFS(Crowdfunding!$D$2:$D$1001,"&gt;="&amp;$P6,Crowdfunding!$D$2:$D$1001,"&lt;"&amp;$Q6,Crowdfunding!$G$2:$G$1001,P$2)</f>
        <v>4</v>
      </c>
      <c r="C5">
        <f>COUNTIFS(Crowdfunding!$D$2:$D$1001,"&gt;="&amp;$P6,Crowdfunding!$D$2:$D$1001,"&lt;"&amp;$Q6,Crowdfunding!$G$2:$G$1001,Q$2)</f>
        <v>5</v>
      </c>
      <c r="D5">
        <f>COUNTIFS(Crowdfunding!$D$2:$D$1001,"&gt;="&amp;$P6,Crowdfunding!$D$2:$D$1001,"&lt;"&amp;$Q6,Crowdfunding!$G$2:$G$1001,R$2)</f>
        <v>0</v>
      </c>
      <c r="E5">
        <f>COUNTIFS(Crowdfunding!$D$2:$D$1001,"&gt;="&amp;$P6,Crowdfunding!$D$2:$D$1001,"&lt;"&amp;$Q6,Crowdfunding!$G$2:$G$1001,S$2)</f>
        <v>9</v>
      </c>
      <c r="F5" s="4">
        <f>B5/E5</f>
        <v>0.44444444444444442</v>
      </c>
      <c r="G5" s="4">
        <f>C5/E5</f>
        <v>0.55555555555555558</v>
      </c>
      <c r="H5" s="4">
        <f>D5/E5</f>
        <v>0</v>
      </c>
      <c r="P5" s="16">
        <v>5000</v>
      </c>
      <c r="Q5" s="17">
        <v>9999</v>
      </c>
      <c r="R5" s="19"/>
    </row>
    <row r="6" spans="1:19" x14ac:dyDescent="0.35">
      <c r="A6" t="s">
        <v>2097</v>
      </c>
      <c r="B6">
        <f>COUNTIFS(Crowdfunding!$D$2:$D$1001,"&gt;="&amp;$P7,Crowdfunding!$D$2:$D$1001,"&lt;"&amp;$Q7,Crowdfunding!$G$2:$G$1001,P$2)</f>
        <v>10</v>
      </c>
      <c r="C6">
        <f>COUNTIFS(Crowdfunding!$D$2:$D$1001,"&gt;="&amp;$P7,Crowdfunding!$D$2:$D$1001,"&lt;"&amp;$Q7,Crowdfunding!$G$2:$G$1001,Q$2)</f>
        <v>0</v>
      </c>
      <c r="D6">
        <f>COUNTIFS(Crowdfunding!$D$2:$D$1001,"&gt;="&amp;$P7,Crowdfunding!$D$2:$D$1001,"&lt;"&amp;$Q7,Crowdfunding!$G$2:$G$1001,R$2)</f>
        <v>0</v>
      </c>
      <c r="E6">
        <f>COUNTIFS(Crowdfunding!$D$2:$D$1001,"&gt;="&amp;$P7,Crowdfunding!$D$2:$D$1001,"&lt;"&amp;$Q7,Crowdfunding!$G$2:$G$1001,S$2)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  <c r="P6" s="16">
        <v>10000</v>
      </c>
      <c r="Q6" s="17">
        <v>14999</v>
      </c>
      <c r="R6" s="19"/>
    </row>
    <row r="7" spans="1:19" x14ac:dyDescent="0.35">
      <c r="A7" t="s">
        <v>2098</v>
      </c>
      <c r="B7">
        <f>COUNTIFS(Crowdfunding!$D$2:$D$1001,"&gt;="&amp;$P8,Crowdfunding!$D$2:$D$1001,"&lt;"&amp;$Q8,Crowdfunding!$G$2:$G$1001,P$2)</f>
        <v>7</v>
      </c>
      <c r="C7">
        <f>COUNTIFS(Crowdfunding!$D$2:$D$1001,"&gt;="&amp;$P8,Crowdfunding!$D$2:$D$1001,"&lt;"&amp;$Q8,Crowdfunding!$G$2:$G$1001,Q$2)</f>
        <v>0</v>
      </c>
      <c r="D7">
        <f>COUNTIFS(Crowdfunding!$D$2:$D$1001,"&gt;="&amp;$P8,Crowdfunding!$D$2:$D$1001,"&lt;"&amp;$Q8,Crowdfunding!$G$2:$G$1001,R$2)</f>
        <v>0</v>
      </c>
      <c r="E7">
        <f>COUNTIFS(Crowdfunding!$D$2:$D$1001,"&gt;="&amp;$P8,Crowdfunding!$D$2:$D$1001,"&lt;"&amp;$Q8,Crowdfunding!$G$2:$G$1001,S$2)</f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  <c r="P7" s="16">
        <v>15000</v>
      </c>
      <c r="Q7" s="17">
        <v>19999</v>
      </c>
      <c r="R7" s="19"/>
    </row>
    <row r="8" spans="1:19" x14ac:dyDescent="0.35">
      <c r="A8" t="s">
        <v>2099</v>
      </c>
      <c r="B8">
        <f>COUNTIFS(Crowdfunding!$D$2:$D$1001,"&gt;="&amp;$P9,Crowdfunding!$D$2:$D$1001,"&lt;"&amp;$Q9,Crowdfunding!$G$2:$G$1001,P$2)</f>
        <v>11</v>
      </c>
      <c r="C8">
        <f>COUNTIFS(Crowdfunding!$D$2:$D$1001,"&gt;="&amp;$P9,Crowdfunding!$D$2:$D$1001,"&lt;"&amp;$Q9,Crowdfunding!$G$2:$G$1001,Q$2)</f>
        <v>3</v>
      </c>
      <c r="D8">
        <f>COUNTIFS(Crowdfunding!$D$2:$D$1001,"&gt;="&amp;$P9,Crowdfunding!$D$2:$D$1001,"&lt;"&amp;$Q9,Crowdfunding!$G$2:$G$1001,R$2)</f>
        <v>0</v>
      </c>
      <c r="E8">
        <f>COUNTIFS(Crowdfunding!$D$2:$D$1001,"&gt;="&amp;$P9,Crowdfunding!$D$2:$D$1001,"&lt;"&amp;$Q9,Crowdfunding!$G$2:$G$1001,S$2)</f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  <c r="P8" s="16">
        <v>20000</v>
      </c>
      <c r="Q8" s="17">
        <v>24999</v>
      </c>
      <c r="R8" s="19"/>
    </row>
    <row r="9" spans="1:19" x14ac:dyDescent="0.35">
      <c r="A9" t="s">
        <v>2100</v>
      </c>
      <c r="B9">
        <f>COUNTIFS(Crowdfunding!$D$2:$D$1001,"&gt;="&amp;$P10,Crowdfunding!$D$2:$D$1001,"&lt;"&amp;$Q10,Crowdfunding!$G$2:$G$1001,P$2)</f>
        <v>7</v>
      </c>
      <c r="C9">
        <f>COUNTIFS(Crowdfunding!$D$2:$D$1001,"&gt;="&amp;$P10,Crowdfunding!$D$2:$D$1001,"&lt;"&amp;$Q10,Crowdfunding!$G$2:$G$1001,Q$2)</f>
        <v>0</v>
      </c>
      <c r="D9">
        <f>COUNTIFS(Crowdfunding!$D$2:$D$1001,"&gt;="&amp;$P10,Crowdfunding!$D$2:$D$1001,"&lt;"&amp;$Q10,Crowdfunding!$G$2:$G$1001,R$2)</f>
        <v>0</v>
      </c>
      <c r="E9">
        <f>COUNTIFS(Crowdfunding!$D$2:$D$1001,"&gt;="&amp;$P10,Crowdfunding!$D$2:$D$1001,"&lt;"&amp;$Q10,Crowdfunding!$G$2:$G$1001,S$2)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  <c r="P9" s="16">
        <v>25000</v>
      </c>
      <c r="Q9" s="17">
        <v>29999</v>
      </c>
      <c r="R9" s="19"/>
    </row>
    <row r="10" spans="1:19" x14ac:dyDescent="0.35">
      <c r="A10" t="s">
        <v>2101</v>
      </c>
      <c r="B10">
        <f>COUNTIFS(Crowdfunding!$D$2:$D$1001,"&gt;="&amp;$P11,Crowdfunding!$D$2:$D$1001,"&lt;"&amp;$Q11,Crowdfunding!$G$2:$G$1001,P$2)</f>
        <v>8</v>
      </c>
      <c r="C10">
        <f>COUNTIFS(Crowdfunding!$D$2:$D$1001,"&gt;="&amp;$P11,Crowdfunding!$D$2:$D$1001,"&lt;"&amp;$Q11,Crowdfunding!$G$2:$G$1001,Q$2)</f>
        <v>3</v>
      </c>
      <c r="D10">
        <f>COUNTIFS(Crowdfunding!$D$2:$D$1001,"&gt;="&amp;$P11,Crowdfunding!$D$2:$D$1001,"&lt;"&amp;$Q11,Crowdfunding!$G$2:$G$1001,R$2)</f>
        <v>1</v>
      </c>
      <c r="E10">
        <f>COUNTIFS(Crowdfunding!$D$2:$D$1001,"&gt;="&amp;$P11,Crowdfunding!$D$2:$D$1001,"&lt;"&amp;$Q11,Crowdfunding!$G$2:$G$1001,S$2)</f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  <c r="P10" s="16">
        <v>30000</v>
      </c>
      <c r="Q10" s="17">
        <v>34999</v>
      </c>
      <c r="R10" s="19"/>
    </row>
    <row r="11" spans="1:19" x14ac:dyDescent="0.35">
      <c r="A11" t="s">
        <v>2102</v>
      </c>
      <c r="B11">
        <f>COUNTIFS(Crowdfunding!$D$2:$D$1001,"&gt;="&amp;$P12,Crowdfunding!$D$2:$D$1001,"&lt;"&amp;$Q12,Crowdfunding!$G$2:$G$1001,P$2)</f>
        <v>11</v>
      </c>
      <c r="C11">
        <f>COUNTIFS(Crowdfunding!$D$2:$D$1001,"&gt;="&amp;$P12,Crowdfunding!$D$2:$D$1001,"&lt;"&amp;$Q12,Crowdfunding!$G$2:$G$1001,Q$2)</f>
        <v>3</v>
      </c>
      <c r="D11">
        <f>COUNTIFS(Crowdfunding!$D$2:$D$1001,"&gt;="&amp;$P12,Crowdfunding!$D$2:$D$1001,"&lt;"&amp;$Q12,Crowdfunding!$G$2:$G$1001,R$2)</f>
        <v>0</v>
      </c>
      <c r="E11">
        <f>COUNTIFS(Crowdfunding!$D$2:$D$1001,"&gt;="&amp;$P12,Crowdfunding!$D$2:$D$1001,"&lt;"&amp;$Q12,Crowdfunding!$G$2:$G$1001,S$2)</f>
        <v>14</v>
      </c>
      <c r="F11" s="4">
        <f t="shared" si="0"/>
        <v>0.7857142857142857</v>
      </c>
      <c r="G11" s="4">
        <f t="shared" si="1"/>
        <v>0.21428571428571427</v>
      </c>
      <c r="H11" s="4">
        <f t="shared" si="2"/>
        <v>0</v>
      </c>
      <c r="P11" s="16">
        <v>35000</v>
      </c>
      <c r="Q11" s="17">
        <v>39999</v>
      </c>
      <c r="R11" s="19"/>
    </row>
    <row r="12" spans="1:19" x14ac:dyDescent="0.35">
      <c r="A12" t="s">
        <v>2103</v>
      </c>
      <c r="B12">
        <f>COUNTIFS(Crowdfunding!$D$2:$D$1001,"&gt;="&amp;$P13,Crowdfunding!$D$2:$D$1001,"&lt;"&amp;$Q13,Crowdfunding!$G$2:$G$1001,P$2)</f>
        <v>8</v>
      </c>
      <c r="C12">
        <f>COUNTIFS(Crowdfunding!$D$2:$D$1001,"&gt;="&amp;$P13,Crowdfunding!$D$2:$D$1001,"&lt;"&amp;$Q13,Crowdfunding!$G$2:$G$1001,Q$2)</f>
        <v>3</v>
      </c>
      <c r="D12">
        <f>COUNTIFS(Crowdfunding!$D$2:$D$1001,"&gt;="&amp;$P13,Crowdfunding!$D$2:$D$1001,"&lt;"&amp;$Q13,Crowdfunding!$G$2:$G$1001,R$2)</f>
        <v>0</v>
      </c>
      <c r="E12">
        <f>COUNTIFS(Crowdfunding!$D$2:$D$1001,"&gt;="&amp;$P13,Crowdfunding!$D$2:$D$1001,"&lt;"&amp;$Q13,Crowdfunding!$G$2:$G$1001,S$2)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  <c r="P12" s="16">
        <v>40000</v>
      </c>
      <c r="Q12" s="17">
        <v>44999</v>
      </c>
      <c r="R12" s="19"/>
    </row>
    <row r="13" spans="1:19" x14ac:dyDescent="0.35">
      <c r="A13" t="s">
        <v>2104</v>
      </c>
      <c r="B13">
        <f>COUNTIFS(Crowdfunding!$D$2:$D$1001,"&gt;"&amp;$P14,Crowdfunding!$G$2:$G$1001,P$2)</f>
        <v>114</v>
      </c>
      <c r="C13">
        <f>COUNTIFS(Crowdfunding!$D$2:$D$1001,"&gt;"&amp;$P14,Crowdfunding!$G$2:$G$1001,Q$2)</f>
        <v>163</v>
      </c>
      <c r="D13">
        <f>COUNTIFS(Crowdfunding!$D$2:$D$1001,"&gt;"&amp;$P14,Crowdfunding!$G$2:$G$1001,R$2)</f>
        <v>28</v>
      </c>
      <c r="E13">
        <f>COUNTIFS(Crowdfunding!$D$2:$D$1001,"&gt;"&amp;$P14,Crowdfunding!$G$2:$G$1001,S$2)</f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  <c r="P13" s="16">
        <v>45000</v>
      </c>
      <c r="Q13" s="17">
        <v>49999</v>
      </c>
      <c r="R13" s="19"/>
    </row>
    <row r="14" spans="1:19" x14ac:dyDescent="0.35">
      <c r="P14" s="16">
        <v>50000</v>
      </c>
      <c r="Q14" s="17"/>
      <c r="R14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D056-A5FA-4060-A4C9-6C6EA66C9958}">
  <dimension ref="A1:P566"/>
  <sheetViews>
    <sheetView tabSelected="1" topLeftCell="E1" workbookViewId="0">
      <selection activeCell="L17" sqref="L17"/>
    </sheetView>
  </sheetViews>
  <sheetFormatPr defaultRowHeight="15.5" x14ac:dyDescent="0.35"/>
  <cols>
    <col min="2" max="2" width="12.58203125" bestFit="1" customWidth="1"/>
    <col min="5" max="5" width="12.58203125" bestFit="1" customWidth="1"/>
    <col min="7" max="7" width="22" bestFit="1" customWidth="1"/>
    <col min="8" max="8" width="11.83203125" bestFit="1" customWidth="1"/>
    <col min="15" max="15" width="21.58203125" bestFit="1" customWidth="1"/>
    <col min="16" max="16" width="22" bestFit="1" customWidth="1"/>
  </cols>
  <sheetData>
    <row r="1" spans="1:16" x14ac:dyDescent="0.35">
      <c r="A1" s="14" t="s">
        <v>4</v>
      </c>
      <c r="B1" s="14" t="s">
        <v>5</v>
      </c>
      <c r="C1" s="14"/>
      <c r="D1" s="14" t="s">
        <v>4</v>
      </c>
      <c r="E1" s="14" t="s">
        <v>5</v>
      </c>
    </row>
    <row r="2" spans="1:16" x14ac:dyDescent="0.35">
      <c r="A2" s="5" t="s">
        <v>20</v>
      </c>
      <c r="B2">
        <v>158</v>
      </c>
      <c r="D2" s="25" t="s">
        <v>14</v>
      </c>
      <c r="E2">
        <v>0</v>
      </c>
      <c r="H2" t="s">
        <v>2122</v>
      </c>
      <c r="I2" t="s">
        <v>2123</v>
      </c>
      <c r="J2" t="s">
        <v>2124</v>
      </c>
      <c r="K2" t="s">
        <v>2125</v>
      </c>
      <c r="L2" t="s">
        <v>2126</v>
      </c>
      <c r="M2" t="s">
        <v>2127</v>
      </c>
      <c r="N2" t="s">
        <v>2128</v>
      </c>
      <c r="O2" s="26" t="s">
        <v>2129</v>
      </c>
      <c r="P2" s="28" t="s">
        <v>2130</v>
      </c>
    </row>
    <row r="3" spans="1:16" x14ac:dyDescent="0.35">
      <c r="A3" s="5" t="s">
        <v>20</v>
      </c>
      <c r="B3">
        <v>1425</v>
      </c>
      <c r="D3" s="25" t="s">
        <v>14</v>
      </c>
      <c r="E3">
        <v>24</v>
      </c>
      <c r="G3" s="5" t="s">
        <v>20</v>
      </c>
      <c r="H3">
        <f>AVERAGE(B2:B566)</f>
        <v>851.14690265486729</v>
      </c>
      <c r="I3">
        <f>MEDIAN(B2:B566)</f>
        <v>201</v>
      </c>
      <c r="J3">
        <f>MIN(B2:B566)</f>
        <v>16</v>
      </c>
      <c r="K3">
        <f>MAX(B2:B566)</f>
        <v>7295</v>
      </c>
      <c r="L3">
        <f>_xlfn.QUARTILE.EXC($B$2:$B$566,1)</f>
        <v>127.5</v>
      </c>
      <c r="M3">
        <f>_xlfn.QUARTILE.EXC(B2:B566,3)</f>
        <v>1288.5</v>
      </c>
      <c r="N3">
        <f>M3-L3</f>
        <v>1161</v>
      </c>
      <c r="O3">
        <f>L3-(1.5*N3)</f>
        <v>-1614</v>
      </c>
      <c r="P3">
        <f>M3+(1.5*N3)</f>
        <v>3030</v>
      </c>
    </row>
    <row r="4" spans="1:16" x14ac:dyDescent="0.35">
      <c r="A4" s="5" t="s">
        <v>20</v>
      </c>
      <c r="B4">
        <v>174</v>
      </c>
      <c r="D4" s="25" t="s">
        <v>14</v>
      </c>
      <c r="E4">
        <v>53</v>
      </c>
      <c r="G4" s="25" t="s">
        <v>14</v>
      </c>
      <c r="H4">
        <f>AVERAGE(E2:E365)</f>
        <v>585.61538461538464</v>
      </c>
      <c r="I4">
        <f>MEDIAN(E2:E365)</f>
        <v>114.5</v>
      </c>
      <c r="J4">
        <f>MIN(E2:E365)</f>
        <v>0</v>
      </c>
      <c r="K4">
        <f>MAX(E2:E365)</f>
        <v>6080</v>
      </c>
      <c r="L4">
        <f>_xlfn.QUARTILE.EXC($E$2:$E$365,1)</f>
        <v>38</v>
      </c>
      <c r="M4">
        <f>_xlfn.QUARTILE.EXC($E$2:$E$365,3)</f>
        <v>789.5</v>
      </c>
      <c r="N4">
        <f>M4-L4</f>
        <v>751.5</v>
      </c>
      <c r="O4">
        <f>L4-(1.5*N4)</f>
        <v>-1089.25</v>
      </c>
      <c r="P4">
        <f>M4+(1.5*N4)</f>
        <v>1916.75</v>
      </c>
    </row>
    <row r="5" spans="1:16" x14ac:dyDescent="0.35">
      <c r="A5" s="5" t="s">
        <v>20</v>
      </c>
      <c r="B5">
        <v>227</v>
      </c>
      <c r="D5" s="25" t="s">
        <v>14</v>
      </c>
      <c r="E5">
        <v>18</v>
      </c>
    </row>
    <row r="6" spans="1:16" x14ac:dyDescent="0.35">
      <c r="A6" s="5" t="s">
        <v>20</v>
      </c>
      <c r="B6">
        <v>220</v>
      </c>
      <c r="D6" s="25" t="s">
        <v>14</v>
      </c>
      <c r="E6">
        <v>44</v>
      </c>
      <c r="G6" s="29"/>
      <c r="H6" s="27"/>
    </row>
    <row r="7" spans="1:16" x14ac:dyDescent="0.35">
      <c r="A7" s="5" t="s">
        <v>20</v>
      </c>
      <c r="B7">
        <v>98</v>
      </c>
      <c r="D7" s="25" t="s">
        <v>14</v>
      </c>
      <c r="E7">
        <v>27</v>
      </c>
      <c r="G7" s="30"/>
    </row>
    <row r="8" spans="1:16" x14ac:dyDescent="0.35">
      <c r="A8" s="5" t="s">
        <v>20</v>
      </c>
      <c r="B8">
        <v>100</v>
      </c>
      <c r="D8" s="25" t="s">
        <v>14</v>
      </c>
      <c r="E8">
        <v>55</v>
      </c>
    </row>
    <row r="9" spans="1:16" x14ac:dyDescent="0.35">
      <c r="A9" s="5" t="s">
        <v>20</v>
      </c>
      <c r="B9">
        <v>1249</v>
      </c>
      <c r="D9" s="25" t="s">
        <v>14</v>
      </c>
      <c r="E9">
        <v>200</v>
      </c>
    </row>
    <row r="10" spans="1:16" x14ac:dyDescent="0.35">
      <c r="A10" s="5" t="s">
        <v>20</v>
      </c>
      <c r="B10">
        <v>1396</v>
      </c>
      <c r="D10" s="25" t="s">
        <v>14</v>
      </c>
      <c r="E10">
        <v>452</v>
      </c>
    </row>
    <row r="11" spans="1:16" x14ac:dyDescent="0.35">
      <c r="A11" s="5" t="s">
        <v>20</v>
      </c>
      <c r="B11">
        <v>890</v>
      </c>
      <c r="D11" s="25" t="s">
        <v>14</v>
      </c>
      <c r="E11">
        <v>674</v>
      </c>
    </row>
    <row r="12" spans="1:16" x14ac:dyDescent="0.35">
      <c r="A12" s="5" t="s">
        <v>20</v>
      </c>
      <c r="B12">
        <v>142</v>
      </c>
      <c r="D12" s="25" t="s">
        <v>14</v>
      </c>
      <c r="E12">
        <v>558</v>
      </c>
    </row>
    <row r="13" spans="1:16" x14ac:dyDescent="0.35">
      <c r="A13" s="5" t="s">
        <v>20</v>
      </c>
      <c r="B13">
        <v>2673</v>
      </c>
      <c r="D13" s="25" t="s">
        <v>14</v>
      </c>
      <c r="E13">
        <v>15</v>
      </c>
    </row>
    <row r="14" spans="1:16" x14ac:dyDescent="0.35">
      <c r="A14" s="5" t="s">
        <v>20</v>
      </c>
      <c r="B14">
        <v>163</v>
      </c>
      <c r="D14" s="25" t="s">
        <v>14</v>
      </c>
      <c r="E14">
        <v>2307</v>
      </c>
    </row>
    <row r="15" spans="1:16" x14ac:dyDescent="0.35">
      <c r="A15" s="5" t="s">
        <v>20</v>
      </c>
      <c r="B15">
        <v>2220</v>
      </c>
      <c r="D15" s="25" t="s">
        <v>14</v>
      </c>
      <c r="E15">
        <v>88</v>
      </c>
    </row>
    <row r="16" spans="1:16" x14ac:dyDescent="0.35">
      <c r="A16" s="5" t="s">
        <v>20</v>
      </c>
      <c r="B16">
        <v>1606</v>
      </c>
      <c r="D16" s="25" t="s">
        <v>14</v>
      </c>
      <c r="E16">
        <v>48</v>
      </c>
    </row>
    <row r="17" spans="1:5" x14ac:dyDescent="0.35">
      <c r="A17" s="5" t="s">
        <v>20</v>
      </c>
      <c r="B17">
        <v>129</v>
      </c>
      <c r="D17" s="25" t="s">
        <v>14</v>
      </c>
      <c r="E17">
        <v>1</v>
      </c>
    </row>
    <row r="18" spans="1:5" x14ac:dyDescent="0.35">
      <c r="A18" s="5" t="s">
        <v>20</v>
      </c>
      <c r="B18">
        <v>226</v>
      </c>
      <c r="D18" s="25" t="s">
        <v>14</v>
      </c>
      <c r="E18">
        <v>1467</v>
      </c>
    </row>
    <row r="19" spans="1:5" x14ac:dyDescent="0.35">
      <c r="A19" s="5" t="s">
        <v>20</v>
      </c>
      <c r="B19">
        <v>5419</v>
      </c>
      <c r="D19" s="25" t="s">
        <v>14</v>
      </c>
      <c r="E19">
        <v>75</v>
      </c>
    </row>
    <row r="20" spans="1:5" x14ac:dyDescent="0.35">
      <c r="A20" s="5" t="s">
        <v>20</v>
      </c>
      <c r="B20">
        <v>165</v>
      </c>
      <c r="D20" s="25" t="s">
        <v>14</v>
      </c>
      <c r="E20">
        <v>120</v>
      </c>
    </row>
    <row r="21" spans="1:5" x14ac:dyDescent="0.35">
      <c r="A21" s="5" t="s">
        <v>20</v>
      </c>
      <c r="B21">
        <v>1965</v>
      </c>
      <c r="D21" s="25" t="s">
        <v>14</v>
      </c>
      <c r="E21">
        <v>2253</v>
      </c>
    </row>
    <row r="22" spans="1:5" x14ac:dyDescent="0.35">
      <c r="A22" s="5" t="s">
        <v>20</v>
      </c>
      <c r="B22">
        <v>16</v>
      </c>
      <c r="D22" s="25" t="s">
        <v>14</v>
      </c>
      <c r="E22">
        <v>5</v>
      </c>
    </row>
    <row r="23" spans="1:5" x14ac:dyDescent="0.35">
      <c r="A23" s="5" t="s">
        <v>20</v>
      </c>
      <c r="B23">
        <v>107</v>
      </c>
      <c r="D23" s="25" t="s">
        <v>14</v>
      </c>
      <c r="E23">
        <v>38</v>
      </c>
    </row>
    <row r="24" spans="1:5" x14ac:dyDescent="0.35">
      <c r="A24" s="5" t="s">
        <v>20</v>
      </c>
      <c r="B24">
        <v>134</v>
      </c>
      <c r="D24" s="25" t="s">
        <v>14</v>
      </c>
      <c r="E24">
        <v>12</v>
      </c>
    </row>
    <row r="25" spans="1:5" x14ac:dyDescent="0.35">
      <c r="A25" s="5" t="s">
        <v>20</v>
      </c>
      <c r="B25">
        <v>198</v>
      </c>
      <c r="D25" s="25" t="s">
        <v>14</v>
      </c>
      <c r="E25">
        <v>1684</v>
      </c>
    </row>
    <row r="26" spans="1:5" x14ac:dyDescent="0.35">
      <c r="A26" s="5" t="s">
        <v>20</v>
      </c>
      <c r="B26">
        <v>111</v>
      </c>
      <c r="D26" s="25" t="s">
        <v>14</v>
      </c>
      <c r="E26">
        <v>56</v>
      </c>
    </row>
    <row r="27" spans="1:5" x14ac:dyDescent="0.35">
      <c r="A27" s="5" t="s">
        <v>20</v>
      </c>
      <c r="B27">
        <v>222</v>
      </c>
      <c r="D27" s="25" t="s">
        <v>14</v>
      </c>
      <c r="E27">
        <v>838</v>
      </c>
    </row>
    <row r="28" spans="1:5" x14ac:dyDescent="0.35">
      <c r="A28" s="5" t="s">
        <v>20</v>
      </c>
      <c r="B28">
        <v>6212</v>
      </c>
      <c r="D28" s="25" t="s">
        <v>14</v>
      </c>
      <c r="E28">
        <v>1000</v>
      </c>
    </row>
    <row r="29" spans="1:5" x14ac:dyDescent="0.35">
      <c r="A29" s="5" t="s">
        <v>20</v>
      </c>
      <c r="B29">
        <v>98</v>
      </c>
      <c r="D29" s="25" t="s">
        <v>14</v>
      </c>
      <c r="E29">
        <v>1482</v>
      </c>
    </row>
    <row r="30" spans="1:5" x14ac:dyDescent="0.35">
      <c r="A30" s="5" t="s">
        <v>20</v>
      </c>
      <c r="B30">
        <v>92</v>
      </c>
      <c r="D30" s="25" t="s">
        <v>14</v>
      </c>
      <c r="E30">
        <v>106</v>
      </c>
    </row>
    <row r="31" spans="1:5" x14ac:dyDescent="0.35">
      <c r="A31" s="5" t="s">
        <v>20</v>
      </c>
      <c r="B31">
        <v>149</v>
      </c>
      <c r="D31" s="25" t="s">
        <v>14</v>
      </c>
      <c r="E31">
        <v>679</v>
      </c>
    </row>
    <row r="32" spans="1:5" x14ac:dyDescent="0.35">
      <c r="A32" s="5" t="s">
        <v>20</v>
      </c>
      <c r="B32">
        <v>2431</v>
      </c>
      <c r="D32" s="25" t="s">
        <v>14</v>
      </c>
      <c r="E32">
        <v>1220</v>
      </c>
    </row>
    <row r="33" spans="1:5" x14ac:dyDescent="0.35">
      <c r="A33" s="5" t="s">
        <v>20</v>
      </c>
      <c r="B33">
        <v>303</v>
      </c>
      <c r="D33" s="25" t="s">
        <v>14</v>
      </c>
      <c r="E33">
        <v>1</v>
      </c>
    </row>
    <row r="34" spans="1:5" x14ac:dyDescent="0.35">
      <c r="A34" s="5" t="s">
        <v>20</v>
      </c>
      <c r="B34">
        <v>209</v>
      </c>
      <c r="D34" s="25" t="s">
        <v>14</v>
      </c>
      <c r="E34">
        <v>37</v>
      </c>
    </row>
    <row r="35" spans="1:5" x14ac:dyDescent="0.35">
      <c r="A35" s="5" t="s">
        <v>20</v>
      </c>
      <c r="B35">
        <v>131</v>
      </c>
      <c r="D35" s="25" t="s">
        <v>14</v>
      </c>
      <c r="E35">
        <v>60</v>
      </c>
    </row>
    <row r="36" spans="1:5" x14ac:dyDescent="0.35">
      <c r="A36" s="5" t="s">
        <v>20</v>
      </c>
      <c r="B36">
        <v>164</v>
      </c>
      <c r="D36" s="25" t="s">
        <v>14</v>
      </c>
      <c r="E36">
        <v>296</v>
      </c>
    </row>
    <row r="37" spans="1:5" x14ac:dyDescent="0.35">
      <c r="A37" s="5" t="s">
        <v>20</v>
      </c>
      <c r="B37">
        <v>201</v>
      </c>
      <c r="D37" s="25" t="s">
        <v>14</v>
      </c>
      <c r="E37">
        <v>3304</v>
      </c>
    </row>
    <row r="38" spans="1:5" x14ac:dyDescent="0.35">
      <c r="A38" s="5" t="s">
        <v>20</v>
      </c>
      <c r="B38">
        <v>211</v>
      </c>
      <c r="D38" s="25" t="s">
        <v>14</v>
      </c>
      <c r="E38">
        <v>73</v>
      </c>
    </row>
    <row r="39" spans="1:5" x14ac:dyDescent="0.35">
      <c r="A39" s="5" t="s">
        <v>20</v>
      </c>
      <c r="B39">
        <v>128</v>
      </c>
      <c r="D39" s="25" t="s">
        <v>14</v>
      </c>
      <c r="E39">
        <v>3387</v>
      </c>
    </row>
    <row r="40" spans="1:5" x14ac:dyDescent="0.35">
      <c r="A40" s="5" t="s">
        <v>20</v>
      </c>
      <c r="B40">
        <v>1600</v>
      </c>
      <c r="D40" s="25" t="s">
        <v>14</v>
      </c>
      <c r="E40">
        <v>662</v>
      </c>
    </row>
    <row r="41" spans="1:5" x14ac:dyDescent="0.35">
      <c r="A41" s="5" t="s">
        <v>20</v>
      </c>
      <c r="B41">
        <v>249</v>
      </c>
      <c r="D41" s="25" t="s">
        <v>14</v>
      </c>
      <c r="E41">
        <v>774</v>
      </c>
    </row>
    <row r="42" spans="1:5" x14ac:dyDescent="0.35">
      <c r="A42" s="5" t="s">
        <v>20</v>
      </c>
      <c r="B42">
        <v>236</v>
      </c>
      <c r="D42" s="25" t="s">
        <v>14</v>
      </c>
      <c r="E42">
        <v>672</v>
      </c>
    </row>
    <row r="43" spans="1:5" x14ac:dyDescent="0.35">
      <c r="A43" s="5" t="s">
        <v>20</v>
      </c>
      <c r="B43">
        <v>4065</v>
      </c>
      <c r="D43" s="25" t="s">
        <v>14</v>
      </c>
      <c r="E43">
        <v>940</v>
      </c>
    </row>
    <row r="44" spans="1:5" x14ac:dyDescent="0.35">
      <c r="A44" s="5" t="s">
        <v>20</v>
      </c>
      <c r="B44">
        <v>246</v>
      </c>
      <c r="D44" s="25" t="s">
        <v>14</v>
      </c>
      <c r="E44">
        <v>117</v>
      </c>
    </row>
    <row r="45" spans="1:5" x14ac:dyDescent="0.35">
      <c r="A45" s="5" t="s">
        <v>20</v>
      </c>
      <c r="B45">
        <v>2475</v>
      </c>
      <c r="D45" s="25" t="s">
        <v>14</v>
      </c>
      <c r="E45">
        <v>115</v>
      </c>
    </row>
    <row r="46" spans="1:5" x14ac:dyDescent="0.35">
      <c r="A46" s="5" t="s">
        <v>20</v>
      </c>
      <c r="B46">
        <v>76</v>
      </c>
      <c r="D46" s="25" t="s">
        <v>14</v>
      </c>
      <c r="E46">
        <v>326</v>
      </c>
    </row>
    <row r="47" spans="1:5" x14ac:dyDescent="0.35">
      <c r="A47" s="5" t="s">
        <v>20</v>
      </c>
      <c r="B47">
        <v>54</v>
      </c>
      <c r="D47" s="25" t="s">
        <v>14</v>
      </c>
      <c r="E47">
        <v>1</v>
      </c>
    </row>
    <row r="48" spans="1:5" x14ac:dyDescent="0.35">
      <c r="A48" s="5" t="s">
        <v>20</v>
      </c>
      <c r="B48">
        <v>88</v>
      </c>
      <c r="D48" s="25" t="s">
        <v>14</v>
      </c>
      <c r="E48">
        <v>1467</v>
      </c>
    </row>
    <row r="49" spans="1:5" x14ac:dyDescent="0.35">
      <c r="A49" s="5" t="s">
        <v>20</v>
      </c>
      <c r="B49">
        <v>85</v>
      </c>
      <c r="D49" s="25" t="s">
        <v>14</v>
      </c>
      <c r="E49">
        <v>5681</v>
      </c>
    </row>
    <row r="50" spans="1:5" x14ac:dyDescent="0.35">
      <c r="A50" s="5" t="s">
        <v>20</v>
      </c>
      <c r="B50">
        <v>170</v>
      </c>
      <c r="D50" s="25" t="s">
        <v>14</v>
      </c>
      <c r="E50">
        <v>1059</v>
      </c>
    </row>
    <row r="51" spans="1:5" x14ac:dyDescent="0.35">
      <c r="A51" s="5" t="s">
        <v>20</v>
      </c>
      <c r="B51">
        <v>330</v>
      </c>
      <c r="D51" s="25" t="s">
        <v>14</v>
      </c>
      <c r="E51">
        <v>1194</v>
      </c>
    </row>
    <row r="52" spans="1:5" x14ac:dyDescent="0.35">
      <c r="A52" s="5" t="s">
        <v>20</v>
      </c>
      <c r="B52">
        <v>127</v>
      </c>
      <c r="D52" s="25" t="s">
        <v>14</v>
      </c>
      <c r="E52">
        <v>30</v>
      </c>
    </row>
    <row r="53" spans="1:5" x14ac:dyDescent="0.35">
      <c r="A53" s="5" t="s">
        <v>20</v>
      </c>
      <c r="B53">
        <v>411</v>
      </c>
      <c r="D53" s="25" t="s">
        <v>14</v>
      </c>
      <c r="E53">
        <v>75</v>
      </c>
    </row>
    <row r="54" spans="1:5" x14ac:dyDescent="0.35">
      <c r="A54" s="5" t="s">
        <v>20</v>
      </c>
      <c r="B54">
        <v>180</v>
      </c>
      <c r="D54" s="25" t="s">
        <v>14</v>
      </c>
      <c r="E54">
        <v>955</v>
      </c>
    </row>
    <row r="55" spans="1:5" x14ac:dyDescent="0.35">
      <c r="A55" s="5" t="s">
        <v>20</v>
      </c>
      <c r="B55">
        <v>374</v>
      </c>
      <c r="D55" s="25" t="s">
        <v>14</v>
      </c>
      <c r="E55">
        <v>67</v>
      </c>
    </row>
    <row r="56" spans="1:5" x14ac:dyDescent="0.35">
      <c r="A56" s="5" t="s">
        <v>20</v>
      </c>
      <c r="B56">
        <v>71</v>
      </c>
      <c r="D56" s="25" t="s">
        <v>14</v>
      </c>
      <c r="E56">
        <v>5</v>
      </c>
    </row>
    <row r="57" spans="1:5" x14ac:dyDescent="0.35">
      <c r="A57" s="5" t="s">
        <v>20</v>
      </c>
      <c r="B57">
        <v>203</v>
      </c>
      <c r="D57" s="25" t="s">
        <v>14</v>
      </c>
      <c r="E57">
        <v>26</v>
      </c>
    </row>
    <row r="58" spans="1:5" x14ac:dyDescent="0.35">
      <c r="A58" s="5" t="s">
        <v>20</v>
      </c>
      <c r="B58">
        <v>113</v>
      </c>
      <c r="D58" s="25" t="s">
        <v>14</v>
      </c>
      <c r="E58">
        <v>1130</v>
      </c>
    </row>
    <row r="59" spans="1:5" x14ac:dyDescent="0.35">
      <c r="A59" s="5" t="s">
        <v>20</v>
      </c>
      <c r="B59">
        <v>96</v>
      </c>
      <c r="D59" s="25" t="s">
        <v>14</v>
      </c>
      <c r="E59">
        <v>782</v>
      </c>
    </row>
    <row r="60" spans="1:5" x14ac:dyDescent="0.35">
      <c r="A60" s="5" t="s">
        <v>20</v>
      </c>
      <c r="B60">
        <v>498</v>
      </c>
      <c r="D60" s="25" t="s">
        <v>14</v>
      </c>
      <c r="E60">
        <v>210</v>
      </c>
    </row>
    <row r="61" spans="1:5" x14ac:dyDescent="0.35">
      <c r="A61" s="5" t="s">
        <v>20</v>
      </c>
      <c r="B61">
        <v>180</v>
      </c>
      <c r="D61" s="25" t="s">
        <v>14</v>
      </c>
      <c r="E61">
        <v>136</v>
      </c>
    </row>
    <row r="62" spans="1:5" x14ac:dyDescent="0.35">
      <c r="A62" s="5" t="s">
        <v>20</v>
      </c>
      <c r="B62">
        <v>27</v>
      </c>
      <c r="D62" s="25" t="s">
        <v>14</v>
      </c>
      <c r="E62">
        <v>86</v>
      </c>
    </row>
    <row r="63" spans="1:5" x14ac:dyDescent="0.35">
      <c r="A63" s="5" t="s">
        <v>20</v>
      </c>
      <c r="B63">
        <v>2331</v>
      </c>
      <c r="D63" s="25" t="s">
        <v>14</v>
      </c>
      <c r="E63">
        <v>19</v>
      </c>
    </row>
    <row r="64" spans="1:5" x14ac:dyDescent="0.35">
      <c r="A64" s="5" t="s">
        <v>20</v>
      </c>
      <c r="B64">
        <v>113</v>
      </c>
      <c r="D64" s="25" t="s">
        <v>14</v>
      </c>
      <c r="E64">
        <v>886</v>
      </c>
    </row>
    <row r="65" spans="1:5" x14ac:dyDescent="0.35">
      <c r="A65" s="5" t="s">
        <v>20</v>
      </c>
      <c r="B65">
        <v>164</v>
      </c>
      <c r="D65" s="25" t="s">
        <v>14</v>
      </c>
      <c r="E65">
        <v>35</v>
      </c>
    </row>
    <row r="66" spans="1:5" x14ac:dyDescent="0.35">
      <c r="A66" s="5" t="s">
        <v>20</v>
      </c>
      <c r="B66">
        <v>164</v>
      </c>
      <c r="D66" s="25" t="s">
        <v>14</v>
      </c>
      <c r="E66">
        <v>24</v>
      </c>
    </row>
    <row r="67" spans="1:5" x14ac:dyDescent="0.35">
      <c r="A67" s="5" t="s">
        <v>20</v>
      </c>
      <c r="B67">
        <v>336</v>
      </c>
      <c r="D67" s="25" t="s">
        <v>14</v>
      </c>
      <c r="E67">
        <v>86</v>
      </c>
    </row>
    <row r="68" spans="1:5" x14ac:dyDescent="0.35">
      <c r="A68" s="5" t="s">
        <v>20</v>
      </c>
      <c r="B68">
        <v>1917</v>
      </c>
      <c r="D68" s="25" t="s">
        <v>14</v>
      </c>
      <c r="E68">
        <v>243</v>
      </c>
    </row>
    <row r="69" spans="1:5" x14ac:dyDescent="0.35">
      <c r="A69" s="5" t="s">
        <v>20</v>
      </c>
      <c r="B69">
        <v>95</v>
      </c>
      <c r="D69" s="25" t="s">
        <v>14</v>
      </c>
      <c r="E69">
        <v>65</v>
      </c>
    </row>
    <row r="70" spans="1:5" x14ac:dyDescent="0.35">
      <c r="A70" s="5" t="s">
        <v>20</v>
      </c>
      <c r="B70">
        <v>147</v>
      </c>
      <c r="D70" s="25" t="s">
        <v>14</v>
      </c>
      <c r="E70">
        <v>100</v>
      </c>
    </row>
    <row r="71" spans="1:5" x14ac:dyDescent="0.35">
      <c r="A71" s="5" t="s">
        <v>20</v>
      </c>
      <c r="B71">
        <v>86</v>
      </c>
      <c r="D71" s="25" t="s">
        <v>14</v>
      </c>
      <c r="E71">
        <v>168</v>
      </c>
    </row>
    <row r="72" spans="1:5" x14ac:dyDescent="0.35">
      <c r="A72" s="5" t="s">
        <v>20</v>
      </c>
      <c r="B72">
        <v>83</v>
      </c>
      <c r="D72" s="25" t="s">
        <v>14</v>
      </c>
      <c r="E72">
        <v>13</v>
      </c>
    </row>
    <row r="73" spans="1:5" x14ac:dyDescent="0.35">
      <c r="A73" s="5" t="s">
        <v>20</v>
      </c>
      <c r="B73">
        <v>676</v>
      </c>
      <c r="D73" s="25" t="s">
        <v>14</v>
      </c>
      <c r="E73">
        <v>1</v>
      </c>
    </row>
    <row r="74" spans="1:5" x14ac:dyDescent="0.35">
      <c r="A74" s="5" t="s">
        <v>20</v>
      </c>
      <c r="B74">
        <v>361</v>
      </c>
      <c r="D74" s="25" t="s">
        <v>14</v>
      </c>
      <c r="E74">
        <v>40</v>
      </c>
    </row>
    <row r="75" spans="1:5" x14ac:dyDescent="0.35">
      <c r="A75" s="5" t="s">
        <v>20</v>
      </c>
      <c r="B75">
        <v>131</v>
      </c>
      <c r="D75" s="25" t="s">
        <v>14</v>
      </c>
      <c r="E75">
        <v>226</v>
      </c>
    </row>
    <row r="76" spans="1:5" x14ac:dyDescent="0.35">
      <c r="A76" s="5" t="s">
        <v>20</v>
      </c>
      <c r="B76">
        <v>126</v>
      </c>
      <c r="D76" s="25" t="s">
        <v>14</v>
      </c>
      <c r="E76">
        <v>1625</v>
      </c>
    </row>
    <row r="77" spans="1:5" x14ac:dyDescent="0.35">
      <c r="A77" s="5" t="s">
        <v>20</v>
      </c>
      <c r="B77">
        <v>275</v>
      </c>
      <c r="D77" s="25" t="s">
        <v>14</v>
      </c>
      <c r="E77">
        <v>143</v>
      </c>
    </row>
    <row r="78" spans="1:5" x14ac:dyDescent="0.35">
      <c r="A78" s="5" t="s">
        <v>20</v>
      </c>
      <c r="B78">
        <v>67</v>
      </c>
      <c r="D78" s="25" t="s">
        <v>14</v>
      </c>
      <c r="E78">
        <v>934</v>
      </c>
    </row>
    <row r="79" spans="1:5" x14ac:dyDescent="0.35">
      <c r="A79" s="5" t="s">
        <v>20</v>
      </c>
      <c r="B79">
        <v>154</v>
      </c>
      <c r="D79" s="25" t="s">
        <v>14</v>
      </c>
      <c r="E79">
        <v>17</v>
      </c>
    </row>
    <row r="80" spans="1:5" x14ac:dyDescent="0.35">
      <c r="A80" s="5" t="s">
        <v>20</v>
      </c>
      <c r="B80">
        <v>1782</v>
      </c>
      <c r="D80" s="25" t="s">
        <v>14</v>
      </c>
      <c r="E80">
        <v>2179</v>
      </c>
    </row>
    <row r="81" spans="1:5" x14ac:dyDescent="0.35">
      <c r="A81" s="5" t="s">
        <v>20</v>
      </c>
      <c r="B81">
        <v>903</v>
      </c>
      <c r="D81" s="25" t="s">
        <v>14</v>
      </c>
      <c r="E81">
        <v>931</v>
      </c>
    </row>
    <row r="82" spans="1:5" x14ac:dyDescent="0.35">
      <c r="A82" s="5" t="s">
        <v>20</v>
      </c>
      <c r="B82">
        <v>94</v>
      </c>
      <c r="D82" s="25" t="s">
        <v>14</v>
      </c>
      <c r="E82">
        <v>92</v>
      </c>
    </row>
    <row r="83" spans="1:5" x14ac:dyDescent="0.35">
      <c r="A83" s="5" t="s">
        <v>20</v>
      </c>
      <c r="B83">
        <v>180</v>
      </c>
      <c r="D83" s="25" t="s">
        <v>14</v>
      </c>
      <c r="E83">
        <v>57</v>
      </c>
    </row>
    <row r="84" spans="1:5" x14ac:dyDescent="0.35">
      <c r="A84" s="5" t="s">
        <v>20</v>
      </c>
      <c r="B84">
        <v>533</v>
      </c>
      <c r="D84" s="25" t="s">
        <v>14</v>
      </c>
      <c r="E84">
        <v>41</v>
      </c>
    </row>
    <row r="85" spans="1:5" x14ac:dyDescent="0.35">
      <c r="A85" s="5" t="s">
        <v>20</v>
      </c>
      <c r="B85">
        <v>2443</v>
      </c>
      <c r="D85" s="25" t="s">
        <v>14</v>
      </c>
      <c r="E85">
        <v>1</v>
      </c>
    </row>
    <row r="86" spans="1:5" x14ac:dyDescent="0.35">
      <c r="A86" s="5" t="s">
        <v>20</v>
      </c>
      <c r="B86">
        <v>89</v>
      </c>
      <c r="D86" s="25" t="s">
        <v>14</v>
      </c>
      <c r="E86">
        <v>101</v>
      </c>
    </row>
    <row r="87" spans="1:5" x14ac:dyDescent="0.35">
      <c r="A87" s="5" t="s">
        <v>20</v>
      </c>
      <c r="B87">
        <v>159</v>
      </c>
      <c r="D87" s="25" t="s">
        <v>14</v>
      </c>
      <c r="E87">
        <v>1335</v>
      </c>
    </row>
    <row r="88" spans="1:5" x14ac:dyDescent="0.35">
      <c r="A88" s="5" t="s">
        <v>20</v>
      </c>
      <c r="B88">
        <v>50</v>
      </c>
      <c r="D88" s="25" t="s">
        <v>14</v>
      </c>
      <c r="E88">
        <v>15</v>
      </c>
    </row>
    <row r="89" spans="1:5" x14ac:dyDescent="0.35">
      <c r="A89" s="5" t="s">
        <v>20</v>
      </c>
      <c r="B89">
        <v>186</v>
      </c>
      <c r="D89" s="25" t="s">
        <v>14</v>
      </c>
      <c r="E89">
        <v>454</v>
      </c>
    </row>
    <row r="90" spans="1:5" x14ac:dyDescent="0.35">
      <c r="A90" s="5" t="s">
        <v>20</v>
      </c>
      <c r="B90">
        <v>1071</v>
      </c>
      <c r="D90" s="25" t="s">
        <v>14</v>
      </c>
      <c r="E90">
        <v>3182</v>
      </c>
    </row>
    <row r="91" spans="1:5" x14ac:dyDescent="0.35">
      <c r="A91" s="5" t="s">
        <v>20</v>
      </c>
      <c r="B91">
        <v>117</v>
      </c>
      <c r="D91" s="25" t="s">
        <v>14</v>
      </c>
      <c r="E91">
        <v>15</v>
      </c>
    </row>
    <row r="92" spans="1:5" x14ac:dyDescent="0.35">
      <c r="A92" s="5" t="s">
        <v>20</v>
      </c>
      <c r="B92">
        <v>70</v>
      </c>
      <c r="D92" s="25" t="s">
        <v>14</v>
      </c>
      <c r="E92">
        <v>133</v>
      </c>
    </row>
    <row r="93" spans="1:5" x14ac:dyDescent="0.35">
      <c r="A93" s="5" t="s">
        <v>20</v>
      </c>
      <c r="B93">
        <v>135</v>
      </c>
      <c r="D93" s="25" t="s">
        <v>14</v>
      </c>
      <c r="E93">
        <v>2062</v>
      </c>
    </row>
    <row r="94" spans="1:5" x14ac:dyDescent="0.35">
      <c r="A94" s="5" t="s">
        <v>20</v>
      </c>
      <c r="B94">
        <v>768</v>
      </c>
      <c r="D94" s="25" t="s">
        <v>14</v>
      </c>
      <c r="E94">
        <v>29</v>
      </c>
    </row>
    <row r="95" spans="1:5" x14ac:dyDescent="0.35">
      <c r="A95" s="5" t="s">
        <v>20</v>
      </c>
      <c r="B95">
        <v>199</v>
      </c>
      <c r="D95" s="25" t="s">
        <v>14</v>
      </c>
      <c r="E95">
        <v>132</v>
      </c>
    </row>
    <row r="96" spans="1:5" x14ac:dyDescent="0.35">
      <c r="A96" s="5" t="s">
        <v>20</v>
      </c>
      <c r="B96">
        <v>107</v>
      </c>
      <c r="D96" s="25" t="s">
        <v>14</v>
      </c>
      <c r="E96">
        <v>137</v>
      </c>
    </row>
    <row r="97" spans="1:5" x14ac:dyDescent="0.35">
      <c r="A97" s="5" t="s">
        <v>20</v>
      </c>
      <c r="B97">
        <v>195</v>
      </c>
      <c r="D97" s="25" t="s">
        <v>14</v>
      </c>
      <c r="E97">
        <v>908</v>
      </c>
    </row>
    <row r="98" spans="1:5" x14ac:dyDescent="0.35">
      <c r="A98" s="5" t="s">
        <v>20</v>
      </c>
      <c r="B98">
        <v>3376</v>
      </c>
      <c r="D98" s="25" t="s">
        <v>14</v>
      </c>
      <c r="E98">
        <v>10</v>
      </c>
    </row>
    <row r="99" spans="1:5" x14ac:dyDescent="0.35">
      <c r="A99" s="5" t="s">
        <v>20</v>
      </c>
      <c r="B99">
        <v>41</v>
      </c>
      <c r="D99" s="25" t="s">
        <v>14</v>
      </c>
      <c r="E99">
        <v>1910</v>
      </c>
    </row>
    <row r="100" spans="1:5" x14ac:dyDescent="0.35">
      <c r="A100" s="5" t="s">
        <v>20</v>
      </c>
      <c r="B100">
        <v>1821</v>
      </c>
      <c r="D100" s="25" t="s">
        <v>14</v>
      </c>
      <c r="E100">
        <v>38</v>
      </c>
    </row>
    <row r="101" spans="1:5" x14ac:dyDescent="0.35">
      <c r="A101" s="5" t="s">
        <v>20</v>
      </c>
      <c r="B101">
        <v>164</v>
      </c>
      <c r="D101" s="25" t="s">
        <v>14</v>
      </c>
      <c r="E101">
        <v>104</v>
      </c>
    </row>
    <row r="102" spans="1:5" x14ac:dyDescent="0.35">
      <c r="A102" s="5" t="s">
        <v>20</v>
      </c>
      <c r="B102">
        <v>157</v>
      </c>
      <c r="D102" s="25" t="s">
        <v>14</v>
      </c>
      <c r="E102">
        <v>49</v>
      </c>
    </row>
    <row r="103" spans="1:5" x14ac:dyDescent="0.35">
      <c r="A103" s="5" t="s">
        <v>20</v>
      </c>
      <c r="B103">
        <v>246</v>
      </c>
      <c r="D103" s="25" t="s">
        <v>14</v>
      </c>
      <c r="E103">
        <v>1</v>
      </c>
    </row>
    <row r="104" spans="1:5" x14ac:dyDescent="0.35">
      <c r="A104" s="5" t="s">
        <v>20</v>
      </c>
      <c r="B104">
        <v>1396</v>
      </c>
      <c r="D104" s="25" t="s">
        <v>14</v>
      </c>
      <c r="E104">
        <v>245</v>
      </c>
    </row>
    <row r="105" spans="1:5" x14ac:dyDescent="0.35">
      <c r="A105" s="5" t="s">
        <v>20</v>
      </c>
      <c r="B105">
        <v>2506</v>
      </c>
      <c r="D105" s="25" t="s">
        <v>14</v>
      </c>
      <c r="E105">
        <v>32</v>
      </c>
    </row>
    <row r="106" spans="1:5" x14ac:dyDescent="0.35">
      <c r="A106" s="5" t="s">
        <v>20</v>
      </c>
      <c r="B106">
        <v>244</v>
      </c>
      <c r="D106" s="25" t="s">
        <v>14</v>
      </c>
      <c r="E106">
        <v>7</v>
      </c>
    </row>
    <row r="107" spans="1:5" x14ac:dyDescent="0.35">
      <c r="A107" s="5" t="s">
        <v>20</v>
      </c>
      <c r="B107">
        <v>146</v>
      </c>
      <c r="D107" s="25" t="s">
        <v>14</v>
      </c>
      <c r="E107">
        <v>803</v>
      </c>
    </row>
    <row r="108" spans="1:5" x14ac:dyDescent="0.35">
      <c r="A108" s="5" t="s">
        <v>20</v>
      </c>
      <c r="B108">
        <v>1267</v>
      </c>
      <c r="D108" s="25" t="s">
        <v>14</v>
      </c>
      <c r="E108">
        <v>16</v>
      </c>
    </row>
    <row r="109" spans="1:5" x14ac:dyDescent="0.35">
      <c r="A109" s="5" t="s">
        <v>20</v>
      </c>
      <c r="B109">
        <v>1561</v>
      </c>
      <c r="D109" s="25" t="s">
        <v>14</v>
      </c>
      <c r="E109">
        <v>31</v>
      </c>
    </row>
    <row r="110" spans="1:5" x14ac:dyDescent="0.35">
      <c r="A110" s="5" t="s">
        <v>20</v>
      </c>
      <c r="B110">
        <v>48</v>
      </c>
      <c r="D110" s="25" t="s">
        <v>14</v>
      </c>
      <c r="E110">
        <v>108</v>
      </c>
    </row>
    <row r="111" spans="1:5" x14ac:dyDescent="0.35">
      <c r="A111" s="5" t="s">
        <v>20</v>
      </c>
      <c r="B111">
        <v>2739</v>
      </c>
      <c r="D111" s="25" t="s">
        <v>14</v>
      </c>
      <c r="E111">
        <v>30</v>
      </c>
    </row>
    <row r="112" spans="1:5" x14ac:dyDescent="0.35">
      <c r="A112" s="5" t="s">
        <v>20</v>
      </c>
      <c r="B112">
        <v>3537</v>
      </c>
      <c r="D112" s="25" t="s">
        <v>14</v>
      </c>
      <c r="E112">
        <v>17</v>
      </c>
    </row>
    <row r="113" spans="1:5" x14ac:dyDescent="0.35">
      <c r="A113" s="5" t="s">
        <v>20</v>
      </c>
      <c r="B113">
        <v>2107</v>
      </c>
      <c r="D113" s="25" t="s">
        <v>14</v>
      </c>
      <c r="E113">
        <v>80</v>
      </c>
    </row>
    <row r="114" spans="1:5" x14ac:dyDescent="0.35">
      <c r="A114" s="5" t="s">
        <v>20</v>
      </c>
      <c r="B114">
        <v>3318</v>
      </c>
      <c r="D114" s="25" t="s">
        <v>14</v>
      </c>
      <c r="E114">
        <v>2468</v>
      </c>
    </row>
    <row r="115" spans="1:5" x14ac:dyDescent="0.35">
      <c r="A115" s="5" t="s">
        <v>20</v>
      </c>
      <c r="B115">
        <v>340</v>
      </c>
      <c r="D115" s="25" t="s">
        <v>14</v>
      </c>
      <c r="E115">
        <v>26</v>
      </c>
    </row>
    <row r="116" spans="1:5" x14ac:dyDescent="0.35">
      <c r="A116" s="5" t="s">
        <v>20</v>
      </c>
      <c r="B116">
        <v>1442</v>
      </c>
      <c r="D116" s="25" t="s">
        <v>14</v>
      </c>
      <c r="E116">
        <v>73</v>
      </c>
    </row>
    <row r="117" spans="1:5" x14ac:dyDescent="0.35">
      <c r="A117" s="5" t="s">
        <v>20</v>
      </c>
      <c r="B117">
        <v>126</v>
      </c>
      <c r="D117" s="25" t="s">
        <v>14</v>
      </c>
      <c r="E117">
        <v>128</v>
      </c>
    </row>
    <row r="118" spans="1:5" x14ac:dyDescent="0.35">
      <c r="A118" s="5" t="s">
        <v>20</v>
      </c>
      <c r="B118">
        <v>524</v>
      </c>
      <c r="D118" s="25" t="s">
        <v>14</v>
      </c>
      <c r="E118">
        <v>33</v>
      </c>
    </row>
    <row r="119" spans="1:5" x14ac:dyDescent="0.35">
      <c r="A119" s="5" t="s">
        <v>20</v>
      </c>
      <c r="B119">
        <v>1989</v>
      </c>
      <c r="D119" s="25" t="s">
        <v>14</v>
      </c>
      <c r="E119">
        <v>1072</v>
      </c>
    </row>
    <row r="120" spans="1:5" x14ac:dyDescent="0.35">
      <c r="A120" s="5" t="s">
        <v>20</v>
      </c>
      <c r="B120">
        <v>157</v>
      </c>
      <c r="D120" s="25" t="s">
        <v>14</v>
      </c>
      <c r="E120">
        <v>393</v>
      </c>
    </row>
    <row r="121" spans="1:5" x14ac:dyDescent="0.35">
      <c r="A121" s="5" t="s">
        <v>20</v>
      </c>
      <c r="B121">
        <v>4498</v>
      </c>
      <c r="D121" s="25" t="s">
        <v>14</v>
      </c>
      <c r="E121">
        <v>1257</v>
      </c>
    </row>
    <row r="122" spans="1:5" x14ac:dyDescent="0.35">
      <c r="A122" s="5" t="s">
        <v>20</v>
      </c>
      <c r="B122">
        <v>80</v>
      </c>
      <c r="D122" s="25" t="s">
        <v>14</v>
      </c>
      <c r="E122">
        <v>328</v>
      </c>
    </row>
    <row r="123" spans="1:5" x14ac:dyDescent="0.35">
      <c r="A123" s="5" t="s">
        <v>20</v>
      </c>
      <c r="B123">
        <v>43</v>
      </c>
      <c r="D123" s="25" t="s">
        <v>14</v>
      </c>
      <c r="E123">
        <v>147</v>
      </c>
    </row>
    <row r="124" spans="1:5" x14ac:dyDescent="0.35">
      <c r="A124" s="5" t="s">
        <v>20</v>
      </c>
      <c r="B124">
        <v>2053</v>
      </c>
      <c r="D124" s="25" t="s">
        <v>14</v>
      </c>
      <c r="E124">
        <v>830</v>
      </c>
    </row>
    <row r="125" spans="1:5" x14ac:dyDescent="0.35">
      <c r="A125" s="5" t="s">
        <v>20</v>
      </c>
      <c r="B125">
        <v>168</v>
      </c>
      <c r="D125" s="25" t="s">
        <v>14</v>
      </c>
      <c r="E125">
        <v>331</v>
      </c>
    </row>
    <row r="126" spans="1:5" x14ac:dyDescent="0.35">
      <c r="A126" s="5" t="s">
        <v>20</v>
      </c>
      <c r="B126">
        <v>4289</v>
      </c>
      <c r="D126" s="25" t="s">
        <v>14</v>
      </c>
      <c r="E126">
        <v>25</v>
      </c>
    </row>
    <row r="127" spans="1:5" x14ac:dyDescent="0.35">
      <c r="A127" s="5" t="s">
        <v>20</v>
      </c>
      <c r="B127">
        <v>165</v>
      </c>
      <c r="D127" s="25" t="s">
        <v>14</v>
      </c>
      <c r="E127">
        <v>3483</v>
      </c>
    </row>
    <row r="128" spans="1:5" x14ac:dyDescent="0.35">
      <c r="A128" s="5" t="s">
        <v>20</v>
      </c>
      <c r="B128">
        <v>1815</v>
      </c>
      <c r="D128" s="25" t="s">
        <v>14</v>
      </c>
      <c r="E128">
        <v>923</v>
      </c>
    </row>
    <row r="129" spans="1:5" x14ac:dyDescent="0.35">
      <c r="A129" s="5" t="s">
        <v>20</v>
      </c>
      <c r="B129">
        <v>397</v>
      </c>
      <c r="D129" s="25" t="s">
        <v>14</v>
      </c>
      <c r="E129">
        <v>1</v>
      </c>
    </row>
    <row r="130" spans="1:5" x14ac:dyDescent="0.35">
      <c r="A130" s="5" t="s">
        <v>20</v>
      </c>
      <c r="B130">
        <v>1539</v>
      </c>
      <c r="D130" s="25" t="s">
        <v>14</v>
      </c>
      <c r="E130">
        <v>33</v>
      </c>
    </row>
    <row r="131" spans="1:5" x14ac:dyDescent="0.35">
      <c r="A131" s="5" t="s">
        <v>20</v>
      </c>
      <c r="B131">
        <v>138</v>
      </c>
      <c r="D131" s="25" t="s">
        <v>14</v>
      </c>
      <c r="E131">
        <v>40</v>
      </c>
    </row>
    <row r="132" spans="1:5" x14ac:dyDescent="0.35">
      <c r="A132" s="5" t="s">
        <v>20</v>
      </c>
      <c r="B132">
        <v>3594</v>
      </c>
      <c r="D132" s="25" t="s">
        <v>14</v>
      </c>
      <c r="E132">
        <v>23</v>
      </c>
    </row>
    <row r="133" spans="1:5" x14ac:dyDescent="0.35">
      <c r="A133" s="5" t="s">
        <v>20</v>
      </c>
      <c r="B133">
        <v>5880</v>
      </c>
      <c r="D133" s="25" t="s">
        <v>14</v>
      </c>
      <c r="E133">
        <v>75</v>
      </c>
    </row>
    <row r="134" spans="1:5" x14ac:dyDescent="0.35">
      <c r="A134" s="5" t="s">
        <v>20</v>
      </c>
      <c r="B134">
        <v>112</v>
      </c>
      <c r="D134" s="25" t="s">
        <v>14</v>
      </c>
      <c r="E134">
        <v>2176</v>
      </c>
    </row>
    <row r="135" spans="1:5" x14ac:dyDescent="0.35">
      <c r="A135" s="5" t="s">
        <v>20</v>
      </c>
      <c r="B135">
        <v>943</v>
      </c>
      <c r="D135" s="25" t="s">
        <v>14</v>
      </c>
      <c r="E135">
        <v>441</v>
      </c>
    </row>
    <row r="136" spans="1:5" x14ac:dyDescent="0.35">
      <c r="A136" s="5" t="s">
        <v>20</v>
      </c>
      <c r="B136">
        <v>2468</v>
      </c>
      <c r="D136" s="25" t="s">
        <v>14</v>
      </c>
      <c r="E136">
        <v>25</v>
      </c>
    </row>
    <row r="137" spans="1:5" x14ac:dyDescent="0.35">
      <c r="A137" s="5" t="s">
        <v>20</v>
      </c>
      <c r="B137">
        <v>2551</v>
      </c>
      <c r="D137" s="25" t="s">
        <v>14</v>
      </c>
      <c r="E137">
        <v>127</v>
      </c>
    </row>
    <row r="138" spans="1:5" x14ac:dyDescent="0.35">
      <c r="A138" s="5" t="s">
        <v>20</v>
      </c>
      <c r="B138">
        <v>101</v>
      </c>
      <c r="D138" s="25" t="s">
        <v>14</v>
      </c>
      <c r="E138">
        <v>355</v>
      </c>
    </row>
    <row r="139" spans="1:5" x14ac:dyDescent="0.35">
      <c r="A139" s="5" t="s">
        <v>20</v>
      </c>
      <c r="B139">
        <v>92</v>
      </c>
      <c r="D139" s="25" t="s">
        <v>14</v>
      </c>
      <c r="E139">
        <v>44</v>
      </c>
    </row>
    <row r="140" spans="1:5" x14ac:dyDescent="0.35">
      <c r="A140" s="5" t="s">
        <v>20</v>
      </c>
      <c r="B140">
        <v>62</v>
      </c>
      <c r="D140" s="25" t="s">
        <v>14</v>
      </c>
      <c r="E140">
        <v>67</v>
      </c>
    </row>
    <row r="141" spans="1:5" x14ac:dyDescent="0.35">
      <c r="A141" s="5" t="s">
        <v>20</v>
      </c>
      <c r="B141">
        <v>149</v>
      </c>
      <c r="D141" s="25" t="s">
        <v>14</v>
      </c>
      <c r="E141">
        <v>1068</v>
      </c>
    </row>
    <row r="142" spans="1:5" x14ac:dyDescent="0.35">
      <c r="A142" s="5" t="s">
        <v>20</v>
      </c>
      <c r="B142">
        <v>329</v>
      </c>
      <c r="D142" s="25" t="s">
        <v>14</v>
      </c>
      <c r="E142">
        <v>424</v>
      </c>
    </row>
    <row r="143" spans="1:5" x14ac:dyDescent="0.35">
      <c r="A143" s="5" t="s">
        <v>20</v>
      </c>
      <c r="B143">
        <v>97</v>
      </c>
      <c r="D143" s="25" t="s">
        <v>14</v>
      </c>
      <c r="E143">
        <v>151</v>
      </c>
    </row>
    <row r="144" spans="1:5" x14ac:dyDescent="0.35">
      <c r="A144" s="5" t="s">
        <v>20</v>
      </c>
      <c r="B144">
        <v>1784</v>
      </c>
      <c r="D144" s="25" t="s">
        <v>14</v>
      </c>
      <c r="E144">
        <v>1608</v>
      </c>
    </row>
    <row r="145" spans="1:5" x14ac:dyDescent="0.35">
      <c r="A145" s="5" t="s">
        <v>20</v>
      </c>
      <c r="B145">
        <v>1684</v>
      </c>
      <c r="D145" s="25" t="s">
        <v>14</v>
      </c>
      <c r="E145">
        <v>941</v>
      </c>
    </row>
    <row r="146" spans="1:5" x14ac:dyDescent="0.35">
      <c r="A146" s="5" t="s">
        <v>20</v>
      </c>
      <c r="B146">
        <v>250</v>
      </c>
      <c r="D146" s="25" t="s">
        <v>14</v>
      </c>
      <c r="E146">
        <v>1</v>
      </c>
    </row>
    <row r="147" spans="1:5" x14ac:dyDescent="0.35">
      <c r="A147" s="5" t="s">
        <v>20</v>
      </c>
      <c r="B147">
        <v>238</v>
      </c>
      <c r="D147" s="25" t="s">
        <v>14</v>
      </c>
      <c r="E147">
        <v>40</v>
      </c>
    </row>
    <row r="148" spans="1:5" x14ac:dyDescent="0.35">
      <c r="A148" s="5" t="s">
        <v>20</v>
      </c>
      <c r="B148">
        <v>53</v>
      </c>
      <c r="D148" s="25" t="s">
        <v>14</v>
      </c>
      <c r="E148">
        <v>3015</v>
      </c>
    </row>
    <row r="149" spans="1:5" x14ac:dyDescent="0.35">
      <c r="A149" s="5" t="s">
        <v>20</v>
      </c>
      <c r="B149">
        <v>214</v>
      </c>
      <c r="D149" s="25" t="s">
        <v>14</v>
      </c>
      <c r="E149">
        <v>435</v>
      </c>
    </row>
    <row r="150" spans="1:5" x14ac:dyDescent="0.35">
      <c r="A150" s="5" t="s">
        <v>20</v>
      </c>
      <c r="B150">
        <v>222</v>
      </c>
      <c r="D150" s="25" t="s">
        <v>14</v>
      </c>
      <c r="E150">
        <v>714</v>
      </c>
    </row>
    <row r="151" spans="1:5" x14ac:dyDescent="0.35">
      <c r="A151" s="5" t="s">
        <v>20</v>
      </c>
      <c r="B151">
        <v>1884</v>
      </c>
      <c r="D151" s="25" t="s">
        <v>14</v>
      </c>
      <c r="E151">
        <v>5497</v>
      </c>
    </row>
    <row r="152" spans="1:5" x14ac:dyDescent="0.35">
      <c r="A152" s="5" t="s">
        <v>20</v>
      </c>
      <c r="B152">
        <v>218</v>
      </c>
      <c r="D152" s="25" t="s">
        <v>14</v>
      </c>
      <c r="E152">
        <v>418</v>
      </c>
    </row>
    <row r="153" spans="1:5" x14ac:dyDescent="0.35">
      <c r="A153" s="5" t="s">
        <v>20</v>
      </c>
      <c r="B153">
        <v>6465</v>
      </c>
      <c r="D153" s="25" t="s">
        <v>14</v>
      </c>
      <c r="E153">
        <v>1439</v>
      </c>
    </row>
    <row r="154" spans="1:5" x14ac:dyDescent="0.35">
      <c r="A154" s="5" t="s">
        <v>20</v>
      </c>
      <c r="B154">
        <v>59</v>
      </c>
      <c r="D154" s="25" t="s">
        <v>14</v>
      </c>
      <c r="E154">
        <v>15</v>
      </c>
    </row>
    <row r="155" spans="1:5" x14ac:dyDescent="0.35">
      <c r="A155" s="5" t="s">
        <v>20</v>
      </c>
      <c r="B155">
        <v>88</v>
      </c>
      <c r="D155" s="25" t="s">
        <v>14</v>
      </c>
      <c r="E155">
        <v>1999</v>
      </c>
    </row>
    <row r="156" spans="1:5" x14ac:dyDescent="0.35">
      <c r="A156" s="5" t="s">
        <v>20</v>
      </c>
      <c r="B156">
        <v>1697</v>
      </c>
      <c r="D156" s="25" t="s">
        <v>14</v>
      </c>
      <c r="E156">
        <v>118</v>
      </c>
    </row>
    <row r="157" spans="1:5" x14ac:dyDescent="0.35">
      <c r="A157" s="5" t="s">
        <v>20</v>
      </c>
      <c r="B157">
        <v>92</v>
      </c>
      <c r="D157" s="25" t="s">
        <v>14</v>
      </c>
      <c r="E157">
        <v>162</v>
      </c>
    </row>
    <row r="158" spans="1:5" x14ac:dyDescent="0.35">
      <c r="A158" s="5" t="s">
        <v>20</v>
      </c>
      <c r="B158">
        <v>186</v>
      </c>
      <c r="D158" s="25" t="s">
        <v>14</v>
      </c>
      <c r="E158">
        <v>83</v>
      </c>
    </row>
    <row r="159" spans="1:5" x14ac:dyDescent="0.35">
      <c r="A159" s="5" t="s">
        <v>20</v>
      </c>
      <c r="B159">
        <v>138</v>
      </c>
      <c r="D159" s="25" t="s">
        <v>14</v>
      </c>
      <c r="E159">
        <v>747</v>
      </c>
    </row>
    <row r="160" spans="1:5" x14ac:dyDescent="0.35">
      <c r="A160" s="5" t="s">
        <v>20</v>
      </c>
      <c r="B160">
        <v>261</v>
      </c>
      <c r="D160" s="25" t="s">
        <v>14</v>
      </c>
      <c r="E160">
        <v>84</v>
      </c>
    </row>
    <row r="161" spans="1:5" x14ac:dyDescent="0.35">
      <c r="A161" s="5" t="s">
        <v>20</v>
      </c>
      <c r="B161">
        <v>107</v>
      </c>
      <c r="D161" s="25" t="s">
        <v>14</v>
      </c>
      <c r="E161">
        <v>91</v>
      </c>
    </row>
    <row r="162" spans="1:5" x14ac:dyDescent="0.35">
      <c r="A162" s="5" t="s">
        <v>20</v>
      </c>
      <c r="B162">
        <v>199</v>
      </c>
      <c r="D162" s="25" t="s">
        <v>14</v>
      </c>
      <c r="E162">
        <v>792</v>
      </c>
    </row>
    <row r="163" spans="1:5" x14ac:dyDescent="0.35">
      <c r="A163" s="5" t="s">
        <v>20</v>
      </c>
      <c r="B163">
        <v>5512</v>
      </c>
      <c r="D163" s="25" t="s">
        <v>14</v>
      </c>
      <c r="E163">
        <v>32</v>
      </c>
    </row>
    <row r="164" spans="1:5" x14ac:dyDescent="0.35">
      <c r="A164" s="5" t="s">
        <v>20</v>
      </c>
      <c r="B164">
        <v>86</v>
      </c>
      <c r="D164" s="25" t="s">
        <v>14</v>
      </c>
      <c r="E164">
        <v>186</v>
      </c>
    </row>
    <row r="165" spans="1:5" x14ac:dyDescent="0.35">
      <c r="A165" s="5" t="s">
        <v>20</v>
      </c>
      <c r="B165">
        <v>2768</v>
      </c>
      <c r="D165" s="25" t="s">
        <v>14</v>
      </c>
      <c r="E165">
        <v>605</v>
      </c>
    </row>
    <row r="166" spans="1:5" x14ac:dyDescent="0.35">
      <c r="A166" s="5" t="s">
        <v>20</v>
      </c>
      <c r="B166">
        <v>48</v>
      </c>
      <c r="D166" s="25" t="s">
        <v>14</v>
      </c>
      <c r="E166">
        <v>1</v>
      </c>
    </row>
    <row r="167" spans="1:5" x14ac:dyDescent="0.35">
      <c r="A167" s="5" t="s">
        <v>20</v>
      </c>
      <c r="B167">
        <v>87</v>
      </c>
      <c r="D167" s="25" t="s">
        <v>14</v>
      </c>
      <c r="E167">
        <v>31</v>
      </c>
    </row>
    <row r="168" spans="1:5" x14ac:dyDescent="0.35">
      <c r="A168" s="5" t="s">
        <v>20</v>
      </c>
      <c r="B168">
        <v>1894</v>
      </c>
      <c r="D168" s="25" t="s">
        <v>14</v>
      </c>
      <c r="E168">
        <v>1181</v>
      </c>
    </row>
    <row r="169" spans="1:5" x14ac:dyDescent="0.35">
      <c r="A169" s="5" t="s">
        <v>20</v>
      </c>
      <c r="B169">
        <v>282</v>
      </c>
      <c r="D169" s="25" t="s">
        <v>14</v>
      </c>
      <c r="E169">
        <v>39</v>
      </c>
    </row>
    <row r="170" spans="1:5" x14ac:dyDescent="0.35">
      <c r="A170" s="5" t="s">
        <v>20</v>
      </c>
      <c r="B170">
        <v>116</v>
      </c>
      <c r="D170" s="25" t="s">
        <v>14</v>
      </c>
      <c r="E170">
        <v>46</v>
      </c>
    </row>
    <row r="171" spans="1:5" x14ac:dyDescent="0.35">
      <c r="A171" s="5" t="s">
        <v>20</v>
      </c>
      <c r="B171">
        <v>83</v>
      </c>
      <c r="D171" s="25" t="s">
        <v>14</v>
      </c>
      <c r="E171">
        <v>105</v>
      </c>
    </row>
    <row r="172" spans="1:5" x14ac:dyDescent="0.35">
      <c r="A172" s="5" t="s">
        <v>20</v>
      </c>
      <c r="B172">
        <v>91</v>
      </c>
      <c r="D172" s="25" t="s">
        <v>14</v>
      </c>
      <c r="E172">
        <v>535</v>
      </c>
    </row>
    <row r="173" spans="1:5" x14ac:dyDescent="0.35">
      <c r="A173" s="5" t="s">
        <v>20</v>
      </c>
      <c r="B173">
        <v>546</v>
      </c>
      <c r="D173" s="25" t="s">
        <v>14</v>
      </c>
      <c r="E173">
        <v>16</v>
      </c>
    </row>
    <row r="174" spans="1:5" x14ac:dyDescent="0.35">
      <c r="A174" s="5" t="s">
        <v>20</v>
      </c>
      <c r="B174">
        <v>393</v>
      </c>
      <c r="D174" s="25" t="s">
        <v>14</v>
      </c>
      <c r="E174">
        <v>575</v>
      </c>
    </row>
    <row r="175" spans="1:5" x14ac:dyDescent="0.35">
      <c r="A175" s="5" t="s">
        <v>20</v>
      </c>
      <c r="B175">
        <v>133</v>
      </c>
      <c r="D175" s="25" t="s">
        <v>14</v>
      </c>
      <c r="E175">
        <v>1120</v>
      </c>
    </row>
    <row r="176" spans="1:5" x14ac:dyDescent="0.35">
      <c r="A176" s="5" t="s">
        <v>20</v>
      </c>
      <c r="B176">
        <v>254</v>
      </c>
      <c r="D176" s="25" t="s">
        <v>14</v>
      </c>
      <c r="E176">
        <v>113</v>
      </c>
    </row>
    <row r="177" spans="1:5" x14ac:dyDescent="0.35">
      <c r="A177" s="5" t="s">
        <v>20</v>
      </c>
      <c r="B177">
        <v>176</v>
      </c>
      <c r="D177" s="25" t="s">
        <v>14</v>
      </c>
      <c r="E177">
        <v>1538</v>
      </c>
    </row>
    <row r="178" spans="1:5" x14ac:dyDescent="0.35">
      <c r="A178" s="5" t="s">
        <v>20</v>
      </c>
      <c r="B178">
        <v>337</v>
      </c>
      <c r="D178" s="25" t="s">
        <v>14</v>
      </c>
      <c r="E178">
        <v>9</v>
      </c>
    </row>
    <row r="179" spans="1:5" x14ac:dyDescent="0.35">
      <c r="A179" s="5" t="s">
        <v>20</v>
      </c>
      <c r="B179">
        <v>107</v>
      </c>
      <c r="D179" s="25" t="s">
        <v>14</v>
      </c>
      <c r="E179">
        <v>554</v>
      </c>
    </row>
    <row r="180" spans="1:5" x14ac:dyDescent="0.35">
      <c r="A180" s="5" t="s">
        <v>20</v>
      </c>
      <c r="B180">
        <v>183</v>
      </c>
      <c r="D180" s="25" t="s">
        <v>14</v>
      </c>
      <c r="E180">
        <v>648</v>
      </c>
    </row>
    <row r="181" spans="1:5" x14ac:dyDescent="0.35">
      <c r="A181" s="5" t="s">
        <v>20</v>
      </c>
      <c r="B181">
        <v>72</v>
      </c>
      <c r="D181" s="25" t="s">
        <v>14</v>
      </c>
      <c r="E181">
        <v>21</v>
      </c>
    </row>
    <row r="182" spans="1:5" x14ac:dyDescent="0.35">
      <c r="A182" s="5" t="s">
        <v>20</v>
      </c>
      <c r="B182">
        <v>295</v>
      </c>
      <c r="D182" s="25" t="s">
        <v>14</v>
      </c>
      <c r="E182">
        <v>54</v>
      </c>
    </row>
    <row r="183" spans="1:5" x14ac:dyDescent="0.35">
      <c r="A183" s="5" t="s">
        <v>20</v>
      </c>
      <c r="B183">
        <v>142</v>
      </c>
      <c r="D183" s="25" t="s">
        <v>14</v>
      </c>
      <c r="E183">
        <v>120</v>
      </c>
    </row>
    <row r="184" spans="1:5" x14ac:dyDescent="0.35">
      <c r="A184" s="5" t="s">
        <v>20</v>
      </c>
      <c r="B184">
        <v>85</v>
      </c>
      <c r="D184" s="25" t="s">
        <v>14</v>
      </c>
      <c r="E184">
        <v>579</v>
      </c>
    </row>
    <row r="185" spans="1:5" x14ac:dyDescent="0.35">
      <c r="A185" s="5" t="s">
        <v>20</v>
      </c>
      <c r="B185">
        <v>659</v>
      </c>
      <c r="D185" s="25" t="s">
        <v>14</v>
      </c>
      <c r="E185">
        <v>2072</v>
      </c>
    </row>
    <row r="186" spans="1:5" x14ac:dyDescent="0.35">
      <c r="A186" s="5" t="s">
        <v>20</v>
      </c>
      <c r="B186">
        <v>121</v>
      </c>
      <c r="D186" s="25" t="s">
        <v>14</v>
      </c>
      <c r="E186">
        <v>0</v>
      </c>
    </row>
    <row r="187" spans="1:5" x14ac:dyDescent="0.35">
      <c r="A187" s="5" t="s">
        <v>20</v>
      </c>
      <c r="B187">
        <v>3742</v>
      </c>
      <c r="D187" s="25" t="s">
        <v>14</v>
      </c>
      <c r="E187">
        <v>1796</v>
      </c>
    </row>
    <row r="188" spans="1:5" x14ac:dyDescent="0.35">
      <c r="A188" s="5" t="s">
        <v>20</v>
      </c>
      <c r="B188">
        <v>223</v>
      </c>
      <c r="D188" s="25" t="s">
        <v>14</v>
      </c>
      <c r="E188">
        <v>62</v>
      </c>
    </row>
    <row r="189" spans="1:5" x14ac:dyDescent="0.35">
      <c r="A189" s="5" t="s">
        <v>20</v>
      </c>
      <c r="B189">
        <v>133</v>
      </c>
      <c r="D189" s="25" t="s">
        <v>14</v>
      </c>
      <c r="E189">
        <v>347</v>
      </c>
    </row>
    <row r="190" spans="1:5" x14ac:dyDescent="0.35">
      <c r="A190" s="5" t="s">
        <v>20</v>
      </c>
      <c r="B190">
        <v>5168</v>
      </c>
      <c r="D190" s="25" t="s">
        <v>14</v>
      </c>
      <c r="E190">
        <v>19</v>
      </c>
    </row>
    <row r="191" spans="1:5" x14ac:dyDescent="0.35">
      <c r="A191" s="5" t="s">
        <v>20</v>
      </c>
      <c r="B191">
        <v>307</v>
      </c>
      <c r="D191" s="25" t="s">
        <v>14</v>
      </c>
      <c r="E191">
        <v>1258</v>
      </c>
    </row>
    <row r="192" spans="1:5" x14ac:dyDescent="0.35">
      <c r="A192" s="5" t="s">
        <v>20</v>
      </c>
      <c r="B192">
        <v>2441</v>
      </c>
      <c r="D192" s="25" t="s">
        <v>14</v>
      </c>
      <c r="E192">
        <v>362</v>
      </c>
    </row>
    <row r="193" spans="1:5" x14ac:dyDescent="0.35">
      <c r="A193" s="5" t="s">
        <v>20</v>
      </c>
      <c r="B193">
        <v>1385</v>
      </c>
      <c r="D193" s="25" t="s">
        <v>14</v>
      </c>
      <c r="E193">
        <v>133</v>
      </c>
    </row>
    <row r="194" spans="1:5" x14ac:dyDescent="0.35">
      <c r="A194" s="5" t="s">
        <v>20</v>
      </c>
      <c r="B194">
        <v>190</v>
      </c>
      <c r="D194" s="25" t="s">
        <v>14</v>
      </c>
      <c r="E194">
        <v>846</v>
      </c>
    </row>
    <row r="195" spans="1:5" x14ac:dyDescent="0.35">
      <c r="A195" s="5" t="s">
        <v>20</v>
      </c>
      <c r="B195">
        <v>470</v>
      </c>
      <c r="D195" s="25" t="s">
        <v>14</v>
      </c>
      <c r="E195">
        <v>10</v>
      </c>
    </row>
    <row r="196" spans="1:5" x14ac:dyDescent="0.35">
      <c r="A196" s="5" t="s">
        <v>20</v>
      </c>
      <c r="B196">
        <v>253</v>
      </c>
      <c r="D196" s="25" t="s">
        <v>14</v>
      </c>
      <c r="E196">
        <v>191</v>
      </c>
    </row>
    <row r="197" spans="1:5" x14ac:dyDescent="0.35">
      <c r="A197" s="5" t="s">
        <v>20</v>
      </c>
      <c r="B197">
        <v>1113</v>
      </c>
      <c r="D197" s="25" t="s">
        <v>14</v>
      </c>
      <c r="E197">
        <v>1979</v>
      </c>
    </row>
    <row r="198" spans="1:5" x14ac:dyDescent="0.35">
      <c r="A198" s="5" t="s">
        <v>20</v>
      </c>
      <c r="B198">
        <v>2283</v>
      </c>
      <c r="D198" s="25" t="s">
        <v>14</v>
      </c>
      <c r="E198">
        <v>63</v>
      </c>
    </row>
    <row r="199" spans="1:5" x14ac:dyDescent="0.35">
      <c r="A199" s="5" t="s">
        <v>20</v>
      </c>
      <c r="B199">
        <v>1095</v>
      </c>
      <c r="D199" s="25" t="s">
        <v>14</v>
      </c>
      <c r="E199">
        <v>6080</v>
      </c>
    </row>
    <row r="200" spans="1:5" x14ac:dyDescent="0.35">
      <c r="A200" s="5" t="s">
        <v>20</v>
      </c>
      <c r="B200">
        <v>1690</v>
      </c>
      <c r="D200" s="25" t="s">
        <v>14</v>
      </c>
      <c r="E200">
        <v>80</v>
      </c>
    </row>
    <row r="201" spans="1:5" x14ac:dyDescent="0.35">
      <c r="A201" s="5" t="s">
        <v>20</v>
      </c>
      <c r="B201">
        <v>191</v>
      </c>
      <c r="D201" s="25" t="s">
        <v>14</v>
      </c>
      <c r="E201">
        <v>9</v>
      </c>
    </row>
    <row r="202" spans="1:5" x14ac:dyDescent="0.35">
      <c r="A202" s="5" t="s">
        <v>20</v>
      </c>
      <c r="B202">
        <v>2013</v>
      </c>
      <c r="D202" s="25" t="s">
        <v>14</v>
      </c>
      <c r="E202">
        <v>1784</v>
      </c>
    </row>
    <row r="203" spans="1:5" x14ac:dyDescent="0.35">
      <c r="A203" s="5" t="s">
        <v>20</v>
      </c>
      <c r="B203">
        <v>1703</v>
      </c>
      <c r="D203" s="25" t="s">
        <v>14</v>
      </c>
      <c r="E203">
        <v>243</v>
      </c>
    </row>
    <row r="204" spans="1:5" x14ac:dyDescent="0.35">
      <c r="A204" s="5" t="s">
        <v>20</v>
      </c>
      <c r="B204">
        <v>80</v>
      </c>
      <c r="D204" s="25" t="s">
        <v>14</v>
      </c>
      <c r="E204">
        <v>1296</v>
      </c>
    </row>
    <row r="205" spans="1:5" x14ac:dyDescent="0.35">
      <c r="A205" s="5" t="s">
        <v>20</v>
      </c>
      <c r="B205">
        <v>41</v>
      </c>
      <c r="D205" s="25" t="s">
        <v>14</v>
      </c>
      <c r="E205">
        <v>77</v>
      </c>
    </row>
    <row r="206" spans="1:5" x14ac:dyDescent="0.35">
      <c r="A206" s="5" t="s">
        <v>20</v>
      </c>
      <c r="B206">
        <v>187</v>
      </c>
      <c r="D206" s="25" t="s">
        <v>14</v>
      </c>
      <c r="E206">
        <v>395</v>
      </c>
    </row>
    <row r="207" spans="1:5" x14ac:dyDescent="0.35">
      <c r="A207" s="5" t="s">
        <v>20</v>
      </c>
      <c r="B207">
        <v>2875</v>
      </c>
      <c r="D207" s="25" t="s">
        <v>14</v>
      </c>
      <c r="E207">
        <v>49</v>
      </c>
    </row>
    <row r="208" spans="1:5" x14ac:dyDescent="0.35">
      <c r="A208" s="5" t="s">
        <v>20</v>
      </c>
      <c r="B208">
        <v>88</v>
      </c>
      <c r="D208" s="25" t="s">
        <v>14</v>
      </c>
      <c r="E208">
        <v>180</v>
      </c>
    </row>
    <row r="209" spans="1:5" x14ac:dyDescent="0.35">
      <c r="A209" s="5" t="s">
        <v>20</v>
      </c>
      <c r="B209">
        <v>191</v>
      </c>
      <c r="D209" s="25" t="s">
        <v>14</v>
      </c>
      <c r="E209">
        <v>2690</v>
      </c>
    </row>
    <row r="210" spans="1:5" x14ac:dyDescent="0.35">
      <c r="A210" s="5" t="s">
        <v>20</v>
      </c>
      <c r="B210">
        <v>139</v>
      </c>
      <c r="D210" s="25" t="s">
        <v>14</v>
      </c>
      <c r="E210">
        <v>2779</v>
      </c>
    </row>
    <row r="211" spans="1:5" x14ac:dyDescent="0.35">
      <c r="A211" s="5" t="s">
        <v>20</v>
      </c>
      <c r="B211">
        <v>186</v>
      </c>
      <c r="D211" s="25" t="s">
        <v>14</v>
      </c>
      <c r="E211">
        <v>92</v>
      </c>
    </row>
    <row r="212" spans="1:5" x14ac:dyDescent="0.35">
      <c r="A212" s="5" t="s">
        <v>20</v>
      </c>
      <c r="B212">
        <v>112</v>
      </c>
      <c r="D212" s="25" t="s">
        <v>14</v>
      </c>
      <c r="E212">
        <v>1028</v>
      </c>
    </row>
    <row r="213" spans="1:5" x14ac:dyDescent="0.35">
      <c r="A213" s="5" t="s">
        <v>20</v>
      </c>
      <c r="B213">
        <v>101</v>
      </c>
      <c r="D213" s="25" t="s">
        <v>14</v>
      </c>
      <c r="E213">
        <v>26</v>
      </c>
    </row>
    <row r="214" spans="1:5" x14ac:dyDescent="0.35">
      <c r="A214" s="5" t="s">
        <v>20</v>
      </c>
      <c r="B214">
        <v>206</v>
      </c>
      <c r="D214" s="25" t="s">
        <v>14</v>
      </c>
      <c r="E214">
        <v>1790</v>
      </c>
    </row>
    <row r="215" spans="1:5" x14ac:dyDescent="0.35">
      <c r="A215" s="5" t="s">
        <v>20</v>
      </c>
      <c r="B215">
        <v>154</v>
      </c>
      <c r="D215" s="25" t="s">
        <v>14</v>
      </c>
      <c r="E215">
        <v>37</v>
      </c>
    </row>
    <row r="216" spans="1:5" x14ac:dyDescent="0.35">
      <c r="A216" s="5" t="s">
        <v>20</v>
      </c>
      <c r="B216">
        <v>5966</v>
      </c>
      <c r="D216" s="25" t="s">
        <v>14</v>
      </c>
      <c r="E216">
        <v>35</v>
      </c>
    </row>
    <row r="217" spans="1:5" x14ac:dyDescent="0.35">
      <c r="A217" s="5" t="s">
        <v>20</v>
      </c>
      <c r="B217">
        <v>169</v>
      </c>
      <c r="D217" s="25" t="s">
        <v>14</v>
      </c>
      <c r="E217">
        <v>558</v>
      </c>
    </row>
    <row r="218" spans="1:5" x14ac:dyDescent="0.35">
      <c r="A218" s="5" t="s">
        <v>20</v>
      </c>
      <c r="B218">
        <v>2106</v>
      </c>
      <c r="D218" s="25" t="s">
        <v>14</v>
      </c>
      <c r="E218">
        <v>64</v>
      </c>
    </row>
    <row r="219" spans="1:5" x14ac:dyDescent="0.35">
      <c r="A219" s="5" t="s">
        <v>20</v>
      </c>
      <c r="B219">
        <v>131</v>
      </c>
      <c r="D219" s="25" t="s">
        <v>14</v>
      </c>
      <c r="E219">
        <v>245</v>
      </c>
    </row>
    <row r="220" spans="1:5" x14ac:dyDescent="0.35">
      <c r="A220" s="5" t="s">
        <v>20</v>
      </c>
      <c r="B220">
        <v>84</v>
      </c>
      <c r="D220" s="25" t="s">
        <v>14</v>
      </c>
      <c r="E220">
        <v>71</v>
      </c>
    </row>
    <row r="221" spans="1:5" x14ac:dyDescent="0.35">
      <c r="A221" s="5" t="s">
        <v>20</v>
      </c>
      <c r="B221">
        <v>155</v>
      </c>
      <c r="D221" s="25" t="s">
        <v>14</v>
      </c>
      <c r="E221">
        <v>42</v>
      </c>
    </row>
    <row r="222" spans="1:5" x14ac:dyDescent="0.35">
      <c r="A222" s="5" t="s">
        <v>20</v>
      </c>
      <c r="B222">
        <v>189</v>
      </c>
      <c r="D222" s="25" t="s">
        <v>14</v>
      </c>
      <c r="E222">
        <v>156</v>
      </c>
    </row>
    <row r="223" spans="1:5" x14ac:dyDescent="0.35">
      <c r="A223" s="5" t="s">
        <v>20</v>
      </c>
      <c r="B223">
        <v>4799</v>
      </c>
      <c r="D223" s="25" t="s">
        <v>14</v>
      </c>
      <c r="E223">
        <v>1368</v>
      </c>
    </row>
    <row r="224" spans="1:5" x14ac:dyDescent="0.35">
      <c r="A224" s="5" t="s">
        <v>20</v>
      </c>
      <c r="B224">
        <v>1137</v>
      </c>
      <c r="D224" s="25" t="s">
        <v>14</v>
      </c>
      <c r="E224">
        <v>102</v>
      </c>
    </row>
    <row r="225" spans="1:5" x14ac:dyDescent="0.35">
      <c r="A225" s="5" t="s">
        <v>20</v>
      </c>
      <c r="B225">
        <v>1152</v>
      </c>
      <c r="D225" s="25" t="s">
        <v>14</v>
      </c>
      <c r="E225">
        <v>86</v>
      </c>
    </row>
    <row r="226" spans="1:5" x14ac:dyDescent="0.35">
      <c r="A226" s="5" t="s">
        <v>20</v>
      </c>
      <c r="B226">
        <v>50</v>
      </c>
      <c r="D226" s="25" t="s">
        <v>14</v>
      </c>
      <c r="E226">
        <v>253</v>
      </c>
    </row>
    <row r="227" spans="1:5" x14ac:dyDescent="0.35">
      <c r="A227" s="5" t="s">
        <v>20</v>
      </c>
      <c r="B227">
        <v>3059</v>
      </c>
      <c r="D227" s="25" t="s">
        <v>14</v>
      </c>
      <c r="E227">
        <v>157</v>
      </c>
    </row>
    <row r="228" spans="1:5" x14ac:dyDescent="0.35">
      <c r="A228" s="5" t="s">
        <v>20</v>
      </c>
      <c r="B228">
        <v>34</v>
      </c>
      <c r="D228" s="25" t="s">
        <v>14</v>
      </c>
      <c r="E228">
        <v>183</v>
      </c>
    </row>
    <row r="229" spans="1:5" x14ac:dyDescent="0.35">
      <c r="A229" s="5" t="s">
        <v>20</v>
      </c>
      <c r="B229">
        <v>220</v>
      </c>
      <c r="D229" s="25" t="s">
        <v>14</v>
      </c>
      <c r="E229">
        <v>82</v>
      </c>
    </row>
    <row r="230" spans="1:5" x14ac:dyDescent="0.35">
      <c r="A230" s="5" t="s">
        <v>20</v>
      </c>
      <c r="B230">
        <v>1604</v>
      </c>
      <c r="D230" s="25" t="s">
        <v>14</v>
      </c>
      <c r="E230">
        <v>1</v>
      </c>
    </row>
    <row r="231" spans="1:5" x14ac:dyDescent="0.35">
      <c r="A231" s="5" t="s">
        <v>20</v>
      </c>
      <c r="B231">
        <v>454</v>
      </c>
      <c r="D231" s="25" t="s">
        <v>14</v>
      </c>
      <c r="E231">
        <v>1198</v>
      </c>
    </row>
    <row r="232" spans="1:5" x14ac:dyDescent="0.35">
      <c r="A232" s="5" t="s">
        <v>20</v>
      </c>
      <c r="B232">
        <v>123</v>
      </c>
      <c r="D232" s="25" t="s">
        <v>14</v>
      </c>
      <c r="E232">
        <v>648</v>
      </c>
    </row>
    <row r="233" spans="1:5" x14ac:dyDescent="0.35">
      <c r="A233" s="5" t="s">
        <v>20</v>
      </c>
      <c r="B233">
        <v>299</v>
      </c>
      <c r="D233" s="25" t="s">
        <v>14</v>
      </c>
      <c r="E233">
        <v>64</v>
      </c>
    </row>
    <row r="234" spans="1:5" x14ac:dyDescent="0.35">
      <c r="A234" s="5" t="s">
        <v>20</v>
      </c>
      <c r="B234">
        <v>2237</v>
      </c>
      <c r="D234" s="25" t="s">
        <v>14</v>
      </c>
      <c r="E234">
        <v>62</v>
      </c>
    </row>
    <row r="235" spans="1:5" x14ac:dyDescent="0.35">
      <c r="A235" s="5" t="s">
        <v>20</v>
      </c>
      <c r="B235">
        <v>645</v>
      </c>
      <c r="D235" s="25" t="s">
        <v>14</v>
      </c>
      <c r="E235">
        <v>750</v>
      </c>
    </row>
    <row r="236" spans="1:5" x14ac:dyDescent="0.35">
      <c r="A236" s="5" t="s">
        <v>20</v>
      </c>
      <c r="B236">
        <v>484</v>
      </c>
      <c r="D236" s="25" t="s">
        <v>14</v>
      </c>
      <c r="E236">
        <v>105</v>
      </c>
    </row>
    <row r="237" spans="1:5" x14ac:dyDescent="0.35">
      <c r="A237" s="5" t="s">
        <v>20</v>
      </c>
      <c r="B237">
        <v>154</v>
      </c>
      <c r="D237" s="25" t="s">
        <v>14</v>
      </c>
      <c r="E237">
        <v>2604</v>
      </c>
    </row>
    <row r="238" spans="1:5" x14ac:dyDescent="0.35">
      <c r="A238" s="5" t="s">
        <v>20</v>
      </c>
      <c r="B238">
        <v>82</v>
      </c>
      <c r="D238" s="25" t="s">
        <v>14</v>
      </c>
      <c r="E238">
        <v>65</v>
      </c>
    </row>
    <row r="239" spans="1:5" x14ac:dyDescent="0.35">
      <c r="A239" s="5" t="s">
        <v>20</v>
      </c>
      <c r="B239">
        <v>134</v>
      </c>
      <c r="D239" s="25" t="s">
        <v>14</v>
      </c>
      <c r="E239">
        <v>94</v>
      </c>
    </row>
    <row r="240" spans="1:5" x14ac:dyDescent="0.35">
      <c r="A240" s="5" t="s">
        <v>20</v>
      </c>
      <c r="B240">
        <v>5203</v>
      </c>
      <c r="D240" s="25" t="s">
        <v>14</v>
      </c>
      <c r="E240">
        <v>257</v>
      </c>
    </row>
    <row r="241" spans="1:5" x14ac:dyDescent="0.35">
      <c r="A241" s="5" t="s">
        <v>20</v>
      </c>
      <c r="B241">
        <v>94</v>
      </c>
      <c r="D241" s="25" t="s">
        <v>14</v>
      </c>
      <c r="E241">
        <v>2928</v>
      </c>
    </row>
    <row r="242" spans="1:5" x14ac:dyDescent="0.35">
      <c r="A242" s="5" t="s">
        <v>20</v>
      </c>
      <c r="B242">
        <v>205</v>
      </c>
      <c r="D242" s="25" t="s">
        <v>14</v>
      </c>
      <c r="E242">
        <v>4697</v>
      </c>
    </row>
    <row r="243" spans="1:5" x14ac:dyDescent="0.35">
      <c r="A243" s="5" t="s">
        <v>20</v>
      </c>
      <c r="B243">
        <v>92</v>
      </c>
      <c r="D243" s="25" t="s">
        <v>14</v>
      </c>
      <c r="E243">
        <v>2915</v>
      </c>
    </row>
    <row r="244" spans="1:5" x14ac:dyDescent="0.35">
      <c r="A244" s="5" t="s">
        <v>20</v>
      </c>
      <c r="B244">
        <v>219</v>
      </c>
      <c r="D244" s="25" t="s">
        <v>14</v>
      </c>
      <c r="E244">
        <v>18</v>
      </c>
    </row>
    <row r="245" spans="1:5" x14ac:dyDescent="0.35">
      <c r="A245" s="5" t="s">
        <v>20</v>
      </c>
      <c r="B245">
        <v>2526</v>
      </c>
      <c r="D245" s="25" t="s">
        <v>14</v>
      </c>
      <c r="E245">
        <v>602</v>
      </c>
    </row>
    <row r="246" spans="1:5" x14ac:dyDescent="0.35">
      <c r="A246" s="5" t="s">
        <v>20</v>
      </c>
      <c r="B246">
        <v>94</v>
      </c>
      <c r="D246" s="25" t="s">
        <v>14</v>
      </c>
      <c r="E246">
        <v>1</v>
      </c>
    </row>
    <row r="247" spans="1:5" x14ac:dyDescent="0.35">
      <c r="A247" s="5" t="s">
        <v>20</v>
      </c>
      <c r="B247">
        <v>1713</v>
      </c>
      <c r="D247" s="25" t="s">
        <v>14</v>
      </c>
      <c r="E247">
        <v>3868</v>
      </c>
    </row>
    <row r="248" spans="1:5" x14ac:dyDescent="0.35">
      <c r="A248" s="5" t="s">
        <v>20</v>
      </c>
      <c r="B248">
        <v>249</v>
      </c>
      <c r="D248" s="25" t="s">
        <v>14</v>
      </c>
      <c r="E248">
        <v>504</v>
      </c>
    </row>
    <row r="249" spans="1:5" x14ac:dyDescent="0.35">
      <c r="A249" s="5" t="s">
        <v>20</v>
      </c>
      <c r="B249">
        <v>192</v>
      </c>
      <c r="D249" s="25" t="s">
        <v>14</v>
      </c>
      <c r="E249">
        <v>14</v>
      </c>
    </row>
    <row r="250" spans="1:5" x14ac:dyDescent="0.35">
      <c r="A250" s="5" t="s">
        <v>20</v>
      </c>
      <c r="B250">
        <v>247</v>
      </c>
      <c r="D250" s="25" t="s">
        <v>14</v>
      </c>
      <c r="E250">
        <v>750</v>
      </c>
    </row>
    <row r="251" spans="1:5" x14ac:dyDescent="0.35">
      <c r="A251" s="5" t="s">
        <v>20</v>
      </c>
      <c r="B251">
        <v>2293</v>
      </c>
      <c r="D251" s="25" t="s">
        <v>14</v>
      </c>
      <c r="E251">
        <v>77</v>
      </c>
    </row>
    <row r="252" spans="1:5" x14ac:dyDescent="0.35">
      <c r="A252" s="5" t="s">
        <v>20</v>
      </c>
      <c r="B252">
        <v>3131</v>
      </c>
      <c r="D252" s="25" t="s">
        <v>14</v>
      </c>
      <c r="E252">
        <v>752</v>
      </c>
    </row>
    <row r="253" spans="1:5" x14ac:dyDescent="0.35">
      <c r="A253" s="5" t="s">
        <v>20</v>
      </c>
      <c r="B253">
        <v>143</v>
      </c>
      <c r="D253" s="25" t="s">
        <v>14</v>
      </c>
      <c r="E253">
        <v>131</v>
      </c>
    </row>
    <row r="254" spans="1:5" x14ac:dyDescent="0.35">
      <c r="A254" s="5" t="s">
        <v>20</v>
      </c>
      <c r="B254">
        <v>296</v>
      </c>
      <c r="D254" s="25" t="s">
        <v>14</v>
      </c>
      <c r="E254">
        <v>87</v>
      </c>
    </row>
    <row r="255" spans="1:5" x14ac:dyDescent="0.35">
      <c r="A255" s="5" t="s">
        <v>20</v>
      </c>
      <c r="B255">
        <v>170</v>
      </c>
      <c r="D255" s="25" t="s">
        <v>14</v>
      </c>
      <c r="E255">
        <v>1063</v>
      </c>
    </row>
    <row r="256" spans="1:5" x14ac:dyDescent="0.35">
      <c r="A256" s="5" t="s">
        <v>20</v>
      </c>
      <c r="B256">
        <v>86</v>
      </c>
      <c r="D256" s="25" t="s">
        <v>14</v>
      </c>
      <c r="E256">
        <v>76</v>
      </c>
    </row>
    <row r="257" spans="1:5" x14ac:dyDescent="0.35">
      <c r="A257" s="5" t="s">
        <v>20</v>
      </c>
      <c r="B257">
        <v>6286</v>
      </c>
      <c r="D257" s="25" t="s">
        <v>14</v>
      </c>
      <c r="E257">
        <v>4428</v>
      </c>
    </row>
    <row r="258" spans="1:5" x14ac:dyDescent="0.35">
      <c r="A258" s="5" t="s">
        <v>20</v>
      </c>
      <c r="B258">
        <v>3727</v>
      </c>
      <c r="D258" s="25" t="s">
        <v>14</v>
      </c>
      <c r="E258">
        <v>58</v>
      </c>
    </row>
    <row r="259" spans="1:5" x14ac:dyDescent="0.35">
      <c r="A259" s="5" t="s">
        <v>20</v>
      </c>
      <c r="B259">
        <v>1605</v>
      </c>
      <c r="D259" s="25" t="s">
        <v>14</v>
      </c>
      <c r="E259">
        <v>111</v>
      </c>
    </row>
    <row r="260" spans="1:5" x14ac:dyDescent="0.35">
      <c r="A260" s="5" t="s">
        <v>20</v>
      </c>
      <c r="B260">
        <v>2120</v>
      </c>
      <c r="D260" s="25" t="s">
        <v>14</v>
      </c>
      <c r="E260">
        <v>2955</v>
      </c>
    </row>
    <row r="261" spans="1:5" x14ac:dyDescent="0.35">
      <c r="A261" s="5" t="s">
        <v>20</v>
      </c>
      <c r="B261">
        <v>50</v>
      </c>
      <c r="D261" s="25" t="s">
        <v>14</v>
      </c>
      <c r="E261">
        <v>1657</v>
      </c>
    </row>
    <row r="262" spans="1:5" x14ac:dyDescent="0.35">
      <c r="A262" s="5" t="s">
        <v>20</v>
      </c>
      <c r="B262">
        <v>2080</v>
      </c>
      <c r="D262" s="25" t="s">
        <v>14</v>
      </c>
      <c r="E262">
        <v>926</v>
      </c>
    </row>
    <row r="263" spans="1:5" x14ac:dyDescent="0.35">
      <c r="A263" s="5" t="s">
        <v>20</v>
      </c>
      <c r="B263">
        <v>2105</v>
      </c>
      <c r="D263" s="25" t="s">
        <v>14</v>
      </c>
      <c r="E263">
        <v>77</v>
      </c>
    </row>
    <row r="264" spans="1:5" x14ac:dyDescent="0.35">
      <c r="A264" s="5" t="s">
        <v>20</v>
      </c>
      <c r="B264">
        <v>2436</v>
      </c>
      <c r="D264" s="25" t="s">
        <v>14</v>
      </c>
      <c r="E264">
        <v>1748</v>
      </c>
    </row>
    <row r="265" spans="1:5" x14ac:dyDescent="0.35">
      <c r="A265" s="5" t="s">
        <v>20</v>
      </c>
      <c r="B265">
        <v>80</v>
      </c>
      <c r="D265" s="25" t="s">
        <v>14</v>
      </c>
      <c r="E265">
        <v>79</v>
      </c>
    </row>
    <row r="266" spans="1:5" x14ac:dyDescent="0.35">
      <c r="A266" s="5" t="s">
        <v>20</v>
      </c>
      <c r="B266">
        <v>42</v>
      </c>
      <c r="D266" s="25" t="s">
        <v>14</v>
      </c>
      <c r="E266">
        <v>889</v>
      </c>
    </row>
    <row r="267" spans="1:5" x14ac:dyDescent="0.35">
      <c r="A267" s="5" t="s">
        <v>20</v>
      </c>
      <c r="B267">
        <v>139</v>
      </c>
      <c r="D267" s="25" t="s">
        <v>14</v>
      </c>
      <c r="E267">
        <v>56</v>
      </c>
    </row>
    <row r="268" spans="1:5" x14ac:dyDescent="0.35">
      <c r="A268" s="5" t="s">
        <v>20</v>
      </c>
      <c r="B268">
        <v>159</v>
      </c>
      <c r="D268" s="25" t="s">
        <v>14</v>
      </c>
      <c r="E268">
        <v>1</v>
      </c>
    </row>
    <row r="269" spans="1:5" x14ac:dyDescent="0.35">
      <c r="A269" s="5" t="s">
        <v>20</v>
      </c>
      <c r="B269">
        <v>381</v>
      </c>
      <c r="D269" s="25" t="s">
        <v>14</v>
      </c>
      <c r="E269">
        <v>83</v>
      </c>
    </row>
    <row r="270" spans="1:5" x14ac:dyDescent="0.35">
      <c r="A270" s="5" t="s">
        <v>20</v>
      </c>
      <c r="B270">
        <v>194</v>
      </c>
      <c r="D270" s="25" t="s">
        <v>14</v>
      </c>
      <c r="E270">
        <v>2025</v>
      </c>
    </row>
    <row r="271" spans="1:5" x14ac:dyDescent="0.35">
      <c r="A271" s="5" t="s">
        <v>20</v>
      </c>
      <c r="B271">
        <v>106</v>
      </c>
      <c r="D271" s="25" t="s">
        <v>14</v>
      </c>
      <c r="E271">
        <v>14</v>
      </c>
    </row>
    <row r="272" spans="1:5" x14ac:dyDescent="0.35">
      <c r="A272" s="5" t="s">
        <v>20</v>
      </c>
      <c r="B272">
        <v>142</v>
      </c>
      <c r="D272" s="25" t="s">
        <v>14</v>
      </c>
      <c r="E272">
        <v>656</v>
      </c>
    </row>
    <row r="273" spans="1:5" x14ac:dyDescent="0.35">
      <c r="A273" s="5" t="s">
        <v>20</v>
      </c>
      <c r="B273">
        <v>211</v>
      </c>
      <c r="D273" s="25" t="s">
        <v>14</v>
      </c>
      <c r="E273">
        <v>1596</v>
      </c>
    </row>
    <row r="274" spans="1:5" x14ac:dyDescent="0.35">
      <c r="A274" s="5" t="s">
        <v>20</v>
      </c>
      <c r="B274">
        <v>2756</v>
      </c>
      <c r="D274" s="25" t="s">
        <v>14</v>
      </c>
      <c r="E274">
        <v>10</v>
      </c>
    </row>
    <row r="275" spans="1:5" x14ac:dyDescent="0.35">
      <c r="A275" s="5" t="s">
        <v>20</v>
      </c>
      <c r="B275">
        <v>173</v>
      </c>
      <c r="D275" s="25" t="s">
        <v>14</v>
      </c>
      <c r="E275">
        <v>1121</v>
      </c>
    </row>
    <row r="276" spans="1:5" x14ac:dyDescent="0.35">
      <c r="A276" s="5" t="s">
        <v>20</v>
      </c>
      <c r="B276">
        <v>87</v>
      </c>
      <c r="D276" s="25" t="s">
        <v>14</v>
      </c>
      <c r="E276">
        <v>15</v>
      </c>
    </row>
    <row r="277" spans="1:5" x14ac:dyDescent="0.35">
      <c r="A277" s="5" t="s">
        <v>20</v>
      </c>
      <c r="B277">
        <v>1572</v>
      </c>
      <c r="D277" s="25" t="s">
        <v>14</v>
      </c>
      <c r="E277">
        <v>191</v>
      </c>
    </row>
    <row r="278" spans="1:5" x14ac:dyDescent="0.35">
      <c r="A278" s="5" t="s">
        <v>20</v>
      </c>
      <c r="B278">
        <v>2346</v>
      </c>
      <c r="D278" s="25" t="s">
        <v>14</v>
      </c>
      <c r="E278">
        <v>16</v>
      </c>
    </row>
    <row r="279" spans="1:5" x14ac:dyDescent="0.35">
      <c r="A279" s="5" t="s">
        <v>20</v>
      </c>
      <c r="B279">
        <v>115</v>
      </c>
      <c r="D279" s="25" t="s">
        <v>14</v>
      </c>
      <c r="E279">
        <v>17</v>
      </c>
    </row>
    <row r="280" spans="1:5" x14ac:dyDescent="0.35">
      <c r="A280" s="5" t="s">
        <v>20</v>
      </c>
      <c r="B280">
        <v>85</v>
      </c>
      <c r="D280" s="25" t="s">
        <v>14</v>
      </c>
      <c r="E280">
        <v>34</v>
      </c>
    </row>
    <row r="281" spans="1:5" x14ac:dyDescent="0.35">
      <c r="A281" s="5" t="s">
        <v>20</v>
      </c>
      <c r="B281">
        <v>144</v>
      </c>
      <c r="D281" s="25" t="s">
        <v>14</v>
      </c>
      <c r="E281">
        <v>1</v>
      </c>
    </row>
    <row r="282" spans="1:5" x14ac:dyDescent="0.35">
      <c r="A282" s="5" t="s">
        <v>20</v>
      </c>
      <c r="B282">
        <v>2443</v>
      </c>
      <c r="D282" s="25" t="s">
        <v>14</v>
      </c>
      <c r="E282">
        <v>1274</v>
      </c>
    </row>
    <row r="283" spans="1:5" x14ac:dyDescent="0.35">
      <c r="A283" s="5" t="s">
        <v>20</v>
      </c>
      <c r="B283">
        <v>64</v>
      </c>
      <c r="D283" s="25" t="s">
        <v>14</v>
      </c>
      <c r="E283">
        <v>210</v>
      </c>
    </row>
    <row r="284" spans="1:5" x14ac:dyDescent="0.35">
      <c r="A284" s="5" t="s">
        <v>20</v>
      </c>
      <c r="B284">
        <v>268</v>
      </c>
      <c r="D284" s="25" t="s">
        <v>14</v>
      </c>
      <c r="E284">
        <v>248</v>
      </c>
    </row>
    <row r="285" spans="1:5" x14ac:dyDescent="0.35">
      <c r="A285" s="5" t="s">
        <v>20</v>
      </c>
      <c r="B285">
        <v>195</v>
      </c>
      <c r="D285" s="25" t="s">
        <v>14</v>
      </c>
      <c r="E285">
        <v>513</v>
      </c>
    </row>
    <row r="286" spans="1:5" x14ac:dyDescent="0.35">
      <c r="A286" s="5" t="s">
        <v>20</v>
      </c>
      <c r="B286">
        <v>186</v>
      </c>
      <c r="D286" s="25" t="s">
        <v>14</v>
      </c>
      <c r="E286">
        <v>3410</v>
      </c>
    </row>
    <row r="287" spans="1:5" x14ac:dyDescent="0.35">
      <c r="A287" s="5" t="s">
        <v>20</v>
      </c>
      <c r="B287">
        <v>460</v>
      </c>
      <c r="D287" s="25" t="s">
        <v>14</v>
      </c>
      <c r="E287">
        <v>10</v>
      </c>
    </row>
    <row r="288" spans="1:5" x14ac:dyDescent="0.35">
      <c r="A288" s="5" t="s">
        <v>20</v>
      </c>
      <c r="B288">
        <v>2528</v>
      </c>
      <c r="D288" s="25" t="s">
        <v>14</v>
      </c>
      <c r="E288">
        <v>2201</v>
      </c>
    </row>
    <row r="289" spans="1:5" x14ac:dyDescent="0.35">
      <c r="A289" s="5" t="s">
        <v>20</v>
      </c>
      <c r="B289">
        <v>3657</v>
      </c>
      <c r="D289" s="25" t="s">
        <v>14</v>
      </c>
      <c r="E289">
        <v>676</v>
      </c>
    </row>
    <row r="290" spans="1:5" x14ac:dyDescent="0.35">
      <c r="A290" s="5" t="s">
        <v>20</v>
      </c>
      <c r="B290">
        <v>131</v>
      </c>
      <c r="D290" s="25" t="s">
        <v>14</v>
      </c>
      <c r="E290">
        <v>831</v>
      </c>
    </row>
    <row r="291" spans="1:5" x14ac:dyDescent="0.35">
      <c r="A291" s="5" t="s">
        <v>20</v>
      </c>
      <c r="B291">
        <v>239</v>
      </c>
      <c r="D291" s="25" t="s">
        <v>14</v>
      </c>
      <c r="E291">
        <v>859</v>
      </c>
    </row>
    <row r="292" spans="1:5" x14ac:dyDescent="0.35">
      <c r="A292" s="5" t="s">
        <v>20</v>
      </c>
      <c r="B292">
        <v>78</v>
      </c>
      <c r="D292" s="25" t="s">
        <v>14</v>
      </c>
      <c r="E292">
        <v>45</v>
      </c>
    </row>
    <row r="293" spans="1:5" x14ac:dyDescent="0.35">
      <c r="A293" s="5" t="s">
        <v>20</v>
      </c>
      <c r="B293">
        <v>1773</v>
      </c>
      <c r="D293" s="25" t="s">
        <v>14</v>
      </c>
      <c r="E293">
        <v>6</v>
      </c>
    </row>
    <row r="294" spans="1:5" x14ac:dyDescent="0.35">
      <c r="A294" s="5" t="s">
        <v>20</v>
      </c>
      <c r="B294">
        <v>32</v>
      </c>
      <c r="D294" s="25" t="s">
        <v>14</v>
      </c>
      <c r="E294">
        <v>7</v>
      </c>
    </row>
    <row r="295" spans="1:5" x14ac:dyDescent="0.35">
      <c r="A295" s="5" t="s">
        <v>20</v>
      </c>
      <c r="B295">
        <v>369</v>
      </c>
      <c r="D295" s="25" t="s">
        <v>14</v>
      </c>
      <c r="E295">
        <v>31</v>
      </c>
    </row>
    <row r="296" spans="1:5" x14ac:dyDescent="0.35">
      <c r="A296" s="5" t="s">
        <v>20</v>
      </c>
      <c r="B296">
        <v>89</v>
      </c>
      <c r="D296" s="25" t="s">
        <v>14</v>
      </c>
      <c r="E296">
        <v>78</v>
      </c>
    </row>
    <row r="297" spans="1:5" x14ac:dyDescent="0.35">
      <c r="A297" s="5" t="s">
        <v>20</v>
      </c>
      <c r="B297">
        <v>147</v>
      </c>
      <c r="D297" s="25" t="s">
        <v>14</v>
      </c>
      <c r="E297">
        <v>1225</v>
      </c>
    </row>
    <row r="298" spans="1:5" x14ac:dyDescent="0.35">
      <c r="A298" s="5" t="s">
        <v>20</v>
      </c>
      <c r="B298">
        <v>126</v>
      </c>
      <c r="D298" s="25" t="s">
        <v>14</v>
      </c>
      <c r="E298">
        <v>1</v>
      </c>
    </row>
    <row r="299" spans="1:5" x14ac:dyDescent="0.35">
      <c r="A299" s="5" t="s">
        <v>20</v>
      </c>
      <c r="B299">
        <v>2218</v>
      </c>
      <c r="D299" s="25" t="s">
        <v>14</v>
      </c>
      <c r="E299">
        <v>67</v>
      </c>
    </row>
    <row r="300" spans="1:5" x14ac:dyDescent="0.35">
      <c r="A300" s="5" t="s">
        <v>20</v>
      </c>
      <c r="B300">
        <v>202</v>
      </c>
      <c r="D300" s="25" t="s">
        <v>14</v>
      </c>
      <c r="E300">
        <v>19</v>
      </c>
    </row>
    <row r="301" spans="1:5" x14ac:dyDescent="0.35">
      <c r="A301" s="5" t="s">
        <v>20</v>
      </c>
      <c r="B301">
        <v>140</v>
      </c>
      <c r="D301" s="25" t="s">
        <v>14</v>
      </c>
      <c r="E301">
        <v>2108</v>
      </c>
    </row>
    <row r="302" spans="1:5" x14ac:dyDescent="0.35">
      <c r="A302" s="5" t="s">
        <v>20</v>
      </c>
      <c r="B302">
        <v>1052</v>
      </c>
      <c r="D302" s="25" t="s">
        <v>14</v>
      </c>
      <c r="E302">
        <v>679</v>
      </c>
    </row>
    <row r="303" spans="1:5" x14ac:dyDescent="0.35">
      <c r="A303" s="5" t="s">
        <v>20</v>
      </c>
      <c r="B303">
        <v>247</v>
      </c>
      <c r="D303" s="25" t="s">
        <v>14</v>
      </c>
      <c r="E303">
        <v>36</v>
      </c>
    </row>
    <row r="304" spans="1:5" x14ac:dyDescent="0.35">
      <c r="A304" s="5" t="s">
        <v>20</v>
      </c>
      <c r="B304">
        <v>84</v>
      </c>
      <c r="D304" s="25" t="s">
        <v>14</v>
      </c>
      <c r="E304">
        <v>47</v>
      </c>
    </row>
    <row r="305" spans="1:5" x14ac:dyDescent="0.35">
      <c r="A305" s="5" t="s">
        <v>20</v>
      </c>
      <c r="B305">
        <v>88</v>
      </c>
      <c r="D305" s="25" t="s">
        <v>14</v>
      </c>
      <c r="E305">
        <v>70</v>
      </c>
    </row>
    <row r="306" spans="1:5" x14ac:dyDescent="0.35">
      <c r="A306" s="5" t="s">
        <v>20</v>
      </c>
      <c r="B306">
        <v>156</v>
      </c>
      <c r="D306" s="25" t="s">
        <v>14</v>
      </c>
      <c r="E306">
        <v>154</v>
      </c>
    </row>
    <row r="307" spans="1:5" x14ac:dyDescent="0.35">
      <c r="A307" s="5" t="s">
        <v>20</v>
      </c>
      <c r="B307">
        <v>2985</v>
      </c>
      <c r="D307" s="25" t="s">
        <v>14</v>
      </c>
      <c r="E307">
        <v>22</v>
      </c>
    </row>
    <row r="308" spans="1:5" x14ac:dyDescent="0.35">
      <c r="A308" s="5" t="s">
        <v>20</v>
      </c>
      <c r="B308">
        <v>762</v>
      </c>
      <c r="D308" s="25" t="s">
        <v>14</v>
      </c>
      <c r="E308">
        <v>1758</v>
      </c>
    </row>
    <row r="309" spans="1:5" x14ac:dyDescent="0.35">
      <c r="A309" s="5" t="s">
        <v>20</v>
      </c>
      <c r="B309">
        <v>554</v>
      </c>
      <c r="D309" s="25" t="s">
        <v>14</v>
      </c>
      <c r="E309">
        <v>94</v>
      </c>
    </row>
    <row r="310" spans="1:5" x14ac:dyDescent="0.35">
      <c r="A310" s="5" t="s">
        <v>20</v>
      </c>
      <c r="B310">
        <v>135</v>
      </c>
      <c r="D310" s="25" t="s">
        <v>14</v>
      </c>
      <c r="E310">
        <v>33</v>
      </c>
    </row>
    <row r="311" spans="1:5" x14ac:dyDescent="0.35">
      <c r="A311" s="5" t="s">
        <v>20</v>
      </c>
      <c r="B311">
        <v>122</v>
      </c>
      <c r="D311" s="25" t="s">
        <v>14</v>
      </c>
      <c r="E311">
        <v>1</v>
      </c>
    </row>
    <row r="312" spans="1:5" x14ac:dyDescent="0.35">
      <c r="A312" s="5" t="s">
        <v>20</v>
      </c>
      <c r="B312">
        <v>221</v>
      </c>
      <c r="D312" s="25" t="s">
        <v>14</v>
      </c>
      <c r="E312">
        <v>31</v>
      </c>
    </row>
    <row r="313" spans="1:5" x14ac:dyDescent="0.35">
      <c r="A313" s="5" t="s">
        <v>20</v>
      </c>
      <c r="B313">
        <v>126</v>
      </c>
      <c r="D313" s="25" t="s">
        <v>14</v>
      </c>
      <c r="E313">
        <v>35</v>
      </c>
    </row>
    <row r="314" spans="1:5" x14ac:dyDescent="0.35">
      <c r="A314" s="5" t="s">
        <v>20</v>
      </c>
      <c r="B314">
        <v>1022</v>
      </c>
      <c r="D314" s="25" t="s">
        <v>14</v>
      </c>
      <c r="E314">
        <v>63</v>
      </c>
    </row>
    <row r="315" spans="1:5" x14ac:dyDescent="0.35">
      <c r="A315" s="5" t="s">
        <v>20</v>
      </c>
      <c r="B315">
        <v>3177</v>
      </c>
      <c r="D315" s="25" t="s">
        <v>14</v>
      </c>
      <c r="E315">
        <v>526</v>
      </c>
    </row>
    <row r="316" spans="1:5" x14ac:dyDescent="0.35">
      <c r="A316" s="5" t="s">
        <v>20</v>
      </c>
      <c r="B316">
        <v>198</v>
      </c>
      <c r="D316" s="25" t="s">
        <v>14</v>
      </c>
      <c r="E316">
        <v>121</v>
      </c>
    </row>
    <row r="317" spans="1:5" x14ac:dyDescent="0.35">
      <c r="A317" s="5" t="s">
        <v>20</v>
      </c>
      <c r="B317">
        <v>85</v>
      </c>
      <c r="D317" s="25" t="s">
        <v>14</v>
      </c>
      <c r="E317">
        <v>67</v>
      </c>
    </row>
    <row r="318" spans="1:5" x14ac:dyDescent="0.35">
      <c r="A318" s="5" t="s">
        <v>20</v>
      </c>
      <c r="B318">
        <v>3596</v>
      </c>
      <c r="D318" s="25" t="s">
        <v>14</v>
      </c>
      <c r="E318">
        <v>57</v>
      </c>
    </row>
    <row r="319" spans="1:5" x14ac:dyDescent="0.35">
      <c r="A319" s="5" t="s">
        <v>20</v>
      </c>
      <c r="B319">
        <v>244</v>
      </c>
      <c r="D319" s="25" t="s">
        <v>14</v>
      </c>
      <c r="E319">
        <v>1229</v>
      </c>
    </row>
    <row r="320" spans="1:5" x14ac:dyDescent="0.35">
      <c r="A320" s="5" t="s">
        <v>20</v>
      </c>
      <c r="B320">
        <v>5180</v>
      </c>
      <c r="D320" s="25" t="s">
        <v>14</v>
      </c>
      <c r="E320">
        <v>12</v>
      </c>
    </row>
    <row r="321" spans="1:5" x14ac:dyDescent="0.35">
      <c r="A321" s="5" t="s">
        <v>20</v>
      </c>
      <c r="B321">
        <v>589</v>
      </c>
      <c r="D321" s="25" t="s">
        <v>14</v>
      </c>
      <c r="E321">
        <v>452</v>
      </c>
    </row>
    <row r="322" spans="1:5" x14ac:dyDescent="0.35">
      <c r="A322" s="5" t="s">
        <v>20</v>
      </c>
      <c r="B322">
        <v>2725</v>
      </c>
      <c r="D322" s="25" t="s">
        <v>14</v>
      </c>
      <c r="E322">
        <v>1886</v>
      </c>
    </row>
    <row r="323" spans="1:5" x14ac:dyDescent="0.35">
      <c r="A323" s="5" t="s">
        <v>20</v>
      </c>
      <c r="B323">
        <v>300</v>
      </c>
      <c r="D323" s="25" t="s">
        <v>14</v>
      </c>
      <c r="E323">
        <v>1825</v>
      </c>
    </row>
    <row r="324" spans="1:5" x14ac:dyDescent="0.35">
      <c r="A324" s="5" t="s">
        <v>20</v>
      </c>
      <c r="B324">
        <v>144</v>
      </c>
      <c r="D324" s="25" t="s">
        <v>14</v>
      </c>
      <c r="E324">
        <v>31</v>
      </c>
    </row>
    <row r="325" spans="1:5" x14ac:dyDescent="0.35">
      <c r="A325" s="5" t="s">
        <v>20</v>
      </c>
      <c r="B325">
        <v>87</v>
      </c>
      <c r="D325" s="25" t="s">
        <v>14</v>
      </c>
      <c r="E325">
        <v>107</v>
      </c>
    </row>
    <row r="326" spans="1:5" x14ac:dyDescent="0.35">
      <c r="A326" s="5" t="s">
        <v>20</v>
      </c>
      <c r="B326">
        <v>3116</v>
      </c>
      <c r="D326" s="25" t="s">
        <v>14</v>
      </c>
      <c r="E326">
        <v>27</v>
      </c>
    </row>
    <row r="327" spans="1:5" x14ac:dyDescent="0.35">
      <c r="A327" s="5" t="s">
        <v>20</v>
      </c>
      <c r="B327">
        <v>909</v>
      </c>
      <c r="D327" s="25" t="s">
        <v>14</v>
      </c>
      <c r="E327">
        <v>1221</v>
      </c>
    </row>
    <row r="328" spans="1:5" x14ac:dyDescent="0.35">
      <c r="A328" s="5" t="s">
        <v>20</v>
      </c>
      <c r="B328">
        <v>1613</v>
      </c>
      <c r="D328" s="25" t="s">
        <v>14</v>
      </c>
      <c r="E328">
        <v>1</v>
      </c>
    </row>
    <row r="329" spans="1:5" x14ac:dyDescent="0.35">
      <c r="A329" s="5" t="s">
        <v>20</v>
      </c>
      <c r="B329">
        <v>136</v>
      </c>
      <c r="D329" s="25" t="s">
        <v>14</v>
      </c>
      <c r="E329">
        <v>16</v>
      </c>
    </row>
    <row r="330" spans="1:5" x14ac:dyDescent="0.35">
      <c r="A330" s="5" t="s">
        <v>20</v>
      </c>
      <c r="B330">
        <v>130</v>
      </c>
      <c r="D330" s="25" t="s">
        <v>14</v>
      </c>
      <c r="E330">
        <v>41</v>
      </c>
    </row>
    <row r="331" spans="1:5" x14ac:dyDescent="0.35">
      <c r="A331" s="5" t="s">
        <v>20</v>
      </c>
      <c r="B331">
        <v>102</v>
      </c>
      <c r="D331" s="25" t="s">
        <v>14</v>
      </c>
      <c r="E331">
        <v>523</v>
      </c>
    </row>
    <row r="332" spans="1:5" x14ac:dyDescent="0.35">
      <c r="A332" s="5" t="s">
        <v>20</v>
      </c>
      <c r="B332">
        <v>4006</v>
      </c>
      <c r="D332" s="25" t="s">
        <v>14</v>
      </c>
      <c r="E332">
        <v>141</v>
      </c>
    </row>
    <row r="333" spans="1:5" x14ac:dyDescent="0.35">
      <c r="A333" s="5" t="s">
        <v>20</v>
      </c>
      <c r="B333">
        <v>1629</v>
      </c>
      <c r="D333" s="25" t="s">
        <v>14</v>
      </c>
      <c r="E333">
        <v>52</v>
      </c>
    </row>
    <row r="334" spans="1:5" x14ac:dyDescent="0.35">
      <c r="A334" s="5" t="s">
        <v>20</v>
      </c>
      <c r="B334">
        <v>2188</v>
      </c>
      <c r="D334" s="25" t="s">
        <v>14</v>
      </c>
      <c r="E334">
        <v>225</v>
      </c>
    </row>
    <row r="335" spans="1:5" x14ac:dyDescent="0.35">
      <c r="A335" s="5" t="s">
        <v>20</v>
      </c>
      <c r="B335">
        <v>2409</v>
      </c>
      <c r="D335" s="25" t="s">
        <v>14</v>
      </c>
      <c r="E335">
        <v>38</v>
      </c>
    </row>
    <row r="336" spans="1:5" x14ac:dyDescent="0.35">
      <c r="A336" s="5" t="s">
        <v>20</v>
      </c>
      <c r="B336">
        <v>194</v>
      </c>
      <c r="D336" s="25" t="s">
        <v>14</v>
      </c>
      <c r="E336">
        <v>15</v>
      </c>
    </row>
    <row r="337" spans="1:5" x14ac:dyDescent="0.35">
      <c r="A337" s="5" t="s">
        <v>20</v>
      </c>
      <c r="B337">
        <v>1140</v>
      </c>
      <c r="D337" s="25" t="s">
        <v>14</v>
      </c>
      <c r="E337">
        <v>37</v>
      </c>
    </row>
    <row r="338" spans="1:5" x14ac:dyDescent="0.35">
      <c r="A338" s="5" t="s">
        <v>20</v>
      </c>
      <c r="B338">
        <v>102</v>
      </c>
      <c r="D338" s="25" t="s">
        <v>14</v>
      </c>
      <c r="E338">
        <v>112</v>
      </c>
    </row>
    <row r="339" spans="1:5" x14ac:dyDescent="0.35">
      <c r="A339" s="5" t="s">
        <v>20</v>
      </c>
      <c r="B339">
        <v>2857</v>
      </c>
      <c r="D339" s="25" t="s">
        <v>14</v>
      </c>
      <c r="E339">
        <v>21</v>
      </c>
    </row>
    <row r="340" spans="1:5" x14ac:dyDescent="0.35">
      <c r="A340" s="5" t="s">
        <v>20</v>
      </c>
      <c r="B340">
        <v>107</v>
      </c>
      <c r="D340" s="25" t="s">
        <v>14</v>
      </c>
      <c r="E340">
        <v>67</v>
      </c>
    </row>
    <row r="341" spans="1:5" x14ac:dyDescent="0.35">
      <c r="A341" s="5" t="s">
        <v>20</v>
      </c>
      <c r="B341">
        <v>160</v>
      </c>
      <c r="D341" s="25" t="s">
        <v>14</v>
      </c>
      <c r="E341">
        <v>78</v>
      </c>
    </row>
    <row r="342" spans="1:5" x14ac:dyDescent="0.35">
      <c r="A342" s="5" t="s">
        <v>20</v>
      </c>
      <c r="B342">
        <v>2230</v>
      </c>
      <c r="D342" s="25" t="s">
        <v>14</v>
      </c>
      <c r="E342">
        <v>67</v>
      </c>
    </row>
    <row r="343" spans="1:5" x14ac:dyDescent="0.35">
      <c r="A343" s="5" t="s">
        <v>20</v>
      </c>
      <c r="B343">
        <v>316</v>
      </c>
      <c r="D343" s="25" t="s">
        <v>14</v>
      </c>
      <c r="E343">
        <v>263</v>
      </c>
    </row>
    <row r="344" spans="1:5" x14ac:dyDescent="0.35">
      <c r="A344" s="5" t="s">
        <v>20</v>
      </c>
      <c r="B344">
        <v>117</v>
      </c>
      <c r="D344" s="25" t="s">
        <v>14</v>
      </c>
      <c r="E344">
        <v>1691</v>
      </c>
    </row>
    <row r="345" spans="1:5" x14ac:dyDescent="0.35">
      <c r="A345" s="5" t="s">
        <v>20</v>
      </c>
      <c r="B345">
        <v>6406</v>
      </c>
      <c r="D345" s="25" t="s">
        <v>14</v>
      </c>
      <c r="E345">
        <v>181</v>
      </c>
    </row>
    <row r="346" spans="1:5" x14ac:dyDescent="0.35">
      <c r="A346" s="5" t="s">
        <v>20</v>
      </c>
      <c r="B346">
        <v>192</v>
      </c>
      <c r="D346" s="25" t="s">
        <v>14</v>
      </c>
      <c r="E346">
        <v>13</v>
      </c>
    </row>
    <row r="347" spans="1:5" x14ac:dyDescent="0.35">
      <c r="A347" s="5" t="s">
        <v>20</v>
      </c>
      <c r="B347">
        <v>26</v>
      </c>
      <c r="D347" s="25" t="s">
        <v>14</v>
      </c>
      <c r="E347">
        <v>1</v>
      </c>
    </row>
    <row r="348" spans="1:5" x14ac:dyDescent="0.35">
      <c r="A348" s="5" t="s">
        <v>20</v>
      </c>
      <c r="B348">
        <v>723</v>
      </c>
      <c r="D348" s="25" t="s">
        <v>14</v>
      </c>
      <c r="E348">
        <v>21</v>
      </c>
    </row>
    <row r="349" spans="1:5" x14ac:dyDescent="0.35">
      <c r="A349" s="5" t="s">
        <v>20</v>
      </c>
      <c r="B349">
        <v>170</v>
      </c>
      <c r="D349" s="25" t="s">
        <v>14</v>
      </c>
      <c r="E349">
        <v>830</v>
      </c>
    </row>
    <row r="350" spans="1:5" x14ac:dyDescent="0.35">
      <c r="A350" s="5" t="s">
        <v>20</v>
      </c>
      <c r="B350">
        <v>238</v>
      </c>
      <c r="D350" s="25" t="s">
        <v>14</v>
      </c>
      <c r="E350">
        <v>130</v>
      </c>
    </row>
    <row r="351" spans="1:5" x14ac:dyDescent="0.35">
      <c r="A351" s="5" t="s">
        <v>20</v>
      </c>
      <c r="B351">
        <v>55</v>
      </c>
      <c r="D351" s="25" t="s">
        <v>14</v>
      </c>
      <c r="E351">
        <v>55</v>
      </c>
    </row>
    <row r="352" spans="1:5" x14ac:dyDescent="0.35">
      <c r="A352" s="5" t="s">
        <v>20</v>
      </c>
      <c r="B352">
        <v>128</v>
      </c>
      <c r="D352" s="25" t="s">
        <v>14</v>
      </c>
      <c r="E352">
        <v>114</v>
      </c>
    </row>
    <row r="353" spans="1:5" x14ac:dyDescent="0.35">
      <c r="A353" s="5" t="s">
        <v>20</v>
      </c>
      <c r="B353">
        <v>2144</v>
      </c>
      <c r="D353" s="25" t="s">
        <v>14</v>
      </c>
      <c r="E353">
        <v>594</v>
      </c>
    </row>
    <row r="354" spans="1:5" x14ac:dyDescent="0.35">
      <c r="A354" s="5" t="s">
        <v>20</v>
      </c>
      <c r="B354">
        <v>2693</v>
      </c>
      <c r="D354" s="25" t="s">
        <v>14</v>
      </c>
      <c r="E354">
        <v>24</v>
      </c>
    </row>
    <row r="355" spans="1:5" x14ac:dyDescent="0.35">
      <c r="A355" s="5" t="s">
        <v>20</v>
      </c>
      <c r="B355">
        <v>432</v>
      </c>
      <c r="D355" s="25" t="s">
        <v>14</v>
      </c>
      <c r="E355">
        <v>252</v>
      </c>
    </row>
    <row r="356" spans="1:5" x14ac:dyDescent="0.35">
      <c r="A356" s="5" t="s">
        <v>20</v>
      </c>
      <c r="B356">
        <v>189</v>
      </c>
      <c r="D356" s="25" t="s">
        <v>14</v>
      </c>
      <c r="E356">
        <v>67</v>
      </c>
    </row>
    <row r="357" spans="1:5" x14ac:dyDescent="0.35">
      <c r="A357" s="5" t="s">
        <v>20</v>
      </c>
      <c r="B357">
        <v>154</v>
      </c>
      <c r="D357" s="25" t="s">
        <v>14</v>
      </c>
      <c r="E357">
        <v>742</v>
      </c>
    </row>
    <row r="358" spans="1:5" x14ac:dyDescent="0.35">
      <c r="A358" s="5" t="s">
        <v>20</v>
      </c>
      <c r="B358">
        <v>96</v>
      </c>
      <c r="D358" s="25" t="s">
        <v>14</v>
      </c>
      <c r="E358">
        <v>75</v>
      </c>
    </row>
    <row r="359" spans="1:5" x14ac:dyDescent="0.35">
      <c r="A359" s="5" t="s">
        <v>20</v>
      </c>
      <c r="B359">
        <v>3063</v>
      </c>
      <c r="D359" s="25" t="s">
        <v>14</v>
      </c>
      <c r="E359">
        <v>4405</v>
      </c>
    </row>
    <row r="360" spans="1:5" x14ac:dyDescent="0.35">
      <c r="A360" s="5" t="s">
        <v>20</v>
      </c>
      <c r="B360">
        <v>2266</v>
      </c>
      <c r="D360" s="25" t="s">
        <v>14</v>
      </c>
      <c r="E360">
        <v>92</v>
      </c>
    </row>
    <row r="361" spans="1:5" x14ac:dyDescent="0.35">
      <c r="A361" s="5" t="s">
        <v>20</v>
      </c>
      <c r="B361">
        <v>194</v>
      </c>
      <c r="D361" s="25" t="s">
        <v>14</v>
      </c>
      <c r="E361">
        <v>64</v>
      </c>
    </row>
    <row r="362" spans="1:5" x14ac:dyDescent="0.35">
      <c r="A362" s="5" t="s">
        <v>20</v>
      </c>
      <c r="B362">
        <v>129</v>
      </c>
      <c r="D362" s="25" t="s">
        <v>14</v>
      </c>
      <c r="E362">
        <v>64</v>
      </c>
    </row>
    <row r="363" spans="1:5" x14ac:dyDescent="0.35">
      <c r="A363" s="5" t="s">
        <v>20</v>
      </c>
      <c r="B363">
        <v>375</v>
      </c>
      <c r="D363" s="25" t="s">
        <v>14</v>
      </c>
      <c r="E363">
        <v>842</v>
      </c>
    </row>
    <row r="364" spans="1:5" x14ac:dyDescent="0.35">
      <c r="A364" s="5" t="s">
        <v>20</v>
      </c>
      <c r="B364">
        <v>409</v>
      </c>
      <c r="D364" s="25" t="s">
        <v>14</v>
      </c>
      <c r="E364">
        <v>112</v>
      </c>
    </row>
    <row r="365" spans="1:5" x14ac:dyDescent="0.35">
      <c r="A365" s="5" t="s">
        <v>20</v>
      </c>
      <c r="B365">
        <v>234</v>
      </c>
      <c r="D365" s="25" t="s">
        <v>14</v>
      </c>
      <c r="E365">
        <v>374</v>
      </c>
    </row>
    <row r="366" spans="1:5" x14ac:dyDescent="0.35">
      <c r="A366" s="5" t="s">
        <v>20</v>
      </c>
      <c r="B366">
        <v>3016</v>
      </c>
    </row>
    <row r="367" spans="1:5" x14ac:dyDescent="0.35">
      <c r="A367" s="5" t="s">
        <v>20</v>
      </c>
      <c r="B367">
        <v>264</v>
      </c>
    </row>
    <row r="368" spans="1:5" x14ac:dyDescent="0.35">
      <c r="A368" s="5" t="s">
        <v>20</v>
      </c>
      <c r="B368">
        <v>272</v>
      </c>
    </row>
    <row r="369" spans="1:2" x14ac:dyDescent="0.35">
      <c r="A369" s="5" t="s">
        <v>20</v>
      </c>
      <c r="B369">
        <v>419</v>
      </c>
    </row>
    <row r="370" spans="1:2" x14ac:dyDescent="0.35">
      <c r="A370" s="5" t="s">
        <v>20</v>
      </c>
      <c r="B370">
        <v>1621</v>
      </c>
    </row>
    <row r="371" spans="1:2" x14ac:dyDescent="0.35">
      <c r="A371" s="5" t="s">
        <v>20</v>
      </c>
      <c r="B371">
        <v>1101</v>
      </c>
    </row>
    <row r="372" spans="1:2" x14ac:dyDescent="0.35">
      <c r="A372" s="5" t="s">
        <v>20</v>
      </c>
      <c r="B372">
        <v>1073</v>
      </c>
    </row>
    <row r="373" spans="1:2" x14ac:dyDescent="0.35">
      <c r="A373" s="5" t="s">
        <v>20</v>
      </c>
      <c r="B373">
        <v>331</v>
      </c>
    </row>
    <row r="374" spans="1:2" x14ac:dyDescent="0.35">
      <c r="A374" s="5" t="s">
        <v>20</v>
      </c>
      <c r="B374">
        <v>1170</v>
      </c>
    </row>
    <row r="375" spans="1:2" x14ac:dyDescent="0.35">
      <c r="A375" s="5" t="s">
        <v>20</v>
      </c>
      <c r="B375">
        <v>363</v>
      </c>
    </row>
    <row r="376" spans="1:2" x14ac:dyDescent="0.35">
      <c r="A376" s="5" t="s">
        <v>20</v>
      </c>
      <c r="B376">
        <v>103</v>
      </c>
    </row>
    <row r="377" spans="1:2" x14ac:dyDescent="0.35">
      <c r="A377" s="5" t="s">
        <v>20</v>
      </c>
      <c r="B377">
        <v>147</v>
      </c>
    </row>
    <row r="378" spans="1:2" x14ac:dyDescent="0.35">
      <c r="A378" s="5" t="s">
        <v>20</v>
      </c>
      <c r="B378">
        <v>110</v>
      </c>
    </row>
    <row r="379" spans="1:2" x14ac:dyDescent="0.35">
      <c r="A379" s="5" t="s">
        <v>20</v>
      </c>
      <c r="B379">
        <v>134</v>
      </c>
    </row>
    <row r="380" spans="1:2" x14ac:dyDescent="0.35">
      <c r="A380" s="5" t="s">
        <v>20</v>
      </c>
      <c r="B380">
        <v>269</v>
      </c>
    </row>
    <row r="381" spans="1:2" x14ac:dyDescent="0.35">
      <c r="A381" s="5" t="s">
        <v>20</v>
      </c>
      <c r="B381">
        <v>175</v>
      </c>
    </row>
    <row r="382" spans="1:2" x14ac:dyDescent="0.35">
      <c r="A382" s="5" t="s">
        <v>20</v>
      </c>
      <c r="B382">
        <v>69</v>
      </c>
    </row>
    <row r="383" spans="1:2" x14ac:dyDescent="0.35">
      <c r="A383" s="5" t="s">
        <v>20</v>
      </c>
      <c r="B383">
        <v>190</v>
      </c>
    </row>
    <row r="384" spans="1:2" x14ac:dyDescent="0.35">
      <c r="A384" s="5" t="s">
        <v>20</v>
      </c>
      <c r="B384">
        <v>237</v>
      </c>
    </row>
    <row r="385" spans="1:2" x14ac:dyDescent="0.35">
      <c r="A385" s="5" t="s">
        <v>20</v>
      </c>
      <c r="B385">
        <v>196</v>
      </c>
    </row>
    <row r="386" spans="1:2" x14ac:dyDescent="0.35">
      <c r="A386" s="5" t="s">
        <v>20</v>
      </c>
      <c r="B386">
        <v>7295</v>
      </c>
    </row>
    <row r="387" spans="1:2" x14ac:dyDescent="0.35">
      <c r="A387" s="5" t="s">
        <v>20</v>
      </c>
      <c r="B387">
        <v>2893</v>
      </c>
    </row>
    <row r="388" spans="1:2" x14ac:dyDescent="0.35">
      <c r="A388" s="5" t="s">
        <v>20</v>
      </c>
      <c r="B388">
        <v>820</v>
      </c>
    </row>
    <row r="389" spans="1:2" x14ac:dyDescent="0.35">
      <c r="A389" s="5" t="s">
        <v>20</v>
      </c>
      <c r="B389">
        <v>2038</v>
      </c>
    </row>
    <row r="390" spans="1:2" x14ac:dyDescent="0.35">
      <c r="A390" s="5" t="s">
        <v>20</v>
      </c>
      <c r="B390">
        <v>116</v>
      </c>
    </row>
    <row r="391" spans="1:2" x14ac:dyDescent="0.35">
      <c r="A391" s="5" t="s">
        <v>20</v>
      </c>
      <c r="B391">
        <v>1345</v>
      </c>
    </row>
    <row r="392" spans="1:2" x14ac:dyDescent="0.35">
      <c r="A392" s="5" t="s">
        <v>20</v>
      </c>
      <c r="B392">
        <v>168</v>
      </c>
    </row>
    <row r="393" spans="1:2" x14ac:dyDescent="0.35">
      <c r="A393" s="5" t="s">
        <v>20</v>
      </c>
      <c r="B393">
        <v>137</v>
      </c>
    </row>
    <row r="394" spans="1:2" x14ac:dyDescent="0.35">
      <c r="A394" s="5" t="s">
        <v>20</v>
      </c>
      <c r="B394">
        <v>186</v>
      </c>
    </row>
    <row r="395" spans="1:2" x14ac:dyDescent="0.35">
      <c r="A395" s="5" t="s">
        <v>20</v>
      </c>
      <c r="B395">
        <v>125</v>
      </c>
    </row>
    <row r="396" spans="1:2" x14ac:dyDescent="0.35">
      <c r="A396" s="5" t="s">
        <v>20</v>
      </c>
      <c r="B396">
        <v>202</v>
      </c>
    </row>
    <row r="397" spans="1:2" x14ac:dyDescent="0.35">
      <c r="A397" s="5" t="s">
        <v>20</v>
      </c>
      <c r="B397">
        <v>103</v>
      </c>
    </row>
    <row r="398" spans="1:2" x14ac:dyDescent="0.35">
      <c r="A398" s="5" t="s">
        <v>20</v>
      </c>
      <c r="B398">
        <v>1785</v>
      </c>
    </row>
    <row r="399" spans="1:2" x14ac:dyDescent="0.35">
      <c r="A399" s="5" t="s">
        <v>20</v>
      </c>
      <c r="B399">
        <v>157</v>
      </c>
    </row>
    <row r="400" spans="1:2" x14ac:dyDescent="0.35">
      <c r="A400" s="5" t="s">
        <v>20</v>
      </c>
      <c r="B400">
        <v>555</v>
      </c>
    </row>
    <row r="401" spans="1:2" x14ac:dyDescent="0.35">
      <c r="A401" s="5" t="s">
        <v>20</v>
      </c>
      <c r="B401">
        <v>297</v>
      </c>
    </row>
    <row r="402" spans="1:2" x14ac:dyDescent="0.35">
      <c r="A402" s="5" t="s">
        <v>20</v>
      </c>
      <c r="B402">
        <v>123</v>
      </c>
    </row>
    <row r="403" spans="1:2" x14ac:dyDescent="0.35">
      <c r="A403" s="5" t="s">
        <v>20</v>
      </c>
      <c r="B403">
        <v>3036</v>
      </c>
    </row>
    <row r="404" spans="1:2" x14ac:dyDescent="0.35">
      <c r="A404" s="5" t="s">
        <v>20</v>
      </c>
      <c r="B404">
        <v>144</v>
      </c>
    </row>
    <row r="405" spans="1:2" x14ac:dyDescent="0.35">
      <c r="A405" s="5" t="s">
        <v>20</v>
      </c>
      <c r="B405">
        <v>121</v>
      </c>
    </row>
    <row r="406" spans="1:2" x14ac:dyDescent="0.35">
      <c r="A406" s="5" t="s">
        <v>20</v>
      </c>
      <c r="B406">
        <v>181</v>
      </c>
    </row>
    <row r="407" spans="1:2" x14ac:dyDescent="0.35">
      <c r="A407" s="5" t="s">
        <v>20</v>
      </c>
      <c r="B407">
        <v>122</v>
      </c>
    </row>
    <row r="408" spans="1:2" x14ac:dyDescent="0.35">
      <c r="A408" s="5" t="s">
        <v>20</v>
      </c>
      <c r="B408">
        <v>1071</v>
      </c>
    </row>
    <row r="409" spans="1:2" x14ac:dyDescent="0.35">
      <c r="A409" s="5" t="s">
        <v>20</v>
      </c>
      <c r="B409">
        <v>980</v>
      </c>
    </row>
    <row r="410" spans="1:2" x14ac:dyDescent="0.35">
      <c r="A410" s="5" t="s">
        <v>20</v>
      </c>
      <c r="B410">
        <v>536</v>
      </c>
    </row>
    <row r="411" spans="1:2" x14ac:dyDescent="0.35">
      <c r="A411" s="5" t="s">
        <v>20</v>
      </c>
      <c r="B411">
        <v>1991</v>
      </c>
    </row>
    <row r="412" spans="1:2" x14ac:dyDescent="0.35">
      <c r="A412" s="5" t="s">
        <v>20</v>
      </c>
      <c r="B412">
        <v>180</v>
      </c>
    </row>
    <row r="413" spans="1:2" x14ac:dyDescent="0.35">
      <c r="A413" s="5" t="s">
        <v>20</v>
      </c>
      <c r="B413">
        <v>130</v>
      </c>
    </row>
    <row r="414" spans="1:2" x14ac:dyDescent="0.35">
      <c r="A414" s="5" t="s">
        <v>20</v>
      </c>
      <c r="B414">
        <v>122</v>
      </c>
    </row>
    <row r="415" spans="1:2" x14ac:dyDescent="0.35">
      <c r="A415" s="5" t="s">
        <v>20</v>
      </c>
      <c r="B415">
        <v>140</v>
      </c>
    </row>
    <row r="416" spans="1:2" x14ac:dyDescent="0.35">
      <c r="A416" s="5" t="s">
        <v>20</v>
      </c>
      <c r="B416">
        <v>3388</v>
      </c>
    </row>
    <row r="417" spans="1:2" x14ac:dyDescent="0.35">
      <c r="A417" s="5" t="s">
        <v>20</v>
      </c>
      <c r="B417">
        <v>280</v>
      </c>
    </row>
    <row r="418" spans="1:2" x14ac:dyDescent="0.35">
      <c r="A418" s="5" t="s">
        <v>20</v>
      </c>
      <c r="B418">
        <v>366</v>
      </c>
    </row>
    <row r="419" spans="1:2" x14ac:dyDescent="0.35">
      <c r="A419" s="5" t="s">
        <v>20</v>
      </c>
      <c r="B419">
        <v>270</v>
      </c>
    </row>
    <row r="420" spans="1:2" x14ac:dyDescent="0.35">
      <c r="A420" s="5" t="s">
        <v>20</v>
      </c>
      <c r="B420">
        <v>137</v>
      </c>
    </row>
    <row r="421" spans="1:2" x14ac:dyDescent="0.35">
      <c r="A421" s="5" t="s">
        <v>20</v>
      </c>
      <c r="B421">
        <v>3205</v>
      </c>
    </row>
    <row r="422" spans="1:2" x14ac:dyDescent="0.35">
      <c r="A422" s="5" t="s">
        <v>20</v>
      </c>
      <c r="B422">
        <v>288</v>
      </c>
    </row>
    <row r="423" spans="1:2" x14ac:dyDescent="0.35">
      <c r="A423" s="5" t="s">
        <v>20</v>
      </c>
      <c r="B423">
        <v>148</v>
      </c>
    </row>
    <row r="424" spans="1:2" x14ac:dyDescent="0.35">
      <c r="A424" s="5" t="s">
        <v>20</v>
      </c>
      <c r="B424">
        <v>114</v>
      </c>
    </row>
    <row r="425" spans="1:2" x14ac:dyDescent="0.35">
      <c r="A425" s="5" t="s">
        <v>20</v>
      </c>
      <c r="B425">
        <v>1518</v>
      </c>
    </row>
    <row r="426" spans="1:2" x14ac:dyDescent="0.35">
      <c r="A426" s="5" t="s">
        <v>20</v>
      </c>
      <c r="B426">
        <v>166</v>
      </c>
    </row>
    <row r="427" spans="1:2" x14ac:dyDescent="0.35">
      <c r="A427" s="5" t="s">
        <v>20</v>
      </c>
      <c r="B427">
        <v>100</v>
      </c>
    </row>
    <row r="428" spans="1:2" x14ac:dyDescent="0.35">
      <c r="A428" s="5" t="s">
        <v>20</v>
      </c>
      <c r="B428">
        <v>235</v>
      </c>
    </row>
    <row r="429" spans="1:2" x14ac:dyDescent="0.35">
      <c r="A429" s="5" t="s">
        <v>20</v>
      </c>
      <c r="B429">
        <v>148</v>
      </c>
    </row>
    <row r="430" spans="1:2" x14ac:dyDescent="0.35">
      <c r="A430" s="5" t="s">
        <v>20</v>
      </c>
      <c r="B430">
        <v>198</v>
      </c>
    </row>
    <row r="431" spans="1:2" x14ac:dyDescent="0.35">
      <c r="A431" s="5" t="s">
        <v>20</v>
      </c>
      <c r="B431">
        <v>150</v>
      </c>
    </row>
    <row r="432" spans="1:2" x14ac:dyDescent="0.35">
      <c r="A432" s="5" t="s">
        <v>20</v>
      </c>
      <c r="B432">
        <v>216</v>
      </c>
    </row>
    <row r="433" spans="1:2" x14ac:dyDescent="0.35">
      <c r="A433" s="5" t="s">
        <v>20</v>
      </c>
      <c r="B433">
        <v>5139</v>
      </c>
    </row>
    <row r="434" spans="1:2" x14ac:dyDescent="0.35">
      <c r="A434" s="5" t="s">
        <v>20</v>
      </c>
      <c r="B434">
        <v>2353</v>
      </c>
    </row>
    <row r="435" spans="1:2" x14ac:dyDescent="0.35">
      <c r="A435" s="5" t="s">
        <v>20</v>
      </c>
      <c r="B435">
        <v>78</v>
      </c>
    </row>
    <row r="436" spans="1:2" x14ac:dyDescent="0.35">
      <c r="A436" s="5" t="s">
        <v>20</v>
      </c>
      <c r="B436">
        <v>174</v>
      </c>
    </row>
    <row r="437" spans="1:2" x14ac:dyDescent="0.35">
      <c r="A437" s="5" t="s">
        <v>20</v>
      </c>
      <c r="B437">
        <v>164</v>
      </c>
    </row>
    <row r="438" spans="1:2" x14ac:dyDescent="0.35">
      <c r="A438" s="5" t="s">
        <v>20</v>
      </c>
      <c r="B438">
        <v>161</v>
      </c>
    </row>
    <row r="439" spans="1:2" x14ac:dyDescent="0.35">
      <c r="A439" s="5" t="s">
        <v>20</v>
      </c>
      <c r="B439">
        <v>138</v>
      </c>
    </row>
    <row r="440" spans="1:2" x14ac:dyDescent="0.35">
      <c r="A440" s="5" t="s">
        <v>20</v>
      </c>
      <c r="B440">
        <v>3308</v>
      </c>
    </row>
    <row r="441" spans="1:2" x14ac:dyDescent="0.35">
      <c r="A441" s="5" t="s">
        <v>20</v>
      </c>
      <c r="B441">
        <v>127</v>
      </c>
    </row>
    <row r="442" spans="1:2" x14ac:dyDescent="0.35">
      <c r="A442" s="5" t="s">
        <v>20</v>
      </c>
      <c r="B442">
        <v>207</v>
      </c>
    </row>
    <row r="443" spans="1:2" x14ac:dyDescent="0.35">
      <c r="A443" s="5" t="s">
        <v>20</v>
      </c>
      <c r="B443">
        <v>181</v>
      </c>
    </row>
    <row r="444" spans="1:2" x14ac:dyDescent="0.35">
      <c r="A444" s="5" t="s">
        <v>20</v>
      </c>
      <c r="B444">
        <v>110</v>
      </c>
    </row>
    <row r="445" spans="1:2" x14ac:dyDescent="0.35">
      <c r="A445" s="5" t="s">
        <v>20</v>
      </c>
      <c r="B445">
        <v>185</v>
      </c>
    </row>
    <row r="446" spans="1:2" x14ac:dyDescent="0.35">
      <c r="A446" s="5" t="s">
        <v>20</v>
      </c>
      <c r="B446">
        <v>121</v>
      </c>
    </row>
    <row r="447" spans="1:2" x14ac:dyDescent="0.35">
      <c r="A447" s="5" t="s">
        <v>20</v>
      </c>
      <c r="B447">
        <v>106</v>
      </c>
    </row>
    <row r="448" spans="1:2" x14ac:dyDescent="0.35">
      <c r="A448" s="5" t="s">
        <v>20</v>
      </c>
      <c r="B448">
        <v>142</v>
      </c>
    </row>
    <row r="449" spans="1:2" x14ac:dyDescent="0.35">
      <c r="A449" s="5" t="s">
        <v>20</v>
      </c>
      <c r="B449">
        <v>233</v>
      </c>
    </row>
    <row r="450" spans="1:2" x14ac:dyDescent="0.35">
      <c r="A450" s="5" t="s">
        <v>20</v>
      </c>
      <c r="B450">
        <v>218</v>
      </c>
    </row>
    <row r="451" spans="1:2" x14ac:dyDescent="0.35">
      <c r="A451" s="5" t="s">
        <v>20</v>
      </c>
      <c r="B451">
        <v>76</v>
      </c>
    </row>
    <row r="452" spans="1:2" x14ac:dyDescent="0.35">
      <c r="A452" s="5" t="s">
        <v>20</v>
      </c>
      <c r="B452">
        <v>43</v>
      </c>
    </row>
    <row r="453" spans="1:2" x14ac:dyDescent="0.35">
      <c r="A453" s="5" t="s">
        <v>20</v>
      </c>
      <c r="B453">
        <v>221</v>
      </c>
    </row>
    <row r="454" spans="1:2" x14ac:dyDescent="0.35">
      <c r="A454" s="5" t="s">
        <v>20</v>
      </c>
      <c r="B454">
        <v>2805</v>
      </c>
    </row>
    <row r="455" spans="1:2" x14ac:dyDescent="0.35">
      <c r="A455" s="5" t="s">
        <v>20</v>
      </c>
      <c r="B455">
        <v>68</v>
      </c>
    </row>
    <row r="456" spans="1:2" x14ac:dyDescent="0.35">
      <c r="A456" s="5" t="s">
        <v>20</v>
      </c>
      <c r="B456">
        <v>183</v>
      </c>
    </row>
    <row r="457" spans="1:2" x14ac:dyDescent="0.35">
      <c r="A457" s="5" t="s">
        <v>20</v>
      </c>
      <c r="B457">
        <v>133</v>
      </c>
    </row>
    <row r="458" spans="1:2" x14ac:dyDescent="0.35">
      <c r="A458" s="5" t="s">
        <v>20</v>
      </c>
      <c r="B458">
        <v>2489</v>
      </c>
    </row>
    <row r="459" spans="1:2" x14ac:dyDescent="0.35">
      <c r="A459" s="5" t="s">
        <v>20</v>
      </c>
      <c r="B459">
        <v>69</v>
      </c>
    </row>
    <row r="460" spans="1:2" x14ac:dyDescent="0.35">
      <c r="A460" s="5" t="s">
        <v>20</v>
      </c>
      <c r="B460">
        <v>279</v>
      </c>
    </row>
    <row r="461" spans="1:2" x14ac:dyDescent="0.35">
      <c r="A461" s="5" t="s">
        <v>20</v>
      </c>
      <c r="B461">
        <v>210</v>
      </c>
    </row>
    <row r="462" spans="1:2" x14ac:dyDescent="0.35">
      <c r="A462" s="5" t="s">
        <v>20</v>
      </c>
      <c r="B462">
        <v>2100</v>
      </c>
    </row>
    <row r="463" spans="1:2" x14ac:dyDescent="0.35">
      <c r="A463" s="5" t="s">
        <v>20</v>
      </c>
      <c r="B463">
        <v>252</v>
      </c>
    </row>
    <row r="464" spans="1:2" x14ac:dyDescent="0.35">
      <c r="A464" s="5" t="s">
        <v>20</v>
      </c>
      <c r="B464">
        <v>1280</v>
      </c>
    </row>
    <row r="465" spans="1:2" x14ac:dyDescent="0.35">
      <c r="A465" s="5" t="s">
        <v>20</v>
      </c>
      <c r="B465">
        <v>157</v>
      </c>
    </row>
    <row r="466" spans="1:2" x14ac:dyDescent="0.35">
      <c r="A466" s="5" t="s">
        <v>20</v>
      </c>
      <c r="B466">
        <v>194</v>
      </c>
    </row>
    <row r="467" spans="1:2" x14ac:dyDescent="0.35">
      <c r="A467" s="5" t="s">
        <v>20</v>
      </c>
      <c r="B467">
        <v>82</v>
      </c>
    </row>
    <row r="468" spans="1:2" x14ac:dyDescent="0.35">
      <c r="A468" s="5" t="s">
        <v>20</v>
      </c>
      <c r="B468">
        <v>4233</v>
      </c>
    </row>
    <row r="469" spans="1:2" x14ac:dyDescent="0.35">
      <c r="A469" s="5" t="s">
        <v>20</v>
      </c>
      <c r="B469">
        <v>1297</v>
      </c>
    </row>
    <row r="470" spans="1:2" x14ac:dyDescent="0.35">
      <c r="A470" s="5" t="s">
        <v>20</v>
      </c>
      <c r="B470">
        <v>165</v>
      </c>
    </row>
    <row r="471" spans="1:2" x14ac:dyDescent="0.35">
      <c r="A471" s="5" t="s">
        <v>20</v>
      </c>
      <c r="B471">
        <v>119</v>
      </c>
    </row>
    <row r="472" spans="1:2" x14ac:dyDescent="0.35">
      <c r="A472" s="5" t="s">
        <v>20</v>
      </c>
      <c r="B472">
        <v>1797</v>
      </c>
    </row>
    <row r="473" spans="1:2" x14ac:dyDescent="0.35">
      <c r="A473" s="5" t="s">
        <v>20</v>
      </c>
      <c r="B473">
        <v>261</v>
      </c>
    </row>
    <row r="474" spans="1:2" x14ac:dyDescent="0.35">
      <c r="A474" s="5" t="s">
        <v>20</v>
      </c>
      <c r="B474">
        <v>157</v>
      </c>
    </row>
    <row r="475" spans="1:2" x14ac:dyDescent="0.35">
      <c r="A475" s="5" t="s">
        <v>20</v>
      </c>
      <c r="B475">
        <v>3533</v>
      </c>
    </row>
    <row r="476" spans="1:2" x14ac:dyDescent="0.35">
      <c r="A476" s="5" t="s">
        <v>20</v>
      </c>
      <c r="B476">
        <v>155</v>
      </c>
    </row>
    <row r="477" spans="1:2" x14ac:dyDescent="0.35">
      <c r="A477" s="5" t="s">
        <v>20</v>
      </c>
      <c r="B477">
        <v>132</v>
      </c>
    </row>
    <row r="478" spans="1:2" x14ac:dyDescent="0.35">
      <c r="A478" s="5" t="s">
        <v>20</v>
      </c>
      <c r="B478">
        <v>1354</v>
      </c>
    </row>
    <row r="479" spans="1:2" x14ac:dyDescent="0.35">
      <c r="A479" s="5" t="s">
        <v>20</v>
      </c>
      <c r="B479">
        <v>48</v>
      </c>
    </row>
    <row r="480" spans="1:2" x14ac:dyDescent="0.35">
      <c r="A480" s="5" t="s">
        <v>20</v>
      </c>
      <c r="B480">
        <v>110</v>
      </c>
    </row>
    <row r="481" spans="1:2" x14ac:dyDescent="0.35">
      <c r="A481" s="5" t="s">
        <v>20</v>
      </c>
      <c r="B481">
        <v>172</v>
      </c>
    </row>
    <row r="482" spans="1:2" x14ac:dyDescent="0.35">
      <c r="A482" s="5" t="s">
        <v>20</v>
      </c>
      <c r="B482">
        <v>307</v>
      </c>
    </row>
    <row r="483" spans="1:2" x14ac:dyDescent="0.35">
      <c r="A483" s="5" t="s">
        <v>20</v>
      </c>
      <c r="B483">
        <v>160</v>
      </c>
    </row>
    <row r="484" spans="1:2" x14ac:dyDescent="0.35">
      <c r="A484" s="5" t="s">
        <v>20</v>
      </c>
      <c r="B484">
        <v>1467</v>
      </c>
    </row>
    <row r="485" spans="1:2" x14ac:dyDescent="0.35">
      <c r="A485" s="5" t="s">
        <v>20</v>
      </c>
      <c r="B485">
        <v>2662</v>
      </c>
    </row>
    <row r="486" spans="1:2" x14ac:dyDescent="0.35">
      <c r="A486" s="5" t="s">
        <v>20</v>
      </c>
      <c r="B486">
        <v>452</v>
      </c>
    </row>
    <row r="487" spans="1:2" x14ac:dyDescent="0.35">
      <c r="A487" s="5" t="s">
        <v>20</v>
      </c>
      <c r="B487">
        <v>158</v>
      </c>
    </row>
    <row r="488" spans="1:2" x14ac:dyDescent="0.35">
      <c r="A488" s="5" t="s">
        <v>20</v>
      </c>
      <c r="B488">
        <v>225</v>
      </c>
    </row>
    <row r="489" spans="1:2" x14ac:dyDescent="0.35">
      <c r="A489" s="5" t="s">
        <v>20</v>
      </c>
      <c r="B489">
        <v>65</v>
      </c>
    </row>
    <row r="490" spans="1:2" x14ac:dyDescent="0.35">
      <c r="A490" s="5" t="s">
        <v>20</v>
      </c>
      <c r="B490">
        <v>163</v>
      </c>
    </row>
    <row r="491" spans="1:2" x14ac:dyDescent="0.35">
      <c r="A491" s="5" t="s">
        <v>20</v>
      </c>
      <c r="B491">
        <v>85</v>
      </c>
    </row>
    <row r="492" spans="1:2" x14ac:dyDescent="0.35">
      <c r="A492" s="5" t="s">
        <v>20</v>
      </c>
      <c r="B492">
        <v>217</v>
      </c>
    </row>
    <row r="493" spans="1:2" x14ac:dyDescent="0.35">
      <c r="A493" s="5" t="s">
        <v>20</v>
      </c>
      <c r="B493">
        <v>150</v>
      </c>
    </row>
    <row r="494" spans="1:2" x14ac:dyDescent="0.35">
      <c r="A494" s="5" t="s">
        <v>20</v>
      </c>
      <c r="B494">
        <v>3272</v>
      </c>
    </row>
    <row r="495" spans="1:2" x14ac:dyDescent="0.35">
      <c r="A495" s="5" t="s">
        <v>20</v>
      </c>
      <c r="B495">
        <v>300</v>
      </c>
    </row>
    <row r="496" spans="1:2" x14ac:dyDescent="0.35">
      <c r="A496" s="5" t="s">
        <v>20</v>
      </c>
      <c r="B496">
        <v>126</v>
      </c>
    </row>
    <row r="497" spans="1:2" x14ac:dyDescent="0.35">
      <c r="A497" s="5" t="s">
        <v>20</v>
      </c>
      <c r="B497">
        <v>2320</v>
      </c>
    </row>
    <row r="498" spans="1:2" x14ac:dyDescent="0.35">
      <c r="A498" s="5" t="s">
        <v>20</v>
      </c>
      <c r="B498">
        <v>81</v>
      </c>
    </row>
    <row r="499" spans="1:2" x14ac:dyDescent="0.35">
      <c r="A499" s="5" t="s">
        <v>20</v>
      </c>
      <c r="B499">
        <v>1887</v>
      </c>
    </row>
    <row r="500" spans="1:2" x14ac:dyDescent="0.35">
      <c r="A500" s="5" t="s">
        <v>20</v>
      </c>
      <c r="B500">
        <v>4358</v>
      </c>
    </row>
    <row r="501" spans="1:2" x14ac:dyDescent="0.35">
      <c r="A501" s="5" t="s">
        <v>20</v>
      </c>
      <c r="B501">
        <v>53</v>
      </c>
    </row>
    <row r="502" spans="1:2" x14ac:dyDescent="0.35">
      <c r="A502" s="5" t="s">
        <v>20</v>
      </c>
      <c r="B502">
        <v>2414</v>
      </c>
    </row>
    <row r="503" spans="1:2" x14ac:dyDescent="0.35">
      <c r="A503" s="5" t="s">
        <v>20</v>
      </c>
      <c r="B503">
        <v>80</v>
      </c>
    </row>
    <row r="504" spans="1:2" x14ac:dyDescent="0.35">
      <c r="A504" s="5" t="s">
        <v>20</v>
      </c>
      <c r="B504">
        <v>193</v>
      </c>
    </row>
    <row r="505" spans="1:2" x14ac:dyDescent="0.35">
      <c r="A505" s="5" t="s">
        <v>20</v>
      </c>
      <c r="B505">
        <v>52</v>
      </c>
    </row>
    <row r="506" spans="1:2" x14ac:dyDescent="0.35">
      <c r="A506" s="5" t="s">
        <v>20</v>
      </c>
      <c r="B506">
        <v>290</v>
      </c>
    </row>
    <row r="507" spans="1:2" x14ac:dyDescent="0.35">
      <c r="A507" s="5" t="s">
        <v>20</v>
      </c>
      <c r="B507">
        <v>122</v>
      </c>
    </row>
    <row r="508" spans="1:2" x14ac:dyDescent="0.35">
      <c r="A508" s="5" t="s">
        <v>20</v>
      </c>
      <c r="B508">
        <v>1470</v>
      </c>
    </row>
    <row r="509" spans="1:2" x14ac:dyDescent="0.35">
      <c r="A509" s="5" t="s">
        <v>20</v>
      </c>
      <c r="B509">
        <v>165</v>
      </c>
    </row>
    <row r="510" spans="1:2" x14ac:dyDescent="0.35">
      <c r="A510" s="5" t="s">
        <v>20</v>
      </c>
      <c r="B510">
        <v>182</v>
      </c>
    </row>
    <row r="511" spans="1:2" x14ac:dyDescent="0.35">
      <c r="A511" s="5" t="s">
        <v>20</v>
      </c>
      <c r="B511">
        <v>199</v>
      </c>
    </row>
    <row r="512" spans="1:2" x14ac:dyDescent="0.35">
      <c r="A512" s="5" t="s">
        <v>20</v>
      </c>
      <c r="B512">
        <v>56</v>
      </c>
    </row>
    <row r="513" spans="1:2" x14ac:dyDescent="0.35">
      <c r="A513" s="5" t="s">
        <v>20</v>
      </c>
      <c r="B513">
        <v>1460</v>
      </c>
    </row>
    <row r="514" spans="1:2" x14ac:dyDescent="0.35">
      <c r="A514" s="5" t="s">
        <v>20</v>
      </c>
      <c r="B514">
        <v>123</v>
      </c>
    </row>
    <row r="515" spans="1:2" x14ac:dyDescent="0.35">
      <c r="A515" s="5" t="s">
        <v>20</v>
      </c>
      <c r="B515">
        <v>159</v>
      </c>
    </row>
    <row r="516" spans="1:2" x14ac:dyDescent="0.35">
      <c r="A516" s="5" t="s">
        <v>20</v>
      </c>
      <c r="B516">
        <v>110</v>
      </c>
    </row>
    <row r="517" spans="1:2" x14ac:dyDescent="0.35">
      <c r="A517" s="5" t="s">
        <v>20</v>
      </c>
      <c r="B517">
        <v>236</v>
      </c>
    </row>
    <row r="518" spans="1:2" x14ac:dyDescent="0.35">
      <c r="A518" s="5" t="s">
        <v>20</v>
      </c>
      <c r="B518">
        <v>191</v>
      </c>
    </row>
    <row r="519" spans="1:2" x14ac:dyDescent="0.35">
      <c r="A519" s="5" t="s">
        <v>20</v>
      </c>
      <c r="B519">
        <v>3934</v>
      </c>
    </row>
    <row r="520" spans="1:2" x14ac:dyDescent="0.35">
      <c r="A520" s="5" t="s">
        <v>20</v>
      </c>
      <c r="B520">
        <v>80</v>
      </c>
    </row>
    <row r="521" spans="1:2" x14ac:dyDescent="0.35">
      <c r="A521" s="5" t="s">
        <v>20</v>
      </c>
      <c r="B521">
        <v>462</v>
      </c>
    </row>
    <row r="522" spans="1:2" x14ac:dyDescent="0.35">
      <c r="A522" s="5" t="s">
        <v>20</v>
      </c>
      <c r="B522">
        <v>179</v>
      </c>
    </row>
    <row r="523" spans="1:2" x14ac:dyDescent="0.35">
      <c r="A523" s="5" t="s">
        <v>20</v>
      </c>
      <c r="B523">
        <v>1866</v>
      </c>
    </row>
    <row r="524" spans="1:2" x14ac:dyDescent="0.35">
      <c r="A524" s="5" t="s">
        <v>20</v>
      </c>
      <c r="B524">
        <v>156</v>
      </c>
    </row>
    <row r="525" spans="1:2" x14ac:dyDescent="0.35">
      <c r="A525" s="5" t="s">
        <v>20</v>
      </c>
      <c r="B525">
        <v>255</v>
      </c>
    </row>
    <row r="526" spans="1:2" x14ac:dyDescent="0.35">
      <c r="A526" s="5" t="s">
        <v>20</v>
      </c>
      <c r="B526">
        <v>2261</v>
      </c>
    </row>
    <row r="527" spans="1:2" x14ac:dyDescent="0.35">
      <c r="A527" s="5" t="s">
        <v>20</v>
      </c>
      <c r="B527">
        <v>40</v>
      </c>
    </row>
    <row r="528" spans="1:2" x14ac:dyDescent="0.35">
      <c r="A528" s="5" t="s">
        <v>20</v>
      </c>
      <c r="B528">
        <v>2289</v>
      </c>
    </row>
    <row r="529" spans="1:2" x14ac:dyDescent="0.35">
      <c r="A529" s="5" t="s">
        <v>20</v>
      </c>
      <c r="B529">
        <v>65</v>
      </c>
    </row>
    <row r="530" spans="1:2" x14ac:dyDescent="0.35">
      <c r="A530" s="5" t="s">
        <v>20</v>
      </c>
      <c r="B530">
        <v>3777</v>
      </c>
    </row>
    <row r="531" spans="1:2" x14ac:dyDescent="0.35">
      <c r="A531" s="5" t="s">
        <v>20</v>
      </c>
      <c r="B531">
        <v>184</v>
      </c>
    </row>
    <row r="532" spans="1:2" x14ac:dyDescent="0.35">
      <c r="A532" s="5" t="s">
        <v>20</v>
      </c>
      <c r="B532">
        <v>85</v>
      </c>
    </row>
    <row r="533" spans="1:2" x14ac:dyDescent="0.35">
      <c r="A533" s="5" t="s">
        <v>20</v>
      </c>
      <c r="B533">
        <v>144</v>
      </c>
    </row>
    <row r="534" spans="1:2" x14ac:dyDescent="0.35">
      <c r="A534" s="5" t="s">
        <v>20</v>
      </c>
      <c r="B534">
        <v>1902</v>
      </c>
    </row>
    <row r="535" spans="1:2" x14ac:dyDescent="0.35">
      <c r="A535" s="5" t="s">
        <v>20</v>
      </c>
      <c r="B535">
        <v>105</v>
      </c>
    </row>
    <row r="536" spans="1:2" x14ac:dyDescent="0.35">
      <c r="A536" s="5" t="s">
        <v>20</v>
      </c>
      <c r="B536">
        <v>132</v>
      </c>
    </row>
    <row r="537" spans="1:2" x14ac:dyDescent="0.35">
      <c r="A537" s="5" t="s">
        <v>20</v>
      </c>
      <c r="B537">
        <v>96</v>
      </c>
    </row>
    <row r="538" spans="1:2" x14ac:dyDescent="0.35">
      <c r="A538" s="5" t="s">
        <v>20</v>
      </c>
      <c r="B538">
        <v>114</v>
      </c>
    </row>
    <row r="539" spans="1:2" x14ac:dyDescent="0.35">
      <c r="A539" s="5" t="s">
        <v>20</v>
      </c>
      <c r="B539">
        <v>203</v>
      </c>
    </row>
    <row r="540" spans="1:2" x14ac:dyDescent="0.35">
      <c r="A540" s="5" t="s">
        <v>20</v>
      </c>
      <c r="B540">
        <v>1559</v>
      </c>
    </row>
    <row r="541" spans="1:2" x14ac:dyDescent="0.35">
      <c r="A541" s="5" t="s">
        <v>20</v>
      </c>
      <c r="B541">
        <v>1548</v>
      </c>
    </row>
    <row r="542" spans="1:2" x14ac:dyDescent="0.35">
      <c r="A542" s="5" t="s">
        <v>20</v>
      </c>
      <c r="B542">
        <v>80</v>
      </c>
    </row>
    <row r="543" spans="1:2" x14ac:dyDescent="0.35">
      <c r="A543" s="5" t="s">
        <v>20</v>
      </c>
      <c r="B543">
        <v>131</v>
      </c>
    </row>
    <row r="544" spans="1:2" x14ac:dyDescent="0.35">
      <c r="A544" s="5" t="s">
        <v>20</v>
      </c>
      <c r="B544">
        <v>112</v>
      </c>
    </row>
    <row r="545" spans="1:2" x14ac:dyDescent="0.35">
      <c r="A545" s="5" t="s">
        <v>20</v>
      </c>
      <c r="B545">
        <v>155</v>
      </c>
    </row>
    <row r="546" spans="1:2" x14ac:dyDescent="0.35">
      <c r="A546" s="5" t="s">
        <v>20</v>
      </c>
      <c r="B546">
        <v>266</v>
      </c>
    </row>
    <row r="547" spans="1:2" x14ac:dyDescent="0.35">
      <c r="A547" s="5" t="s">
        <v>20</v>
      </c>
      <c r="B547">
        <v>155</v>
      </c>
    </row>
    <row r="548" spans="1:2" x14ac:dyDescent="0.35">
      <c r="A548" s="5" t="s">
        <v>20</v>
      </c>
      <c r="B548">
        <v>207</v>
      </c>
    </row>
    <row r="549" spans="1:2" x14ac:dyDescent="0.35">
      <c r="A549" s="5" t="s">
        <v>20</v>
      </c>
      <c r="B549">
        <v>245</v>
      </c>
    </row>
    <row r="550" spans="1:2" x14ac:dyDescent="0.35">
      <c r="A550" s="5" t="s">
        <v>20</v>
      </c>
      <c r="B550">
        <v>1573</v>
      </c>
    </row>
    <row r="551" spans="1:2" x14ac:dyDescent="0.35">
      <c r="A551" s="5" t="s">
        <v>20</v>
      </c>
      <c r="B551">
        <v>114</v>
      </c>
    </row>
    <row r="552" spans="1:2" x14ac:dyDescent="0.35">
      <c r="A552" s="5" t="s">
        <v>20</v>
      </c>
      <c r="B552">
        <v>93</v>
      </c>
    </row>
    <row r="553" spans="1:2" x14ac:dyDescent="0.35">
      <c r="A553" s="5" t="s">
        <v>20</v>
      </c>
      <c r="B553">
        <v>1681</v>
      </c>
    </row>
    <row r="554" spans="1:2" x14ac:dyDescent="0.35">
      <c r="A554" s="5" t="s">
        <v>20</v>
      </c>
      <c r="B554">
        <v>32</v>
      </c>
    </row>
    <row r="555" spans="1:2" x14ac:dyDescent="0.35">
      <c r="A555" s="5" t="s">
        <v>20</v>
      </c>
      <c r="B555">
        <v>135</v>
      </c>
    </row>
    <row r="556" spans="1:2" x14ac:dyDescent="0.35">
      <c r="A556" s="5" t="s">
        <v>20</v>
      </c>
      <c r="B556">
        <v>140</v>
      </c>
    </row>
    <row r="557" spans="1:2" x14ac:dyDescent="0.35">
      <c r="A557" s="5" t="s">
        <v>20</v>
      </c>
      <c r="B557">
        <v>92</v>
      </c>
    </row>
    <row r="558" spans="1:2" x14ac:dyDescent="0.35">
      <c r="A558" s="5" t="s">
        <v>20</v>
      </c>
      <c r="B558">
        <v>1015</v>
      </c>
    </row>
    <row r="559" spans="1:2" x14ac:dyDescent="0.35">
      <c r="A559" s="5" t="s">
        <v>20</v>
      </c>
      <c r="B559">
        <v>323</v>
      </c>
    </row>
    <row r="560" spans="1:2" x14ac:dyDescent="0.35">
      <c r="A560" s="5" t="s">
        <v>20</v>
      </c>
      <c r="B560">
        <v>2326</v>
      </c>
    </row>
    <row r="561" spans="1:2" x14ac:dyDescent="0.35">
      <c r="A561" s="5" t="s">
        <v>20</v>
      </c>
      <c r="B561">
        <v>381</v>
      </c>
    </row>
    <row r="562" spans="1:2" x14ac:dyDescent="0.35">
      <c r="A562" s="5" t="s">
        <v>20</v>
      </c>
      <c r="B562">
        <v>480</v>
      </c>
    </row>
    <row r="563" spans="1:2" x14ac:dyDescent="0.35">
      <c r="A563" s="5" t="s">
        <v>20</v>
      </c>
      <c r="B563">
        <v>226</v>
      </c>
    </row>
    <row r="564" spans="1:2" x14ac:dyDescent="0.35">
      <c r="A564" s="5" t="s">
        <v>20</v>
      </c>
      <c r="B564">
        <v>241</v>
      </c>
    </row>
    <row r="565" spans="1:2" x14ac:dyDescent="0.35">
      <c r="A565" s="5" t="s">
        <v>20</v>
      </c>
      <c r="B565">
        <v>132</v>
      </c>
    </row>
    <row r="566" spans="1:2" x14ac:dyDescent="0.35">
      <c r="A566" s="5" t="s">
        <v>20</v>
      </c>
      <c r="B566">
        <v>2043</v>
      </c>
    </row>
  </sheetData>
  <conditionalFormatting sqref="G3:G4">
    <cfRule type="expression" dxfId="7" priority="1">
      <formula>$G3="live"</formula>
    </cfRule>
    <cfRule type="expression" dxfId="6" priority="2">
      <formula>$G3="canceled"</formula>
    </cfRule>
    <cfRule type="expression" dxfId="5" priority="3">
      <formula>$G3="successful"</formula>
    </cfRule>
    <cfRule type="expression" dxfId="4" priority="4">
      <formula>$G3="Failed"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T1001"/>
  <sheetViews>
    <sheetView topLeftCell="A644" zoomScale="70" zoomScaleNormal="70" workbookViewId="0">
      <selection activeCell="G648" sqref="G648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6" max="6" width="14.25" bestFit="1" customWidth="1"/>
    <col min="8" max="8" width="13.5" bestFit="1" customWidth="1"/>
    <col min="9" max="9" width="13" style="9" customWidth="1"/>
    <col min="12" max="13" width="11.75" bestFit="1" customWidth="1"/>
    <col min="14" max="14" width="22.33203125" style="13" bestFit="1" customWidth="1"/>
    <col min="15" max="15" width="12.33203125" style="13" customWidth="1"/>
    <col min="18" max="19" width="28" bestFit="1" customWidth="1"/>
    <col min="20" max="20" width="17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2072</v>
      </c>
      <c r="O1" s="12" t="s">
        <v>2071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2064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>
        <v>1450159200</v>
      </c>
      <c r="N2" s="13">
        <v>42336.25</v>
      </c>
      <c r="O2" s="13"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9">
        <v>6.5822784810126587</v>
      </c>
      <c r="J3" t="s">
        <v>21</v>
      </c>
      <c r="K3" t="s">
        <v>22</v>
      </c>
      <c r="L3">
        <v>1408424400</v>
      </c>
      <c r="M3">
        <v>1408597200</v>
      </c>
      <c r="N3" s="13">
        <v>41870.208333333336</v>
      </c>
      <c r="O3" s="13"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9">
        <v>9.2265812131805541E-2</v>
      </c>
      <c r="J4" t="s">
        <v>26</v>
      </c>
      <c r="K4" t="s">
        <v>27</v>
      </c>
      <c r="L4">
        <v>1384668000</v>
      </c>
      <c r="M4">
        <v>1384840800</v>
      </c>
      <c r="N4" s="13">
        <v>41595.25</v>
      </c>
      <c r="O4" s="13"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9">
        <v>2.4573412698412693</v>
      </c>
      <c r="J5" t="s">
        <v>21</v>
      </c>
      <c r="K5" t="s">
        <v>22</v>
      </c>
      <c r="L5">
        <v>1565499600</v>
      </c>
      <c r="M5">
        <v>1568955600</v>
      </c>
      <c r="N5" s="13">
        <v>43688.208333333328</v>
      </c>
      <c r="O5" s="13"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9">
        <v>1.3071002979145978</v>
      </c>
      <c r="J6" t="s">
        <v>21</v>
      </c>
      <c r="K6" t="s">
        <v>22</v>
      </c>
      <c r="L6">
        <v>1547964000</v>
      </c>
      <c r="M6">
        <v>1548309600</v>
      </c>
      <c r="N6" s="13">
        <v>43485.25</v>
      </c>
      <c r="O6" s="13"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9">
        <v>0.9978070175438597</v>
      </c>
      <c r="J7" t="s">
        <v>36</v>
      </c>
      <c r="K7" t="s">
        <v>37</v>
      </c>
      <c r="L7">
        <v>1346130000</v>
      </c>
      <c r="M7">
        <v>1347080400</v>
      </c>
      <c r="N7" s="13">
        <v>41149.208333333336</v>
      </c>
      <c r="O7" s="13"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9">
        <v>1.1645299145299146</v>
      </c>
      <c r="J8" t="s">
        <v>40</v>
      </c>
      <c r="K8" t="s">
        <v>41</v>
      </c>
      <c r="L8">
        <v>1505278800</v>
      </c>
      <c r="M8">
        <v>1505365200</v>
      </c>
      <c r="N8" s="13">
        <v>42991.208333333328</v>
      </c>
      <c r="O8" s="13"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9">
        <v>1.4430739109153206</v>
      </c>
      <c r="J9" t="s">
        <v>36</v>
      </c>
      <c r="K9" t="s">
        <v>37</v>
      </c>
      <c r="L9">
        <v>1439442000</v>
      </c>
      <c r="M9">
        <v>1439614800</v>
      </c>
      <c r="N9" s="13">
        <v>42229.208333333328</v>
      </c>
      <c r="O9" s="13"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9">
        <v>2.8153655895770149E-2</v>
      </c>
      <c r="J10" t="s">
        <v>36</v>
      </c>
      <c r="K10" t="s">
        <v>37</v>
      </c>
      <c r="L10">
        <v>1281330000</v>
      </c>
      <c r="M10">
        <v>1281502800</v>
      </c>
      <c r="N10" s="13">
        <v>40399.208333333336</v>
      </c>
      <c r="O10" s="13"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9">
        <v>1.1759530791788857</v>
      </c>
      <c r="J11" t="s">
        <v>21</v>
      </c>
      <c r="K11" t="s">
        <v>22</v>
      </c>
      <c r="L11">
        <v>1379566800</v>
      </c>
      <c r="M11">
        <v>1383804000</v>
      </c>
      <c r="N11" s="13">
        <v>41536.208333333336</v>
      </c>
      <c r="O11" s="13"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9">
        <v>1.2096153846153848</v>
      </c>
      <c r="J12" t="s">
        <v>21</v>
      </c>
      <c r="K12" t="s">
        <v>22</v>
      </c>
      <c r="L12">
        <v>1281762000</v>
      </c>
      <c r="M12">
        <v>1285909200</v>
      </c>
      <c r="N12" s="13">
        <v>40404.208333333336</v>
      </c>
      <c r="O12" s="13"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9">
        <v>1.781305114638448</v>
      </c>
      <c r="J13" t="s">
        <v>21</v>
      </c>
      <c r="K13" t="s">
        <v>22</v>
      </c>
      <c r="L13">
        <v>1285045200</v>
      </c>
      <c r="M13">
        <v>1285563600</v>
      </c>
      <c r="N13" s="13">
        <v>40442.208333333336</v>
      </c>
      <c r="O13" s="13"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9">
        <v>1.6245310245310243</v>
      </c>
      <c r="J14" t="s">
        <v>21</v>
      </c>
      <c r="K14" t="s">
        <v>22</v>
      </c>
      <c r="L14">
        <v>1571720400</v>
      </c>
      <c r="M14">
        <v>1572411600</v>
      </c>
      <c r="N14" s="13">
        <v>43760.208333333328</v>
      </c>
      <c r="O14" s="13"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9">
        <v>2.5012147716229354</v>
      </c>
      <c r="J15" t="s">
        <v>21</v>
      </c>
      <c r="K15" t="s">
        <v>22</v>
      </c>
      <c r="L15">
        <v>1465621200</v>
      </c>
      <c r="M15">
        <v>1466658000</v>
      </c>
      <c r="N15" s="13">
        <v>42532.208333333328</v>
      </c>
      <c r="O15" s="13"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9">
        <v>0.33384751773049648</v>
      </c>
      <c r="J16" t="s">
        <v>21</v>
      </c>
      <c r="K16" t="s">
        <v>22</v>
      </c>
      <c r="L16">
        <v>1331013600</v>
      </c>
      <c r="M16">
        <v>1333342800</v>
      </c>
      <c r="N16" s="13">
        <v>40974.25</v>
      </c>
      <c r="O16" s="13"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9">
        <v>0.10466345525088276</v>
      </c>
      <c r="J17" t="s">
        <v>21</v>
      </c>
      <c r="K17" t="s">
        <v>22</v>
      </c>
      <c r="L17">
        <v>1575957600</v>
      </c>
      <c r="M17">
        <v>1576303200</v>
      </c>
      <c r="N17" s="13">
        <v>43809.25</v>
      </c>
      <c r="O17" s="13"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9">
        <v>6.4947058823529416</v>
      </c>
      <c r="J18" t="s">
        <v>21</v>
      </c>
      <c r="K18" t="s">
        <v>22</v>
      </c>
      <c r="L18">
        <v>1390370400</v>
      </c>
      <c r="M18">
        <v>1392271200</v>
      </c>
      <c r="N18" s="13">
        <v>41661.25</v>
      </c>
      <c r="O18" s="13"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9">
        <v>0.12761509443961788</v>
      </c>
      <c r="J19" t="s">
        <v>21</v>
      </c>
      <c r="K19" t="s">
        <v>22</v>
      </c>
      <c r="L19">
        <v>1294812000</v>
      </c>
      <c r="M19">
        <v>1294898400</v>
      </c>
      <c r="N19" s="13">
        <v>40555.25</v>
      </c>
      <c r="O19" s="13"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9">
        <v>0.49564509564509562</v>
      </c>
      <c r="J20" t="s">
        <v>21</v>
      </c>
      <c r="K20" t="s">
        <v>22</v>
      </c>
      <c r="L20">
        <v>1536382800</v>
      </c>
      <c r="M20">
        <v>1537074000</v>
      </c>
      <c r="N20" s="13">
        <v>43351.208333333328</v>
      </c>
      <c r="O20" s="13"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9">
        <v>7.2002373887240359E-2</v>
      </c>
      <c r="J21" t="s">
        <v>21</v>
      </c>
      <c r="K21" t="s">
        <v>22</v>
      </c>
      <c r="L21">
        <v>1551679200</v>
      </c>
      <c r="M21">
        <v>1553490000</v>
      </c>
      <c r="N21" s="13">
        <v>43528.25</v>
      </c>
      <c r="O21" s="13"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9">
        <v>8.0403146210069096E-2</v>
      </c>
      <c r="J22" t="s">
        <v>21</v>
      </c>
      <c r="K22" t="s">
        <v>22</v>
      </c>
      <c r="L22">
        <v>1406523600</v>
      </c>
      <c r="M22">
        <v>1406523600</v>
      </c>
      <c r="N22" s="13">
        <v>41848.208333333336</v>
      </c>
      <c r="O22" s="13"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9">
        <v>7.3463356973995281E-2</v>
      </c>
      <c r="J23" t="s">
        <v>21</v>
      </c>
      <c r="K23" t="s">
        <v>22</v>
      </c>
      <c r="L23">
        <v>1313384400</v>
      </c>
      <c r="M23">
        <v>1316322000</v>
      </c>
      <c r="N23" s="13">
        <v>40770.208333333336</v>
      </c>
      <c r="O23" s="13"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9">
        <v>0.14390007414589631</v>
      </c>
      <c r="J24" t="s">
        <v>21</v>
      </c>
      <c r="K24" t="s">
        <v>22</v>
      </c>
      <c r="L24">
        <v>1522731600</v>
      </c>
      <c r="M24">
        <v>1524027600</v>
      </c>
      <c r="N24" s="13">
        <v>43193.208333333328</v>
      </c>
      <c r="O24" s="13"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9">
        <v>2.338341158059468</v>
      </c>
      <c r="J25" t="s">
        <v>40</v>
      </c>
      <c r="K25" t="s">
        <v>41</v>
      </c>
      <c r="L25">
        <v>1550124000</v>
      </c>
      <c r="M25">
        <v>1554699600</v>
      </c>
      <c r="N25" s="13">
        <v>43510.25</v>
      </c>
      <c r="O25" s="13"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9">
        <v>4.2211841033389853E-2</v>
      </c>
      <c r="J26" t="s">
        <v>21</v>
      </c>
      <c r="K26" t="s">
        <v>22</v>
      </c>
      <c r="L26">
        <v>1403326800</v>
      </c>
      <c r="M26">
        <v>1403499600</v>
      </c>
      <c r="N26" s="13">
        <v>41811.208333333336</v>
      </c>
      <c r="O26" s="13"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9">
        <v>1.3278304517568322</v>
      </c>
      <c r="J27" t="s">
        <v>21</v>
      </c>
      <c r="K27" t="s">
        <v>22</v>
      </c>
      <c r="L27">
        <v>1305694800</v>
      </c>
      <c r="M27">
        <v>1307422800</v>
      </c>
      <c r="N27" s="13">
        <v>40681.208333333336</v>
      </c>
      <c r="O27" s="13"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9">
        <v>3.2566939032055313E-2</v>
      </c>
      <c r="J28" t="s">
        <v>21</v>
      </c>
      <c r="K28" t="s">
        <v>22</v>
      </c>
      <c r="L28">
        <v>1533013200</v>
      </c>
      <c r="M28">
        <v>1535346000</v>
      </c>
      <c r="N28" s="13">
        <v>43312.208333333328</v>
      </c>
      <c r="O28" s="13"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9">
        <v>5.33</v>
      </c>
      <c r="J29" t="s">
        <v>21</v>
      </c>
      <c r="K29" t="s">
        <v>22</v>
      </c>
      <c r="L29">
        <v>1443848400</v>
      </c>
      <c r="M29">
        <v>1444539600</v>
      </c>
      <c r="N29" s="13">
        <v>42280.208333333328</v>
      </c>
      <c r="O29" s="13"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9">
        <v>4.7398889715403486E-2</v>
      </c>
      <c r="J30" t="s">
        <v>21</v>
      </c>
      <c r="K30" t="s">
        <v>22</v>
      </c>
      <c r="L30">
        <v>1265695200</v>
      </c>
      <c r="M30">
        <v>1267682400</v>
      </c>
      <c r="N30" s="13">
        <v>40218.25</v>
      </c>
      <c r="O30" s="13"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9">
        <v>0.20479438489108112</v>
      </c>
      <c r="J31" t="s">
        <v>98</v>
      </c>
      <c r="K31" t="s">
        <v>99</v>
      </c>
      <c r="L31">
        <v>1532062800</v>
      </c>
      <c r="M31">
        <v>1535518800</v>
      </c>
      <c r="N31" s="13">
        <v>43301.208333333328</v>
      </c>
      <c r="O31" s="13"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9">
        <v>1.2450473729543496</v>
      </c>
      <c r="J32" t="s">
        <v>21</v>
      </c>
      <c r="K32" t="s">
        <v>22</v>
      </c>
      <c r="L32">
        <v>1558674000</v>
      </c>
      <c r="M32">
        <v>1559106000</v>
      </c>
      <c r="N32" s="13">
        <v>43609.208333333328</v>
      </c>
      <c r="O32" s="13"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9">
        <v>1.3716814159292035</v>
      </c>
      <c r="J33" t="s">
        <v>40</v>
      </c>
      <c r="K33" t="s">
        <v>41</v>
      </c>
      <c r="L33">
        <v>1451973600</v>
      </c>
      <c r="M33">
        <v>1454392800</v>
      </c>
      <c r="N33" s="13">
        <v>42374.25</v>
      </c>
      <c r="O33" s="13"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9">
        <v>3.7628054092795495E-2</v>
      </c>
      <c r="J34" t="s">
        <v>107</v>
      </c>
      <c r="K34" t="s">
        <v>108</v>
      </c>
      <c r="L34">
        <v>1515564000</v>
      </c>
      <c r="M34">
        <v>1517896800</v>
      </c>
      <c r="N34" s="13">
        <v>43110.25</v>
      </c>
      <c r="O34" s="13"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9">
        <v>6.9721483139227547E-2</v>
      </c>
      <c r="J35" t="s">
        <v>21</v>
      </c>
      <c r="K35" t="s">
        <v>22</v>
      </c>
      <c r="L35">
        <v>1412485200</v>
      </c>
      <c r="M35">
        <v>1415685600</v>
      </c>
      <c r="N35" s="13">
        <v>41917.208333333336</v>
      </c>
      <c r="O35" s="13"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9">
        <v>0.91397849462365599</v>
      </c>
      <c r="J36" t="s">
        <v>21</v>
      </c>
      <c r="K36" t="s">
        <v>22</v>
      </c>
      <c r="L36">
        <v>1490245200</v>
      </c>
      <c r="M36">
        <v>1490677200</v>
      </c>
      <c r="N36" s="13">
        <v>42817.208333333328</v>
      </c>
      <c r="O36" s="13"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9">
        <v>7.648915787232749E-2</v>
      </c>
      <c r="J37" t="s">
        <v>36</v>
      </c>
      <c r="K37" t="s">
        <v>37</v>
      </c>
      <c r="L37">
        <v>1547877600</v>
      </c>
      <c r="M37">
        <v>1551506400</v>
      </c>
      <c r="N37" s="13">
        <v>43484.25</v>
      </c>
      <c r="O37" s="13"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9">
        <v>9.8303571428571441</v>
      </c>
      <c r="J38" t="s">
        <v>21</v>
      </c>
      <c r="K38" t="s">
        <v>22</v>
      </c>
      <c r="L38">
        <v>1298700000</v>
      </c>
      <c r="M38">
        <v>1300856400</v>
      </c>
      <c r="N38" s="13">
        <v>40600.25</v>
      </c>
      <c r="O38" s="13"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9">
        <v>1.3082958347755855</v>
      </c>
      <c r="J39" t="s">
        <v>21</v>
      </c>
      <c r="K39" t="s">
        <v>22</v>
      </c>
      <c r="L39">
        <v>1570338000</v>
      </c>
      <c r="M39">
        <v>1573192800</v>
      </c>
      <c r="N39" s="13">
        <v>43744.208333333328</v>
      </c>
      <c r="O39" s="13"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9">
        <v>2.4277804525758304</v>
      </c>
      <c r="J40" t="s">
        <v>21</v>
      </c>
      <c r="K40" t="s">
        <v>22</v>
      </c>
      <c r="L40">
        <v>1287378000</v>
      </c>
      <c r="M40">
        <v>1287810000</v>
      </c>
      <c r="N40" s="13">
        <v>40469.208333333336</v>
      </c>
      <c r="O40" s="13"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9">
        <v>0.57702020202020199</v>
      </c>
      <c r="J41" t="s">
        <v>36</v>
      </c>
      <c r="K41" t="s">
        <v>37</v>
      </c>
      <c r="L41">
        <v>1361772000</v>
      </c>
      <c r="M41">
        <v>1362978000</v>
      </c>
      <c r="N41" s="13">
        <v>41330.25</v>
      </c>
      <c r="O41" s="13"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9">
        <v>0.85387970615243336</v>
      </c>
      <c r="J42" t="s">
        <v>21</v>
      </c>
      <c r="K42" t="s">
        <v>22</v>
      </c>
      <c r="L42">
        <v>1275714000</v>
      </c>
      <c r="M42">
        <v>1277355600</v>
      </c>
      <c r="N42" s="13">
        <v>40334.208333333336</v>
      </c>
      <c r="O42" s="13"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9">
        <v>1.9182754182754185</v>
      </c>
      <c r="J43" t="s">
        <v>107</v>
      </c>
      <c r="K43" t="s">
        <v>108</v>
      </c>
      <c r="L43">
        <v>1346734800</v>
      </c>
      <c r="M43">
        <v>1348981200</v>
      </c>
      <c r="N43" s="13">
        <v>41156.208333333336</v>
      </c>
      <c r="O43" s="13"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9">
        <v>1.9997497497497498</v>
      </c>
      <c r="J44" t="s">
        <v>21</v>
      </c>
      <c r="K44" t="s">
        <v>22</v>
      </c>
      <c r="L44">
        <v>1309755600</v>
      </c>
      <c r="M44">
        <v>1310533200</v>
      </c>
      <c r="N44" s="13">
        <v>40728.208333333336</v>
      </c>
      <c r="O44" s="13"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9">
        <v>2.9932231872222135E-2</v>
      </c>
      <c r="J45" t="s">
        <v>21</v>
      </c>
      <c r="K45" t="s">
        <v>22</v>
      </c>
      <c r="L45">
        <v>1406178000</v>
      </c>
      <c r="M45">
        <v>1407560400</v>
      </c>
      <c r="N45" s="13">
        <v>41844.208333333336</v>
      </c>
      <c r="O45" s="13"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9">
        <v>6.7225765306122449</v>
      </c>
      <c r="J46" t="s">
        <v>36</v>
      </c>
      <c r="K46" t="s">
        <v>37</v>
      </c>
      <c r="L46">
        <v>1552798800</v>
      </c>
      <c r="M46">
        <v>1552885200</v>
      </c>
      <c r="N46" s="13">
        <v>43541.208333333328</v>
      </c>
      <c r="O46" s="13"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9">
        <v>0.99342105263157887</v>
      </c>
      <c r="J47" t="s">
        <v>21</v>
      </c>
      <c r="K47" t="s">
        <v>22</v>
      </c>
      <c r="L47">
        <v>1478062800</v>
      </c>
      <c r="M47">
        <v>1479362400</v>
      </c>
      <c r="N47" s="13">
        <v>42676.208333333328</v>
      </c>
      <c r="O47" s="13"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9">
        <v>1.2476498237367801</v>
      </c>
      <c r="J48" t="s">
        <v>21</v>
      </c>
      <c r="K48" t="s">
        <v>22</v>
      </c>
      <c r="L48">
        <v>1278565200</v>
      </c>
      <c r="M48">
        <v>1280552400</v>
      </c>
      <c r="N48" s="13">
        <v>40367.208333333336</v>
      </c>
      <c r="O48" s="13"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9">
        <v>3.1897091722595077</v>
      </c>
      <c r="J49" t="s">
        <v>21</v>
      </c>
      <c r="K49" t="s">
        <v>22</v>
      </c>
      <c r="L49">
        <v>1396069200</v>
      </c>
      <c r="M49">
        <v>1398661200</v>
      </c>
      <c r="N49" s="13">
        <v>41727.208333333336</v>
      </c>
      <c r="O49" s="13"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9">
        <v>0.15918262977086506</v>
      </c>
      <c r="J50" t="s">
        <v>21</v>
      </c>
      <c r="K50" t="s">
        <v>22</v>
      </c>
      <c r="L50">
        <v>1435208400</v>
      </c>
      <c r="M50">
        <v>1436245200</v>
      </c>
      <c r="N50" s="13">
        <v>42180.208333333328</v>
      </c>
      <c r="O50" s="13"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9">
        <v>0.62582508250825086</v>
      </c>
      <c r="J51" t="s">
        <v>21</v>
      </c>
      <c r="K51" t="s">
        <v>22</v>
      </c>
      <c r="L51">
        <v>1571547600</v>
      </c>
      <c r="M51">
        <v>1575439200</v>
      </c>
      <c r="N51" s="13">
        <v>43758.208333333328</v>
      </c>
      <c r="O51" s="13"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9"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v>41487.208333333336</v>
      </c>
      <c r="O52" s="13"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9">
        <v>6.2622907420988944E-2</v>
      </c>
      <c r="J53" t="s">
        <v>40</v>
      </c>
      <c r="K53" t="s">
        <v>41</v>
      </c>
      <c r="L53">
        <v>1332824400</v>
      </c>
      <c r="M53">
        <v>1334206800</v>
      </c>
      <c r="N53" s="13">
        <v>40995.208333333336</v>
      </c>
      <c r="O53" s="13"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9">
        <v>0.45537037037037037</v>
      </c>
      <c r="J54" t="s">
        <v>21</v>
      </c>
      <c r="K54" t="s">
        <v>22</v>
      </c>
      <c r="L54">
        <v>1284526800</v>
      </c>
      <c r="M54">
        <v>1284872400</v>
      </c>
      <c r="N54" s="13">
        <v>40436.208333333336</v>
      </c>
      <c r="O54" s="13"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9">
        <v>0.67181383210091339</v>
      </c>
      <c r="J55" t="s">
        <v>21</v>
      </c>
      <c r="K55" t="s">
        <v>22</v>
      </c>
      <c r="L55">
        <v>1400562000</v>
      </c>
      <c r="M55">
        <v>1403931600</v>
      </c>
      <c r="N55" s="13">
        <v>41779.208333333336</v>
      </c>
      <c r="O55" s="13"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9">
        <v>0.74888888888888883</v>
      </c>
      <c r="J56" t="s">
        <v>21</v>
      </c>
      <c r="K56" t="s">
        <v>22</v>
      </c>
      <c r="L56">
        <v>1520748000</v>
      </c>
      <c r="M56">
        <v>1521262800</v>
      </c>
      <c r="N56" s="13">
        <v>43170.25</v>
      </c>
      <c r="O56" s="13"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9">
        <v>1.3585473051121906</v>
      </c>
      <c r="J57" t="s">
        <v>21</v>
      </c>
      <c r="K57" t="s">
        <v>22</v>
      </c>
      <c r="L57">
        <v>1532926800</v>
      </c>
      <c r="M57">
        <v>1533358800</v>
      </c>
      <c r="N57" s="13">
        <v>43311.208333333328</v>
      </c>
      <c r="O57" s="13"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9">
        <v>0.87599085365853657</v>
      </c>
      <c r="J58" t="s">
        <v>21</v>
      </c>
      <c r="K58" t="s">
        <v>22</v>
      </c>
      <c r="L58">
        <v>1420869600</v>
      </c>
      <c r="M58">
        <v>1421474400</v>
      </c>
      <c r="N58" s="13">
        <v>42014.25</v>
      </c>
      <c r="O58" s="13"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9">
        <v>1.0710241893978385</v>
      </c>
      <c r="J59" t="s">
        <v>21</v>
      </c>
      <c r="K59" t="s">
        <v>22</v>
      </c>
      <c r="L59">
        <v>1504242000</v>
      </c>
      <c r="M59">
        <v>1505278800</v>
      </c>
      <c r="N59" s="13">
        <v>42979.208333333328</v>
      </c>
      <c r="O59" s="13"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9">
        <v>1.0763559768299107</v>
      </c>
      <c r="J60" t="s">
        <v>21</v>
      </c>
      <c r="K60" t="s">
        <v>22</v>
      </c>
      <c r="L60">
        <v>1442811600</v>
      </c>
      <c r="M60">
        <v>1443934800</v>
      </c>
      <c r="N60" s="13">
        <v>42268.208333333328</v>
      </c>
      <c r="O60" s="13"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9">
        <v>2.148995535714286</v>
      </c>
      <c r="J61" t="s">
        <v>21</v>
      </c>
      <c r="K61" t="s">
        <v>22</v>
      </c>
      <c r="L61">
        <v>1497243600</v>
      </c>
      <c r="M61">
        <v>1498539600</v>
      </c>
      <c r="N61" s="13">
        <v>42898.208333333328</v>
      </c>
      <c r="O61" s="13"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9">
        <v>9.023155520169851E-2</v>
      </c>
      <c r="J62" t="s">
        <v>15</v>
      </c>
      <c r="K62" t="s">
        <v>16</v>
      </c>
      <c r="L62">
        <v>1342501200</v>
      </c>
      <c r="M62">
        <v>1342760400</v>
      </c>
      <c r="N62" s="13">
        <v>41107.208333333336</v>
      </c>
      <c r="O62" s="13"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9">
        <v>4.1165549904901448E-2</v>
      </c>
      <c r="J63" t="s">
        <v>15</v>
      </c>
      <c r="K63" t="s">
        <v>16</v>
      </c>
      <c r="L63">
        <v>1298268000</v>
      </c>
      <c r="M63">
        <v>1301720400</v>
      </c>
      <c r="N63" s="13">
        <v>40595.25</v>
      </c>
      <c r="O63" s="13"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9">
        <v>2.902008032128514</v>
      </c>
      <c r="J64" t="s">
        <v>21</v>
      </c>
      <c r="K64" t="s">
        <v>22</v>
      </c>
      <c r="L64">
        <v>1433480400</v>
      </c>
      <c r="M64">
        <v>1433566800</v>
      </c>
      <c r="N64" s="13">
        <v>42160.208333333328</v>
      </c>
      <c r="O64" s="13"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9">
        <v>2.3702127659574468</v>
      </c>
      <c r="J65" t="s">
        <v>21</v>
      </c>
      <c r="K65" t="s">
        <v>22</v>
      </c>
      <c r="L65">
        <v>1493355600</v>
      </c>
      <c r="M65">
        <v>1493874000</v>
      </c>
      <c r="N65" s="13">
        <v>42853.208333333328</v>
      </c>
      <c r="O65" s="13"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9">
        <v>2.5695488721804511</v>
      </c>
      <c r="J66" t="s">
        <v>21</v>
      </c>
      <c r="K66" t="s">
        <v>22</v>
      </c>
      <c r="L66">
        <v>1530507600</v>
      </c>
      <c r="M66">
        <v>1531803600</v>
      </c>
      <c r="N66" s="13">
        <v>43283.208333333328</v>
      </c>
      <c r="O66" s="13"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1">(E67/D67)*100</f>
        <v>236.14754098360655</v>
      </c>
      <c r="G67" t="s">
        <v>20</v>
      </c>
      <c r="H67">
        <v>236</v>
      </c>
      <c r="I67" s="9">
        <v>1.0006251736593497</v>
      </c>
      <c r="J67" t="s">
        <v>21</v>
      </c>
      <c r="K67" t="s">
        <v>22</v>
      </c>
      <c r="L67">
        <v>1296108000</v>
      </c>
      <c r="M67">
        <v>1296712800</v>
      </c>
      <c r="N67" s="13">
        <v>40570.25</v>
      </c>
      <c r="O67" s="13"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1"/>
        <v>45.068965517241381</v>
      </c>
      <c r="G68" t="s">
        <v>14</v>
      </c>
      <c r="H68">
        <v>12</v>
      </c>
      <c r="I68" s="9">
        <v>3.7557471264367819</v>
      </c>
      <c r="J68" t="s">
        <v>21</v>
      </c>
      <c r="K68" t="s">
        <v>22</v>
      </c>
      <c r="L68">
        <v>1428469200</v>
      </c>
      <c r="M68">
        <v>1428901200</v>
      </c>
      <c r="N68" s="13">
        <v>42102.208333333328</v>
      </c>
      <c r="O68" s="13"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1"/>
        <v>162.38567493112947</v>
      </c>
      <c r="G69" t="s">
        <v>20</v>
      </c>
      <c r="H69">
        <v>4065</v>
      </c>
      <c r="I69" s="9">
        <v>3.994727550581291E-2</v>
      </c>
      <c r="J69" t="s">
        <v>40</v>
      </c>
      <c r="K69" t="s">
        <v>41</v>
      </c>
      <c r="L69">
        <v>1264399200</v>
      </c>
      <c r="M69">
        <v>1264831200</v>
      </c>
      <c r="N69" s="13">
        <v>40203.25</v>
      </c>
      <c r="O69" s="13"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1"/>
        <v>254.52631578947367</v>
      </c>
      <c r="G70" t="s">
        <v>20</v>
      </c>
      <c r="H70">
        <v>246</v>
      </c>
      <c r="I70" s="9">
        <v>1.0346598202824133</v>
      </c>
      <c r="J70" t="s">
        <v>107</v>
      </c>
      <c r="K70" t="s">
        <v>108</v>
      </c>
      <c r="L70">
        <v>1501131600</v>
      </c>
      <c r="M70">
        <v>1505192400</v>
      </c>
      <c r="N70" s="13">
        <v>42943.208333333328</v>
      </c>
      <c r="O70" s="13"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1"/>
        <v>24.063291139240505</v>
      </c>
      <c r="G71" t="s">
        <v>74</v>
      </c>
      <c r="H71">
        <v>17</v>
      </c>
      <c r="I71" s="9">
        <v>1.4154877140729709</v>
      </c>
      <c r="J71" t="s">
        <v>21</v>
      </c>
      <c r="K71" t="s">
        <v>22</v>
      </c>
      <c r="L71">
        <v>1292738400</v>
      </c>
      <c r="M71">
        <v>1295676000</v>
      </c>
      <c r="N71" s="13">
        <v>40531.25</v>
      </c>
      <c r="O71" s="13"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1"/>
        <v>123.74140625000001</v>
      </c>
      <c r="G72" t="s">
        <v>20</v>
      </c>
      <c r="H72">
        <v>2475</v>
      </c>
      <c r="I72" s="9">
        <v>4.9996527777777786E-2</v>
      </c>
      <c r="J72" t="s">
        <v>107</v>
      </c>
      <c r="K72" t="s">
        <v>108</v>
      </c>
      <c r="L72">
        <v>1288674000</v>
      </c>
      <c r="M72">
        <v>1292911200</v>
      </c>
      <c r="N72" s="13">
        <v>40484.208333333336</v>
      </c>
      <c r="O72" s="13"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1"/>
        <v>108.06666666666666</v>
      </c>
      <c r="G73" t="s">
        <v>20</v>
      </c>
      <c r="H73">
        <v>76</v>
      </c>
      <c r="I73" s="9">
        <v>1.4219298245614034</v>
      </c>
      <c r="J73" t="s">
        <v>21</v>
      </c>
      <c r="K73" t="s">
        <v>22</v>
      </c>
      <c r="L73">
        <v>1575093600</v>
      </c>
      <c r="M73">
        <v>1575439200</v>
      </c>
      <c r="N73" s="13">
        <v>43799.25</v>
      </c>
      <c r="O73" s="13"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1"/>
        <v>670.33333333333326</v>
      </c>
      <c r="G74" t="s">
        <v>20</v>
      </c>
      <c r="H74">
        <v>54</v>
      </c>
      <c r="I74" s="9">
        <v>12.413580246913579</v>
      </c>
      <c r="J74" t="s">
        <v>21</v>
      </c>
      <c r="K74" t="s">
        <v>22</v>
      </c>
      <c r="L74">
        <v>1435726800</v>
      </c>
      <c r="M74">
        <v>1438837200</v>
      </c>
      <c r="N74" s="13">
        <v>42186.208333333328</v>
      </c>
      <c r="O74" s="13"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1"/>
        <v>660.92857142857144</v>
      </c>
      <c r="G75" t="s">
        <v>20</v>
      </c>
      <c r="H75">
        <v>88</v>
      </c>
      <c r="I75" s="9">
        <v>7.5105519480519485</v>
      </c>
      <c r="J75" t="s">
        <v>21</v>
      </c>
      <c r="K75" t="s">
        <v>22</v>
      </c>
      <c r="L75">
        <v>1480226400</v>
      </c>
      <c r="M75">
        <v>1480485600</v>
      </c>
      <c r="N75" s="13">
        <v>42701.25</v>
      </c>
      <c r="O75" s="13"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1"/>
        <v>122.46153846153847</v>
      </c>
      <c r="G76" t="s">
        <v>20</v>
      </c>
      <c r="H76">
        <v>85</v>
      </c>
      <c r="I76" s="9">
        <v>1.4407239819004525</v>
      </c>
      <c r="J76" t="s">
        <v>40</v>
      </c>
      <c r="K76" t="s">
        <v>41</v>
      </c>
      <c r="L76">
        <v>1459054800</v>
      </c>
      <c r="M76">
        <v>1459141200</v>
      </c>
      <c r="N76" s="13">
        <v>42456.208333333328</v>
      </c>
      <c r="O76" s="13"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1"/>
        <v>150.57731958762886</v>
      </c>
      <c r="G77" t="s">
        <v>20</v>
      </c>
      <c r="H77">
        <v>170</v>
      </c>
      <c r="I77" s="9">
        <v>0.885748938750758</v>
      </c>
      <c r="J77" t="s">
        <v>21</v>
      </c>
      <c r="K77" t="s">
        <v>22</v>
      </c>
      <c r="L77">
        <v>1531630800</v>
      </c>
      <c r="M77">
        <v>1532322000</v>
      </c>
      <c r="N77" s="13">
        <v>43296.208333333328</v>
      </c>
      <c r="O77" s="13"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1"/>
        <v>78.106590724165997</v>
      </c>
      <c r="G78" t="s">
        <v>14</v>
      </c>
      <c r="H78">
        <v>1684</v>
      </c>
      <c r="I78" s="9">
        <v>4.6381585940716154E-2</v>
      </c>
      <c r="J78" t="s">
        <v>21</v>
      </c>
      <c r="K78" t="s">
        <v>22</v>
      </c>
      <c r="L78">
        <v>1421992800</v>
      </c>
      <c r="M78">
        <v>1426222800</v>
      </c>
      <c r="N78" s="13">
        <v>42027.25</v>
      </c>
      <c r="O78" s="13"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1"/>
        <v>46.94736842105263</v>
      </c>
      <c r="G79" t="s">
        <v>14</v>
      </c>
      <c r="H79">
        <v>56</v>
      </c>
      <c r="I79" s="9">
        <v>0.83834586466165406</v>
      </c>
      <c r="J79" t="s">
        <v>21</v>
      </c>
      <c r="K79" t="s">
        <v>22</v>
      </c>
      <c r="L79">
        <v>1285563600</v>
      </c>
      <c r="M79">
        <v>1286773200</v>
      </c>
      <c r="N79" s="13">
        <v>40448.208333333336</v>
      </c>
      <c r="O79" s="13"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1"/>
        <v>300.8</v>
      </c>
      <c r="G80" t="s">
        <v>20</v>
      </c>
      <c r="H80">
        <v>330</v>
      </c>
      <c r="I80" s="9">
        <v>0.9115151515151515</v>
      </c>
      <c r="J80" t="s">
        <v>21</v>
      </c>
      <c r="K80" t="s">
        <v>22</v>
      </c>
      <c r="L80">
        <v>1523854800</v>
      </c>
      <c r="M80">
        <v>1523941200</v>
      </c>
      <c r="N80" s="13">
        <v>43206.208333333328</v>
      </c>
      <c r="O80" s="13"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1"/>
        <v>69.598615916955026</v>
      </c>
      <c r="G81" t="s">
        <v>14</v>
      </c>
      <c r="H81">
        <v>838</v>
      </c>
      <c r="I81" s="9">
        <v>8.3053240951020318E-2</v>
      </c>
      <c r="J81" t="s">
        <v>21</v>
      </c>
      <c r="K81" t="s">
        <v>22</v>
      </c>
      <c r="L81">
        <v>1529125200</v>
      </c>
      <c r="M81">
        <v>1529557200</v>
      </c>
      <c r="N81" s="13">
        <v>43267.208333333328</v>
      </c>
      <c r="O81" s="13"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1"/>
        <v>637.4545454545455</v>
      </c>
      <c r="G82" t="s">
        <v>20</v>
      </c>
      <c r="H82">
        <v>127</v>
      </c>
      <c r="I82" s="9">
        <v>5.0193271295633499</v>
      </c>
      <c r="J82" t="s">
        <v>21</v>
      </c>
      <c r="K82" t="s">
        <v>22</v>
      </c>
      <c r="L82">
        <v>1503982800</v>
      </c>
      <c r="M82">
        <v>1506574800</v>
      </c>
      <c r="N82" s="13">
        <v>42976.208333333328</v>
      </c>
      <c r="O82" s="13"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1"/>
        <v>225.33928571428569</v>
      </c>
      <c r="G83" t="s">
        <v>20</v>
      </c>
      <c r="H83">
        <v>411</v>
      </c>
      <c r="I83" s="9">
        <v>0.54827076816127907</v>
      </c>
      <c r="J83" t="s">
        <v>21</v>
      </c>
      <c r="K83" t="s">
        <v>22</v>
      </c>
      <c r="L83">
        <v>1511416800</v>
      </c>
      <c r="M83">
        <v>1513576800</v>
      </c>
      <c r="N83" s="13">
        <v>43062.25</v>
      </c>
      <c r="O83" s="13"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1"/>
        <v>1497.3000000000002</v>
      </c>
      <c r="G84" t="s">
        <v>20</v>
      </c>
      <c r="H84">
        <v>180</v>
      </c>
      <c r="I84" s="9">
        <v>8.3183333333333351</v>
      </c>
      <c r="J84" t="s">
        <v>40</v>
      </c>
      <c r="K84" t="s">
        <v>41</v>
      </c>
      <c r="L84">
        <v>1547704800</v>
      </c>
      <c r="M84">
        <v>1548309600</v>
      </c>
      <c r="N84" s="13">
        <v>43482.25</v>
      </c>
      <c r="O84" s="13"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1"/>
        <v>37.590225563909776</v>
      </c>
      <c r="G85" t="s">
        <v>14</v>
      </c>
      <c r="H85">
        <v>1000</v>
      </c>
      <c r="I85" s="9">
        <v>3.7590225563909778E-2</v>
      </c>
      <c r="J85" t="s">
        <v>21</v>
      </c>
      <c r="K85" t="s">
        <v>22</v>
      </c>
      <c r="L85">
        <v>1469682000</v>
      </c>
      <c r="M85">
        <v>1471582800</v>
      </c>
      <c r="N85" s="13">
        <v>42579.208333333328</v>
      </c>
      <c r="O85" s="13"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1"/>
        <v>132.36942675159236</v>
      </c>
      <c r="G86" t="s">
        <v>20</v>
      </c>
      <c r="H86">
        <v>374</v>
      </c>
      <c r="I86" s="9">
        <v>0.35392894853366941</v>
      </c>
      <c r="J86" t="s">
        <v>21</v>
      </c>
      <c r="K86" t="s">
        <v>22</v>
      </c>
      <c r="L86">
        <v>1343451600</v>
      </c>
      <c r="M86">
        <v>1344315600</v>
      </c>
      <c r="N86" s="13">
        <v>41118.208333333336</v>
      </c>
      <c r="O86" s="13"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1"/>
        <v>131.22448979591837</v>
      </c>
      <c r="G87" t="s">
        <v>20</v>
      </c>
      <c r="H87">
        <v>71</v>
      </c>
      <c r="I87" s="9">
        <v>1.8482322506467377</v>
      </c>
      <c r="J87" t="s">
        <v>26</v>
      </c>
      <c r="K87" t="s">
        <v>27</v>
      </c>
      <c r="L87">
        <v>1315717200</v>
      </c>
      <c r="M87">
        <v>1316408400</v>
      </c>
      <c r="N87" s="13">
        <v>40797.208333333336</v>
      </c>
      <c r="O87" s="13"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1"/>
        <v>167.63513513513513</v>
      </c>
      <c r="G88" t="s">
        <v>20</v>
      </c>
      <c r="H88">
        <v>203</v>
      </c>
      <c r="I88" s="9">
        <v>0.82578884303022226</v>
      </c>
      <c r="J88" t="s">
        <v>21</v>
      </c>
      <c r="K88" t="s">
        <v>22</v>
      </c>
      <c r="L88">
        <v>1430715600</v>
      </c>
      <c r="M88">
        <v>1431838800</v>
      </c>
      <c r="N88" s="13">
        <v>42128.208333333328</v>
      </c>
      <c r="O88" s="13"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1"/>
        <v>61.984886649874063</v>
      </c>
      <c r="G89" t="s">
        <v>14</v>
      </c>
      <c r="H89">
        <v>1482</v>
      </c>
      <c r="I89" s="9">
        <v>4.1825159682776024E-2</v>
      </c>
      <c r="J89" t="s">
        <v>26</v>
      </c>
      <c r="K89" t="s">
        <v>27</v>
      </c>
      <c r="L89">
        <v>1299564000</v>
      </c>
      <c r="M89">
        <v>1300510800</v>
      </c>
      <c r="N89" s="13">
        <v>40610.25</v>
      </c>
      <c r="O89" s="13"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1"/>
        <v>260.75</v>
      </c>
      <c r="G90" t="s">
        <v>20</v>
      </c>
      <c r="H90">
        <v>113</v>
      </c>
      <c r="I90" s="9">
        <v>2.3075221238938055</v>
      </c>
      <c r="J90" t="s">
        <v>21</v>
      </c>
      <c r="K90" t="s">
        <v>22</v>
      </c>
      <c r="L90">
        <v>1429160400</v>
      </c>
      <c r="M90">
        <v>1431061200</v>
      </c>
      <c r="N90" s="13">
        <v>42110.208333333328</v>
      </c>
      <c r="O90" s="13"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1"/>
        <v>252.58823529411765</v>
      </c>
      <c r="G91" t="s">
        <v>20</v>
      </c>
      <c r="H91">
        <v>96</v>
      </c>
      <c r="I91" s="9">
        <v>2.6311274509803924</v>
      </c>
      <c r="J91" t="s">
        <v>21</v>
      </c>
      <c r="K91" t="s">
        <v>22</v>
      </c>
      <c r="L91">
        <v>1271307600</v>
      </c>
      <c r="M91">
        <v>1271480400</v>
      </c>
      <c r="N91" s="13">
        <v>40283.208333333336</v>
      </c>
      <c r="O91" s="13"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1"/>
        <v>78.615384615384613</v>
      </c>
      <c r="G92" t="s">
        <v>14</v>
      </c>
      <c r="H92">
        <v>106</v>
      </c>
      <c r="I92" s="9">
        <v>0.74165457184325112</v>
      </c>
      <c r="J92" t="s">
        <v>21</v>
      </c>
      <c r="K92" t="s">
        <v>22</v>
      </c>
      <c r="L92">
        <v>1456380000</v>
      </c>
      <c r="M92">
        <v>1456380000</v>
      </c>
      <c r="N92" s="13">
        <v>42425.25</v>
      </c>
      <c r="O92" s="13"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1"/>
        <v>48.404406999351913</v>
      </c>
      <c r="G93" t="s">
        <v>14</v>
      </c>
      <c r="H93">
        <v>679</v>
      </c>
      <c r="I93" s="9">
        <v>7.1287786449708263E-2</v>
      </c>
      <c r="J93" t="s">
        <v>107</v>
      </c>
      <c r="K93" t="s">
        <v>108</v>
      </c>
      <c r="L93">
        <v>1470459600</v>
      </c>
      <c r="M93">
        <v>1472878800</v>
      </c>
      <c r="N93" s="13">
        <v>42588.208333333328</v>
      </c>
      <c r="O93" s="13"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1"/>
        <v>258.875</v>
      </c>
      <c r="G94" t="s">
        <v>20</v>
      </c>
      <c r="H94">
        <v>498</v>
      </c>
      <c r="I94" s="9">
        <v>0.51982931726907633</v>
      </c>
      <c r="J94" t="s">
        <v>98</v>
      </c>
      <c r="K94" t="s">
        <v>99</v>
      </c>
      <c r="L94">
        <v>1277269200</v>
      </c>
      <c r="M94">
        <v>1277355600</v>
      </c>
      <c r="N94" s="13">
        <v>40352.208333333336</v>
      </c>
      <c r="O94" s="13"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1"/>
        <v>60.548713235294116</v>
      </c>
      <c r="G95" t="s">
        <v>74</v>
      </c>
      <c r="H95">
        <v>610</v>
      </c>
      <c r="I95" s="9">
        <v>9.9260185631629694E-2</v>
      </c>
      <c r="J95" t="s">
        <v>21</v>
      </c>
      <c r="K95" t="s">
        <v>22</v>
      </c>
      <c r="L95">
        <v>1350709200</v>
      </c>
      <c r="M95">
        <v>1351054800</v>
      </c>
      <c r="N95" s="13">
        <v>41202.208333333336</v>
      </c>
      <c r="O95" s="13"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1"/>
        <v>303.68965517241378</v>
      </c>
      <c r="G96" t="s">
        <v>20</v>
      </c>
      <c r="H96">
        <v>180</v>
      </c>
      <c r="I96" s="9">
        <v>1.6871647509578542</v>
      </c>
      <c r="J96" t="s">
        <v>40</v>
      </c>
      <c r="K96" t="s">
        <v>41</v>
      </c>
      <c r="L96">
        <v>1554613200</v>
      </c>
      <c r="M96">
        <v>1555563600</v>
      </c>
      <c r="N96" s="13">
        <v>43562.208333333328</v>
      </c>
      <c r="O96" s="13"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1"/>
        <v>112.99999999999999</v>
      </c>
      <c r="G97" t="s">
        <v>20</v>
      </c>
      <c r="H97">
        <v>27</v>
      </c>
      <c r="I97" s="9">
        <v>4.1851851851851842</v>
      </c>
      <c r="J97" t="s">
        <v>21</v>
      </c>
      <c r="K97" t="s">
        <v>22</v>
      </c>
      <c r="L97">
        <v>1571029200</v>
      </c>
      <c r="M97">
        <v>1571634000</v>
      </c>
      <c r="N97" s="13">
        <v>43752.208333333328</v>
      </c>
      <c r="O97" s="13"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1"/>
        <v>217.37876614060258</v>
      </c>
      <c r="G98" t="s">
        <v>20</v>
      </c>
      <c r="H98">
        <v>2331</v>
      </c>
      <c r="I98" s="9">
        <v>9.3255583929902436E-2</v>
      </c>
      <c r="J98" t="s">
        <v>21</v>
      </c>
      <c r="K98" t="s">
        <v>22</v>
      </c>
      <c r="L98">
        <v>1299736800</v>
      </c>
      <c r="M98">
        <v>1300856400</v>
      </c>
      <c r="N98" s="13">
        <v>40612.25</v>
      </c>
      <c r="O98" s="13"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1"/>
        <v>926.69230769230762</v>
      </c>
      <c r="G99" t="s">
        <v>20</v>
      </c>
      <c r="H99">
        <v>113</v>
      </c>
      <c r="I99" s="9">
        <v>8.2008168822328109</v>
      </c>
      <c r="J99" t="s">
        <v>21</v>
      </c>
      <c r="K99" t="s">
        <v>22</v>
      </c>
      <c r="L99">
        <v>1435208400</v>
      </c>
      <c r="M99">
        <v>1439874000</v>
      </c>
      <c r="N99" s="13">
        <v>42180.208333333328</v>
      </c>
      <c r="O99" s="13"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1"/>
        <v>33.692229038854805</v>
      </c>
      <c r="G100" t="s">
        <v>14</v>
      </c>
      <c r="H100">
        <v>1220</v>
      </c>
      <c r="I100" s="9">
        <v>2.7616581179389185E-2</v>
      </c>
      <c r="J100" t="s">
        <v>26</v>
      </c>
      <c r="K100" t="s">
        <v>27</v>
      </c>
      <c r="L100">
        <v>1437973200</v>
      </c>
      <c r="M100">
        <v>1438318800</v>
      </c>
      <c r="N100" s="13">
        <v>42212.208333333328</v>
      </c>
      <c r="O100" s="13"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1"/>
        <v>196.7236842105263</v>
      </c>
      <c r="G101" t="s">
        <v>20</v>
      </c>
      <c r="H101">
        <v>164</v>
      </c>
      <c r="I101" s="9">
        <v>1.1995346598202823</v>
      </c>
      <c r="J101" t="s">
        <v>21</v>
      </c>
      <c r="K101" t="s">
        <v>22</v>
      </c>
      <c r="L101">
        <v>1416895200</v>
      </c>
      <c r="M101">
        <v>1419400800</v>
      </c>
      <c r="N101" s="13">
        <v>41968.25</v>
      </c>
      <c r="O101" s="13"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1"/>
        <v>1</v>
      </c>
      <c r="G102" t="s">
        <v>14</v>
      </c>
      <c r="H102">
        <v>1</v>
      </c>
      <c r="I102" s="9"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v>40835.208333333336</v>
      </c>
      <c r="O102" s="13"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1"/>
        <v>1021.4444444444445</v>
      </c>
      <c r="G103" t="s">
        <v>20</v>
      </c>
      <c r="H103">
        <v>164</v>
      </c>
      <c r="I103" s="9">
        <v>6.2283197831978319</v>
      </c>
      <c r="J103" t="s">
        <v>21</v>
      </c>
      <c r="K103" t="s">
        <v>22</v>
      </c>
      <c r="L103">
        <v>1424498400</v>
      </c>
      <c r="M103">
        <v>1425103200</v>
      </c>
      <c r="N103" s="13">
        <v>42056.25</v>
      </c>
      <c r="O103" s="13"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1"/>
        <v>281.67567567567568</v>
      </c>
      <c r="G104" t="s">
        <v>20</v>
      </c>
      <c r="H104">
        <v>336</v>
      </c>
      <c r="I104" s="9">
        <v>0.83832046332046328</v>
      </c>
      <c r="J104" t="s">
        <v>21</v>
      </c>
      <c r="K104" t="s">
        <v>22</v>
      </c>
      <c r="L104">
        <v>1526274000</v>
      </c>
      <c r="M104">
        <v>1526878800</v>
      </c>
      <c r="N104" s="13">
        <v>43234.208333333328</v>
      </c>
      <c r="O104" s="13"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1"/>
        <v>24.610000000000003</v>
      </c>
      <c r="G105" t="s">
        <v>14</v>
      </c>
      <c r="H105">
        <v>37</v>
      </c>
      <c r="I105" s="9">
        <v>0.66513513513513522</v>
      </c>
      <c r="J105" t="s">
        <v>107</v>
      </c>
      <c r="K105" t="s">
        <v>108</v>
      </c>
      <c r="L105">
        <v>1287896400</v>
      </c>
      <c r="M105">
        <v>1288674000</v>
      </c>
      <c r="N105" s="13">
        <v>40475.208333333336</v>
      </c>
      <c r="O105" s="13"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1"/>
        <v>143.14010067114094</v>
      </c>
      <c r="G106" t="s">
        <v>20</v>
      </c>
      <c r="H106">
        <v>1917</v>
      </c>
      <c r="I106" s="9">
        <v>7.4668805775243055E-2</v>
      </c>
      <c r="J106" t="s">
        <v>21</v>
      </c>
      <c r="K106" t="s">
        <v>22</v>
      </c>
      <c r="L106">
        <v>1495515600</v>
      </c>
      <c r="M106">
        <v>1495602000</v>
      </c>
      <c r="N106" s="13">
        <v>42878.208333333328</v>
      </c>
      <c r="O106" s="13"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1"/>
        <v>144.54411764705884</v>
      </c>
      <c r="G107" t="s">
        <v>20</v>
      </c>
      <c r="H107">
        <v>95</v>
      </c>
      <c r="I107" s="9">
        <v>1.5215170278637773</v>
      </c>
      <c r="J107" t="s">
        <v>21</v>
      </c>
      <c r="K107" t="s">
        <v>22</v>
      </c>
      <c r="L107">
        <v>1364878800</v>
      </c>
      <c r="M107">
        <v>1366434000</v>
      </c>
      <c r="N107" s="13">
        <v>41366.208333333336</v>
      </c>
      <c r="O107" s="13"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1"/>
        <v>359.12820512820514</v>
      </c>
      <c r="G108" t="s">
        <v>20</v>
      </c>
      <c r="H108">
        <v>147</v>
      </c>
      <c r="I108" s="9">
        <v>2.443049014477586</v>
      </c>
      <c r="J108" t="s">
        <v>21</v>
      </c>
      <c r="K108" t="s">
        <v>22</v>
      </c>
      <c r="L108">
        <v>1567918800</v>
      </c>
      <c r="M108">
        <v>1568350800</v>
      </c>
      <c r="N108" s="13">
        <v>43716.208333333328</v>
      </c>
      <c r="O108" s="13"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1"/>
        <v>186.48571428571427</v>
      </c>
      <c r="G109" t="s">
        <v>20</v>
      </c>
      <c r="H109">
        <v>86</v>
      </c>
      <c r="I109" s="9">
        <v>2.1684385382059799</v>
      </c>
      <c r="J109" t="s">
        <v>21</v>
      </c>
      <c r="K109" t="s">
        <v>22</v>
      </c>
      <c r="L109">
        <v>1524459600</v>
      </c>
      <c r="M109">
        <v>1525928400</v>
      </c>
      <c r="N109" s="13">
        <v>43213.208333333328</v>
      </c>
      <c r="O109" s="13"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1"/>
        <v>595.26666666666665</v>
      </c>
      <c r="G110" t="s">
        <v>20</v>
      </c>
      <c r="H110">
        <v>83</v>
      </c>
      <c r="I110" s="9">
        <v>7.171887550200803</v>
      </c>
      <c r="J110" t="s">
        <v>21</v>
      </c>
      <c r="K110" t="s">
        <v>22</v>
      </c>
      <c r="L110">
        <v>1333688400</v>
      </c>
      <c r="M110">
        <v>1336885200</v>
      </c>
      <c r="N110" s="13">
        <v>41005.208333333336</v>
      </c>
      <c r="O110" s="13"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1"/>
        <v>59.21153846153846</v>
      </c>
      <c r="G111" t="s">
        <v>14</v>
      </c>
      <c r="H111">
        <v>60</v>
      </c>
      <c r="I111" s="9">
        <v>0.98685897435897429</v>
      </c>
      <c r="J111" t="s">
        <v>21</v>
      </c>
      <c r="K111" t="s">
        <v>22</v>
      </c>
      <c r="L111">
        <v>1389506400</v>
      </c>
      <c r="M111">
        <v>1389679200</v>
      </c>
      <c r="N111" s="13">
        <v>41651.25</v>
      </c>
      <c r="O111" s="13"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1"/>
        <v>14.962780898876405</v>
      </c>
      <c r="G112" t="s">
        <v>14</v>
      </c>
      <c r="H112">
        <v>296</v>
      </c>
      <c r="I112" s="9">
        <v>5.0549935469177042E-2</v>
      </c>
      <c r="J112" t="s">
        <v>21</v>
      </c>
      <c r="K112" t="s">
        <v>22</v>
      </c>
      <c r="L112">
        <v>1536642000</v>
      </c>
      <c r="M112">
        <v>1538283600</v>
      </c>
      <c r="N112" s="13">
        <v>43354.208333333328</v>
      </c>
      <c r="O112" s="13"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1"/>
        <v>119.95602605863192</v>
      </c>
      <c r="G113" t="s">
        <v>20</v>
      </c>
      <c r="H113">
        <v>676</v>
      </c>
      <c r="I113" s="9">
        <v>0.17744974269028391</v>
      </c>
      <c r="J113" t="s">
        <v>21</v>
      </c>
      <c r="K113" t="s">
        <v>22</v>
      </c>
      <c r="L113">
        <v>1348290000</v>
      </c>
      <c r="M113">
        <v>1348808400</v>
      </c>
      <c r="N113" s="13">
        <v>41174.208333333336</v>
      </c>
      <c r="O113" s="13"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1"/>
        <v>268.82978723404256</v>
      </c>
      <c r="G114" t="s">
        <v>20</v>
      </c>
      <c r="H114">
        <v>361</v>
      </c>
      <c r="I114" s="9">
        <v>0.74468085106382975</v>
      </c>
      <c r="J114" t="s">
        <v>26</v>
      </c>
      <c r="K114" t="s">
        <v>27</v>
      </c>
      <c r="L114">
        <v>1408856400</v>
      </c>
      <c r="M114">
        <v>1410152400</v>
      </c>
      <c r="N114" s="13">
        <v>41875.208333333336</v>
      </c>
      <c r="O114" s="13"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1"/>
        <v>376.87878787878788</v>
      </c>
      <c r="G115" t="s">
        <v>20</v>
      </c>
      <c r="H115">
        <v>131</v>
      </c>
      <c r="I115" s="9">
        <v>2.8769373120518158</v>
      </c>
      <c r="J115" t="s">
        <v>21</v>
      </c>
      <c r="K115" t="s">
        <v>22</v>
      </c>
      <c r="L115">
        <v>1505192400</v>
      </c>
      <c r="M115">
        <v>1505797200</v>
      </c>
      <c r="N115" s="13">
        <v>42990.208333333328</v>
      </c>
      <c r="O115" s="13"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1"/>
        <v>727.15789473684208</v>
      </c>
      <c r="G116" t="s">
        <v>20</v>
      </c>
      <c r="H116">
        <v>126</v>
      </c>
      <c r="I116" s="9">
        <v>5.7710944026733495</v>
      </c>
      <c r="J116" t="s">
        <v>21</v>
      </c>
      <c r="K116" t="s">
        <v>22</v>
      </c>
      <c r="L116">
        <v>1554786000</v>
      </c>
      <c r="M116">
        <v>1554872400</v>
      </c>
      <c r="N116" s="13">
        <v>43564.208333333328</v>
      </c>
      <c r="O116" s="13"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1"/>
        <v>87.211757648470297</v>
      </c>
      <c r="G117" t="s">
        <v>14</v>
      </c>
      <c r="H117">
        <v>3304</v>
      </c>
      <c r="I117" s="9">
        <v>2.6395810426292462E-2</v>
      </c>
      <c r="J117" t="s">
        <v>107</v>
      </c>
      <c r="K117" t="s">
        <v>108</v>
      </c>
      <c r="L117">
        <v>1510898400</v>
      </c>
      <c r="M117">
        <v>1513922400</v>
      </c>
      <c r="N117" s="13">
        <v>43056.25</v>
      </c>
      <c r="O117" s="13"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1"/>
        <v>88</v>
      </c>
      <c r="G118" t="s">
        <v>14</v>
      </c>
      <c r="H118">
        <v>73</v>
      </c>
      <c r="I118" s="9">
        <v>1.2054794520547945</v>
      </c>
      <c r="J118" t="s">
        <v>21</v>
      </c>
      <c r="K118" t="s">
        <v>22</v>
      </c>
      <c r="L118">
        <v>1442552400</v>
      </c>
      <c r="M118">
        <v>1442638800</v>
      </c>
      <c r="N118" s="13">
        <v>42265.208333333328</v>
      </c>
      <c r="O118" s="13"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1"/>
        <v>173.9387755102041</v>
      </c>
      <c r="G119" t="s">
        <v>20</v>
      </c>
      <c r="H119">
        <v>275</v>
      </c>
      <c r="I119" s="9">
        <v>0.632504638218924</v>
      </c>
      <c r="J119" t="s">
        <v>21</v>
      </c>
      <c r="K119" t="s">
        <v>22</v>
      </c>
      <c r="L119">
        <v>1316667600</v>
      </c>
      <c r="M119">
        <v>1317186000</v>
      </c>
      <c r="N119" s="13">
        <v>40808.208333333336</v>
      </c>
      <c r="O119" s="13"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1"/>
        <v>117.61111111111111</v>
      </c>
      <c r="G120" t="s">
        <v>20</v>
      </c>
      <c r="H120">
        <v>67</v>
      </c>
      <c r="I120" s="9">
        <v>1.7553897180762852</v>
      </c>
      <c r="J120" t="s">
        <v>21</v>
      </c>
      <c r="K120" t="s">
        <v>22</v>
      </c>
      <c r="L120">
        <v>1390716000</v>
      </c>
      <c r="M120">
        <v>1391234400</v>
      </c>
      <c r="N120" s="13">
        <v>41665.25</v>
      </c>
      <c r="O120" s="13"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1"/>
        <v>214.96</v>
      </c>
      <c r="G121" t="s">
        <v>20</v>
      </c>
      <c r="H121">
        <v>154</v>
      </c>
      <c r="I121" s="9">
        <v>1.3958441558441559</v>
      </c>
      <c r="J121" t="s">
        <v>21</v>
      </c>
      <c r="K121" t="s">
        <v>22</v>
      </c>
      <c r="L121">
        <v>1402894800</v>
      </c>
      <c r="M121">
        <v>1404363600</v>
      </c>
      <c r="N121" s="13">
        <v>41806.208333333336</v>
      </c>
      <c r="O121" s="13"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1"/>
        <v>149.49667110519306</v>
      </c>
      <c r="G122" t="s">
        <v>20</v>
      </c>
      <c r="H122">
        <v>1782</v>
      </c>
      <c r="I122" s="9">
        <v>8.3892632494496661E-2</v>
      </c>
      <c r="J122" t="s">
        <v>21</v>
      </c>
      <c r="K122" t="s">
        <v>22</v>
      </c>
      <c r="L122">
        <v>1429246800</v>
      </c>
      <c r="M122">
        <v>1429592400</v>
      </c>
      <c r="N122" s="13">
        <v>42111.208333333328</v>
      </c>
      <c r="O122" s="13"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1"/>
        <v>219.33995584988963</v>
      </c>
      <c r="G123" t="s">
        <v>20</v>
      </c>
      <c r="H123">
        <v>903</v>
      </c>
      <c r="I123" s="9">
        <v>0.24290139075292319</v>
      </c>
      <c r="J123" t="s">
        <v>21</v>
      </c>
      <c r="K123" t="s">
        <v>22</v>
      </c>
      <c r="L123">
        <v>1412485200</v>
      </c>
      <c r="M123">
        <v>1413608400</v>
      </c>
      <c r="N123" s="13">
        <v>41917.208333333336</v>
      </c>
      <c r="O123" s="13"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1"/>
        <v>64.367690058479525</v>
      </c>
      <c r="G124" t="s">
        <v>14</v>
      </c>
      <c r="H124">
        <v>3387</v>
      </c>
      <c r="I124" s="9">
        <v>1.9004337188804111E-2</v>
      </c>
      <c r="J124" t="s">
        <v>21</v>
      </c>
      <c r="K124" t="s">
        <v>22</v>
      </c>
      <c r="L124">
        <v>1417068000</v>
      </c>
      <c r="M124">
        <v>1419400800</v>
      </c>
      <c r="N124" s="13">
        <v>41970.25</v>
      </c>
      <c r="O124" s="13"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1"/>
        <v>18.622397298818232</v>
      </c>
      <c r="G125" t="s">
        <v>14</v>
      </c>
      <c r="H125">
        <v>662</v>
      </c>
      <c r="I125" s="9">
        <v>2.8130509514831165E-2</v>
      </c>
      <c r="J125" t="s">
        <v>15</v>
      </c>
      <c r="K125" t="s">
        <v>16</v>
      </c>
      <c r="L125">
        <v>1448344800</v>
      </c>
      <c r="M125">
        <v>1448604000</v>
      </c>
      <c r="N125" s="13">
        <v>42332.25</v>
      </c>
      <c r="O125" s="13"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1"/>
        <v>367.76923076923077</v>
      </c>
      <c r="G126" t="s">
        <v>20</v>
      </c>
      <c r="H126">
        <v>94</v>
      </c>
      <c r="I126" s="9">
        <v>3.9124386252045826</v>
      </c>
      <c r="J126" t="s">
        <v>107</v>
      </c>
      <c r="K126" t="s">
        <v>108</v>
      </c>
      <c r="L126">
        <v>1557723600</v>
      </c>
      <c r="M126">
        <v>1562302800</v>
      </c>
      <c r="N126" s="13">
        <v>43598.208333333328</v>
      </c>
      <c r="O126" s="13"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1"/>
        <v>159.90566037735849</v>
      </c>
      <c r="G127" t="s">
        <v>20</v>
      </c>
      <c r="H127">
        <v>180</v>
      </c>
      <c r="I127" s="9">
        <v>0.88836477987421381</v>
      </c>
      <c r="J127" t="s">
        <v>21</v>
      </c>
      <c r="K127" t="s">
        <v>22</v>
      </c>
      <c r="L127">
        <v>1537333200</v>
      </c>
      <c r="M127">
        <v>1537678800</v>
      </c>
      <c r="N127" s="13">
        <v>43362.208333333328</v>
      </c>
      <c r="O127" s="13"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1"/>
        <v>38.633185349611544</v>
      </c>
      <c r="G128" t="s">
        <v>14</v>
      </c>
      <c r="H128">
        <v>774</v>
      </c>
      <c r="I128" s="9">
        <v>4.9913676162288818E-2</v>
      </c>
      <c r="J128" t="s">
        <v>21</v>
      </c>
      <c r="K128" t="s">
        <v>22</v>
      </c>
      <c r="L128">
        <v>1471150800</v>
      </c>
      <c r="M128">
        <v>1473570000</v>
      </c>
      <c r="N128" s="13">
        <v>42596.208333333328</v>
      </c>
      <c r="O128" s="13"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1"/>
        <v>51.42151162790698</v>
      </c>
      <c r="G129" t="s">
        <v>14</v>
      </c>
      <c r="H129">
        <v>672</v>
      </c>
      <c r="I129" s="9">
        <v>7.6520106589147291E-2</v>
      </c>
      <c r="J129" t="s">
        <v>15</v>
      </c>
      <c r="K129" t="s">
        <v>16</v>
      </c>
      <c r="L129">
        <v>1273640400</v>
      </c>
      <c r="M129">
        <v>1273899600</v>
      </c>
      <c r="N129" s="13">
        <v>40310.208333333336</v>
      </c>
      <c r="O129" s="13"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1"/>
        <v>60.334277620396605</v>
      </c>
      <c r="G130" t="s">
        <v>74</v>
      </c>
      <c r="H130">
        <v>532</v>
      </c>
      <c r="I130" s="9">
        <v>0.11341029627894099</v>
      </c>
      <c r="J130" t="s">
        <v>21</v>
      </c>
      <c r="K130" t="s">
        <v>22</v>
      </c>
      <c r="L130">
        <v>1282885200</v>
      </c>
      <c r="M130">
        <v>1284008400</v>
      </c>
      <c r="N130" s="13">
        <v>40417.208333333336</v>
      </c>
      <c r="O130" s="13"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2">(E131/D131)*100</f>
        <v>3.202693602693603</v>
      </c>
      <c r="G131" t="s">
        <v>74</v>
      </c>
      <c r="H131">
        <v>55</v>
      </c>
      <c r="I131" s="9">
        <v>5.8230792776247327E-2</v>
      </c>
      <c r="J131" t="s">
        <v>26</v>
      </c>
      <c r="K131" t="s">
        <v>27</v>
      </c>
      <c r="L131">
        <v>1422943200</v>
      </c>
      <c r="M131">
        <v>1425103200</v>
      </c>
      <c r="N131" s="13">
        <v>42038.25</v>
      </c>
      <c r="O131" s="13"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2"/>
        <v>155.46875</v>
      </c>
      <c r="G132" t="s">
        <v>20</v>
      </c>
      <c r="H132">
        <v>533</v>
      </c>
      <c r="I132" s="9">
        <v>0.29168621013133206</v>
      </c>
      <c r="J132" t="s">
        <v>36</v>
      </c>
      <c r="K132" t="s">
        <v>37</v>
      </c>
      <c r="L132">
        <v>1319605200</v>
      </c>
      <c r="M132">
        <v>1320991200</v>
      </c>
      <c r="N132" s="13">
        <v>40842.208333333336</v>
      </c>
      <c r="O132" s="13"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2"/>
        <v>100.85974499089254</v>
      </c>
      <c r="G133" t="s">
        <v>20</v>
      </c>
      <c r="H133">
        <v>2443</v>
      </c>
      <c r="I133" s="9">
        <v>4.1285200569337918E-2</v>
      </c>
      <c r="J133" t="s">
        <v>40</v>
      </c>
      <c r="K133" t="s">
        <v>41</v>
      </c>
      <c r="L133">
        <v>1385704800</v>
      </c>
      <c r="M133">
        <v>1386828000</v>
      </c>
      <c r="N133" s="13">
        <v>41607.25</v>
      </c>
      <c r="O133" s="13"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2"/>
        <v>116.18181818181819</v>
      </c>
      <c r="G134" t="s">
        <v>20</v>
      </c>
      <c r="H134">
        <v>89</v>
      </c>
      <c r="I134" s="9">
        <v>1.3054136874361595</v>
      </c>
      <c r="J134" t="s">
        <v>21</v>
      </c>
      <c r="K134" t="s">
        <v>22</v>
      </c>
      <c r="L134">
        <v>1515736800</v>
      </c>
      <c r="M134">
        <v>1517119200</v>
      </c>
      <c r="N134" s="13">
        <v>43112.25</v>
      </c>
      <c r="O134" s="13"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2"/>
        <v>310.77777777777777</v>
      </c>
      <c r="G135" t="s">
        <v>20</v>
      </c>
      <c r="H135">
        <v>159</v>
      </c>
      <c r="I135" s="9">
        <v>1.954577218728162</v>
      </c>
      <c r="J135" t="s">
        <v>21</v>
      </c>
      <c r="K135" t="s">
        <v>22</v>
      </c>
      <c r="L135">
        <v>1313125200</v>
      </c>
      <c r="M135">
        <v>1315026000</v>
      </c>
      <c r="N135" s="13">
        <v>40767.208333333336</v>
      </c>
      <c r="O135" s="13"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2"/>
        <v>89.73668341708543</v>
      </c>
      <c r="G136" t="s">
        <v>14</v>
      </c>
      <c r="H136">
        <v>940</v>
      </c>
      <c r="I136" s="9">
        <v>9.5464556826686628E-2</v>
      </c>
      <c r="J136" t="s">
        <v>98</v>
      </c>
      <c r="K136" t="s">
        <v>99</v>
      </c>
      <c r="L136">
        <v>1308459600</v>
      </c>
      <c r="M136">
        <v>1312693200</v>
      </c>
      <c r="N136" s="13">
        <v>40713.208333333336</v>
      </c>
      <c r="O136" s="13"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2"/>
        <v>71.27272727272728</v>
      </c>
      <c r="G137" t="s">
        <v>14</v>
      </c>
      <c r="H137">
        <v>117</v>
      </c>
      <c r="I137" s="9">
        <v>0.60916860916860927</v>
      </c>
      <c r="J137" t="s">
        <v>21</v>
      </c>
      <c r="K137" t="s">
        <v>22</v>
      </c>
      <c r="L137">
        <v>1362636000</v>
      </c>
      <c r="M137">
        <v>1363064400</v>
      </c>
      <c r="N137" s="13">
        <v>41340.25</v>
      </c>
      <c r="O137" s="13"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2"/>
        <v>3.2862318840579712</v>
      </c>
      <c r="G138" t="s">
        <v>74</v>
      </c>
      <c r="H138">
        <v>58</v>
      </c>
      <c r="I138" s="9">
        <v>5.6659170414792605E-2</v>
      </c>
      <c r="J138" t="s">
        <v>21</v>
      </c>
      <c r="K138" t="s">
        <v>22</v>
      </c>
      <c r="L138">
        <v>1402117200</v>
      </c>
      <c r="M138">
        <v>1403154000</v>
      </c>
      <c r="N138" s="13">
        <v>41797.208333333336</v>
      </c>
      <c r="O138" s="13"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2"/>
        <v>261.77777777777777</v>
      </c>
      <c r="G139" t="s">
        <v>20</v>
      </c>
      <c r="H139">
        <v>50</v>
      </c>
      <c r="I139" s="9">
        <v>5.2355555555555551</v>
      </c>
      <c r="J139" t="s">
        <v>21</v>
      </c>
      <c r="K139" t="s">
        <v>22</v>
      </c>
      <c r="L139">
        <v>1286341200</v>
      </c>
      <c r="M139">
        <v>1286859600</v>
      </c>
      <c r="N139" s="13">
        <v>40457.208333333336</v>
      </c>
      <c r="O139" s="13"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2"/>
        <v>96</v>
      </c>
      <c r="G140" t="s">
        <v>14</v>
      </c>
      <c r="H140">
        <v>115</v>
      </c>
      <c r="I140" s="9">
        <v>0.83478260869565213</v>
      </c>
      <c r="J140" t="s">
        <v>21</v>
      </c>
      <c r="K140" t="s">
        <v>22</v>
      </c>
      <c r="L140">
        <v>1348808400</v>
      </c>
      <c r="M140">
        <v>1349326800</v>
      </c>
      <c r="N140" s="13">
        <v>41180.208333333336</v>
      </c>
      <c r="O140" s="13"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2"/>
        <v>20.896851248642779</v>
      </c>
      <c r="G141" t="s">
        <v>14</v>
      </c>
      <c r="H141">
        <v>326</v>
      </c>
      <c r="I141" s="9">
        <v>6.4100770701358223E-2</v>
      </c>
      <c r="J141" t="s">
        <v>21</v>
      </c>
      <c r="K141" t="s">
        <v>22</v>
      </c>
      <c r="L141">
        <v>1429592400</v>
      </c>
      <c r="M141">
        <v>1430974800</v>
      </c>
      <c r="N141" s="13">
        <v>42115.208333333328</v>
      </c>
      <c r="O141" s="13"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2"/>
        <v>223.16363636363636</v>
      </c>
      <c r="G142" t="s">
        <v>20</v>
      </c>
      <c r="H142">
        <v>186</v>
      </c>
      <c r="I142" s="9">
        <v>1.19980449657869</v>
      </c>
      <c r="J142" t="s">
        <v>21</v>
      </c>
      <c r="K142" t="s">
        <v>22</v>
      </c>
      <c r="L142">
        <v>1519538400</v>
      </c>
      <c r="M142">
        <v>1519970400</v>
      </c>
      <c r="N142" s="13">
        <v>43156.25</v>
      </c>
      <c r="O142" s="13"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2"/>
        <v>101.59097978227061</v>
      </c>
      <c r="G143" t="s">
        <v>20</v>
      </c>
      <c r="H143">
        <v>1071</v>
      </c>
      <c r="I143" s="9">
        <v>9.4856190272895061E-2</v>
      </c>
      <c r="J143" t="s">
        <v>21</v>
      </c>
      <c r="K143" t="s">
        <v>22</v>
      </c>
      <c r="L143">
        <v>1434085200</v>
      </c>
      <c r="M143">
        <v>1434603600</v>
      </c>
      <c r="N143" s="13">
        <v>42167.208333333328</v>
      </c>
      <c r="O143" s="13"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2"/>
        <v>230.03999999999996</v>
      </c>
      <c r="G144" t="s">
        <v>20</v>
      </c>
      <c r="H144">
        <v>117</v>
      </c>
      <c r="I144" s="9">
        <v>1.9661538461538459</v>
      </c>
      <c r="J144" t="s">
        <v>21</v>
      </c>
      <c r="K144" t="s">
        <v>22</v>
      </c>
      <c r="L144">
        <v>1333688400</v>
      </c>
      <c r="M144">
        <v>1337230800</v>
      </c>
      <c r="N144" s="13">
        <v>41005.208333333336</v>
      </c>
      <c r="O144" s="13"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2"/>
        <v>135.59259259259261</v>
      </c>
      <c r="G145" t="s">
        <v>20</v>
      </c>
      <c r="H145">
        <v>70</v>
      </c>
      <c r="I145" s="9">
        <v>1.9370370370370373</v>
      </c>
      <c r="J145" t="s">
        <v>21</v>
      </c>
      <c r="K145" t="s">
        <v>22</v>
      </c>
      <c r="L145">
        <v>1277701200</v>
      </c>
      <c r="M145">
        <v>1279429200</v>
      </c>
      <c r="N145" s="13">
        <v>40357.208333333336</v>
      </c>
      <c r="O145" s="13"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2"/>
        <v>129.1</v>
      </c>
      <c r="G146" t="s">
        <v>20</v>
      </c>
      <c r="H146">
        <v>135</v>
      </c>
      <c r="I146" s="9">
        <v>0.9562962962962962</v>
      </c>
      <c r="J146" t="s">
        <v>21</v>
      </c>
      <c r="K146" t="s">
        <v>22</v>
      </c>
      <c r="L146">
        <v>1560747600</v>
      </c>
      <c r="M146">
        <v>1561438800</v>
      </c>
      <c r="N146" s="13">
        <v>43633.208333333328</v>
      </c>
      <c r="O146" s="13"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2"/>
        <v>236.512</v>
      </c>
      <c r="G147" t="s">
        <v>20</v>
      </c>
      <c r="H147">
        <v>768</v>
      </c>
      <c r="I147" s="9">
        <v>0.30795833333333333</v>
      </c>
      <c r="J147" t="s">
        <v>98</v>
      </c>
      <c r="K147" t="s">
        <v>99</v>
      </c>
      <c r="L147">
        <v>1410066000</v>
      </c>
      <c r="M147">
        <v>1410498000</v>
      </c>
      <c r="N147" s="13">
        <v>41889.208333333336</v>
      </c>
      <c r="O147" s="13"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2"/>
        <v>17.25</v>
      </c>
      <c r="G148" t="s">
        <v>74</v>
      </c>
      <c r="H148">
        <v>51</v>
      </c>
      <c r="I148" s="9">
        <v>0.33823529411764708</v>
      </c>
      <c r="J148" t="s">
        <v>21</v>
      </c>
      <c r="K148" t="s">
        <v>22</v>
      </c>
      <c r="L148">
        <v>1320732000</v>
      </c>
      <c r="M148">
        <v>1322460000</v>
      </c>
      <c r="N148" s="13">
        <v>40855.25</v>
      </c>
      <c r="O148" s="13"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2"/>
        <v>112.49397590361446</v>
      </c>
      <c r="G149" t="s">
        <v>20</v>
      </c>
      <c r="H149">
        <v>199</v>
      </c>
      <c r="I149" s="9">
        <v>0.56529636132469574</v>
      </c>
      <c r="J149" t="s">
        <v>21</v>
      </c>
      <c r="K149" t="s">
        <v>22</v>
      </c>
      <c r="L149">
        <v>1465794000</v>
      </c>
      <c r="M149">
        <v>1466312400</v>
      </c>
      <c r="N149" s="13">
        <v>42534.208333333328</v>
      </c>
      <c r="O149" s="13"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2"/>
        <v>121.02150537634408</v>
      </c>
      <c r="G150" t="s">
        <v>20</v>
      </c>
      <c r="H150">
        <v>107</v>
      </c>
      <c r="I150" s="9">
        <v>1.1310421063209728</v>
      </c>
      <c r="J150" t="s">
        <v>21</v>
      </c>
      <c r="K150" t="s">
        <v>22</v>
      </c>
      <c r="L150">
        <v>1500958800</v>
      </c>
      <c r="M150">
        <v>1501736400</v>
      </c>
      <c r="N150" s="13">
        <v>42941.208333333328</v>
      </c>
      <c r="O150" s="13"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2"/>
        <v>219.87096774193549</v>
      </c>
      <c r="G151" t="s">
        <v>20</v>
      </c>
      <c r="H151">
        <v>195</v>
      </c>
      <c r="I151" s="9">
        <v>1.1275434243176179</v>
      </c>
      <c r="J151" t="s">
        <v>21</v>
      </c>
      <c r="K151" t="s">
        <v>22</v>
      </c>
      <c r="L151">
        <v>1357020000</v>
      </c>
      <c r="M151">
        <v>1361512800</v>
      </c>
      <c r="N151" s="13">
        <v>41275.25</v>
      </c>
      <c r="O151" s="13"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2"/>
        <v>1</v>
      </c>
      <c r="G152" t="s">
        <v>14</v>
      </c>
      <c r="H152">
        <v>1</v>
      </c>
      <c r="I152" s="9"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v>43450.25</v>
      </c>
      <c r="O152" s="13"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2"/>
        <v>64.166909620991248</v>
      </c>
      <c r="G153" t="s">
        <v>14</v>
      </c>
      <c r="H153">
        <v>1467</v>
      </c>
      <c r="I153" s="9">
        <v>4.3740224690518914E-2</v>
      </c>
      <c r="J153" t="s">
        <v>21</v>
      </c>
      <c r="K153" t="s">
        <v>22</v>
      </c>
      <c r="L153">
        <v>1402290000</v>
      </c>
      <c r="M153">
        <v>1406696400</v>
      </c>
      <c r="N153" s="13">
        <v>41799.208333333336</v>
      </c>
      <c r="O153" s="13"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2"/>
        <v>423.06746987951806</v>
      </c>
      <c r="G154" t="s">
        <v>20</v>
      </c>
      <c r="H154">
        <v>3376</v>
      </c>
      <c r="I154" s="9">
        <v>0.12531619368469138</v>
      </c>
      <c r="J154" t="s">
        <v>21</v>
      </c>
      <c r="K154" t="s">
        <v>22</v>
      </c>
      <c r="L154">
        <v>1487311200</v>
      </c>
      <c r="M154">
        <v>1487916000</v>
      </c>
      <c r="N154" s="13">
        <v>42783.25</v>
      </c>
      <c r="O154" s="13"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2"/>
        <v>92.984160506863773</v>
      </c>
      <c r="G155" t="s">
        <v>14</v>
      </c>
      <c r="H155">
        <v>5681</v>
      </c>
      <c r="I155" s="9">
        <v>1.6367569179169823E-2</v>
      </c>
      <c r="J155" t="s">
        <v>21</v>
      </c>
      <c r="K155" t="s">
        <v>22</v>
      </c>
      <c r="L155">
        <v>1350622800</v>
      </c>
      <c r="M155">
        <v>1351141200</v>
      </c>
      <c r="N155" s="13">
        <v>41201.208333333336</v>
      </c>
      <c r="O155" s="13"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2"/>
        <v>58.756567425569173</v>
      </c>
      <c r="G156" t="s">
        <v>14</v>
      </c>
      <c r="H156">
        <v>1059</v>
      </c>
      <c r="I156" s="9">
        <v>5.5483066501953893E-2</v>
      </c>
      <c r="J156" t="s">
        <v>21</v>
      </c>
      <c r="K156" t="s">
        <v>22</v>
      </c>
      <c r="L156">
        <v>1463029200</v>
      </c>
      <c r="M156">
        <v>1465016400</v>
      </c>
      <c r="N156" s="13">
        <v>42502.208333333328</v>
      </c>
      <c r="O156" s="13"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2"/>
        <v>65.022222222222226</v>
      </c>
      <c r="G157" t="s">
        <v>14</v>
      </c>
      <c r="H157">
        <v>1194</v>
      </c>
      <c r="I157" s="9">
        <v>5.445747254792481E-2</v>
      </c>
      <c r="J157" t="s">
        <v>21</v>
      </c>
      <c r="K157" t="s">
        <v>22</v>
      </c>
      <c r="L157">
        <v>1269493200</v>
      </c>
      <c r="M157">
        <v>1270789200</v>
      </c>
      <c r="N157" s="13">
        <v>40262.208333333336</v>
      </c>
      <c r="O157" s="13"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2"/>
        <v>73.939560439560438</v>
      </c>
      <c r="G158" t="s">
        <v>74</v>
      </c>
      <c r="H158">
        <v>379</v>
      </c>
      <c r="I158" s="9">
        <v>0.19509118849488241</v>
      </c>
      <c r="J158" t="s">
        <v>26</v>
      </c>
      <c r="K158" t="s">
        <v>27</v>
      </c>
      <c r="L158">
        <v>1570251600</v>
      </c>
      <c r="M158">
        <v>1572325200</v>
      </c>
      <c r="N158" s="13">
        <v>43743.208333333328</v>
      </c>
      <c r="O158" s="13"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2"/>
        <v>52.666666666666664</v>
      </c>
      <c r="G159" t="s">
        <v>14</v>
      </c>
      <c r="H159">
        <v>30</v>
      </c>
      <c r="I159" s="9">
        <v>1.7555555555555555</v>
      </c>
      <c r="J159" t="s">
        <v>26</v>
      </c>
      <c r="K159" t="s">
        <v>27</v>
      </c>
      <c r="L159">
        <v>1388383200</v>
      </c>
      <c r="M159">
        <v>1389420000</v>
      </c>
      <c r="N159" s="13">
        <v>41638.25</v>
      </c>
      <c r="O159" s="13"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2"/>
        <v>220.95238095238096</v>
      </c>
      <c r="G160" t="s">
        <v>20</v>
      </c>
      <c r="H160">
        <v>41</v>
      </c>
      <c r="I160" s="9">
        <v>5.3890824622531941</v>
      </c>
      <c r="J160" t="s">
        <v>21</v>
      </c>
      <c r="K160" t="s">
        <v>22</v>
      </c>
      <c r="L160">
        <v>1449554400</v>
      </c>
      <c r="M160">
        <v>1449640800</v>
      </c>
      <c r="N160" s="13">
        <v>42346.25</v>
      </c>
      <c r="O160" s="13"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2"/>
        <v>100.01150627615063</v>
      </c>
      <c r="G161" t="s">
        <v>20</v>
      </c>
      <c r="H161">
        <v>1821</v>
      </c>
      <c r="I161" s="9">
        <v>5.4921200590966848E-2</v>
      </c>
      <c r="J161" t="s">
        <v>21</v>
      </c>
      <c r="K161" t="s">
        <v>22</v>
      </c>
      <c r="L161">
        <v>1553662800</v>
      </c>
      <c r="M161">
        <v>1555218000</v>
      </c>
      <c r="N161" s="13">
        <v>43551.208333333328</v>
      </c>
      <c r="O161" s="13"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2"/>
        <v>162.3125</v>
      </c>
      <c r="G162" t="s">
        <v>20</v>
      </c>
      <c r="H162">
        <v>164</v>
      </c>
      <c r="I162" s="9">
        <v>0.98971036585365857</v>
      </c>
      <c r="J162" t="s">
        <v>21</v>
      </c>
      <c r="K162" t="s">
        <v>22</v>
      </c>
      <c r="L162">
        <v>1556341200</v>
      </c>
      <c r="M162">
        <v>1557723600</v>
      </c>
      <c r="N162" s="13">
        <v>43582.208333333328</v>
      </c>
      <c r="O162" s="13"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2"/>
        <v>78.181818181818187</v>
      </c>
      <c r="G163" t="s">
        <v>14</v>
      </c>
      <c r="H163">
        <v>75</v>
      </c>
      <c r="I163" s="9">
        <v>1.0424242424242425</v>
      </c>
      <c r="J163" t="s">
        <v>21</v>
      </c>
      <c r="K163" t="s">
        <v>22</v>
      </c>
      <c r="L163">
        <v>1442984400</v>
      </c>
      <c r="M163">
        <v>1443502800</v>
      </c>
      <c r="N163" s="13">
        <v>42270.208333333328</v>
      </c>
      <c r="O163" s="13"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2"/>
        <v>149.73770491803279</v>
      </c>
      <c r="G164" t="s">
        <v>20</v>
      </c>
      <c r="H164">
        <v>157</v>
      </c>
      <c r="I164" s="9">
        <v>0.95374334342696043</v>
      </c>
      <c r="J164" t="s">
        <v>98</v>
      </c>
      <c r="K164" t="s">
        <v>99</v>
      </c>
      <c r="L164">
        <v>1544248800</v>
      </c>
      <c r="M164">
        <v>1546840800</v>
      </c>
      <c r="N164" s="13">
        <v>43442.25</v>
      </c>
      <c r="O164" s="13"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2"/>
        <v>253.25714285714284</v>
      </c>
      <c r="G165" t="s">
        <v>20</v>
      </c>
      <c r="H165">
        <v>246</v>
      </c>
      <c r="I165" s="9">
        <v>1.0295005807200928</v>
      </c>
      <c r="J165" t="s">
        <v>21</v>
      </c>
      <c r="K165" t="s">
        <v>22</v>
      </c>
      <c r="L165">
        <v>1508475600</v>
      </c>
      <c r="M165">
        <v>1512712800</v>
      </c>
      <c r="N165" s="13">
        <v>43028.208333333328</v>
      </c>
      <c r="O165" s="13"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2"/>
        <v>100.16943521594683</v>
      </c>
      <c r="G166" t="s">
        <v>20</v>
      </c>
      <c r="H166">
        <v>1396</v>
      </c>
      <c r="I166" s="9">
        <v>7.1754609753543572E-2</v>
      </c>
      <c r="J166" t="s">
        <v>21</v>
      </c>
      <c r="K166" t="s">
        <v>22</v>
      </c>
      <c r="L166">
        <v>1507438800</v>
      </c>
      <c r="M166">
        <v>1507525200</v>
      </c>
      <c r="N166" s="13">
        <v>43016.208333333328</v>
      </c>
      <c r="O166" s="13"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2"/>
        <v>121.99004424778761</v>
      </c>
      <c r="G167" t="s">
        <v>20</v>
      </c>
      <c r="H167">
        <v>2506</v>
      </c>
      <c r="I167" s="9">
        <v>4.8679187648758025E-2</v>
      </c>
      <c r="J167" t="s">
        <v>21</v>
      </c>
      <c r="K167" t="s">
        <v>22</v>
      </c>
      <c r="L167">
        <v>1501563600</v>
      </c>
      <c r="M167">
        <v>1504328400</v>
      </c>
      <c r="N167" s="13">
        <v>42948.208333333328</v>
      </c>
      <c r="O167" s="13"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2"/>
        <v>137.13265306122449</v>
      </c>
      <c r="G168" t="s">
        <v>20</v>
      </c>
      <c r="H168">
        <v>244</v>
      </c>
      <c r="I168" s="9">
        <v>0.56201906992305117</v>
      </c>
      <c r="J168" t="s">
        <v>21</v>
      </c>
      <c r="K168" t="s">
        <v>22</v>
      </c>
      <c r="L168">
        <v>1292997600</v>
      </c>
      <c r="M168">
        <v>1293343200</v>
      </c>
      <c r="N168" s="13">
        <v>40534.25</v>
      </c>
      <c r="O168" s="13"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2"/>
        <v>415.53846153846149</v>
      </c>
      <c r="G169" t="s">
        <v>20</v>
      </c>
      <c r="H169">
        <v>146</v>
      </c>
      <c r="I169" s="9">
        <v>2.8461538461538458</v>
      </c>
      <c r="J169" t="s">
        <v>26</v>
      </c>
      <c r="K169" t="s">
        <v>27</v>
      </c>
      <c r="L169">
        <v>1370840400</v>
      </c>
      <c r="M169">
        <v>1371704400</v>
      </c>
      <c r="N169" s="13">
        <v>41435.208333333336</v>
      </c>
      <c r="O169" s="13"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2"/>
        <v>31.30913348946136</v>
      </c>
      <c r="G170" t="s">
        <v>14</v>
      </c>
      <c r="H170">
        <v>955</v>
      </c>
      <c r="I170" s="9">
        <v>3.278443297325797E-2</v>
      </c>
      <c r="J170" t="s">
        <v>36</v>
      </c>
      <c r="K170" t="s">
        <v>37</v>
      </c>
      <c r="L170">
        <v>1550815200</v>
      </c>
      <c r="M170">
        <v>1552798800</v>
      </c>
      <c r="N170" s="13">
        <v>43518.25</v>
      </c>
      <c r="O170" s="13"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2"/>
        <v>424.08154506437768</v>
      </c>
      <c r="G171" t="s">
        <v>20</v>
      </c>
      <c r="H171">
        <v>1267</v>
      </c>
      <c r="I171" s="9">
        <v>0.33471313738309211</v>
      </c>
      <c r="J171" t="s">
        <v>21</v>
      </c>
      <c r="K171" t="s">
        <v>22</v>
      </c>
      <c r="L171">
        <v>1339909200</v>
      </c>
      <c r="M171">
        <v>1342328400</v>
      </c>
      <c r="N171" s="13">
        <v>41077.208333333336</v>
      </c>
      <c r="O171" s="13"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2"/>
        <v>2.93886230728336</v>
      </c>
      <c r="G172" t="s">
        <v>14</v>
      </c>
      <c r="H172">
        <v>67</v>
      </c>
      <c r="I172" s="9">
        <v>4.3863616526617313E-2</v>
      </c>
      <c r="J172" t="s">
        <v>21</v>
      </c>
      <c r="K172" t="s">
        <v>22</v>
      </c>
      <c r="L172">
        <v>1501736400</v>
      </c>
      <c r="M172">
        <v>1502341200</v>
      </c>
      <c r="N172" s="13">
        <v>42950.208333333328</v>
      </c>
      <c r="O172" s="13"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2"/>
        <v>10.63265306122449</v>
      </c>
      <c r="G173" t="s">
        <v>14</v>
      </c>
      <c r="H173">
        <v>5</v>
      </c>
      <c r="I173" s="9">
        <v>2.1265306122448981</v>
      </c>
      <c r="J173" t="s">
        <v>21</v>
      </c>
      <c r="K173" t="s">
        <v>22</v>
      </c>
      <c r="L173">
        <v>1395291600</v>
      </c>
      <c r="M173">
        <v>1397192400</v>
      </c>
      <c r="N173" s="13">
        <v>41718.208333333336</v>
      </c>
      <c r="O173" s="13"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2"/>
        <v>82.875</v>
      </c>
      <c r="G174" t="s">
        <v>14</v>
      </c>
      <c r="H174">
        <v>26</v>
      </c>
      <c r="I174" s="9">
        <v>3.1875</v>
      </c>
      <c r="J174" t="s">
        <v>21</v>
      </c>
      <c r="K174" t="s">
        <v>22</v>
      </c>
      <c r="L174">
        <v>1405746000</v>
      </c>
      <c r="M174">
        <v>1407042000</v>
      </c>
      <c r="N174" s="13">
        <v>41839.208333333336</v>
      </c>
      <c r="O174" s="13"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2"/>
        <v>163.01447776628748</v>
      </c>
      <c r="G175" t="s">
        <v>20</v>
      </c>
      <c r="H175">
        <v>1561</v>
      </c>
      <c r="I175" s="9">
        <v>0.10442951810780748</v>
      </c>
      <c r="J175" t="s">
        <v>21</v>
      </c>
      <c r="K175" t="s">
        <v>22</v>
      </c>
      <c r="L175">
        <v>1368853200</v>
      </c>
      <c r="M175">
        <v>1369371600</v>
      </c>
      <c r="N175" s="13">
        <v>41412.208333333336</v>
      </c>
      <c r="O175" s="13"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2"/>
        <v>894.66666666666674</v>
      </c>
      <c r="G176" t="s">
        <v>20</v>
      </c>
      <c r="H176">
        <v>48</v>
      </c>
      <c r="I176" s="9">
        <v>18.638888888888889</v>
      </c>
      <c r="J176" t="s">
        <v>21</v>
      </c>
      <c r="K176" t="s">
        <v>22</v>
      </c>
      <c r="L176">
        <v>1444021200</v>
      </c>
      <c r="M176">
        <v>1444107600</v>
      </c>
      <c r="N176" s="13">
        <v>42282.208333333328</v>
      </c>
      <c r="O176" s="13"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2"/>
        <v>26.191501103752756</v>
      </c>
      <c r="G177" t="s">
        <v>14</v>
      </c>
      <c r="H177">
        <v>1130</v>
      </c>
      <c r="I177" s="9">
        <v>2.3178319560843146E-2</v>
      </c>
      <c r="J177" t="s">
        <v>21</v>
      </c>
      <c r="K177" t="s">
        <v>22</v>
      </c>
      <c r="L177">
        <v>1472619600</v>
      </c>
      <c r="M177">
        <v>1474261200</v>
      </c>
      <c r="N177" s="13">
        <v>42613.208333333328</v>
      </c>
      <c r="O177" s="13"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2"/>
        <v>74.834782608695647</v>
      </c>
      <c r="G178" t="s">
        <v>14</v>
      </c>
      <c r="H178">
        <v>782</v>
      </c>
      <c r="I178" s="9">
        <v>9.5696652952296221E-2</v>
      </c>
      <c r="J178" t="s">
        <v>21</v>
      </c>
      <c r="K178" t="s">
        <v>22</v>
      </c>
      <c r="L178">
        <v>1472878800</v>
      </c>
      <c r="M178">
        <v>1473656400</v>
      </c>
      <c r="N178" s="13">
        <v>42616.208333333328</v>
      </c>
      <c r="O178" s="13"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2"/>
        <v>416.47680412371136</v>
      </c>
      <c r="G179" t="s">
        <v>20</v>
      </c>
      <c r="H179">
        <v>2739</v>
      </c>
      <c r="I179" s="9">
        <v>0.1520543279020487</v>
      </c>
      <c r="J179" t="s">
        <v>21</v>
      </c>
      <c r="K179" t="s">
        <v>22</v>
      </c>
      <c r="L179">
        <v>1289800800</v>
      </c>
      <c r="M179">
        <v>1291960800</v>
      </c>
      <c r="N179" s="13">
        <v>40497.25</v>
      </c>
      <c r="O179" s="13"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2"/>
        <v>96.208333333333329</v>
      </c>
      <c r="G180" t="s">
        <v>14</v>
      </c>
      <c r="H180">
        <v>210</v>
      </c>
      <c r="I180" s="9">
        <v>0.45813492063492062</v>
      </c>
      <c r="J180" t="s">
        <v>21</v>
      </c>
      <c r="K180" t="s">
        <v>22</v>
      </c>
      <c r="L180">
        <v>1505970000</v>
      </c>
      <c r="M180">
        <v>1506747600</v>
      </c>
      <c r="N180" s="13">
        <v>42999.208333333328</v>
      </c>
      <c r="O180" s="13"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2"/>
        <v>357.71910112359546</v>
      </c>
      <c r="G181" t="s">
        <v>20</v>
      </c>
      <c r="H181">
        <v>3537</v>
      </c>
      <c r="I181" s="9">
        <v>0.10113630226847482</v>
      </c>
      <c r="J181" t="s">
        <v>15</v>
      </c>
      <c r="K181" t="s">
        <v>16</v>
      </c>
      <c r="L181">
        <v>1363496400</v>
      </c>
      <c r="M181">
        <v>1363582800</v>
      </c>
      <c r="N181" s="13">
        <v>41350.208333333336</v>
      </c>
      <c r="O181" s="13"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2"/>
        <v>308.45714285714286</v>
      </c>
      <c r="G182" t="s">
        <v>20</v>
      </c>
      <c r="H182">
        <v>2107</v>
      </c>
      <c r="I182" s="9">
        <v>0.14639636585531221</v>
      </c>
      <c r="J182" t="s">
        <v>26</v>
      </c>
      <c r="K182" t="s">
        <v>27</v>
      </c>
      <c r="L182">
        <v>1269234000</v>
      </c>
      <c r="M182">
        <v>1269666000</v>
      </c>
      <c r="N182" s="13">
        <v>40259.208333333336</v>
      </c>
      <c r="O182" s="13"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2"/>
        <v>61.802325581395344</v>
      </c>
      <c r="G183" t="s">
        <v>14</v>
      </c>
      <c r="H183">
        <v>136</v>
      </c>
      <c r="I183" s="9">
        <v>0.45442886456908343</v>
      </c>
      <c r="J183" t="s">
        <v>21</v>
      </c>
      <c r="K183" t="s">
        <v>22</v>
      </c>
      <c r="L183">
        <v>1507093200</v>
      </c>
      <c r="M183">
        <v>1508648400</v>
      </c>
      <c r="N183" s="13">
        <v>43012.208333333328</v>
      </c>
      <c r="O183" s="13"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2"/>
        <v>722.32472324723244</v>
      </c>
      <c r="G184" t="s">
        <v>20</v>
      </c>
      <c r="H184">
        <v>3318</v>
      </c>
      <c r="I184" s="9">
        <v>0.21769883159952755</v>
      </c>
      <c r="J184" t="s">
        <v>36</v>
      </c>
      <c r="K184" t="s">
        <v>37</v>
      </c>
      <c r="L184">
        <v>1560574800</v>
      </c>
      <c r="M184">
        <v>1561957200</v>
      </c>
      <c r="N184" s="13">
        <v>43631.208333333328</v>
      </c>
      <c r="O184" s="13"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2"/>
        <v>69.117647058823522</v>
      </c>
      <c r="G185" t="s">
        <v>14</v>
      </c>
      <c r="H185">
        <v>86</v>
      </c>
      <c r="I185" s="9">
        <v>0.8036935704514363</v>
      </c>
      <c r="J185" t="s">
        <v>15</v>
      </c>
      <c r="K185" t="s">
        <v>16</v>
      </c>
      <c r="L185">
        <v>1284008400</v>
      </c>
      <c r="M185">
        <v>1285131600</v>
      </c>
      <c r="N185" s="13">
        <v>40430.208333333336</v>
      </c>
      <c r="O185" s="13"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2"/>
        <v>293.05555555555554</v>
      </c>
      <c r="G186" t="s">
        <v>20</v>
      </c>
      <c r="H186">
        <v>340</v>
      </c>
      <c r="I186" s="9">
        <v>0.86192810457516333</v>
      </c>
      <c r="J186" t="s">
        <v>21</v>
      </c>
      <c r="K186" t="s">
        <v>22</v>
      </c>
      <c r="L186">
        <v>1556859600</v>
      </c>
      <c r="M186">
        <v>1556946000</v>
      </c>
      <c r="N186" s="13">
        <v>43588.208333333328</v>
      </c>
      <c r="O186" s="13"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2"/>
        <v>71.8</v>
      </c>
      <c r="G187" t="s">
        <v>14</v>
      </c>
      <c r="H187">
        <v>19</v>
      </c>
      <c r="I187" s="9">
        <v>3.7789473684210524</v>
      </c>
      <c r="J187" t="s">
        <v>21</v>
      </c>
      <c r="K187" t="s">
        <v>22</v>
      </c>
      <c r="L187">
        <v>1526187600</v>
      </c>
      <c r="M187">
        <v>1527138000</v>
      </c>
      <c r="N187" s="13">
        <v>43233.208333333328</v>
      </c>
      <c r="O187" s="13"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2"/>
        <v>31.934684684684683</v>
      </c>
      <c r="G188" t="s">
        <v>14</v>
      </c>
      <c r="H188">
        <v>886</v>
      </c>
      <c r="I188" s="9">
        <v>3.6043662172330342E-2</v>
      </c>
      <c r="J188" t="s">
        <v>21</v>
      </c>
      <c r="K188" t="s">
        <v>22</v>
      </c>
      <c r="L188">
        <v>1400821200</v>
      </c>
      <c r="M188">
        <v>1402117200</v>
      </c>
      <c r="N188" s="13">
        <v>41782.208333333336</v>
      </c>
      <c r="O188" s="13"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2"/>
        <v>229.87375415282392</v>
      </c>
      <c r="G189" t="s">
        <v>20</v>
      </c>
      <c r="H189">
        <v>1442</v>
      </c>
      <c r="I189" s="9">
        <v>0.15941314435008594</v>
      </c>
      <c r="J189" t="s">
        <v>15</v>
      </c>
      <c r="K189" t="s">
        <v>16</v>
      </c>
      <c r="L189">
        <v>1361599200</v>
      </c>
      <c r="M189">
        <v>1364014800</v>
      </c>
      <c r="N189" s="13">
        <v>41328.25</v>
      </c>
      <c r="O189" s="13"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2"/>
        <v>32.012195121951223</v>
      </c>
      <c r="G190" t="s">
        <v>14</v>
      </c>
      <c r="H190">
        <v>35</v>
      </c>
      <c r="I190" s="9">
        <v>0.91463414634146345</v>
      </c>
      <c r="J190" t="s">
        <v>107</v>
      </c>
      <c r="K190" t="s">
        <v>108</v>
      </c>
      <c r="L190">
        <v>1417500000</v>
      </c>
      <c r="M190">
        <v>1417586400</v>
      </c>
      <c r="N190" s="13">
        <v>41975.25</v>
      </c>
      <c r="O190" s="13"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2"/>
        <v>23.525352848928385</v>
      </c>
      <c r="G191" t="s">
        <v>74</v>
      </c>
      <c r="H191">
        <v>441</v>
      </c>
      <c r="I191" s="9">
        <v>5.3345471312762779E-2</v>
      </c>
      <c r="J191" t="s">
        <v>21</v>
      </c>
      <c r="K191" t="s">
        <v>22</v>
      </c>
      <c r="L191">
        <v>1457071200</v>
      </c>
      <c r="M191">
        <v>1457071200</v>
      </c>
      <c r="N191" s="13">
        <v>42433.25</v>
      </c>
      <c r="O191" s="13"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2"/>
        <v>68.594594594594597</v>
      </c>
      <c r="G192" t="s">
        <v>14</v>
      </c>
      <c r="H192">
        <v>24</v>
      </c>
      <c r="I192" s="9">
        <v>2.8581081081081083</v>
      </c>
      <c r="J192" t="s">
        <v>21</v>
      </c>
      <c r="K192" t="s">
        <v>22</v>
      </c>
      <c r="L192">
        <v>1370322000</v>
      </c>
      <c r="M192">
        <v>1370408400</v>
      </c>
      <c r="N192" s="13">
        <v>41429.208333333336</v>
      </c>
      <c r="O192" s="13"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2"/>
        <v>37.952380952380956</v>
      </c>
      <c r="G193" t="s">
        <v>14</v>
      </c>
      <c r="H193">
        <v>86</v>
      </c>
      <c r="I193" s="9">
        <v>0.44130675526024365</v>
      </c>
      <c r="J193" t="s">
        <v>107</v>
      </c>
      <c r="K193" t="s">
        <v>108</v>
      </c>
      <c r="L193">
        <v>1552366800</v>
      </c>
      <c r="M193">
        <v>1552626000</v>
      </c>
      <c r="N193" s="13">
        <v>43536.208333333328</v>
      </c>
      <c r="O193" s="13"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2"/>
        <v>19.992957746478872</v>
      </c>
      <c r="G194" t="s">
        <v>14</v>
      </c>
      <c r="H194">
        <v>243</v>
      </c>
      <c r="I194" s="9">
        <v>8.2275546281806056E-2</v>
      </c>
      <c r="J194" t="s">
        <v>21</v>
      </c>
      <c r="K194" t="s">
        <v>22</v>
      </c>
      <c r="L194">
        <v>1403845200</v>
      </c>
      <c r="M194">
        <v>1404190800</v>
      </c>
      <c r="N194" s="13">
        <v>41817.208333333336</v>
      </c>
      <c r="O194" s="13"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3">(E195/D195)*100</f>
        <v>45.636363636363633</v>
      </c>
      <c r="G195" t="s">
        <v>14</v>
      </c>
      <c r="H195">
        <v>65</v>
      </c>
      <c r="I195" s="9">
        <v>0.70209790209790202</v>
      </c>
      <c r="J195" t="s">
        <v>21</v>
      </c>
      <c r="K195" t="s">
        <v>22</v>
      </c>
      <c r="L195">
        <v>1523163600</v>
      </c>
      <c r="M195">
        <v>1523509200</v>
      </c>
      <c r="N195" s="13">
        <v>43198.208333333328</v>
      </c>
      <c r="O195" s="13"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3"/>
        <v>122.7605633802817</v>
      </c>
      <c r="G196" t="s">
        <v>20</v>
      </c>
      <c r="H196">
        <v>126</v>
      </c>
      <c r="I196" s="9">
        <v>0.97429018555779123</v>
      </c>
      <c r="J196" t="s">
        <v>21</v>
      </c>
      <c r="K196" t="s">
        <v>22</v>
      </c>
      <c r="L196">
        <v>1442206800</v>
      </c>
      <c r="M196">
        <v>1443589200</v>
      </c>
      <c r="N196" s="13">
        <v>42261.208333333328</v>
      </c>
      <c r="O196" s="13"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3"/>
        <v>361.75316455696202</v>
      </c>
      <c r="G197" t="s">
        <v>20</v>
      </c>
      <c r="H197">
        <v>524</v>
      </c>
      <c r="I197" s="9">
        <v>0.69036863465069087</v>
      </c>
      <c r="J197" t="s">
        <v>21</v>
      </c>
      <c r="K197" t="s">
        <v>22</v>
      </c>
      <c r="L197">
        <v>1532840400</v>
      </c>
      <c r="M197">
        <v>1533445200</v>
      </c>
      <c r="N197" s="13">
        <v>43310.208333333328</v>
      </c>
      <c r="O197" s="13"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3"/>
        <v>63.146341463414636</v>
      </c>
      <c r="G198" t="s">
        <v>14</v>
      </c>
      <c r="H198">
        <v>100</v>
      </c>
      <c r="I198" s="9">
        <v>0.63146341463414635</v>
      </c>
      <c r="J198" t="s">
        <v>36</v>
      </c>
      <c r="K198" t="s">
        <v>37</v>
      </c>
      <c r="L198">
        <v>1472878800</v>
      </c>
      <c r="M198">
        <v>1474520400</v>
      </c>
      <c r="N198" s="13">
        <v>42616.208333333328</v>
      </c>
      <c r="O198" s="13"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3"/>
        <v>298.20475319926874</v>
      </c>
      <c r="G199" t="s">
        <v>20</v>
      </c>
      <c r="H199">
        <v>1989</v>
      </c>
      <c r="I199" s="9">
        <v>0.14992697496192495</v>
      </c>
      <c r="J199" t="s">
        <v>21</v>
      </c>
      <c r="K199" t="s">
        <v>22</v>
      </c>
      <c r="L199">
        <v>1498194000</v>
      </c>
      <c r="M199">
        <v>1499403600</v>
      </c>
      <c r="N199" s="13">
        <v>42909.208333333328</v>
      </c>
      <c r="O199" s="13"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3"/>
        <v>9.5585443037974684</v>
      </c>
      <c r="G200" t="s">
        <v>14</v>
      </c>
      <c r="H200">
        <v>168</v>
      </c>
      <c r="I200" s="9">
        <v>5.6896097046413505E-2</v>
      </c>
      <c r="J200" t="s">
        <v>21</v>
      </c>
      <c r="K200" t="s">
        <v>22</v>
      </c>
      <c r="L200">
        <v>1281070800</v>
      </c>
      <c r="M200">
        <v>1283576400</v>
      </c>
      <c r="N200" s="13">
        <v>40396.208333333336</v>
      </c>
      <c r="O200" s="13"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3"/>
        <v>53.777777777777779</v>
      </c>
      <c r="G201" t="s">
        <v>14</v>
      </c>
      <c r="H201">
        <v>13</v>
      </c>
      <c r="I201" s="9">
        <v>4.1367521367521372</v>
      </c>
      <c r="J201" t="s">
        <v>21</v>
      </c>
      <c r="K201" t="s">
        <v>22</v>
      </c>
      <c r="L201">
        <v>1436245200</v>
      </c>
      <c r="M201">
        <v>1436590800</v>
      </c>
      <c r="N201" s="13">
        <v>42192.208333333328</v>
      </c>
      <c r="O201" s="13"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3"/>
        <v>2</v>
      </c>
      <c r="G202" t="s">
        <v>14</v>
      </c>
      <c r="H202">
        <v>1</v>
      </c>
      <c r="I202" s="9"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v>40262.208333333336</v>
      </c>
      <c r="O202" s="13"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3"/>
        <v>681.19047619047615</v>
      </c>
      <c r="G203" t="s">
        <v>20</v>
      </c>
      <c r="H203">
        <v>157</v>
      </c>
      <c r="I203" s="9">
        <v>4.338792841977555</v>
      </c>
      <c r="J203" t="s">
        <v>21</v>
      </c>
      <c r="K203" t="s">
        <v>22</v>
      </c>
      <c r="L203">
        <v>1406264400</v>
      </c>
      <c r="M203">
        <v>1407819600</v>
      </c>
      <c r="N203" s="13">
        <v>41845.208333333336</v>
      </c>
      <c r="O203" s="13"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3"/>
        <v>78.831325301204828</v>
      </c>
      <c r="G204" t="s">
        <v>74</v>
      </c>
      <c r="H204">
        <v>82</v>
      </c>
      <c r="I204" s="9">
        <v>0.96135762562444915</v>
      </c>
      <c r="J204" t="s">
        <v>21</v>
      </c>
      <c r="K204" t="s">
        <v>22</v>
      </c>
      <c r="L204">
        <v>1317531600</v>
      </c>
      <c r="M204">
        <v>1317877200</v>
      </c>
      <c r="N204" s="13">
        <v>40818.208333333336</v>
      </c>
      <c r="O204" s="13"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3"/>
        <v>134.40792216817235</v>
      </c>
      <c r="G205" t="s">
        <v>20</v>
      </c>
      <c r="H205">
        <v>4498</v>
      </c>
      <c r="I205" s="9">
        <v>2.9881707907552766E-2</v>
      </c>
      <c r="J205" t="s">
        <v>26</v>
      </c>
      <c r="K205" t="s">
        <v>27</v>
      </c>
      <c r="L205">
        <v>1484632800</v>
      </c>
      <c r="M205">
        <v>1484805600</v>
      </c>
      <c r="N205" s="13">
        <v>42752.25</v>
      </c>
      <c r="O205" s="13"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3"/>
        <v>3.3719999999999999</v>
      </c>
      <c r="G206" t="s">
        <v>14</v>
      </c>
      <c r="H206">
        <v>40</v>
      </c>
      <c r="I206" s="9">
        <v>8.43E-2</v>
      </c>
      <c r="J206" t="s">
        <v>21</v>
      </c>
      <c r="K206" t="s">
        <v>22</v>
      </c>
      <c r="L206">
        <v>1301806800</v>
      </c>
      <c r="M206">
        <v>1302670800</v>
      </c>
      <c r="N206" s="13">
        <v>40636.208333333336</v>
      </c>
      <c r="O206" s="13"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3"/>
        <v>431.84615384615387</v>
      </c>
      <c r="G207" t="s">
        <v>20</v>
      </c>
      <c r="H207">
        <v>80</v>
      </c>
      <c r="I207" s="9">
        <v>5.398076923076923</v>
      </c>
      <c r="J207" t="s">
        <v>21</v>
      </c>
      <c r="K207" t="s">
        <v>22</v>
      </c>
      <c r="L207">
        <v>1539752400</v>
      </c>
      <c r="M207">
        <v>1540789200</v>
      </c>
      <c r="N207" s="13">
        <v>43390.208333333328</v>
      </c>
      <c r="O207" s="13"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3"/>
        <v>38.844444444444441</v>
      </c>
      <c r="G208" t="s">
        <v>74</v>
      </c>
      <c r="H208">
        <v>57</v>
      </c>
      <c r="I208" s="9">
        <v>0.68148148148148147</v>
      </c>
      <c r="J208" t="s">
        <v>21</v>
      </c>
      <c r="K208" t="s">
        <v>22</v>
      </c>
      <c r="L208">
        <v>1267250400</v>
      </c>
      <c r="M208">
        <v>1268028000</v>
      </c>
      <c r="N208" s="13">
        <v>40236.25</v>
      </c>
      <c r="O208" s="13"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3"/>
        <v>425.7</v>
      </c>
      <c r="G209" t="s">
        <v>20</v>
      </c>
      <c r="H209">
        <v>43</v>
      </c>
      <c r="I209" s="9">
        <v>9.9</v>
      </c>
      <c r="J209" t="s">
        <v>21</v>
      </c>
      <c r="K209" t="s">
        <v>22</v>
      </c>
      <c r="L209">
        <v>1535432400</v>
      </c>
      <c r="M209">
        <v>1537160400</v>
      </c>
      <c r="N209" s="13">
        <v>43340.208333333328</v>
      </c>
      <c r="O209" s="13"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3"/>
        <v>101.12239715591672</v>
      </c>
      <c r="G210" t="s">
        <v>20</v>
      </c>
      <c r="H210">
        <v>2053</v>
      </c>
      <c r="I210" s="9">
        <v>4.9255916783203464E-2</v>
      </c>
      <c r="J210" t="s">
        <v>21</v>
      </c>
      <c r="K210" t="s">
        <v>22</v>
      </c>
      <c r="L210">
        <v>1510207200</v>
      </c>
      <c r="M210">
        <v>1512280800</v>
      </c>
      <c r="N210" s="13">
        <v>43048.25</v>
      </c>
      <c r="O210" s="13"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3"/>
        <v>21.188688946015425</v>
      </c>
      <c r="G211" t="s">
        <v>47</v>
      </c>
      <c r="H211">
        <v>808</v>
      </c>
      <c r="I211" s="9">
        <v>2.6223624933187407E-2</v>
      </c>
      <c r="J211" t="s">
        <v>26</v>
      </c>
      <c r="K211" t="s">
        <v>27</v>
      </c>
      <c r="L211">
        <v>1462510800</v>
      </c>
      <c r="M211">
        <v>1463115600</v>
      </c>
      <c r="N211" s="13">
        <v>42496.208333333328</v>
      </c>
      <c r="O211" s="13"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3"/>
        <v>67.425531914893625</v>
      </c>
      <c r="G212" t="s">
        <v>14</v>
      </c>
      <c r="H212">
        <v>226</v>
      </c>
      <c r="I212" s="9">
        <v>0.29834306157032575</v>
      </c>
      <c r="J212" t="s">
        <v>36</v>
      </c>
      <c r="K212" t="s">
        <v>37</v>
      </c>
      <c r="L212">
        <v>1488520800</v>
      </c>
      <c r="M212">
        <v>1490850000</v>
      </c>
      <c r="N212" s="13">
        <v>42797.25</v>
      </c>
      <c r="O212" s="13"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3"/>
        <v>94.923371647509583</v>
      </c>
      <c r="G213" t="s">
        <v>14</v>
      </c>
      <c r="H213">
        <v>1625</v>
      </c>
      <c r="I213" s="9">
        <v>5.8414382552313592E-2</v>
      </c>
      <c r="J213" t="s">
        <v>21</v>
      </c>
      <c r="K213" t="s">
        <v>22</v>
      </c>
      <c r="L213">
        <v>1377579600</v>
      </c>
      <c r="M213">
        <v>1379653200</v>
      </c>
      <c r="N213" s="13">
        <v>41513.208333333336</v>
      </c>
      <c r="O213" s="13"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3"/>
        <v>151.85185185185185</v>
      </c>
      <c r="G214" t="s">
        <v>20</v>
      </c>
      <c r="H214">
        <v>168</v>
      </c>
      <c r="I214" s="9">
        <v>0.90388007054673714</v>
      </c>
      <c r="J214" t="s">
        <v>21</v>
      </c>
      <c r="K214" t="s">
        <v>22</v>
      </c>
      <c r="L214">
        <v>1576389600</v>
      </c>
      <c r="M214">
        <v>1580364000</v>
      </c>
      <c r="N214" s="13">
        <v>43814.25</v>
      </c>
      <c r="O214" s="13"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3"/>
        <v>195.16382252559728</v>
      </c>
      <c r="G215" t="s">
        <v>20</v>
      </c>
      <c r="H215">
        <v>4289</v>
      </c>
      <c r="I215" s="9">
        <v>4.5503339362461481E-2</v>
      </c>
      <c r="J215" t="s">
        <v>21</v>
      </c>
      <c r="K215" t="s">
        <v>22</v>
      </c>
      <c r="L215">
        <v>1289019600</v>
      </c>
      <c r="M215">
        <v>1289714400</v>
      </c>
      <c r="N215" s="13">
        <v>40488.208333333336</v>
      </c>
      <c r="O215" s="13"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3"/>
        <v>1023.1428571428571</v>
      </c>
      <c r="G216" t="s">
        <v>20</v>
      </c>
      <c r="H216">
        <v>165</v>
      </c>
      <c r="I216" s="9">
        <v>6.2008658008658006</v>
      </c>
      <c r="J216" t="s">
        <v>21</v>
      </c>
      <c r="K216" t="s">
        <v>22</v>
      </c>
      <c r="L216">
        <v>1282194000</v>
      </c>
      <c r="M216">
        <v>1282712400</v>
      </c>
      <c r="N216" s="13">
        <v>40409.208333333336</v>
      </c>
      <c r="O216" s="13"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3"/>
        <v>3.841836734693878</v>
      </c>
      <c r="G217" t="s">
        <v>14</v>
      </c>
      <c r="H217">
        <v>143</v>
      </c>
      <c r="I217" s="9">
        <v>2.6865991151705442E-2</v>
      </c>
      <c r="J217" t="s">
        <v>21</v>
      </c>
      <c r="K217" t="s">
        <v>22</v>
      </c>
      <c r="L217">
        <v>1550037600</v>
      </c>
      <c r="M217">
        <v>1550210400</v>
      </c>
      <c r="N217" s="13">
        <v>43509.25</v>
      </c>
      <c r="O217" s="13"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3"/>
        <v>155.07066557107643</v>
      </c>
      <c r="G218" t="s">
        <v>20</v>
      </c>
      <c r="H218">
        <v>1815</v>
      </c>
      <c r="I218" s="9">
        <v>8.5438383234752849E-2</v>
      </c>
      <c r="J218" t="s">
        <v>21</v>
      </c>
      <c r="K218" t="s">
        <v>22</v>
      </c>
      <c r="L218">
        <v>1321941600</v>
      </c>
      <c r="M218">
        <v>1322114400</v>
      </c>
      <c r="N218" s="13">
        <v>40869.25</v>
      </c>
      <c r="O218" s="13"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3"/>
        <v>44.753477588871718</v>
      </c>
      <c r="G219" t="s">
        <v>14</v>
      </c>
      <c r="H219">
        <v>934</v>
      </c>
      <c r="I219" s="9">
        <v>4.7915928896008264E-2</v>
      </c>
      <c r="J219" t="s">
        <v>21</v>
      </c>
      <c r="K219" t="s">
        <v>22</v>
      </c>
      <c r="L219">
        <v>1556427600</v>
      </c>
      <c r="M219">
        <v>1557205200</v>
      </c>
      <c r="N219" s="13">
        <v>43583.208333333328</v>
      </c>
      <c r="O219" s="13"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3"/>
        <v>215.94736842105263</v>
      </c>
      <c r="G220" t="s">
        <v>20</v>
      </c>
      <c r="H220">
        <v>397</v>
      </c>
      <c r="I220" s="9">
        <v>0.54394803128728619</v>
      </c>
      <c r="J220" t="s">
        <v>40</v>
      </c>
      <c r="K220" t="s">
        <v>41</v>
      </c>
      <c r="L220">
        <v>1320991200</v>
      </c>
      <c r="M220">
        <v>1323928800</v>
      </c>
      <c r="N220" s="13">
        <v>40858.25</v>
      </c>
      <c r="O220" s="13"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3"/>
        <v>332.12709832134288</v>
      </c>
      <c r="G221" t="s">
        <v>20</v>
      </c>
      <c r="H221">
        <v>1539</v>
      </c>
      <c r="I221" s="9">
        <v>0.21580708143037225</v>
      </c>
      <c r="J221" t="s">
        <v>21</v>
      </c>
      <c r="K221" t="s">
        <v>22</v>
      </c>
      <c r="L221">
        <v>1345093200</v>
      </c>
      <c r="M221">
        <v>1346130000</v>
      </c>
      <c r="N221" s="13">
        <v>41137.208333333336</v>
      </c>
      <c r="O221" s="13"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3"/>
        <v>8.4430379746835449</v>
      </c>
      <c r="G222" t="s">
        <v>14</v>
      </c>
      <c r="H222">
        <v>17</v>
      </c>
      <c r="I222" s="9">
        <v>0.49664929262844382</v>
      </c>
      <c r="J222" t="s">
        <v>21</v>
      </c>
      <c r="K222" t="s">
        <v>22</v>
      </c>
      <c r="L222">
        <v>1309496400</v>
      </c>
      <c r="M222">
        <v>1311051600</v>
      </c>
      <c r="N222" s="13">
        <v>40725.208333333336</v>
      </c>
      <c r="O222" s="13"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3"/>
        <v>98.625514403292186</v>
      </c>
      <c r="G223" t="s">
        <v>14</v>
      </c>
      <c r="H223">
        <v>2179</v>
      </c>
      <c r="I223" s="9">
        <v>4.5261823957453963E-2</v>
      </c>
      <c r="J223" t="s">
        <v>21</v>
      </c>
      <c r="K223" t="s">
        <v>22</v>
      </c>
      <c r="L223">
        <v>1340254800</v>
      </c>
      <c r="M223">
        <v>1340427600</v>
      </c>
      <c r="N223" s="13">
        <v>41081.208333333336</v>
      </c>
      <c r="O223" s="13"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3"/>
        <v>137.97916666666669</v>
      </c>
      <c r="G224" t="s">
        <v>20</v>
      </c>
      <c r="H224">
        <v>138</v>
      </c>
      <c r="I224" s="9">
        <v>0.9998490338164252</v>
      </c>
      <c r="J224" t="s">
        <v>21</v>
      </c>
      <c r="K224" t="s">
        <v>22</v>
      </c>
      <c r="L224">
        <v>1412226000</v>
      </c>
      <c r="M224">
        <v>1412312400</v>
      </c>
      <c r="N224" s="13">
        <v>41914.208333333336</v>
      </c>
      <c r="O224" s="13"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3"/>
        <v>93.81099656357388</v>
      </c>
      <c r="G225" t="s">
        <v>14</v>
      </c>
      <c r="H225">
        <v>931</v>
      </c>
      <c r="I225" s="9">
        <v>0.10076369126055197</v>
      </c>
      <c r="J225" t="s">
        <v>21</v>
      </c>
      <c r="K225" t="s">
        <v>22</v>
      </c>
      <c r="L225">
        <v>1458104400</v>
      </c>
      <c r="M225">
        <v>1459314000</v>
      </c>
      <c r="N225" s="13">
        <v>42445.208333333328</v>
      </c>
      <c r="O225" s="13"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3"/>
        <v>403.63930885529157</v>
      </c>
      <c r="G226" t="s">
        <v>20</v>
      </c>
      <c r="H226">
        <v>3594</v>
      </c>
      <c r="I226" s="9">
        <v>0.11230921225801101</v>
      </c>
      <c r="J226" t="s">
        <v>21</v>
      </c>
      <c r="K226" t="s">
        <v>22</v>
      </c>
      <c r="L226">
        <v>1411534800</v>
      </c>
      <c r="M226">
        <v>1415426400</v>
      </c>
      <c r="N226" s="13">
        <v>41906.208333333336</v>
      </c>
      <c r="O226" s="13"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3"/>
        <v>260.1740412979351</v>
      </c>
      <c r="G227" t="s">
        <v>20</v>
      </c>
      <c r="H227">
        <v>5880</v>
      </c>
      <c r="I227" s="9">
        <v>4.424728593502298E-2</v>
      </c>
      <c r="J227" t="s">
        <v>21</v>
      </c>
      <c r="K227" t="s">
        <v>22</v>
      </c>
      <c r="L227">
        <v>1399093200</v>
      </c>
      <c r="M227">
        <v>1399093200</v>
      </c>
      <c r="N227" s="13">
        <v>41762.208333333336</v>
      </c>
      <c r="O227" s="13"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3"/>
        <v>366.63333333333333</v>
      </c>
      <c r="G228" t="s">
        <v>20</v>
      </c>
      <c r="H228">
        <v>112</v>
      </c>
      <c r="I228" s="9">
        <v>3.2735119047619046</v>
      </c>
      <c r="J228" t="s">
        <v>21</v>
      </c>
      <c r="K228" t="s">
        <v>22</v>
      </c>
      <c r="L228">
        <v>1270702800</v>
      </c>
      <c r="M228">
        <v>1273899600</v>
      </c>
      <c r="N228" s="13">
        <v>40276.208333333336</v>
      </c>
      <c r="O228" s="13"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3"/>
        <v>168.72085385878489</v>
      </c>
      <c r="G229" t="s">
        <v>20</v>
      </c>
      <c r="H229">
        <v>943</v>
      </c>
      <c r="I229" s="9">
        <v>0.17891925117580582</v>
      </c>
      <c r="J229" t="s">
        <v>21</v>
      </c>
      <c r="K229" t="s">
        <v>22</v>
      </c>
      <c r="L229">
        <v>1431666000</v>
      </c>
      <c r="M229">
        <v>1432184400</v>
      </c>
      <c r="N229" s="13">
        <v>42139.208333333328</v>
      </c>
      <c r="O229" s="13"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3"/>
        <v>119.90717911530093</v>
      </c>
      <c r="G230" t="s">
        <v>20</v>
      </c>
      <c r="H230">
        <v>2468</v>
      </c>
      <c r="I230" s="9">
        <v>4.858475652970054E-2</v>
      </c>
      <c r="J230" t="s">
        <v>21</v>
      </c>
      <c r="K230" t="s">
        <v>22</v>
      </c>
      <c r="L230">
        <v>1472619600</v>
      </c>
      <c r="M230">
        <v>1474779600</v>
      </c>
      <c r="N230" s="13">
        <v>42613.208333333328</v>
      </c>
      <c r="O230" s="13"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3"/>
        <v>193.68925233644859</v>
      </c>
      <c r="G231" t="s">
        <v>20</v>
      </c>
      <c r="H231">
        <v>2551</v>
      </c>
      <c r="I231" s="9">
        <v>7.5926794330242492E-2</v>
      </c>
      <c r="J231" t="s">
        <v>21</v>
      </c>
      <c r="K231" t="s">
        <v>22</v>
      </c>
      <c r="L231">
        <v>1496293200</v>
      </c>
      <c r="M231">
        <v>1500440400</v>
      </c>
      <c r="N231" s="13">
        <v>42887.208333333328</v>
      </c>
      <c r="O231" s="13"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3"/>
        <v>420.16666666666669</v>
      </c>
      <c r="G232" t="s">
        <v>20</v>
      </c>
      <c r="H232">
        <v>101</v>
      </c>
      <c r="I232" s="9">
        <v>4.1600660066006601</v>
      </c>
      <c r="J232" t="s">
        <v>21</v>
      </c>
      <c r="K232" t="s">
        <v>22</v>
      </c>
      <c r="L232">
        <v>1575612000</v>
      </c>
      <c r="M232">
        <v>1575612000</v>
      </c>
      <c r="N232" s="13">
        <v>43805.25</v>
      </c>
      <c r="O232" s="13"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3"/>
        <v>76.708333333333329</v>
      </c>
      <c r="G233" t="s">
        <v>74</v>
      </c>
      <c r="H233">
        <v>67</v>
      </c>
      <c r="I233" s="9">
        <v>1.1449004975124377</v>
      </c>
      <c r="J233" t="s">
        <v>21</v>
      </c>
      <c r="K233" t="s">
        <v>22</v>
      </c>
      <c r="L233">
        <v>1369112400</v>
      </c>
      <c r="M233">
        <v>1374123600</v>
      </c>
      <c r="N233" s="13">
        <v>41415.208333333336</v>
      </c>
      <c r="O233" s="13"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3"/>
        <v>171.26470588235293</v>
      </c>
      <c r="G234" t="s">
        <v>20</v>
      </c>
      <c r="H234">
        <v>92</v>
      </c>
      <c r="I234" s="9">
        <v>1.8615728900255752</v>
      </c>
      <c r="J234" t="s">
        <v>21</v>
      </c>
      <c r="K234" t="s">
        <v>22</v>
      </c>
      <c r="L234">
        <v>1469422800</v>
      </c>
      <c r="M234">
        <v>1469509200</v>
      </c>
      <c r="N234" s="13">
        <v>42576.208333333328</v>
      </c>
      <c r="O234" s="13"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3"/>
        <v>157.89473684210526</v>
      </c>
      <c r="G235" t="s">
        <v>20</v>
      </c>
      <c r="H235">
        <v>62</v>
      </c>
      <c r="I235" s="9">
        <v>2.5466893039049237</v>
      </c>
      <c r="J235" t="s">
        <v>21</v>
      </c>
      <c r="K235" t="s">
        <v>22</v>
      </c>
      <c r="L235">
        <v>1307854800</v>
      </c>
      <c r="M235">
        <v>1309237200</v>
      </c>
      <c r="N235" s="13">
        <v>40706.208333333336</v>
      </c>
      <c r="O235" s="13"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3"/>
        <v>109.08</v>
      </c>
      <c r="G236" t="s">
        <v>20</v>
      </c>
      <c r="H236">
        <v>149</v>
      </c>
      <c r="I236" s="9">
        <v>0.73208053691275166</v>
      </c>
      <c r="J236" t="s">
        <v>107</v>
      </c>
      <c r="K236" t="s">
        <v>108</v>
      </c>
      <c r="L236">
        <v>1503378000</v>
      </c>
      <c r="M236">
        <v>1503982800</v>
      </c>
      <c r="N236" s="13">
        <v>42969.208333333328</v>
      </c>
      <c r="O236" s="13"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3"/>
        <v>41.732558139534881</v>
      </c>
      <c r="G237" t="s">
        <v>14</v>
      </c>
      <c r="H237">
        <v>92</v>
      </c>
      <c r="I237" s="9">
        <v>0.4536147623862487</v>
      </c>
      <c r="J237" t="s">
        <v>21</v>
      </c>
      <c r="K237" t="s">
        <v>22</v>
      </c>
      <c r="L237">
        <v>1486965600</v>
      </c>
      <c r="M237">
        <v>1487397600</v>
      </c>
      <c r="N237" s="13">
        <v>42779.25</v>
      </c>
      <c r="O237" s="13"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3"/>
        <v>10.944303797468354</v>
      </c>
      <c r="G238" t="s">
        <v>14</v>
      </c>
      <c r="H238">
        <v>57</v>
      </c>
      <c r="I238" s="9">
        <v>0.19200532978014656</v>
      </c>
      <c r="J238" t="s">
        <v>26</v>
      </c>
      <c r="K238" t="s">
        <v>27</v>
      </c>
      <c r="L238">
        <v>1561438800</v>
      </c>
      <c r="M238">
        <v>1562043600</v>
      </c>
      <c r="N238" s="13">
        <v>43641.208333333328</v>
      </c>
      <c r="O238" s="13"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3"/>
        <v>159.3763440860215</v>
      </c>
      <c r="G239" t="s">
        <v>20</v>
      </c>
      <c r="H239">
        <v>329</v>
      </c>
      <c r="I239" s="9">
        <v>0.48442657776906234</v>
      </c>
      <c r="J239" t="s">
        <v>21</v>
      </c>
      <c r="K239" t="s">
        <v>22</v>
      </c>
      <c r="L239">
        <v>1398402000</v>
      </c>
      <c r="M239">
        <v>1398574800</v>
      </c>
      <c r="N239" s="13">
        <v>41754.208333333336</v>
      </c>
      <c r="O239" s="13"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3"/>
        <v>422.41666666666669</v>
      </c>
      <c r="G240" t="s">
        <v>20</v>
      </c>
      <c r="H240">
        <v>97</v>
      </c>
      <c r="I240" s="9">
        <v>4.3548109965635744</v>
      </c>
      <c r="J240" t="s">
        <v>36</v>
      </c>
      <c r="K240" t="s">
        <v>37</v>
      </c>
      <c r="L240">
        <v>1513231200</v>
      </c>
      <c r="M240">
        <v>1515391200</v>
      </c>
      <c r="N240" s="13">
        <v>43083.25</v>
      </c>
      <c r="O240" s="13"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3"/>
        <v>97.71875</v>
      </c>
      <c r="G241" t="s">
        <v>14</v>
      </c>
      <c r="H241">
        <v>41</v>
      </c>
      <c r="I241" s="9">
        <v>2.3833841463414633</v>
      </c>
      <c r="J241" t="s">
        <v>21</v>
      </c>
      <c r="K241" t="s">
        <v>22</v>
      </c>
      <c r="L241">
        <v>1440824400</v>
      </c>
      <c r="M241">
        <v>1441170000</v>
      </c>
      <c r="N241" s="13">
        <v>42245.208333333328</v>
      </c>
      <c r="O241" s="13"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3"/>
        <v>418.78911564625849</v>
      </c>
      <c r="G242" t="s">
        <v>20</v>
      </c>
      <c r="H242">
        <v>1784</v>
      </c>
      <c r="I242" s="9">
        <v>0.23474726213355296</v>
      </c>
      <c r="J242" t="s">
        <v>21</v>
      </c>
      <c r="K242" t="s">
        <v>22</v>
      </c>
      <c r="L242">
        <v>1281070800</v>
      </c>
      <c r="M242">
        <v>1281157200</v>
      </c>
      <c r="N242" s="13">
        <v>40396.208333333336</v>
      </c>
      <c r="O242" s="13"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3"/>
        <v>101.91632047477745</v>
      </c>
      <c r="G243" t="s">
        <v>20</v>
      </c>
      <c r="H243">
        <v>1684</v>
      </c>
      <c r="I243" s="9">
        <v>6.0520380329440293E-2</v>
      </c>
      <c r="J243" t="s">
        <v>26</v>
      </c>
      <c r="K243" t="s">
        <v>27</v>
      </c>
      <c r="L243">
        <v>1397365200</v>
      </c>
      <c r="M243">
        <v>1398229200</v>
      </c>
      <c r="N243" s="13">
        <v>41742.208333333336</v>
      </c>
      <c r="O243" s="13"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3"/>
        <v>127.72619047619047</v>
      </c>
      <c r="G244" t="s">
        <v>20</v>
      </c>
      <c r="H244">
        <v>250</v>
      </c>
      <c r="I244" s="9">
        <v>0.51090476190476186</v>
      </c>
      <c r="J244" t="s">
        <v>21</v>
      </c>
      <c r="K244" t="s">
        <v>22</v>
      </c>
      <c r="L244">
        <v>1494392400</v>
      </c>
      <c r="M244">
        <v>1495256400</v>
      </c>
      <c r="N244" s="13">
        <v>42865.208333333328</v>
      </c>
      <c r="O244" s="13"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3"/>
        <v>445.21739130434781</v>
      </c>
      <c r="G245" t="s">
        <v>20</v>
      </c>
      <c r="H245">
        <v>238</v>
      </c>
      <c r="I245" s="9">
        <v>1.8706613080014614</v>
      </c>
      <c r="J245" t="s">
        <v>21</v>
      </c>
      <c r="K245" t="s">
        <v>22</v>
      </c>
      <c r="L245">
        <v>1520143200</v>
      </c>
      <c r="M245">
        <v>1520402400</v>
      </c>
      <c r="N245" s="13">
        <v>43163.25</v>
      </c>
      <c r="O245" s="13"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3"/>
        <v>569.71428571428578</v>
      </c>
      <c r="G246" t="s">
        <v>20</v>
      </c>
      <c r="H246">
        <v>53</v>
      </c>
      <c r="I246" s="9">
        <v>10.749326145552562</v>
      </c>
      <c r="J246" t="s">
        <v>21</v>
      </c>
      <c r="K246" t="s">
        <v>22</v>
      </c>
      <c r="L246">
        <v>1405314000</v>
      </c>
      <c r="M246">
        <v>1409806800</v>
      </c>
      <c r="N246" s="13">
        <v>41834.208333333336</v>
      </c>
      <c r="O246" s="13"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3"/>
        <v>509.34482758620686</v>
      </c>
      <c r="G247" t="s">
        <v>20</v>
      </c>
      <c r="H247">
        <v>214</v>
      </c>
      <c r="I247" s="9">
        <v>2.380116016757976</v>
      </c>
      <c r="J247" t="s">
        <v>21</v>
      </c>
      <c r="K247" t="s">
        <v>22</v>
      </c>
      <c r="L247">
        <v>1396846800</v>
      </c>
      <c r="M247">
        <v>1396933200</v>
      </c>
      <c r="N247" s="13">
        <v>41736.208333333336</v>
      </c>
      <c r="O247" s="13"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3"/>
        <v>325.5333333333333</v>
      </c>
      <c r="G248" t="s">
        <v>20</v>
      </c>
      <c r="H248">
        <v>222</v>
      </c>
      <c r="I248" s="9">
        <v>1.4663663663663662</v>
      </c>
      <c r="J248" t="s">
        <v>21</v>
      </c>
      <c r="K248" t="s">
        <v>22</v>
      </c>
      <c r="L248">
        <v>1375678800</v>
      </c>
      <c r="M248">
        <v>1376024400</v>
      </c>
      <c r="N248" s="13">
        <v>41491.208333333336</v>
      </c>
      <c r="O248" s="13"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3"/>
        <v>932.61616161616166</v>
      </c>
      <c r="G249" t="s">
        <v>20</v>
      </c>
      <c r="H249">
        <v>1884</v>
      </c>
      <c r="I249" s="9">
        <v>0.49501919406378009</v>
      </c>
      <c r="J249" t="s">
        <v>21</v>
      </c>
      <c r="K249" t="s">
        <v>22</v>
      </c>
      <c r="L249">
        <v>1482386400</v>
      </c>
      <c r="M249">
        <v>1483682400</v>
      </c>
      <c r="N249" s="13">
        <v>42726.25</v>
      </c>
      <c r="O249" s="13"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3"/>
        <v>211.33870967741933</v>
      </c>
      <c r="G250" t="s">
        <v>20</v>
      </c>
      <c r="H250">
        <v>218</v>
      </c>
      <c r="I250" s="9">
        <v>0.96944362237348314</v>
      </c>
      <c r="J250" t="s">
        <v>26</v>
      </c>
      <c r="K250" t="s">
        <v>27</v>
      </c>
      <c r="L250">
        <v>1420005600</v>
      </c>
      <c r="M250">
        <v>1420437600</v>
      </c>
      <c r="N250" s="13">
        <v>42004.25</v>
      </c>
      <c r="O250" s="13"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3"/>
        <v>273.32520325203251</v>
      </c>
      <c r="G251" t="s">
        <v>20</v>
      </c>
      <c r="H251">
        <v>6465</v>
      </c>
      <c r="I251" s="9">
        <v>4.2277680317406419E-2</v>
      </c>
      <c r="J251" t="s">
        <v>21</v>
      </c>
      <c r="K251" t="s">
        <v>22</v>
      </c>
      <c r="L251">
        <v>1420178400</v>
      </c>
      <c r="M251">
        <v>1420783200</v>
      </c>
      <c r="N251" s="13">
        <v>42006.25</v>
      </c>
      <c r="O251" s="13"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3"/>
        <v>3</v>
      </c>
      <c r="G252" t="s">
        <v>14</v>
      </c>
      <c r="H252">
        <v>1</v>
      </c>
      <c r="I252" s="9"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v>40203.25</v>
      </c>
      <c r="O252" s="13"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3"/>
        <v>54.084507042253513</v>
      </c>
      <c r="G253" t="s">
        <v>14</v>
      </c>
      <c r="H253">
        <v>101</v>
      </c>
      <c r="I253" s="9">
        <v>0.53549016873518329</v>
      </c>
      <c r="J253" t="s">
        <v>21</v>
      </c>
      <c r="K253" t="s">
        <v>22</v>
      </c>
      <c r="L253">
        <v>1355032800</v>
      </c>
      <c r="M253">
        <v>1355205600</v>
      </c>
      <c r="N253" s="13">
        <v>41252.25</v>
      </c>
      <c r="O253" s="13"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3"/>
        <v>626.29999999999995</v>
      </c>
      <c r="G254" t="s">
        <v>20</v>
      </c>
      <c r="H254">
        <v>59</v>
      </c>
      <c r="I254" s="9">
        <v>10.615254237288134</v>
      </c>
      <c r="J254" t="s">
        <v>21</v>
      </c>
      <c r="K254" t="s">
        <v>22</v>
      </c>
      <c r="L254">
        <v>1382677200</v>
      </c>
      <c r="M254">
        <v>1383109200</v>
      </c>
      <c r="N254" s="13">
        <v>41572.208333333336</v>
      </c>
      <c r="O254" s="13"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3"/>
        <v>89.021399176954731</v>
      </c>
      <c r="G255" t="s">
        <v>14</v>
      </c>
      <c r="H255">
        <v>1335</v>
      </c>
      <c r="I255" s="9">
        <v>6.6682696012700174E-2</v>
      </c>
      <c r="J255" t="s">
        <v>15</v>
      </c>
      <c r="K255" t="s">
        <v>16</v>
      </c>
      <c r="L255">
        <v>1302238800</v>
      </c>
      <c r="M255">
        <v>1303275600</v>
      </c>
      <c r="N255" s="13">
        <v>40641.208333333336</v>
      </c>
      <c r="O255" s="13"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3"/>
        <v>184.89130434782609</v>
      </c>
      <c r="G256" t="s">
        <v>20</v>
      </c>
      <c r="H256">
        <v>88</v>
      </c>
      <c r="I256" s="9">
        <v>2.1010375494071147</v>
      </c>
      <c r="J256" t="s">
        <v>21</v>
      </c>
      <c r="K256" t="s">
        <v>22</v>
      </c>
      <c r="L256">
        <v>1487656800</v>
      </c>
      <c r="M256">
        <v>1487829600</v>
      </c>
      <c r="N256" s="13">
        <v>42787.25</v>
      </c>
      <c r="O256" s="13"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3"/>
        <v>120.16770186335404</v>
      </c>
      <c r="G257" t="s">
        <v>20</v>
      </c>
      <c r="H257">
        <v>1697</v>
      </c>
      <c r="I257" s="9">
        <v>7.0811845529377748E-2</v>
      </c>
      <c r="J257" t="s">
        <v>21</v>
      </c>
      <c r="K257" t="s">
        <v>22</v>
      </c>
      <c r="L257">
        <v>1297836000</v>
      </c>
      <c r="M257">
        <v>1298268000</v>
      </c>
      <c r="N257" s="13">
        <v>40590.25</v>
      </c>
      <c r="O257" s="13"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3"/>
        <v>23.390243902439025</v>
      </c>
      <c r="G258" t="s">
        <v>14</v>
      </c>
      <c r="H258">
        <v>15</v>
      </c>
      <c r="I258" s="9">
        <v>1.5593495934959349</v>
      </c>
      <c r="J258" t="s">
        <v>40</v>
      </c>
      <c r="K258" t="s">
        <v>41</v>
      </c>
      <c r="L258">
        <v>1453615200</v>
      </c>
      <c r="M258">
        <v>1456812000</v>
      </c>
      <c r="N258" s="13">
        <v>42393.25</v>
      </c>
      <c r="O258" s="13"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4">(E259/D259)*100</f>
        <v>146</v>
      </c>
      <c r="G259" t="s">
        <v>20</v>
      </c>
      <c r="H259">
        <v>92</v>
      </c>
      <c r="I259" s="9">
        <v>1.5869565217391304</v>
      </c>
      <c r="J259" t="s">
        <v>21</v>
      </c>
      <c r="K259" t="s">
        <v>22</v>
      </c>
      <c r="L259">
        <v>1362463200</v>
      </c>
      <c r="M259">
        <v>1363669200</v>
      </c>
      <c r="N259" s="13">
        <v>41338.25</v>
      </c>
      <c r="O259" s="13"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4"/>
        <v>268.48</v>
      </c>
      <c r="G260" t="s">
        <v>20</v>
      </c>
      <c r="H260">
        <v>186</v>
      </c>
      <c r="I260" s="9">
        <v>1.4434408602150539</v>
      </c>
      <c r="J260" t="s">
        <v>21</v>
      </c>
      <c r="K260" t="s">
        <v>22</v>
      </c>
      <c r="L260">
        <v>1481176800</v>
      </c>
      <c r="M260">
        <v>1482904800</v>
      </c>
      <c r="N260" s="13">
        <v>42712.25</v>
      </c>
      <c r="O260" s="13"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4"/>
        <v>597.5</v>
      </c>
      <c r="G261" t="s">
        <v>20</v>
      </c>
      <c r="H261">
        <v>138</v>
      </c>
      <c r="I261" s="9">
        <v>4.3297101449275361</v>
      </c>
      <c r="J261" t="s">
        <v>21</v>
      </c>
      <c r="K261" t="s">
        <v>22</v>
      </c>
      <c r="L261">
        <v>1354946400</v>
      </c>
      <c r="M261">
        <v>1356588000</v>
      </c>
      <c r="N261" s="13">
        <v>41251.25</v>
      </c>
      <c r="O261" s="13"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4"/>
        <v>157.69841269841268</v>
      </c>
      <c r="G262" t="s">
        <v>20</v>
      </c>
      <c r="H262">
        <v>261</v>
      </c>
      <c r="I262" s="9">
        <v>0.60420847777169606</v>
      </c>
      <c r="J262" t="s">
        <v>21</v>
      </c>
      <c r="K262" t="s">
        <v>22</v>
      </c>
      <c r="L262">
        <v>1348808400</v>
      </c>
      <c r="M262">
        <v>1349845200</v>
      </c>
      <c r="N262" s="13">
        <v>41180.208333333336</v>
      </c>
      <c r="O262" s="13"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4"/>
        <v>31.201660735468568</v>
      </c>
      <c r="G263" t="s">
        <v>14</v>
      </c>
      <c r="H263">
        <v>454</v>
      </c>
      <c r="I263" s="9">
        <v>6.8726124967992436E-2</v>
      </c>
      <c r="J263" t="s">
        <v>21</v>
      </c>
      <c r="K263" t="s">
        <v>22</v>
      </c>
      <c r="L263">
        <v>1282712400</v>
      </c>
      <c r="M263">
        <v>1283058000</v>
      </c>
      <c r="N263" s="13">
        <v>40415.208333333336</v>
      </c>
      <c r="O263" s="13"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4"/>
        <v>313.41176470588238</v>
      </c>
      <c r="G264" t="s">
        <v>20</v>
      </c>
      <c r="H264">
        <v>107</v>
      </c>
      <c r="I264" s="9">
        <v>2.9290819131390875</v>
      </c>
      <c r="J264" t="s">
        <v>21</v>
      </c>
      <c r="K264" t="s">
        <v>22</v>
      </c>
      <c r="L264">
        <v>1301979600</v>
      </c>
      <c r="M264">
        <v>1304226000</v>
      </c>
      <c r="N264" s="13">
        <v>40638.208333333336</v>
      </c>
      <c r="O264" s="13"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4"/>
        <v>370.89655172413791</v>
      </c>
      <c r="G265" t="s">
        <v>20</v>
      </c>
      <c r="H265">
        <v>199</v>
      </c>
      <c r="I265" s="9">
        <v>1.8638017674579794</v>
      </c>
      <c r="J265" t="s">
        <v>21</v>
      </c>
      <c r="K265" t="s">
        <v>22</v>
      </c>
      <c r="L265">
        <v>1263016800</v>
      </c>
      <c r="M265">
        <v>1263016800</v>
      </c>
      <c r="N265" s="13">
        <v>40187.25</v>
      </c>
      <c r="O265" s="13"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4"/>
        <v>362.66447368421052</v>
      </c>
      <c r="G266" t="s">
        <v>20</v>
      </c>
      <c r="H266">
        <v>5512</v>
      </c>
      <c r="I266" s="9">
        <v>6.5795441524711631E-2</v>
      </c>
      <c r="J266" t="s">
        <v>21</v>
      </c>
      <c r="K266" t="s">
        <v>22</v>
      </c>
      <c r="L266">
        <v>1360648800</v>
      </c>
      <c r="M266">
        <v>1362031200</v>
      </c>
      <c r="N266" s="13">
        <v>41317.25</v>
      </c>
      <c r="O266" s="13"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4"/>
        <v>123.08163265306122</v>
      </c>
      <c r="G267" t="s">
        <v>20</v>
      </c>
      <c r="H267">
        <v>86</v>
      </c>
      <c r="I267" s="9">
        <v>1.4311817750355955</v>
      </c>
      <c r="J267" t="s">
        <v>21</v>
      </c>
      <c r="K267" t="s">
        <v>22</v>
      </c>
      <c r="L267">
        <v>1451800800</v>
      </c>
      <c r="M267">
        <v>1455602400</v>
      </c>
      <c r="N267" s="13">
        <v>42372.25</v>
      </c>
      <c r="O267" s="13"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4"/>
        <v>76.766756032171585</v>
      </c>
      <c r="G268" t="s">
        <v>14</v>
      </c>
      <c r="H268">
        <v>3182</v>
      </c>
      <c r="I268" s="9">
        <v>2.4125316163473156E-2</v>
      </c>
      <c r="J268" t="s">
        <v>107</v>
      </c>
      <c r="K268" t="s">
        <v>108</v>
      </c>
      <c r="L268">
        <v>1415340000</v>
      </c>
      <c r="M268">
        <v>1418191200</v>
      </c>
      <c r="N268" s="13">
        <v>41950.25</v>
      </c>
      <c r="O268" s="13"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4"/>
        <v>233.62012987012989</v>
      </c>
      <c r="G269" t="s">
        <v>20</v>
      </c>
      <c r="H269">
        <v>2768</v>
      </c>
      <c r="I269" s="9">
        <v>8.4400335935740561E-2</v>
      </c>
      <c r="J269" t="s">
        <v>26</v>
      </c>
      <c r="K269" t="s">
        <v>27</v>
      </c>
      <c r="L269">
        <v>1351054800</v>
      </c>
      <c r="M269">
        <v>1352440800</v>
      </c>
      <c r="N269" s="13">
        <v>41206.208333333336</v>
      </c>
      <c r="O269" s="13"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4"/>
        <v>180.53333333333333</v>
      </c>
      <c r="G270" t="s">
        <v>20</v>
      </c>
      <c r="H270">
        <v>48</v>
      </c>
      <c r="I270" s="9">
        <v>3.7611111111111111</v>
      </c>
      <c r="J270" t="s">
        <v>21</v>
      </c>
      <c r="K270" t="s">
        <v>22</v>
      </c>
      <c r="L270">
        <v>1349326800</v>
      </c>
      <c r="M270">
        <v>1353304800</v>
      </c>
      <c r="N270" s="13">
        <v>41186.208333333336</v>
      </c>
      <c r="O270" s="13"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4"/>
        <v>252.62857142857143</v>
      </c>
      <c r="G271" t="s">
        <v>20</v>
      </c>
      <c r="H271">
        <v>87</v>
      </c>
      <c r="I271" s="9">
        <v>2.903776683087028</v>
      </c>
      <c r="J271" t="s">
        <v>21</v>
      </c>
      <c r="K271" t="s">
        <v>22</v>
      </c>
      <c r="L271">
        <v>1548914400</v>
      </c>
      <c r="M271">
        <v>1550728800</v>
      </c>
      <c r="N271" s="13">
        <v>43496.25</v>
      </c>
      <c r="O271" s="13"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4"/>
        <v>27.176538240368025</v>
      </c>
      <c r="G272" t="s">
        <v>74</v>
      </c>
      <c r="H272">
        <v>1890</v>
      </c>
      <c r="I272" s="9">
        <v>1.4379120762099485E-2</v>
      </c>
      <c r="J272" t="s">
        <v>21</v>
      </c>
      <c r="K272" t="s">
        <v>22</v>
      </c>
      <c r="L272">
        <v>1291269600</v>
      </c>
      <c r="M272">
        <v>1291442400</v>
      </c>
      <c r="N272" s="13">
        <v>40514.25</v>
      </c>
      <c r="O272" s="13"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4"/>
        <v>1.2706571242680547</v>
      </c>
      <c r="G273" t="s">
        <v>47</v>
      </c>
      <c r="H273">
        <v>61</v>
      </c>
      <c r="I273" s="9">
        <v>2.0830444660132043E-2</v>
      </c>
      <c r="J273" t="s">
        <v>21</v>
      </c>
      <c r="K273" t="s">
        <v>22</v>
      </c>
      <c r="L273">
        <v>1449468000</v>
      </c>
      <c r="M273">
        <v>1452146400</v>
      </c>
      <c r="N273" s="13">
        <v>42345.25</v>
      </c>
      <c r="O273" s="13"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4"/>
        <v>304.0097847358121</v>
      </c>
      <c r="G274" t="s">
        <v>20</v>
      </c>
      <c r="H274">
        <v>1894</v>
      </c>
      <c r="I274" s="9">
        <v>0.16051202995555022</v>
      </c>
      <c r="J274" t="s">
        <v>21</v>
      </c>
      <c r="K274" t="s">
        <v>22</v>
      </c>
      <c r="L274">
        <v>1562734800</v>
      </c>
      <c r="M274">
        <v>1564894800</v>
      </c>
      <c r="N274" s="13">
        <v>43656.208333333328</v>
      </c>
      <c r="O274" s="13"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4"/>
        <v>137.23076923076923</v>
      </c>
      <c r="G275" t="s">
        <v>20</v>
      </c>
      <c r="H275">
        <v>282</v>
      </c>
      <c r="I275" s="9">
        <v>0.48663393344244404</v>
      </c>
      <c r="J275" t="s">
        <v>15</v>
      </c>
      <c r="K275" t="s">
        <v>16</v>
      </c>
      <c r="L275">
        <v>1505624400</v>
      </c>
      <c r="M275">
        <v>1505883600</v>
      </c>
      <c r="N275" s="13">
        <v>42995.208333333328</v>
      </c>
      <c r="O275" s="13"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4"/>
        <v>32.208333333333336</v>
      </c>
      <c r="G276" t="s">
        <v>14</v>
      </c>
      <c r="H276">
        <v>15</v>
      </c>
      <c r="I276" s="9">
        <v>2.1472222222222226</v>
      </c>
      <c r="J276" t="s">
        <v>21</v>
      </c>
      <c r="K276" t="s">
        <v>22</v>
      </c>
      <c r="L276">
        <v>1509948000</v>
      </c>
      <c r="M276">
        <v>1510380000</v>
      </c>
      <c r="N276" s="13">
        <v>43045.25</v>
      </c>
      <c r="O276" s="13"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4"/>
        <v>241.51282051282053</v>
      </c>
      <c r="G277" t="s">
        <v>20</v>
      </c>
      <c r="H277">
        <v>116</v>
      </c>
      <c r="I277" s="9">
        <v>2.082007073386384</v>
      </c>
      <c r="J277" t="s">
        <v>21</v>
      </c>
      <c r="K277" t="s">
        <v>22</v>
      </c>
      <c r="L277">
        <v>1554526800</v>
      </c>
      <c r="M277">
        <v>1555218000</v>
      </c>
      <c r="N277" s="13">
        <v>43561.208333333328</v>
      </c>
      <c r="O277" s="13"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4"/>
        <v>96.8</v>
      </c>
      <c r="G278" t="s">
        <v>14</v>
      </c>
      <c r="H278">
        <v>133</v>
      </c>
      <c r="I278" s="9">
        <v>0.72781954887218048</v>
      </c>
      <c r="J278" t="s">
        <v>21</v>
      </c>
      <c r="K278" t="s">
        <v>22</v>
      </c>
      <c r="L278">
        <v>1334811600</v>
      </c>
      <c r="M278">
        <v>1335243600</v>
      </c>
      <c r="N278" s="13">
        <v>41018.208333333336</v>
      </c>
      <c r="O278" s="13"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4"/>
        <v>1066.4285714285716</v>
      </c>
      <c r="G279" t="s">
        <v>20</v>
      </c>
      <c r="H279">
        <v>83</v>
      </c>
      <c r="I279" s="9">
        <v>12.848537005163513</v>
      </c>
      <c r="J279" t="s">
        <v>21</v>
      </c>
      <c r="K279" t="s">
        <v>22</v>
      </c>
      <c r="L279">
        <v>1279515600</v>
      </c>
      <c r="M279">
        <v>1279688400</v>
      </c>
      <c r="N279" s="13">
        <v>40378.208333333336</v>
      </c>
      <c r="O279" s="13"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4"/>
        <v>325.88888888888891</v>
      </c>
      <c r="G280" t="s">
        <v>20</v>
      </c>
      <c r="H280">
        <v>91</v>
      </c>
      <c r="I280" s="9">
        <v>3.5811965811965814</v>
      </c>
      <c r="J280" t="s">
        <v>21</v>
      </c>
      <c r="K280" t="s">
        <v>22</v>
      </c>
      <c r="L280">
        <v>1353909600</v>
      </c>
      <c r="M280">
        <v>1356069600</v>
      </c>
      <c r="N280" s="13">
        <v>41239.25</v>
      </c>
      <c r="O280" s="13"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4"/>
        <v>170.70000000000002</v>
      </c>
      <c r="G281" t="s">
        <v>20</v>
      </c>
      <c r="H281">
        <v>546</v>
      </c>
      <c r="I281" s="9">
        <v>0.31263736263736269</v>
      </c>
      <c r="J281" t="s">
        <v>21</v>
      </c>
      <c r="K281" t="s">
        <v>22</v>
      </c>
      <c r="L281">
        <v>1535950800</v>
      </c>
      <c r="M281">
        <v>1536210000</v>
      </c>
      <c r="N281" s="13">
        <v>43346.208333333328</v>
      </c>
      <c r="O281" s="13"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4"/>
        <v>581.44000000000005</v>
      </c>
      <c r="G282" t="s">
        <v>20</v>
      </c>
      <c r="H282">
        <v>393</v>
      </c>
      <c r="I282" s="9">
        <v>1.4794910941475827</v>
      </c>
      <c r="J282" t="s">
        <v>21</v>
      </c>
      <c r="K282" t="s">
        <v>22</v>
      </c>
      <c r="L282">
        <v>1511244000</v>
      </c>
      <c r="M282">
        <v>1511762400</v>
      </c>
      <c r="N282" s="13">
        <v>43060.25</v>
      </c>
      <c r="O282" s="13"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4"/>
        <v>91.520972644376897</v>
      </c>
      <c r="G283" t="s">
        <v>14</v>
      </c>
      <c r="H283">
        <v>2062</v>
      </c>
      <c r="I283" s="9">
        <v>4.4384564812985888E-2</v>
      </c>
      <c r="J283" t="s">
        <v>21</v>
      </c>
      <c r="K283" t="s">
        <v>22</v>
      </c>
      <c r="L283">
        <v>1331445600</v>
      </c>
      <c r="M283">
        <v>1333256400</v>
      </c>
      <c r="N283" s="13">
        <v>40979.25</v>
      </c>
      <c r="O283" s="13"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4"/>
        <v>108.04761904761904</v>
      </c>
      <c r="G284" t="s">
        <v>20</v>
      </c>
      <c r="H284">
        <v>133</v>
      </c>
      <c r="I284" s="9">
        <v>0.81238811313999271</v>
      </c>
      <c r="J284" t="s">
        <v>21</v>
      </c>
      <c r="K284" t="s">
        <v>22</v>
      </c>
      <c r="L284">
        <v>1480226400</v>
      </c>
      <c r="M284">
        <v>1480744800</v>
      </c>
      <c r="N284" s="13">
        <v>42701.25</v>
      </c>
      <c r="O284" s="13"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4"/>
        <v>18.728395061728396</v>
      </c>
      <c r="G285" t="s">
        <v>14</v>
      </c>
      <c r="H285">
        <v>29</v>
      </c>
      <c r="I285" s="9">
        <v>0.64580672626649638</v>
      </c>
      <c r="J285" t="s">
        <v>36</v>
      </c>
      <c r="K285" t="s">
        <v>37</v>
      </c>
      <c r="L285">
        <v>1464584400</v>
      </c>
      <c r="M285">
        <v>1465016400</v>
      </c>
      <c r="N285" s="13">
        <v>42520.208333333328</v>
      </c>
      <c r="O285" s="13"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4"/>
        <v>83.193877551020407</v>
      </c>
      <c r="G286" t="s">
        <v>14</v>
      </c>
      <c r="H286">
        <v>132</v>
      </c>
      <c r="I286" s="9">
        <v>0.63025664811379101</v>
      </c>
      <c r="J286" t="s">
        <v>21</v>
      </c>
      <c r="K286" t="s">
        <v>22</v>
      </c>
      <c r="L286">
        <v>1335848400</v>
      </c>
      <c r="M286">
        <v>1336280400</v>
      </c>
      <c r="N286" s="13">
        <v>41030.208333333336</v>
      </c>
      <c r="O286" s="13"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4"/>
        <v>706.33333333333337</v>
      </c>
      <c r="G287" t="s">
        <v>20</v>
      </c>
      <c r="H287">
        <v>254</v>
      </c>
      <c r="I287" s="9">
        <v>2.7808398950131235</v>
      </c>
      <c r="J287" t="s">
        <v>21</v>
      </c>
      <c r="K287" t="s">
        <v>22</v>
      </c>
      <c r="L287">
        <v>1473483600</v>
      </c>
      <c r="M287">
        <v>1476766800</v>
      </c>
      <c r="N287" s="13">
        <v>42623.208333333328</v>
      </c>
      <c r="O287" s="13"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4"/>
        <v>17.446030330062445</v>
      </c>
      <c r="G288" t="s">
        <v>74</v>
      </c>
      <c r="H288">
        <v>184</v>
      </c>
      <c r="I288" s="9">
        <v>9.481538222860024E-2</v>
      </c>
      <c r="J288" t="s">
        <v>21</v>
      </c>
      <c r="K288" t="s">
        <v>22</v>
      </c>
      <c r="L288">
        <v>1479880800</v>
      </c>
      <c r="M288">
        <v>1480485600</v>
      </c>
      <c r="N288" s="13">
        <v>42697.25</v>
      </c>
      <c r="O288" s="13"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4"/>
        <v>209.73015873015873</v>
      </c>
      <c r="G289" t="s">
        <v>20</v>
      </c>
      <c r="H289">
        <v>176</v>
      </c>
      <c r="I289" s="9">
        <v>1.1916486291486292</v>
      </c>
      <c r="J289" t="s">
        <v>21</v>
      </c>
      <c r="K289" t="s">
        <v>22</v>
      </c>
      <c r="L289">
        <v>1430197200</v>
      </c>
      <c r="M289">
        <v>1430197200</v>
      </c>
      <c r="N289" s="13">
        <v>42122.208333333328</v>
      </c>
      <c r="O289" s="13"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4"/>
        <v>97.785714285714292</v>
      </c>
      <c r="G290" t="s">
        <v>14</v>
      </c>
      <c r="H290">
        <v>137</v>
      </c>
      <c r="I290" s="9">
        <v>0.71376433785192916</v>
      </c>
      <c r="J290" t="s">
        <v>36</v>
      </c>
      <c r="K290" t="s">
        <v>37</v>
      </c>
      <c r="L290">
        <v>1331701200</v>
      </c>
      <c r="M290">
        <v>1331787600</v>
      </c>
      <c r="N290" s="13">
        <v>40982.208333333336</v>
      </c>
      <c r="O290" s="13"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4"/>
        <v>1684.25</v>
      </c>
      <c r="G291" t="s">
        <v>20</v>
      </c>
      <c r="H291">
        <v>337</v>
      </c>
      <c r="I291" s="9">
        <v>4.9977744807121658</v>
      </c>
      <c r="J291" t="s">
        <v>15</v>
      </c>
      <c r="K291" t="s">
        <v>16</v>
      </c>
      <c r="L291">
        <v>1438578000</v>
      </c>
      <c r="M291">
        <v>1438837200</v>
      </c>
      <c r="N291" s="13">
        <v>42219.208333333328</v>
      </c>
      <c r="O291" s="13"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4"/>
        <v>54.402135231316727</v>
      </c>
      <c r="G292" t="s">
        <v>14</v>
      </c>
      <c r="H292">
        <v>908</v>
      </c>
      <c r="I292" s="9">
        <v>5.9914245849467758E-2</v>
      </c>
      <c r="J292" t="s">
        <v>21</v>
      </c>
      <c r="K292" t="s">
        <v>22</v>
      </c>
      <c r="L292">
        <v>1368162000</v>
      </c>
      <c r="M292">
        <v>1370926800</v>
      </c>
      <c r="N292" s="13">
        <v>41404.208333333336</v>
      </c>
      <c r="O292" s="13"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4"/>
        <v>456.61111111111109</v>
      </c>
      <c r="G293" t="s">
        <v>20</v>
      </c>
      <c r="H293">
        <v>107</v>
      </c>
      <c r="I293" s="9">
        <v>4.2673935617860845</v>
      </c>
      <c r="J293" t="s">
        <v>21</v>
      </c>
      <c r="K293" t="s">
        <v>22</v>
      </c>
      <c r="L293">
        <v>1318654800</v>
      </c>
      <c r="M293">
        <v>1319000400</v>
      </c>
      <c r="N293" s="13">
        <v>40831.208333333336</v>
      </c>
      <c r="O293" s="13"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4"/>
        <v>9.8219178082191778</v>
      </c>
      <c r="G294" t="s">
        <v>14</v>
      </c>
      <c r="H294">
        <v>10</v>
      </c>
      <c r="I294" s="9">
        <v>0.98219178082191783</v>
      </c>
      <c r="J294" t="s">
        <v>21</v>
      </c>
      <c r="K294" t="s">
        <v>22</v>
      </c>
      <c r="L294">
        <v>1331874000</v>
      </c>
      <c r="M294">
        <v>1333429200</v>
      </c>
      <c r="N294" s="13">
        <v>40984.208333333336</v>
      </c>
      <c r="O294" s="13"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4"/>
        <v>16.384615384615383</v>
      </c>
      <c r="G295" t="s">
        <v>74</v>
      </c>
      <c r="H295">
        <v>32</v>
      </c>
      <c r="I295" s="9">
        <v>0.51201923076923073</v>
      </c>
      <c r="J295" t="s">
        <v>107</v>
      </c>
      <c r="K295" t="s">
        <v>108</v>
      </c>
      <c r="L295">
        <v>1286254800</v>
      </c>
      <c r="M295">
        <v>1287032400</v>
      </c>
      <c r="N295" s="13">
        <v>40456.208333333336</v>
      </c>
      <c r="O295" s="13"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4"/>
        <v>1339.6666666666667</v>
      </c>
      <c r="G296" t="s">
        <v>20</v>
      </c>
      <c r="H296">
        <v>183</v>
      </c>
      <c r="I296" s="9">
        <v>7.3205828779599278</v>
      </c>
      <c r="J296" t="s">
        <v>21</v>
      </c>
      <c r="K296" t="s">
        <v>22</v>
      </c>
      <c r="L296">
        <v>1540530000</v>
      </c>
      <c r="M296">
        <v>1541570400</v>
      </c>
      <c r="N296" s="13">
        <v>43399.208333333328</v>
      </c>
      <c r="O296" s="13"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4"/>
        <v>35.650077760497666</v>
      </c>
      <c r="G297" t="s">
        <v>14</v>
      </c>
      <c r="H297">
        <v>1910</v>
      </c>
      <c r="I297" s="9">
        <v>1.866496217827103E-2</v>
      </c>
      <c r="J297" t="s">
        <v>98</v>
      </c>
      <c r="K297" t="s">
        <v>99</v>
      </c>
      <c r="L297">
        <v>1381813200</v>
      </c>
      <c r="M297">
        <v>1383976800</v>
      </c>
      <c r="N297" s="13">
        <v>41562.208333333336</v>
      </c>
      <c r="O297" s="13"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4"/>
        <v>54.950819672131146</v>
      </c>
      <c r="G298" t="s">
        <v>14</v>
      </c>
      <c r="H298">
        <v>38</v>
      </c>
      <c r="I298" s="9">
        <v>1.446074201898188</v>
      </c>
      <c r="J298" t="s">
        <v>26</v>
      </c>
      <c r="K298" t="s">
        <v>27</v>
      </c>
      <c r="L298">
        <v>1548655200</v>
      </c>
      <c r="M298">
        <v>1550556000</v>
      </c>
      <c r="N298" s="13">
        <v>43493.25</v>
      </c>
      <c r="O298" s="13"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4"/>
        <v>94.236111111111114</v>
      </c>
      <c r="G299" t="s">
        <v>14</v>
      </c>
      <c r="H299">
        <v>104</v>
      </c>
      <c r="I299" s="9">
        <v>0.90611645299145305</v>
      </c>
      <c r="J299" t="s">
        <v>26</v>
      </c>
      <c r="K299" t="s">
        <v>27</v>
      </c>
      <c r="L299">
        <v>1389679200</v>
      </c>
      <c r="M299">
        <v>1390456800</v>
      </c>
      <c r="N299" s="13">
        <v>41653.25</v>
      </c>
      <c r="O299" s="13"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4"/>
        <v>143.91428571428571</v>
      </c>
      <c r="G300" t="s">
        <v>20</v>
      </c>
      <c r="H300">
        <v>72</v>
      </c>
      <c r="I300" s="9">
        <v>1.9988095238095238</v>
      </c>
      <c r="J300" t="s">
        <v>21</v>
      </c>
      <c r="K300" t="s">
        <v>22</v>
      </c>
      <c r="L300">
        <v>1456466400</v>
      </c>
      <c r="M300">
        <v>1458018000</v>
      </c>
      <c r="N300" s="13">
        <v>42426.25</v>
      </c>
      <c r="O300" s="13"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4"/>
        <v>51.421052631578945</v>
      </c>
      <c r="G301" t="s">
        <v>14</v>
      </c>
      <c r="H301">
        <v>49</v>
      </c>
      <c r="I301" s="9">
        <v>1.0494092373791621</v>
      </c>
      <c r="J301" t="s">
        <v>21</v>
      </c>
      <c r="K301" t="s">
        <v>22</v>
      </c>
      <c r="L301">
        <v>1456984800</v>
      </c>
      <c r="M301">
        <v>1461819600</v>
      </c>
      <c r="N301" s="13">
        <v>42432.25</v>
      </c>
      <c r="O301" s="13"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4"/>
        <v>5</v>
      </c>
      <c r="G302" t="s">
        <v>14</v>
      </c>
      <c r="H302">
        <v>1</v>
      </c>
      <c r="I302" s="9"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v>42977.208333333328</v>
      </c>
      <c r="O302" s="13"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4"/>
        <v>1344.6666666666667</v>
      </c>
      <c r="G303" t="s">
        <v>20</v>
      </c>
      <c r="H303">
        <v>295</v>
      </c>
      <c r="I303" s="9">
        <v>4.5581920903954805</v>
      </c>
      <c r="J303" t="s">
        <v>21</v>
      </c>
      <c r="K303" t="s">
        <v>22</v>
      </c>
      <c r="L303">
        <v>1424930400</v>
      </c>
      <c r="M303">
        <v>1426395600</v>
      </c>
      <c r="N303" s="13">
        <v>42061.25</v>
      </c>
      <c r="O303" s="13"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4"/>
        <v>31.844940867279899</v>
      </c>
      <c r="G304" t="s">
        <v>14</v>
      </c>
      <c r="H304">
        <v>245</v>
      </c>
      <c r="I304" s="9">
        <v>0.12997935047869347</v>
      </c>
      <c r="J304" t="s">
        <v>21</v>
      </c>
      <c r="K304" t="s">
        <v>22</v>
      </c>
      <c r="L304">
        <v>1535864400</v>
      </c>
      <c r="M304">
        <v>1537074000</v>
      </c>
      <c r="N304" s="13">
        <v>43345.208333333328</v>
      </c>
      <c r="O304" s="13"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4"/>
        <v>82.617647058823536</v>
      </c>
      <c r="G305" t="s">
        <v>14</v>
      </c>
      <c r="H305">
        <v>32</v>
      </c>
      <c r="I305" s="9">
        <v>2.5818014705882355</v>
      </c>
      <c r="J305" t="s">
        <v>21</v>
      </c>
      <c r="K305" t="s">
        <v>22</v>
      </c>
      <c r="L305">
        <v>1452146400</v>
      </c>
      <c r="M305">
        <v>1452578400</v>
      </c>
      <c r="N305" s="13">
        <v>42376.25</v>
      </c>
      <c r="O305" s="13"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4"/>
        <v>546.14285714285722</v>
      </c>
      <c r="G306" t="s">
        <v>20</v>
      </c>
      <c r="H306">
        <v>142</v>
      </c>
      <c r="I306" s="9">
        <v>3.8460764587525156</v>
      </c>
      <c r="J306" t="s">
        <v>21</v>
      </c>
      <c r="K306" t="s">
        <v>22</v>
      </c>
      <c r="L306">
        <v>1470546000</v>
      </c>
      <c r="M306">
        <v>1474088400</v>
      </c>
      <c r="N306" s="13">
        <v>42589.208333333328</v>
      </c>
      <c r="O306" s="13"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4"/>
        <v>286.21428571428572</v>
      </c>
      <c r="G307" t="s">
        <v>20</v>
      </c>
      <c r="H307">
        <v>85</v>
      </c>
      <c r="I307" s="9">
        <v>3.3672268907563025</v>
      </c>
      <c r="J307" t="s">
        <v>21</v>
      </c>
      <c r="K307" t="s">
        <v>22</v>
      </c>
      <c r="L307">
        <v>1458363600</v>
      </c>
      <c r="M307">
        <v>1461906000</v>
      </c>
      <c r="N307" s="13">
        <v>42448.208333333328</v>
      </c>
      <c r="O307" s="13"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4"/>
        <v>7.9076923076923071</v>
      </c>
      <c r="G308" t="s">
        <v>14</v>
      </c>
      <c r="H308">
        <v>7</v>
      </c>
      <c r="I308" s="9">
        <v>1.1296703296703297</v>
      </c>
      <c r="J308" t="s">
        <v>21</v>
      </c>
      <c r="K308" t="s">
        <v>22</v>
      </c>
      <c r="L308">
        <v>1500008400</v>
      </c>
      <c r="M308">
        <v>1500267600</v>
      </c>
      <c r="N308" s="13">
        <v>42930.208333333328</v>
      </c>
      <c r="O308" s="13"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4"/>
        <v>132.13677811550153</v>
      </c>
      <c r="G309" t="s">
        <v>20</v>
      </c>
      <c r="H309">
        <v>659</v>
      </c>
      <c r="I309" s="9">
        <v>0.20051104418133767</v>
      </c>
      <c r="J309" t="s">
        <v>36</v>
      </c>
      <c r="K309" t="s">
        <v>37</v>
      </c>
      <c r="L309">
        <v>1338958800</v>
      </c>
      <c r="M309">
        <v>1340686800</v>
      </c>
      <c r="N309" s="13">
        <v>41066.208333333336</v>
      </c>
      <c r="O309" s="13"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4"/>
        <v>74.077834179357026</v>
      </c>
      <c r="G310" t="s">
        <v>14</v>
      </c>
      <c r="H310">
        <v>803</v>
      </c>
      <c r="I310" s="9">
        <v>9.2251350161092191E-2</v>
      </c>
      <c r="J310" t="s">
        <v>21</v>
      </c>
      <c r="K310" t="s">
        <v>22</v>
      </c>
      <c r="L310">
        <v>1303102800</v>
      </c>
      <c r="M310">
        <v>1303189200</v>
      </c>
      <c r="N310" s="13">
        <v>40651.208333333336</v>
      </c>
      <c r="O310" s="13"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4"/>
        <v>75.292682926829272</v>
      </c>
      <c r="G311" t="s">
        <v>74</v>
      </c>
      <c r="H311">
        <v>75</v>
      </c>
      <c r="I311" s="9">
        <v>1.0039024390243902</v>
      </c>
      <c r="J311" t="s">
        <v>21</v>
      </c>
      <c r="K311" t="s">
        <v>22</v>
      </c>
      <c r="L311">
        <v>1316581200</v>
      </c>
      <c r="M311">
        <v>1318309200</v>
      </c>
      <c r="N311" s="13">
        <v>40807.208333333336</v>
      </c>
      <c r="O311" s="13"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4"/>
        <v>20.333333333333332</v>
      </c>
      <c r="G312" t="s">
        <v>14</v>
      </c>
      <c r="H312">
        <v>16</v>
      </c>
      <c r="I312" s="9">
        <v>1.2708333333333333</v>
      </c>
      <c r="J312" t="s">
        <v>21</v>
      </c>
      <c r="K312" t="s">
        <v>22</v>
      </c>
      <c r="L312">
        <v>1270789200</v>
      </c>
      <c r="M312">
        <v>1272171600</v>
      </c>
      <c r="N312" s="13">
        <v>40277.208333333336</v>
      </c>
      <c r="O312" s="13"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4"/>
        <v>203.36507936507937</v>
      </c>
      <c r="G313" t="s">
        <v>20</v>
      </c>
      <c r="H313">
        <v>121</v>
      </c>
      <c r="I313" s="9">
        <v>1.6807031352485897</v>
      </c>
      <c r="J313" t="s">
        <v>21</v>
      </c>
      <c r="K313" t="s">
        <v>22</v>
      </c>
      <c r="L313">
        <v>1297836000</v>
      </c>
      <c r="M313">
        <v>1298872800</v>
      </c>
      <c r="N313" s="13">
        <v>40590.25</v>
      </c>
      <c r="O313" s="13"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4"/>
        <v>310.2284263959391</v>
      </c>
      <c r="G314" t="s">
        <v>20</v>
      </c>
      <c r="H314">
        <v>3742</v>
      </c>
      <c r="I314" s="9">
        <v>8.2904443184377091E-2</v>
      </c>
      <c r="J314" t="s">
        <v>21</v>
      </c>
      <c r="K314" t="s">
        <v>22</v>
      </c>
      <c r="L314">
        <v>1382677200</v>
      </c>
      <c r="M314">
        <v>1383282000</v>
      </c>
      <c r="N314" s="13">
        <v>41572.208333333336</v>
      </c>
      <c r="O314" s="13"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4"/>
        <v>395.31818181818181</v>
      </c>
      <c r="G315" t="s">
        <v>20</v>
      </c>
      <c r="H315">
        <v>223</v>
      </c>
      <c r="I315" s="9">
        <v>1.7727272727272727</v>
      </c>
      <c r="J315" t="s">
        <v>21</v>
      </c>
      <c r="K315" t="s">
        <v>22</v>
      </c>
      <c r="L315">
        <v>1330322400</v>
      </c>
      <c r="M315">
        <v>1330495200</v>
      </c>
      <c r="N315" s="13">
        <v>40966.25</v>
      </c>
      <c r="O315" s="13"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4"/>
        <v>294.71428571428572</v>
      </c>
      <c r="G316" t="s">
        <v>20</v>
      </c>
      <c r="H316">
        <v>133</v>
      </c>
      <c r="I316" s="9">
        <v>2.2158968850698173</v>
      </c>
      <c r="J316" t="s">
        <v>21</v>
      </c>
      <c r="K316" t="s">
        <v>22</v>
      </c>
      <c r="L316">
        <v>1552366800</v>
      </c>
      <c r="M316">
        <v>1552798800</v>
      </c>
      <c r="N316" s="13">
        <v>43536.208333333328</v>
      </c>
      <c r="O316" s="13"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4"/>
        <v>33.89473684210526</v>
      </c>
      <c r="G317" t="s">
        <v>14</v>
      </c>
      <c r="H317">
        <v>31</v>
      </c>
      <c r="I317" s="9">
        <v>1.0933786078098471</v>
      </c>
      <c r="J317" t="s">
        <v>21</v>
      </c>
      <c r="K317" t="s">
        <v>22</v>
      </c>
      <c r="L317">
        <v>1400907600</v>
      </c>
      <c r="M317">
        <v>1403413200</v>
      </c>
      <c r="N317" s="13">
        <v>41783.208333333336</v>
      </c>
      <c r="O317" s="13"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4"/>
        <v>66.677083333333329</v>
      </c>
      <c r="G318" t="s">
        <v>14</v>
      </c>
      <c r="H318">
        <v>108</v>
      </c>
      <c r="I318" s="9">
        <v>0.61738040123456783</v>
      </c>
      <c r="J318" t="s">
        <v>107</v>
      </c>
      <c r="K318" t="s">
        <v>108</v>
      </c>
      <c r="L318">
        <v>1574143200</v>
      </c>
      <c r="M318">
        <v>1574229600</v>
      </c>
      <c r="N318" s="13">
        <v>43788.25</v>
      </c>
      <c r="O318" s="13"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4"/>
        <v>19.227272727272727</v>
      </c>
      <c r="G319" t="s">
        <v>14</v>
      </c>
      <c r="H319">
        <v>30</v>
      </c>
      <c r="I319" s="9">
        <v>0.64090909090909087</v>
      </c>
      <c r="J319" t="s">
        <v>21</v>
      </c>
      <c r="K319" t="s">
        <v>22</v>
      </c>
      <c r="L319">
        <v>1494738000</v>
      </c>
      <c r="M319">
        <v>1495861200</v>
      </c>
      <c r="N319" s="13">
        <v>42869.208333333328</v>
      </c>
      <c r="O319" s="13"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4"/>
        <v>15.842105263157894</v>
      </c>
      <c r="G320" t="s">
        <v>14</v>
      </c>
      <c r="H320">
        <v>17</v>
      </c>
      <c r="I320" s="9">
        <v>0.93188854489164086</v>
      </c>
      <c r="J320" t="s">
        <v>21</v>
      </c>
      <c r="K320" t="s">
        <v>22</v>
      </c>
      <c r="L320">
        <v>1392357600</v>
      </c>
      <c r="M320">
        <v>1392530400</v>
      </c>
      <c r="N320" s="13">
        <v>41684.25</v>
      </c>
      <c r="O320" s="13"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4"/>
        <v>38.702380952380956</v>
      </c>
      <c r="G321" t="s">
        <v>74</v>
      </c>
      <c r="H321">
        <v>64</v>
      </c>
      <c r="I321" s="9">
        <v>0.60472470238095244</v>
      </c>
      <c r="J321" t="s">
        <v>21</v>
      </c>
      <c r="K321" t="s">
        <v>22</v>
      </c>
      <c r="L321">
        <v>1281589200</v>
      </c>
      <c r="M321">
        <v>1283662800</v>
      </c>
      <c r="N321" s="13">
        <v>40402.208333333336</v>
      </c>
      <c r="O321" s="13"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4"/>
        <v>9.5876777251184837</v>
      </c>
      <c r="G322" t="s">
        <v>14</v>
      </c>
      <c r="H322">
        <v>80</v>
      </c>
      <c r="I322" s="9">
        <v>0.11984597156398105</v>
      </c>
      <c r="J322" t="s">
        <v>21</v>
      </c>
      <c r="K322" t="s">
        <v>22</v>
      </c>
      <c r="L322">
        <v>1305003600</v>
      </c>
      <c r="M322">
        <v>1305781200</v>
      </c>
      <c r="N322" s="13">
        <v>40673.208333333336</v>
      </c>
      <c r="O322" s="13"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5">(E323/D323)*100</f>
        <v>94.144366197183089</v>
      </c>
      <c r="G323" t="s">
        <v>14</v>
      </c>
      <c r="H323">
        <v>2468</v>
      </c>
      <c r="I323" s="9">
        <v>3.8146015476978559E-2</v>
      </c>
      <c r="J323" t="s">
        <v>21</v>
      </c>
      <c r="K323" t="s">
        <v>22</v>
      </c>
      <c r="L323">
        <v>1301634000</v>
      </c>
      <c r="M323">
        <v>1302325200</v>
      </c>
      <c r="N323" s="13">
        <v>40634.208333333336</v>
      </c>
      <c r="O323" s="13"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5"/>
        <v>166.56234096692114</v>
      </c>
      <c r="G324" t="s">
        <v>20</v>
      </c>
      <c r="H324">
        <v>5168</v>
      </c>
      <c r="I324" s="9">
        <v>3.2229555140658117E-2</v>
      </c>
      <c r="J324" t="s">
        <v>21</v>
      </c>
      <c r="K324" t="s">
        <v>22</v>
      </c>
      <c r="L324">
        <v>1290664800</v>
      </c>
      <c r="M324">
        <v>1291788000</v>
      </c>
      <c r="N324" s="13">
        <v>40507.25</v>
      </c>
      <c r="O324" s="13"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5"/>
        <v>24.134831460674157</v>
      </c>
      <c r="G325" t="s">
        <v>14</v>
      </c>
      <c r="H325">
        <v>26</v>
      </c>
      <c r="I325" s="9">
        <v>0.92826274848746759</v>
      </c>
      <c r="J325" t="s">
        <v>40</v>
      </c>
      <c r="K325" t="s">
        <v>41</v>
      </c>
      <c r="L325">
        <v>1395896400</v>
      </c>
      <c r="M325">
        <v>1396069200</v>
      </c>
      <c r="N325" s="13">
        <v>41725.208333333336</v>
      </c>
      <c r="O325" s="13"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5"/>
        <v>164.05633802816902</v>
      </c>
      <c r="G326" t="s">
        <v>20</v>
      </c>
      <c r="H326">
        <v>307</v>
      </c>
      <c r="I326" s="9">
        <v>0.5343854658898014</v>
      </c>
      <c r="J326" t="s">
        <v>21</v>
      </c>
      <c r="K326" t="s">
        <v>22</v>
      </c>
      <c r="L326">
        <v>1434862800</v>
      </c>
      <c r="M326">
        <v>1435899600</v>
      </c>
      <c r="N326" s="13">
        <v>42176.208333333328</v>
      </c>
      <c r="O326" s="13"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5"/>
        <v>90.723076923076931</v>
      </c>
      <c r="G327" t="s">
        <v>14</v>
      </c>
      <c r="H327">
        <v>73</v>
      </c>
      <c r="I327" s="9">
        <v>1.242781875658588</v>
      </c>
      <c r="J327" t="s">
        <v>21</v>
      </c>
      <c r="K327" t="s">
        <v>22</v>
      </c>
      <c r="L327">
        <v>1529125200</v>
      </c>
      <c r="M327">
        <v>1531112400</v>
      </c>
      <c r="N327" s="13">
        <v>43267.208333333328</v>
      </c>
      <c r="O327" s="13"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5"/>
        <v>46.194444444444443</v>
      </c>
      <c r="G328" t="s">
        <v>14</v>
      </c>
      <c r="H328">
        <v>128</v>
      </c>
      <c r="I328" s="9">
        <v>0.36089409722222221</v>
      </c>
      <c r="J328" t="s">
        <v>21</v>
      </c>
      <c r="K328" t="s">
        <v>22</v>
      </c>
      <c r="L328">
        <v>1451109600</v>
      </c>
      <c r="M328">
        <v>1451628000</v>
      </c>
      <c r="N328" s="13">
        <v>42364.25</v>
      </c>
      <c r="O328" s="13"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5"/>
        <v>38.53846153846154</v>
      </c>
      <c r="G329" t="s">
        <v>14</v>
      </c>
      <c r="H329">
        <v>33</v>
      </c>
      <c r="I329" s="9">
        <v>1.1678321678321679</v>
      </c>
      <c r="J329" t="s">
        <v>21</v>
      </c>
      <c r="K329" t="s">
        <v>22</v>
      </c>
      <c r="L329">
        <v>1566968400</v>
      </c>
      <c r="M329">
        <v>1567314000</v>
      </c>
      <c r="N329" s="13">
        <v>43705.208333333328</v>
      </c>
      <c r="O329" s="13"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5"/>
        <v>133.56231003039514</v>
      </c>
      <c r="G330" t="s">
        <v>20</v>
      </c>
      <c r="H330">
        <v>2441</v>
      </c>
      <c r="I330" s="9">
        <v>5.4716226968617429E-2</v>
      </c>
      <c r="J330" t="s">
        <v>21</v>
      </c>
      <c r="K330" t="s">
        <v>22</v>
      </c>
      <c r="L330">
        <v>1543557600</v>
      </c>
      <c r="M330">
        <v>1544508000</v>
      </c>
      <c r="N330" s="13">
        <v>43434.25</v>
      </c>
      <c r="O330" s="13"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5"/>
        <v>22.896588486140725</v>
      </c>
      <c r="G331" t="s">
        <v>47</v>
      </c>
      <c r="H331">
        <v>211</v>
      </c>
      <c r="I331" s="9">
        <v>0.10851463737507452</v>
      </c>
      <c r="J331" t="s">
        <v>21</v>
      </c>
      <c r="K331" t="s">
        <v>22</v>
      </c>
      <c r="L331">
        <v>1481522400</v>
      </c>
      <c r="M331">
        <v>1482472800</v>
      </c>
      <c r="N331" s="13">
        <v>42716.25</v>
      </c>
      <c r="O331" s="13"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5"/>
        <v>184.95548961424333</v>
      </c>
      <c r="G332" t="s">
        <v>20</v>
      </c>
      <c r="H332">
        <v>1385</v>
      </c>
      <c r="I332" s="9">
        <v>0.13354186975757643</v>
      </c>
      <c r="J332" t="s">
        <v>40</v>
      </c>
      <c r="K332" t="s">
        <v>41</v>
      </c>
      <c r="L332">
        <v>1512712800</v>
      </c>
      <c r="M332">
        <v>1512799200</v>
      </c>
      <c r="N332" s="13">
        <v>43077.25</v>
      </c>
      <c r="O332" s="13"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5"/>
        <v>443.72727272727275</v>
      </c>
      <c r="G333" t="s">
        <v>20</v>
      </c>
      <c r="H333">
        <v>190</v>
      </c>
      <c r="I333" s="9">
        <v>2.3354066985645936</v>
      </c>
      <c r="J333" t="s">
        <v>21</v>
      </c>
      <c r="K333" t="s">
        <v>22</v>
      </c>
      <c r="L333">
        <v>1324274400</v>
      </c>
      <c r="M333">
        <v>1324360800</v>
      </c>
      <c r="N333" s="13">
        <v>40896.25</v>
      </c>
      <c r="O333" s="13"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5"/>
        <v>199.9806763285024</v>
      </c>
      <c r="G334" t="s">
        <v>20</v>
      </c>
      <c r="H334">
        <v>470</v>
      </c>
      <c r="I334" s="9">
        <v>0.4254908006989413</v>
      </c>
      <c r="J334" t="s">
        <v>21</v>
      </c>
      <c r="K334" t="s">
        <v>22</v>
      </c>
      <c r="L334">
        <v>1364446800</v>
      </c>
      <c r="M334">
        <v>1364533200</v>
      </c>
      <c r="N334" s="13">
        <v>41361.208333333336</v>
      </c>
      <c r="O334" s="13"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5"/>
        <v>123.95833333333333</v>
      </c>
      <c r="G335" t="s">
        <v>20</v>
      </c>
      <c r="H335">
        <v>253</v>
      </c>
      <c r="I335" s="9">
        <v>0.48995388669301709</v>
      </c>
      <c r="J335" t="s">
        <v>21</v>
      </c>
      <c r="K335" t="s">
        <v>22</v>
      </c>
      <c r="L335">
        <v>1542693600</v>
      </c>
      <c r="M335">
        <v>1545112800</v>
      </c>
      <c r="N335" s="13">
        <v>43424.25</v>
      </c>
      <c r="O335" s="13"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5"/>
        <v>186.61329305135951</v>
      </c>
      <c r="G336" t="s">
        <v>20</v>
      </c>
      <c r="H336">
        <v>1113</v>
      </c>
      <c r="I336" s="9">
        <v>0.16766692996528257</v>
      </c>
      <c r="J336" t="s">
        <v>21</v>
      </c>
      <c r="K336" t="s">
        <v>22</v>
      </c>
      <c r="L336">
        <v>1515564000</v>
      </c>
      <c r="M336">
        <v>1516168800</v>
      </c>
      <c r="N336" s="13">
        <v>43110.25</v>
      </c>
      <c r="O336" s="13"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5"/>
        <v>114.28538550057536</v>
      </c>
      <c r="G337" t="s">
        <v>20</v>
      </c>
      <c r="H337">
        <v>2283</v>
      </c>
      <c r="I337" s="9">
        <v>5.0059301577124557E-2</v>
      </c>
      <c r="J337" t="s">
        <v>21</v>
      </c>
      <c r="K337" t="s">
        <v>22</v>
      </c>
      <c r="L337">
        <v>1573797600</v>
      </c>
      <c r="M337">
        <v>1574920800</v>
      </c>
      <c r="N337" s="13">
        <v>43784.25</v>
      </c>
      <c r="O337" s="13"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5"/>
        <v>97.032531824611041</v>
      </c>
      <c r="G338" t="s">
        <v>14</v>
      </c>
      <c r="H338">
        <v>1072</v>
      </c>
      <c r="I338" s="9">
        <v>9.0515421478181937E-2</v>
      </c>
      <c r="J338" t="s">
        <v>21</v>
      </c>
      <c r="K338" t="s">
        <v>22</v>
      </c>
      <c r="L338">
        <v>1292392800</v>
      </c>
      <c r="M338">
        <v>1292479200</v>
      </c>
      <c r="N338" s="13">
        <v>40527.25</v>
      </c>
      <c r="O338" s="13"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5"/>
        <v>122.81904761904762</v>
      </c>
      <c r="G339" t="s">
        <v>20</v>
      </c>
      <c r="H339">
        <v>1095</v>
      </c>
      <c r="I339" s="9">
        <v>0.11216351380734943</v>
      </c>
      <c r="J339" t="s">
        <v>21</v>
      </c>
      <c r="K339" t="s">
        <v>22</v>
      </c>
      <c r="L339">
        <v>1573452000</v>
      </c>
      <c r="M339">
        <v>1573538400</v>
      </c>
      <c r="N339" s="13">
        <v>43780.25</v>
      </c>
      <c r="O339" s="13"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5"/>
        <v>179.14326647564468</v>
      </c>
      <c r="G340" t="s">
        <v>20</v>
      </c>
      <c r="H340">
        <v>1690</v>
      </c>
      <c r="I340" s="9">
        <v>0.10600193282582525</v>
      </c>
      <c r="J340" t="s">
        <v>21</v>
      </c>
      <c r="K340" t="s">
        <v>22</v>
      </c>
      <c r="L340">
        <v>1317790800</v>
      </c>
      <c r="M340">
        <v>1320382800</v>
      </c>
      <c r="N340" s="13">
        <v>40821.208333333336</v>
      </c>
      <c r="O340" s="13"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5"/>
        <v>79.951577402787962</v>
      </c>
      <c r="G341" t="s">
        <v>74</v>
      </c>
      <c r="H341">
        <v>1297</v>
      </c>
      <c r="I341" s="9">
        <v>6.1643467542627575E-2</v>
      </c>
      <c r="J341" t="s">
        <v>15</v>
      </c>
      <c r="K341" t="s">
        <v>16</v>
      </c>
      <c r="L341">
        <v>1501650000</v>
      </c>
      <c r="M341">
        <v>1502859600</v>
      </c>
      <c r="N341" s="13">
        <v>42949.208333333328</v>
      </c>
      <c r="O341" s="13"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5"/>
        <v>94.242587601078171</v>
      </c>
      <c r="G342" t="s">
        <v>14</v>
      </c>
      <c r="H342">
        <v>393</v>
      </c>
      <c r="I342" s="9">
        <v>0.23980302188569508</v>
      </c>
      <c r="J342" t="s">
        <v>21</v>
      </c>
      <c r="K342" t="s">
        <v>22</v>
      </c>
      <c r="L342">
        <v>1323669600</v>
      </c>
      <c r="M342">
        <v>1323756000</v>
      </c>
      <c r="N342" s="13">
        <v>40889.25</v>
      </c>
      <c r="O342" s="13"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5"/>
        <v>84.669291338582681</v>
      </c>
      <c r="G343" t="s">
        <v>14</v>
      </c>
      <c r="H343">
        <v>1257</v>
      </c>
      <c r="I343" s="9">
        <v>6.7358226999668008E-2</v>
      </c>
      <c r="J343" t="s">
        <v>21</v>
      </c>
      <c r="K343" t="s">
        <v>22</v>
      </c>
      <c r="L343">
        <v>1440738000</v>
      </c>
      <c r="M343">
        <v>1441342800</v>
      </c>
      <c r="N343" s="13">
        <v>42244.208333333328</v>
      </c>
      <c r="O343" s="13"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5"/>
        <v>66.521920668058456</v>
      </c>
      <c r="G344" t="s">
        <v>14</v>
      </c>
      <c r="H344">
        <v>328</v>
      </c>
      <c r="I344" s="9">
        <v>0.20281073374408065</v>
      </c>
      <c r="J344" t="s">
        <v>21</v>
      </c>
      <c r="K344" t="s">
        <v>22</v>
      </c>
      <c r="L344">
        <v>1374296400</v>
      </c>
      <c r="M344">
        <v>1375333200</v>
      </c>
      <c r="N344" s="13">
        <v>41475.208333333336</v>
      </c>
      <c r="O344" s="13"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5"/>
        <v>53.922222222222224</v>
      </c>
      <c r="G345" t="s">
        <v>14</v>
      </c>
      <c r="H345">
        <v>147</v>
      </c>
      <c r="I345" s="9">
        <v>0.36681783824640968</v>
      </c>
      <c r="J345" t="s">
        <v>21</v>
      </c>
      <c r="K345" t="s">
        <v>22</v>
      </c>
      <c r="L345">
        <v>1384840800</v>
      </c>
      <c r="M345">
        <v>1389420000</v>
      </c>
      <c r="N345" s="13">
        <v>41597.25</v>
      </c>
      <c r="O345" s="13"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5"/>
        <v>41.983299595141702</v>
      </c>
      <c r="G346" t="s">
        <v>14</v>
      </c>
      <c r="H346">
        <v>830</v>
      </c>
      <c r="I346" s="9">
        <v>5.0582288668845427E-2</v>
      </c>
      <c r="J346" t="s">
        <v>21</v>
      </c>
      <c r="K346" t="s">
        <v>22</v>
      </c>
      <c r="L346">
        <v>1516600800</v>
      </c>
      <c r="M346">
        <v>1520056800</v>
      </c>
      <c r="N346" s="13">
        <v>43122.25</v>
      </c>
      <c r="O346" s="13"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5"/>
        <v>14.69479695431472</v>
      </c>
      <c r="G347" t="s">
        <v>14</v>
      </c>
      <c r="H347">
        <v>331</v>
      </c>
      <c r="I347" s="9">
        <v>4.439515696167589E-2</v>
      </c>
      <c r="J347" t="s">
        <v>40</v>
      </c>
      <c r="K347" t="s">
        <v>41</v>
      </c>
      <c r="L347">
        <v>1436418000</v>
      </c>
      <c r="M347">
        <v>1436504400</v>
      </c>
      <c r="N347" s="13">
        <v>42194.208333333328</v>
      </c>
      <c r="O347" s="13"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5"/>
        <v>34.475000000000001</v>
      </c>
      <c r="G348" t="s">
        <v>14</v>
      </c>
      <c r="H348">
        <v>25</v>
      </c>
      <c r="I348" s="9">
        <v>1.379</v>
      </c>
      <c r="J348" t="s">
        <v>21</v>
      </c>
      <c r="K348" t="s">
        <v>22</v>
      </c>
      <c r="L348">
        <v>1503550800</v>
      </c>
      <c r="M348">
        <v>1508302800</v>
      </c>
      <c r="N348" s="13">
        <v>42971.208333333328</v>
      </c>
      <c r="O348" s="13"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5"/>
        <v>1400.7777777777778</v>
      </c>
      <c r="G349" t="s">
        <v>20</v>
      </c>
      <c r="H349">
        <v>191</v>
      </c>
      <c r="I349" s="9">
        <v>7.33391506689936</v>
      </c>
      <c r="J349" t="s">
        <v>21</v>
      </c>
      <c r="K349" t="s">
        <v>22</v>
      </c>
      <c r="L349">
        <v>1423634400</v>
      </c>
      <c r="M349">
        <v>1425708000</v>
      </c>
      <c r="N349" s="13">
        <v>42046.25</v>
      </c>
      <c r="O349" s="13"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5"/>
        <v>71.770351758793964</v>
      </c>
      <c r="G350" t="s">
        <v>14</v>
      </c>
      <c r="H350">
        <v>3483</v>
      </c>
      <c r="I350" s="9">
        <v>2.0605900591097893E-2</v>
      </c>
      <c r="J350" t="s">
        <v>21</v>
      </c>
      <c r="K350" t="s">
        <v>22</v>
      </c>
      <c r="L350">
        <v>1487224800</v>
      </c>
      <c r="M350">
        <v>1488348000</v>
      </c>
      <c r="N350" s="13">
        <v>42782.25</v>
      </c>
      <c r="O350" s="13"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5"/>
        <v>53.074115044247783</v>
      </c>
      <c r="G351" t="s">
        <v>14</v>
      </c>
      <c r="H351">
        <v>923</v>
      </c>
      <c r="I351" s="9">
        <v>5.7501749777083187E-2</v>
      </c>
      <c r="J351" t="s">
        <v>21</v>
      </c>
      <c r="K351" t="s">
        <v>22</v>
      </c>
      <c r="L351">
        <v>1500008400</v>
      </c>
      <c r="M351">
        <v>1502600400</v>
      </c>
      <c r="N351" s="13">
        <v>42930.208333333328</v>
      </c>
      <c r="O351" s="13"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5"/>
        <v>5</v>
      </c>
      <c r="G352" t="s">
        <v>14</v>
      </c>
      <c r="H352">
        <v>1</v>
      </c>
      <c r="I352" s="9"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v>42144.208333333328</v>
      </c>
      <c r="O352" s="13"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5"/>
        <v>127.70715249662618</v>
      </c>
      <c r="G353" t="s">
        <v>20</v>
      </c>
      <c r="H353">
        <v>2013</v>
      </c>
      <c r="I353" s="9">
        <v>6.3441208393753695E-2</v>
      </c>
      <c r="J353" t="s">
        <v>21</v>
      </c>
      <c r="K353" t="s">
        <v>22</v>
      </c>
      <c r="L353">
        <v>1440392400</v>
      </c>
      <c r="M353">
        <v>1441602000</v>
      </c>
      <c r="N353" s="13">
        <v>42240.208333333328</v>
      </c>
      <c r="O353" s="13"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5"/>
        <v>34.892857142857139</v>
      </c>
      <c r="G354" t="s">
        <v>14</v>
      </c>
      <c r="H354">
        <v>33</v>
      </c>
      <c r="I354" s="9">
        <v>1.0573593073593073</v>
      </c>
      <c r="J354" t="s">
        <v>15</v>
      </c>
      <c r="K354" t="s">
        <v>16</v>
      </c>
      <c r="L354">
        <v>1446876000</v>
      </c>
      <c r="M354">
        <v>1447567200</v>
      </c>
      <c r="N354" s="13">
        <v>42315.25</v>
      </c>
      <c r="O354" s="13"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5"/>
        <v>410.59821428571428</v>
      </c>
      <c r="G355" t="s">
        <v>20</v>
      </c>
      <c r="H355">
        <v>1703</v>
      </c>
      <c r="I355" s="9">
        <v>0.24110288566395435</v>
      </c>
      <c r="J355" t="s">
        <v>21</v>
      </c>
      <c r="K355" t="s">
        <v>22</v>
      </c>
      <c r="L355">
        <v>1562302800</v>
      </c>
      <c r="M355">
        <v>1562389200</v>
      </c>
      <c r="N355" s="13">
        <v>43651.208333333328</v>
      </c>
      <c r="O355" s="13"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5"/>
        <v>123.73770491803278</v>
      </c>
      <c r="G356" t="s">
        <v>20</v>
      </c>
      <c r="H356">
        <v>80</v>
      </c>
      <c r="I356" s="9">
        <v>1.5467213114754097</v>
      </c>
      <c r="J356" t="s">
        <v>36</v>
      </c>
      <c r="K356" t="s">
        <v>37</v>
      </c>
      <c r="L356">
        <v>1378184400</v>
      </c>
      <c r="M356">
        <v>1378789200</v>
      </c>
      <c r="N356" s="13">
        <v>41520.208333333336</v>
      </c>
      <c r="O356" s="13"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5"/>
        <v>58.973684210526315</v>
      </c>
      <c r="G357" t="s">
        <v>47</v>
      </c>
      <c r="H357">
        <v>86</v>
      </c>
      <c r="I357" s="9">
        <v>0.68574051407588743</v>
      </c>
      <c r="J357" t="s">
        <v>21</v>
      </c>
      <c r="K357" t="s">
        <v>22</v>
      </c>
      <c r="L357">
        <v>1485064800</v>
      </c>
      <c r="M357">
        <v>1488520800</v>
      </c>
      <c r="N357" s="13">
        <v>42757.25</v>
      </c>
      <c r="O357" s="13"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5"/>
        <v>36.892473118279568</v>
      </c>
      <c r="G358" t="s">
        <v>14</v>
      </c>
      <c r="H358">
        <v>40</v>
      </c>
      <c r="I358" s="9">
        <v>0.92231182795698918</v>
      </c>
      <c r="J358" t="s">
        <v>107</v>
      </c>
      <c r="K358" t="s">
        <v>108</v>
      </c>
      <c r="L358">
        <v>1326520800</v>
      </c>
      <c r="M358">
        <v>1327298400</v>
      </c>
      <c r="N358" s="13">
        <v>40922.25</v>
      </c>
      <c r="O358" s="13"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5"/>
        <v>184.91304347826087</v>
      </c>
      <c r="G359" t="s">
        <v>20</v>
      </c>
      <c r="H359">
        <v>41</v>
      </c>
      <c r="I359" s="9">
        <v>4.5100742311770947</v>
      </c>
      <c r="J359" t="s">
        <v>21</v>
      </c>
      <c r="K359" t="s">
        <v>22</v>
      </c>
      <c r="L359">
        <v>1441256400</v>
      </c>
      <c r="M359">
        <v>1443416400</v>
      </c>
      <c r="N359" s="13">
        <v>42250.208333333328</v>
      </c>
      <c r="O359" s="13"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5"/>
        <v>11.814432989690722</v>
      </c>
      <c r="G360" t="s">
        <v>14</v>
      </c>
      <c r="H360">
        <v>23</v>
      </c>
      <c r="I360" s="9">
        <v>0.51367099955177054</v>
      </c>
      <c r="J360" t="s">
        <v>15</v>
      </c>
      <c r="K360" t="s">
        <v>16</v>
      </c>
      <c r="L360">
        <v>1533877200</v>
      </c>
      <c r="M360">
        <v>1534136400</v>
      </c>
      <c r="N360" s="13">
        <v>43322.208333333328</v>
      </c>
      <c r="O360" s="13"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5"/>
        <v>298.7</v>
      </c>
      <c r="G361" t="s">
        <v>20</v>
      </c>
      <c r="H361">
        <v>187</v>
      </c>
      <c r="I361" s="9">
        <v>1.597326203208556</v>
      </c>
      <c r="J361" t="s">
        <v>21</v>
      </c>
      <c r="K361" t="s">
        <v>22</v>
      </c>
      <c r="L361">
        <v>1314421200</v>
      </c>
      <c r="M361">
        <v>1315026000</v>
      </c>
      <c r="N361" s="13">
        <v>40782.208333333336</v>
      </c>
      <c r="O361" s="13"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5"/>
        <v>226.35175879396985</v>
      </c>
      <c r="G362" t="s">
        <v>20</v>
      </c>
      <c r="H362">
        <v>2875</v>
      </c>
      <c r="I362" s="9">
        <v>7.8731046537032986E-2</v>
      </c>
      <c r="J362" t="s">
        <v>40</v>
      </c>
      <c r="K362" t="s">
        <v>41</v>
      </c>
      <c r="L362">
        <v>1293861600</v>
      </c>
      <c r="M362">
        <v>1295071200</v>
      </c>
      <c r="N362" s="13">
        <v>40544.25</v>
      </c>
      <c r="O362" s="13"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5"/>
        <v>173.56363636363636</v>
      </c>
      <c r="G363" t="s">
        <v>20</v>
      </c>
      <c r="H363">
        <v>88</v>
      </c>
      <c r="I363" s="9">
        <v>1.9723140495867768</v>
      </c>
      <c r="J363" t="s">
        <v>21</v>
      </c>
      <c r="K363" t="s">
        <v>22</v>
      </c>
      <c r="L363">
        <v>1507352400</v>
      </c>
      <c r="M363">
        <v>1509426000</v>
      </c>
      <c r="N363" s="13">
        <v>43015.208333333328</v>
      </c>
      <c r="O363" s="13"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5"/>
        <v>371.75675675675677</v>
      </c>
      <c r="G364" t="s">
        <v>20</v>
      </c>
      <c r="H364">
        <v>191</v>
      </c>
      <c r="I364" s="9">
        <v>1.9463704542238573</v>
      </c>
      <c r="J364" t="s">
        <v>21</v>
      </c>
      <c r="K364" t="s">
        <v>22</v>
      </c>
      <c r="L364">
        <v>1296108000</v>
      </c>
      <c r="M364">
        <v>1299391200</v>
      </c>
      <c r="N364" s="13">
        <v>40570.25</v>
      </c>
      <c r="O364" s="13"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5"/>
        <v>160.19230769230771</v>
      </c>
      <c r="G365" t="s">
        <v>20</v>
      </c>
      <c r="H365">
        <v>139</v>
      </c>
      <c r="I365" s="9">
        <v>1.1524626452684008</v>
      </c>
      <c r="J365" t="s">
        <v>21</v>
      </c>
      <c r="K365" t="s">
        <v>22</v>
      </c>
      <c r="L365">
        <v>1324965600</v>
      </c>
      <c r="M365">
        <v>1325052000</v>
      </c>
      <c r="N365" s="13">
        <v>40904.25</v>
      </c>
      <c r="O365" s="13"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5"/>
        <v>1616.3333333333335</v>
      </c>
      <c r="G366" t="s">
        <v>20</v>
      </c>
      <c r="H366">
        <v>186</v>
      </c>
      <c r="I366" s="9">
        <v>8.6899641577060933</v>
      </c>
      <c r="J366" t="s">
        <v>21</v>
      </c>
      <c r="K366" t="s">
        <v>22</v>
      </c>
      <c r="L366">
        <v>1520229600</v>
      </c>
      <c r="M366">
        <v>1522818000</v>
      </c>
      <c r="N366" s="13">
        <v>43164.25</v>
      </c>
      <c r="O366" s="13"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5"/>
        <v>733.4375</v>
      </c>
      <c r="G367" t="s">
        <v>20</v>
      </c>
      <c r="H367">
        <v>112</v>
      </c>
      <c r="I367" s="9">
        <v>6.5485491071428568</v>
      </c>
      <c r="J367" t="s">
        <v>26</v>
      </c>
      <c r="K367" t="s">
        <v>27</v>
      </c>
      <c r="L367">
        <v>1482991200</v>
      </c>
      <c r="M367">
        <v>1485324000</v>
      </c>
      <c r="N367" s="13">
        <v>42733.25</v>
      </c>
      <c r="O367" s="13"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5"/>
        <v>592.11111111111109</v>
      </c>
      <c r="G368" t="s">
        <v>20</v>
      </c>
      <c r="H368">
        <v>101</v>
      </c>
      <c r="I368" s="9">
        <v>5.8624862486248626</v>
      </c>
      <c r="J368" t="s">
        <v>21</v>
      </c>
      <c r="K368" t="s">
        <v>22</v>
      </c>
      <c r="L368">
        <v>1294034400</v>
      </c>
      <c r="M368">
        <v>1294120800</v>
      </c>
      <c r="N368" s="13">
        <v>40546.25</v>
      </c>
      <c r="O368" s="13"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5"/>
        <v>18.888888888888889</v>
      </c>
      <c r="G369" t="s">
        <v>14</v>
      </c>
      <c r="H369">
        <v>75</v>
      </c>
      <c r="I369" s="9">
        <v>0.25185185185185188</v>
      </c>
      <c r="J369" t="s">
        <v>21</v>
      </c>
      <c r="K369" t="s">
        <v>22</v>
      </c>
      <c r="L369">
        <v>1413608400</v>
      </c>
      <c r="M369">
        <v>1415685600</v>
      </c>
      <c r="N369" s="13">
        <v>41930.208333333336</v>
      </c>
      <c r="O369" s="13"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5"/>
        <v>276.80769230769232</v>
      </c>
      <c r="G370" t="s">
        <v>20</v>
      </c>
      <c r="H370">
        <v>206</v>
      </c>
      <c r="I370" s="9">
        <v>1.3437266616878267</v>
      </c>
      <c r="J370" t="s">
        <v>40</v>
      </c>
      <c r="K370" t="s">
        <v>41</v>
      </c>
      <c r="L370">
        <v>1286946000</v>
      </c>
      <c r="M370">
        <v>1288933200</v>
      </c>
      <c r="N370" s="13">
        <v>40464.208333333336</v>
      </c>
      <c r="O370" s="13"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5"/>
        <v>273.01851851851848</v>
      </c>
      <c r="G371" t="s">
        <v>20</v>
      </c>
      <c r="H371">
        <v>154</v>
      </c>
      <c r="I371" s="9">
        <v>1.7728475228475227</v>
      </c>
      <c r="J371" t="s">
        <v>21</v>
      </c>
      <c r="K371" t="s">
        <v>22</v>
      </c>
      <c r="L371">
        <v>1359871200</v>
      </c>
      <c r="M371">
        <v>1363237200</v>
      </c>
      <c r="N371" s="13">
        <v>41308.25</v>
      </c>
      <c r="O371" s="13"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5"/>
        <v>159.36331255565449</v>
      </c>
      <c r="G372" t="s">
        <v>20</v>
      </c>
      <c r="H372">
        <v>5966</v>
      </c>
      <c r="I372" s="9">
        <v>2.6711919637219996E-2</v>
      </c>
      <c r="J372" t="s">
        <v>21</v>
      </c>
      <c r="K372" t="s">
        <v>22</v>
      </c>
      <c r="L372">
        <v>1555304400</v>
      </c>
      <c r="M372">
        <v>1555822800</v>
      </c>
      <c r="N372" s="13">
        <v>43570.208333333328</v>
      </c>
      <c r="O372" s="13"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5"/>
        <v>67.869978858350947</v>
      </c>
      <c r="G373" t="s">
        <v>14</v>
      </c>
      <c r="H373">
        <v>2176</v>
      </c>
      <c r="I373" s="9">
        <v>3.119024763710981E-2</v>
      </c>
      <c r="J373" t="s">
        <v>21</v>
      </c>
      <c r="K373" t="s">
        <v>22</v>
      </c>
      <c r="L373">
        <v>1423375200</v>
      </c>
      <c r="M373">
        <v>1427778000</v>
      </c>
      <c r="N373" s="13">
        <v>42043.25</v>
      </c>
      <c r="O373" s="13"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5"/>
        <v>1591.5555555555554</v>
      </c>
      <c r="G374" t="s">
        <v>20</v>
      </c>
      <c r="H374">
        <v>169</v>
      </c>
      <c r="I374" s="9">
        <v>9.41748849441157</v>
      </c>
      <c r="J374" t="s">
        <v>21</v>
      </c>
      <c r="K374" t="s">
        <v>22</v>
      </c>
      <c r="L374">
        <v>1420696800</v>
      </c>
      <c r="M374">
        <v>1422424800</v>
      </c>
      <c r="N374" s="13">
        <v>42012.25</v>
      </c>
      <c r="O374" s="13"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5"/>
        <v>730.18222222222221</v>
      </c>
      <c r="G375" t="s">
        <v>20</v>
      </c>
      <c r="H375">
        <v>2106</v>
      </c>
      <c r="I375" s="9">
        <v>0.34671520523372373</v>
      </c>
      <c r="J375" t="s">
        <v>21</v>
      </c>
      <c r="K375" t="s">
        <v>22</v>
      </c>
      <c r="L375">
        <v>1502946000</v>
      </c>
      <c r="M375">
        <v>1503637200</v>
      </c>
      <c r="N375" s="13">
        <v>42964.208333333328</v>
      </c>
      <c r="O375" s="13"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5"/>
        <v>13.185782556750297</v>
      </c>
      <c r="G376" t="s">
        <v>14</v>
      </c>
      <c r="H376">
        <v>441</v>
      </c>
      <c r="I376" s="9">
        <v>2.9899733688776183E-2</v>
      </c>
      <c r="J376" t="s">
        <v>21</v>
      </c>
      <c r="K376" t="s">
        <v>22</v>
      </c>
      <c r="L376">
        <v>1547186400</v>
      </c>
      <c r="M376">
        <v>1547618400</v>
      </c>
      <c r="N376" s="13">
        <v>43476.25</v>
      </c>
      <c r="O376" s="13"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5"/>
        <v>54.777777777777779</v>
      </c>
      <c r="G377" t="s">
        <v>14</v>
      </c>
      <c r="H377">
        <v>25</v>
      </c>
      <c r="I377" s="9">
        <v>2.1911111111111112</v>
      </c>
      <c r="J377" t="s">
        <v>21</v>
      </c>
      <c r="K377" t="s">
        <v>22</v>
      </c>
      <c r="L377">
        <v>1444971600</v>
      </c>
      <c r="M377">
        <v>1449900000</v>
      </c>
      <c r="N377" s="13">
        <v>42293.208333333328</v>
      </c>
      <c r="O377" s="13"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5"/>
        <v>361.02941176470591</v>
      </c>
      <c r="G378" t="s">
        <v>20</v>
      </c>
      <c r="H378">
        <v>131</v>
      </c>
      <c r="I378" s="9">
        <v>2.7559497081275262</v>
      </c>
      <c r="J378" t="s">
        <v>21</v>
      </c>
      <c r="K378" t="s">
        <v>22</v>
      </c>
      <c r="L378">
        <v>1404622800</v>
      </c>
      <c r="M378">
        <v>1405141200</v>
      </c>
      <c r="N378" s="13">
        <v>41826.208333333336</v>
      </c>
      <c r="O378" s="13"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5"/>
        <v>10.257545271629779</v>
      </c>
      <c r="G379" t="s">
        <v>14</v>
      </c>
      <c r="H379">
        <v>127</v>
      </c>
      <c r="I379" s="9">
        <v>8.076807300495889E-2</v>
      </c>
      <c r="J379" t="s">
        <v>21</v>
      </c>
      <c r="K379" t="s">
        <v>22</v>
      </c>
      <c r="L379">
        <v>1571720400</v>
      </c>
      <c r="M379">
        <v>1572933600</v>
      </c>
      <c r="N379" s="13">
        <v>43760.208333333328</v>
      </c>
      <c r="O379" s="13"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5"/>
        <v>13.962962962962964</v>
      </c>
      <c r="G380" t="s">
        <v>14</v>
      </c>
      <c r="H380">
        <v>355</v>
      </c>
      <c r="I380" s="9">
        <v>3.9332290036515394E-2</v>
      </c>
      <c r="J380" t="s">
        <v>21</v>
      </c>
      <c r="K380" t="s">
        <v>22</v>
      </c>
      <c r="L380">
        <v>1526878800</v>
      </c>
      <c r="M380">
        <v>1530162000</v>
      </c>
      <c r="N380" s="13">
        <v>43241.208333333328</v>
      </c>
      <c r="O380" s="13"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5"/>
        <v>40.444444444444443</v>
      </c>
      <c r="G381" t="s">
        <v>14</v>
      </c>
      <c r="H381">
        <v>44</v>
      </c>
      <c r="I381" s="9">
        <v>0.91919191919191912</v>
      </c>
      <c r="J381" t="s">
        <v>40</v>
      </c>
      <c r="K381" t="s">
        <v>41</v>
      </c>
      <c r="L381">
        <v>1319691600</v>
      </c>
      <c r="M381">
        <v>1320904800</v>
      </c>
      <c r="N381" s="13">
        <v>40843.208333333336</v>
      </c>
      <c r="O381" s="13"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5"/>
        <v>160.32</v>
      </c>
      <c r="G382" t="s">
        <v>20</v>
      </c>
      <c r="H382">
        <v>84</v>
      </c>
      <c r="I382" s="9">
        <v>1.9085714285714286</v>
      </c>
      <c r="J382" t="s">
        <v>21</v>
      </c>
      <c r="K382" t="s">
        <v>22</v>
      </c>
      <c r="L382">
        <v>1371963600</v>
      </c>
      <c r="M382">
        <v>1372395600</v>
      </c>
      <c r="N382" s="13">
        <v>41448.208333333336</v>
      </c>
      <c r="O382" s="13"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5"/>
        <v>183.9433962264151</v>
      </c>
      <c r="G383" t="s">
        <v>20</v>
      </c>
      <c r="H383">
        <v>155</v>
      </c>
      <c r="I383" s="9">
        <v>1.1867315885575167</v>
      </c>
      <c r="J383" t="s">
        <v>21</v>
      </c>
      <c r="K383" t="s">
        <v>22</v>
      </c>
      <c r="L383">
        <v>1433739600</v>
      </c>
      <c r="M383">
        <v>1437714000</v>
      </c>
      <c r="N383" s="13">
        <v>42163.208333333328</v>
      </c>
      <c r="O383" s="13"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5"/>
        <v>63.769230769230766</v>
      </c>
      <c r="G384" t="s">
        <v>14</v>
      </c>
      <c r="H384">
        <v>67</v>
      </c>
      <c r="I384" s="9">
        <v>0.95177956371986216</v>
      </c>
      <c r="J384" t="s">
        <v>21</v>
      </c>
      <c r="K384" t="s">
        <v>22</v>
      </c>
      <c r="L384">
        <v>1508130000</v>
      </c>
      <c r="M384">
        <v>1509771600</v>
      </c>
      <c r="N384" s="13">
        <v>43024.208333333328</v>
      </c>
      <c r="O384" s="13"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5"/>
        <v>225.38095238095238</v>
      </c>
      <c r="G385" t="s">
        <v>20</v>
      </c>
      <c r="H385">
        <v>189</v>
      </c>
      <c r="I385" s="9">
        <v>1.1924918115394305</v>
      </c>
      <c r="J385" t="s">
        <v>21</v>
      </c>
      <c r="K385" t="s">
        <v>22</v>
      </c>
      <c r="L385">
        <v>1550037600</v>
      </c>
      <c r="M385">
        <v>1550556000</v>
      </c>
      <c r="N385" s="13">
        <v>43509.25</v>
      </c>
      <c r="O385" s="13"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5"/>
        <v>172.00961538461539</v>
      </c>
      <c r="G386" t="s">
        <v>20</v>
      </c>
      <c r="H386">
        <v>4799</v>
      </c>
      <c r="I386" s="9">
        <v>3.584280378925097E-2</v>
      </c>
      <c r="J386" t="s">
        <v>21</v>
      </c>
      <c r="K386" t="s">
        <v>22</v>
      </c>
      <c r="L386">
        <v>1486706400</v>
      </c>
      <c r="M386">
        <v>1489039200</v>
      </c>
      <c r="N386" s="13">
        <v>42776.25</v>
      </c>
      <c r="O386" s="13"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6">(E387/D387)*100</f>
        <v>146.16709511568124</v>
      </c>
      <c r="G387" t="s">
        <v>20</v>
      </c>
      <c r="H387">
        <v>1137</v>
      </c>
      <c r="I387" s="9">
        <v>0.12855505287219107</v>
      </c>
      <c r="J387" t="s">
        <v>21</v>
      </c>
      <c r="K387" t="s">
        <v>22</v>
      </c>
      <c r="L387">
        <v>1553835600</v>
      </c>
      <c r="M387">
        <v>1556600400</v>
      </c>
      <c r="N387" s="13">
        <v>43553.208333333328</v>
      </c>
      <c r="O387" s="13"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6"/>
        <v>76.42361623616236</v>
      </c>
      <c r="G388" t="s">
        <v>14</v>
      </c>
      <c r="H388">
        <v>1068</v>
      </c>
      <c r="I388" s="9">
        <v>7.1557693105020942E-2</v>
      </c>
      <c r="J388" t="s">
        <v>21</v>
      </c>
      <c r="K388" t="s">
        <v>22</v>
      </c>
      <c r="L388">
        <v>1277528400</v>
      </c>
      <c r="M388">
        <v>1278565200</v>
      </c>
      <c r="N388" s="13">
        <v>40355.208333333336</v>
      </c>
      <c r="O388" s="13"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6"/>
        <v>39.261467889908261</v>
      </c>
      <c r="G389" t="s">
        <v>14</v>
      </c>
      <c r="H389">
        <v>424</v>
      </c>
      <c r="I389" s="9">
        <v>9.2597801627142123E-2</v>
      </c>
      <c r="J389" t="s">
        <v>21</v>
      </c>
      <c r="K389" t="s">
        <v>22</v>
      </c>
      <c r="L389">
        <v>1339477200</v>
      </c>
      <c r="M389">
        <v>1339909200</v>
      </c>
      <c r="N389" s="13">
        <v>41072.208333333336</v>
      </c>
      <c r="O389" s="13"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6"/>
        <v>11.270034843205574</v>
      </c>
      <c r="G390" t="s">
        <v>74</v>
      </c>
      <c r="H390">
        <v>145</v>
      </c>
      <c r="I390" s="9">
        <v>7.7724378229003951E-2</v>
      </c>
      <c r="J390" t="s">
        <v>98</v>
      </c>
      <c r="K390" t="s">
        <v>99</v>
      </c>
      <c r="L390">
        <v>1325656800</v>
      </c>
      <c r="M390">
        <v>1325829600</v>
      </c>
      <c r="N390" s="13">
        <v>40912.25</v>
      </c>
      <c r="O390" s="13"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6"/>
        <v>122.11084337349398</v>
      </c>
      <c r="G391" t="s">
        <v>20</v>
      </c>
      <c r="H391">
        <v>1152</v>
      </c>
      <c r="I391" s="9">
        <v>0.10599899598393575</v>
      </c>
      <c r="J391" t="s">
        <v>21</v>
      </c>
      <c r="K391" t="s">
        <v>22</v>
      </c>
      <c r="L391">
        <v>1288242000</v>
      </c>
      <c r="M391">
        <v>1290578400</v>
      </c>
      <c r="N391" s="13">
        <v>40479.208333333336</v>
      </c>
      <c r="O391" s="13"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6"/>
        <v>186.54166666666669</v>
      </c>
      <c r="G392" t="s">
        <v>20</v>
      </c>
      <c r="H392">
        <v>50</v>
      </c>
      <c r="I392" s="9">
        <v>3.7308333333333339</v>
      </c>
      <c r="J392" t="s">
        <v>21</v>
      </c>
      <c r="K392" t="s">
        <v>22</v>
      </c>
      <c r="L392">
        <v>1379048400</v>
      </c>
      <c r="M392">
        <v>1380344400</v>
      </c>
      <c r="N392" s="13">
        <v>41530.208333333336</v>
      </c>
      <c r="O392" s="13"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6"/>
        <v>7.2731788079470201</v>
      </c>
      <c r="G393" t="s">
        <v>14</v>
      </c>
      <c r="H393">
        <v>151</v>
      </c>
      <c r="I393" s="9">
        <v>4.8166747072496824E-2</v>
      </c>
      <c r="J393" t="s">
        <v>21</v>
      </c>
      <c r="K393" t="s">
        <v>22</v>
      </c>
      <c r="L393">
        <v>1389679200</v>
      </c>
      <c r="M393">
        <v>1389852000</v>
      </c>
      <c r="N393" s="13">
        <v>41653.25</v>
      </c>
      <c r="O393" s="13"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6"/>
        <v>65.642371234207957</v>
      </c>
      <c r="G394" t="s">
        <v>14</v>
      </c>
      <c r="H394">
        <v>1608</v>
      </c>
      <c r="I394" s="9">
        <v>4.0822370170527339E-2</v>
      </c>
      <c r="J394" t="s">
        <v>21</v>
      </c>
      <c r="K394" t="s">
        <v>22</v>
      </c>
      <c r="L394">
        <v>1294293600</v>
      </c>
      <c r="M394">
        <v>1294466400</v>
      </c>
      <c r="N394" s="13">
        <v>40549.25</v>
      </c>
      <c r="O394" s="13"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6"/>
        <v>228.96178343949046</v>
      </c>
      <c r="G395" t="s">
        <v>20</v>
      </c>
      <c r="H395">
        <v>3059</v>
      </c>
      <c r="I395" s="9">
        <v>7.4848572552955364E-2</v>
      </c>
      <c r="J395" t="s">
        <v>15</v>
      </c>
      <c r="K395" t="s">
        <v>16</v>
      </c>
      <c r="L395">
        <v>1500267600</v>
      </c>
      <c r="M395">
        <v>1500354000</v>
      </c>
      <c r="N395" s="13">
        <v>42933.208333333328</v>
      </c>
      <c r="O395" s="13"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6"/>
        <v>469.37499999999994</v>
      </c>
      <c r="G396" t="s">
        <v>20</v>
      </c>
      <c r="H396">
        <v>34</v>
      </c>
      <c r="I396" s="9">
        <v>13.805147058823527</v>
      </c>
      <c r="J396" t="s">
        <v>21</v>
      </c>
      <c r="K396" t="s">
        <v>22</v>
      </c>
      <c r="L396">
        <v>1375074000</v>
      </c>
      <c r="M396">
        <v>1375938000</v>
      </c>
      <c r="N396" s="13">
        <v>41484.208333333336</v>
      </c>
      <c r="O396" s="13"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6"/>
        <v>130.11267605633802</v>
      </c>
      <c r="G397" t="s">
        <v>20</v>
      </c>
      <c r="H397">
        <v>220</v>
      </c>
      <c r="I397" s="9">
        <v>0.5914212548015364</v>
      </c>
      <c r="J397" t="s">
        <v>21</v>
      </c>
      <c r="K397" t="s">
        <v>22</v>
      </c>
      <c r="L397">
        <v>1323324000</v>
      </c>
      <c r="M397">
        <v>1323410400</v>
      </c>
      <c r="N397" s="13">
        <v>40885.25</v>
      </c>
      <c r="O397" s="13"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6"/>
        <v>167.05422993492408</v>
      </c>
      <c r="G398" t="s">
        <v>20</v>
      </c>
      <c r="H398">
        <v>1604</v>
      </c>
      <c r="I398" s="9">
        <v>0.10414852240331925</v>
      </c>
      <c r="J398" t="s">
        <v>26</v>
      </c>
      <c r="K398" t="s">
        <v>27</v>
      </c>
      <c r="L398">
        <v>1538715600</v>
      </c>
      <c r="M398">
        <v>1539406800</v>
      </c>
      <c r="N398" s="13">
        <v>43378.208333333328</v>
      </c>
      <c r="O398" s="13"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6"/>
        <v>173.8641975308642</v>
      </c>
      <c r="G399" t="s">
        <v>20</v>
      </c>
      <c r="H399">
        <v>454</v>
      </c>
      <c r="I399" s="9">
        <v>0.38296078751291673</v>
      </c>
      <c r="J399" t="s">
        <v>21</v>
      </c>
      <c r="K399" t="s">
        <v>22</v>
      </c>
      <c r="L399">
        <v>1369285200</v>
      </c>
      <c r="M399">
        <v>1369803600</v>
      </c>
      <c r="N399" s="13">
        <v>41417.208333333336</v>
      </c>
      <c r="O399" s="13"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6"/>
        <v>717.76470588235293</v>
      </c>
      <c r="G400" t="s">
        <v>20</v>
      </c>
      <c r="H400">
        <v>123</v>
      </c>
      <c r="I400" s="9">
        <v>5.8354854136776657</v>
      </c>
      <c r="J400" t="s">
        <v>107</v>
      </c>
      <c r="K400" t="s">
        <v>108</v>
      </c>
      <c r="L400">
        <v>1525755600</v>
      </c>
      <c r="M400">
        <v>1525928400</v>
      </c>
      <c r="N400" s="13">
        <v>43228.208333333328</v>
      </c>
      <c r="O400" s="13"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6"/>
        <v>63.850976361767728</v>
      </c>
      <c r="G401" t="s">
        <v>14</v>
      </c>
      <c r="H401">
        <v>941</v>
      </c>
      <c r="I401" s="9">
        <v>6.7854385081581009E-2</v>
      </c>
      <c r="J401" t="s">
        <v>21</v>
      </c>
      <c r="K401" t="s">
        <v>22</v>
      </c>
      <c r="L401">
        <v>1296626400</v>
      </c>
      <c r="M401">
        <v>1297231200</v>
      </c>
      <c r="N401" s="13">
        <v>40576.25</v>
      </c>
      <c r="O401" s="13"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6"/>
        <v>2</v>
      </c>
      <c r="G402" t="s">
        <v>14</v>
      </c>
      <c r="H402">
        <v>1</v>
      </c>
      <c r="I402" s="9"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v>41502.208333333336</v>
      </c>
      <c r="O402" s="13"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6"/>
        <v>1530.2222222222222</v>
      </c>
      <c r="G403" t="s">
        <v>20</v>
      </c>
      <c r="H403">
        <v>299</v>
      </c>
      <c r="I403" s="9">
        <v>5.1178000743218135</v>
      </c>
      <c r="J403" t="s">
        <v>21</v>
      </c>
      <c r="K403" t="s">
        <v>22</v>
      </c>
      <c r="L403">
        <v>1572152400</v>
      </c>
      <c r="M403">
        <v>1572152400</v>
      </c>
      <c r="N403" s="13">
        <v>43765.208333333328</v>
      </c>
      <c r="O403" s="13"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6"/>
        <v>40.356164383561641</v>
      </c>
      <c r="G404" t="s">
        <v>14</v>
      </c>
      <c r="H404">
        <v>40</v>
      </c>
      <c r="I404" s="9">
        <v>1.008904109589041</v>
      </c>
      <c r="J404" t="s">
        <v>21</v>
      </c>
      <c r="K404" t="s">
        <v>22</v>
      </c>
      <c r="L404">
        <v>1325829600</v>
      </c>
      <c r="M404">
        <v>1329890400</v>
      </c>
      <c r="N404" s="13">
        <v>40914.25</v>
      </c>
      <c r="O404" s="13"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6"/>
        <v>86.220633299284984</v>
      </c>
      <c r="G405" t="s">
        <v>14</v>
      </c>
      <c r="H405">
        <v>3015</v>
      </c>
      <c r="I405" s="9">
        <v>2.8597224974887224E-2</v>
      </c>
      <c r="J405" t="s">
        <v>15</v>
      </c>
      <c r="K405" t="s">
        <v>16</v>
      </c>
      <c r="L405">
        <v>1273640400</v>
      </c>
      <c r="M405">
        <v>1276750800</v>
      </c>
      <c r="N405" s="13">
        <v>40310.208333333336</v>
      </c>
      <c r="O405" s="13"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6"/>
        <v>315.58486707566465</v>
      </c>
      <c r="G406" t="s">
        <v>20</v>
      </c>
      <c r="H406">
        <v>2237</v>
      </c>
      <c r="I406" s="9">
        <v>0.14107504116033287</v>
      </c>
      <c r="J406" t="s">
        <v>21</v>
      </c>
      <c r="K406" t="s">
        <v>22</v>
      </c>
      <c r="L406">
        <v>1510639200</v>
      </c>
      <c r="M406">
        <v>1510898400</v>
      </c>
      <c r="N406" s="13">
        <v>43053.25</v>
      </c>
      <c r="O406" s="13"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6"/>
        <v>89.618243243243242</v>
      </c>
      <c r="G407" t="s">
        <v>14</v>
      </c>
      <c r="H407">
        <v>435</v>
      </c>
      <c r="I407" s="9">
        <v>0.20601894998446724</v>
      </c>
      <c r="J407" t="s">
        <v>21</v>
      </c>
      <c r="K407" t="s">
        <v>22</v>
      </c>
      <c r="L407">
        <v>1528088400</v>
      </c>
      <c r="M407">
        <v>1532408400</v>
      </c>
      <c r="N407" s="13">
        <v>43255.208333333328</v>
      </c>
      <c r="O407" s="13"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6"/>
        <v>182.14503816793894</v>
      </c>
      <c r="G408" t="s">
        <v>20</v>
      </c>
      <c r="H408">
        <v>645</v>
      </c>
      <c r="I408" s="9">
        <v>0.28239540801230845</v>
      </c>
      <c r="J408" t="s">
        <v>21</v>
      </c>
      <c r="K408" t="s">
        <v>22</v>
      </c>
      <c r="L408">
        <v>1359525600</v>
      </c>
      <c r="M408">
        <v>1360562400</v>
      </c>
      <c r="N408" s="13">
        <v>41304.25</v>
      </c>
      <c r="O408" s="13"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6"/>
        <v>355.88235294117646</v>
      </c>
      <c r="G409" t="s">
        <v>20</v>
      </c>
      <c r="H409">
        <v>484</v>
      </c>
      <c r="I409" s="9">
        <v>0.73529411764705876</v>
      </c>
      <c r="J409" t="s">
        <v>36</v>
      </c>
      <c r="K409" t="s">
        <v>37</v>
      </c>
      <c r="L409">
        <v>1570942800</v>
      </c>
      <c r="M409">
        <v>1571547600</v>
      </c>
      <c r="N409" s="13">
        <v>43751.208333333328</v>
      </c>
      <c r="O409" s="13"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6"/>
        <v>131.83695652173913</v>
      </c>
      <c r="G410" t="s">
        <v>20</v>
      </c>
      <c r="H410">
        <v>154</v>
      </c>
      <c r="I410" s="9">
        <v>0.85608413325804622</v>
      </c>
      <c r="J410" t="s">
        <v>15</v>
      </c>
      <c r="K410" t="s">
        <v>16</v>
      </c>
      <c r="L410">
        <v>1466398800</v>
      </c>
      <c r="M410">
        <v>1468126800</v>
      </c>
      <c r="N410" s="13">
        <v>42541.208333333328</v>
      </c>
      <c r="O410" s="13"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6"/>
        <v>46.315634218289084</v>
      </c>
      <c r="G411" t="s">
        <v>14</v>
      </c>
      <c r="H411">
        <v>714</v>
      </c>
      <c r="I411" s="9">
        <v>6.4867835039620569E-2</v>
      </c>
      <c r="J411" t="s">
        <v>21</v>
      </c>
      <c r="K411" t="s">
        <v>22</v>
      </c>
      <c r="L411">
        <v>1492491600</v>
      </c>
      <c r="M411">
        <v>1492837200</v>
      </c>
      <c r="N411" s="13">
        <v>42843.208333333328</v>
      </c>
      <c r="O411" s="13"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6"/>
        <v>36.132726089785294</v>
      </c>
      <c r="G412" t="s">
        <v>47</v>
      </c>
      <c r="H412">
        <v>1111</v>
      </c>
      <c r="I412" s="9">
        <v>3.25227057513819E-2</v>
      </c>
      <c r="J412" t="s">
        <v>21</v>
      </c>
      <c r="K412" t="s">
        <v>22</v>
      </c>
      <c r="L412">
        <v>1430197200</v>
      </c>
      <c r="M412">
        <v>1430197200</v>
      </c>
      <c r="N412" s="13">
        <v>42122.208333333328</v>
      </c>
      <c r="O412" s="13"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6"/>
        <v>104.62820512820512</v>
      </c>
      <c r="G413" t="s">
        <v>20</v>
      </c>
      <c r="H413">
        <v>82</v>
      </c>
      <c r="I413" s="9">
        <v>1.2759537210756722</v>
      </c>
      <c r="J413" t="s">
        <v>21</v>
      </c>
      <c r="K413" t="s">
        <v>22</v>
      </c>
      <c r="L413">
        <v>1496034000</v>
      </c>
      <c r="M413">
        <v>1496206800</v>
      </c>
      <c r="N413" s="13">
        <v>42884.208333333328</v>
      </c>
      <c r="O413" s="13"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6"/>
        <v>668.85714285714289</v>
      </c>
      <c r="G414" t="s">
        <v>20</v>
      </c>
      <c r="H414">
        <v>134</v>
      </c>
      <c r="I414" s="9">
        <v>4.9914712153518126</v>
      </c>
      <c r="J414" t="s">
        <v>21</v>
      </c>
      <c r="K414" t="s">
        <v>22</v>
      </c>
      <c r="L414">
        <v>1388728800</v>
      </c>
      <c r="M414">
        <v>1389592800</v>
      </c>
      <c r="N414" s="13">
        <v>41642.25</v>
      </c>
      <c r="O414" s="13"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6"/>
        <v>62.072823218997364</v>
      </c>
      <c r="G415" t="s">
        <v>47</v>
      </c>
      <c r="H415">
        <v>1089</v>
      </c>
      <c r="I415" s="9">
        <v>5.6999837666664249E-2</v>
      </c>
      <c r="J415" t="s">
        <v>21</v>
      </c>
      <c r="K415" t="s">
        <v>22</v>
      </c>
      <c r="L415">
        <v>1543298400</v>
      </c>
      <c r="M415">
        <v>1545631200</v>
      </c>
      <c r="N415" s="13">
        <v>43431.25</v>
      </c>
      <c r="O415" s="13"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6"/>
        <v>84.699787460148784</v>
      </c>
      <c r="G416" t="s">
        <v>14</v>
      </c>
      <c r="H416">
        <v>5497</v>
      </c>
      <c r="I416" s="9">
        <v>1.5408365919619572E-2</v>
      </c>
      <c r="J416" t="s">
        <v>21</v>
      </c>
      <c r="K416" t="s">
        <v>22</v>
      </c>
      <c r="L416">
        <v>1271739600</v>
      </c>
      <c r="M416">
        <v>1272430800</v>
      </c>
      <c r="N416" s="13">
        <v>40288.208333333336</v>
      </c>
      <c r="O416" s="13"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6"/>
        <v>11.059030837004405</v>
      </c>
      <c r="G417" t="s">
        <v>14</v>
      </c>
      <c r="H417">
        <v>418</v>
      </c>
      <c r="I417" s="9">
        <v>2.6457011571780875E-2</v>
      </c>
      <c r="J417" t="s">
        <v>21</v>
      </c>
      <c r="K417" t="s">
        <v>22</v>
      </c>
      <c r="L417">
        <v>1326434400</v>
      </c>
      <c r="M417">
        <v>1327903200</v>
      </c>
      <c r="N417" s="13">
        <v>40921.25</v>
      </c>
      <c r="O417" s="13"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6"/>
        <v>43.838781575037146</v>
      </c>
      <c r="G418" t="s">
        <v>14</v>
      </c>
      <c r="H418">
        <v>1439</v>
      </c>
      <c r="I418" s="9">
        <v>3.0464754395439296E-2</v>
      </c>
      <c r="J418" t="s">
        <v>21</v>
      </c>
      <c r="K418" t="s">
        <v>22</v>
      </c>
      <c r="L418">
        <v>1295244000</v>
      </c>
      <c r="M418">
        <v>1296021600</v>
      </c>
      <c r="N418" s="13">
        <v>40560.25</v>
      </c>
      <c r="O418" s="13"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6"/>
        <v>55.470588235294116</v>
      </c>
      <c r="G419" t="s">
        <v>14</v>
      </c>
      <c r="H419">
        <v>15</v>
      </c>
      <c r="I419" s="9">
        <v>3.6980392156862743</v>
      </c>
      <c r="J419" t="s">
        <v>21</v>
      </c>
      <c r="K419" t="s">
        <v>22</v>
      </c>
      <c r="L419">
        <v>1541221200</v>
      </c>
      <c r="M419">
        <v>1543298400</v>
      </c>
      <c r="N419" s="13">
        <v>43407.208333333328</v>
      </c>
      <c r="O419" s="13"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6"/>
        <v>57.399511301160658</v>
      </c>
      <c r="G420" t="s">
        <v>14</v>
      </c>
      <c r="H420">
        <v>1999</v>
      </c>
      <c r="I420" s="9">
        <v>2.8714112706933796E-2</v>
      </c>
      <c r="J420" t="s">
        <v>15</v>
      </c>
      <c r="K420" t="s">
        <v>16</v>
      </c>
      <c r="L420">
        <v>1336280400</v>
      </c>
      <c r="M420">
        <v>1336366800</v>
      </c>
      <c r="N420" s="13">
        <v>41035.208333333336</v>
      </c>
      <c r="O420" s="13"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6"/>
        <v>123.43497363796135</v>
      </c>
      <c r="G421" t="s">
        <v>20</v>
      </c>
      <c r="H421">
        <v>5203</v>
      </c>
      <c r="I421" s="9">
        <v>2.3723808118001413E-2</v>
      </c>
      <c r="J421" t="s">
        <v>21</v>
      </c>
      <c r="K421" t="s">
        <v>22</v>
      </c>
      <c r="L421">
        <v>1324533600</v>
      </c>
      <c r="M421">
        <v>1325052000</v>
      </c>
      <c r="N421" s="13">
        <v>40899.25</v>
      </c>
      <c r="O421" s="13"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6"/>
        <v>128.46</v>
      </c>
      <c r="G422" t="s">
        <v>20</v>
      </c>
      <c r="H422">
        <v>94</v>
      </c>
      <c r="I422" s="9">
        <v>1.3665957446808512</v>
      </c>
      <c r="J422" t="s">
        <v>21</v>
      </c>
      <c r="K422" t="s">
        <v>22</v>
      </c>
      <c r="L422">
        <v>1498366800</v>
      </c>
      <c r="M422">
        <v>1499576400</v>
      </c>
      <c r="N422" s="13">
        <v>42911.208333333328</v>
      </c>
      <c r="O422" s="13"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6"/>
        <v>63.989361702127653</v>
      </c>
      <c r="G423" t="s">
        <v>14</v>
      </c>
      <c r="H423">
        <v>118</v>
      </c>
      <c r="I423" s="9">
        <v>0.54228272628921736</v>
      </c>
      <c r="J423" t="s">
        <v>21</v>
      </c>
      <c r="K423" t="s">
        <v>22</v>
      </c>
      <c r="L423">
        <v>1498712400</v>
      </c>
      <c r="M423">
        <v>1501304400</v>
      </c>
      <c r="N423" s="13">
        <v>42915.208333333328</v>
      </c>
      <c r="O423" s="13"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6"/>
        <v>127.29885057471265</v>
      </c>
      <c r="G424" t="s">
        <v>20</v>
      </c>
      <c r="H424">
        <v>205</v>
      </c>
      <c r="I424" s="9">
        <v>0.62097000280347636</v>
      </c>
      <c r="J424" t="s">
        <v>21</v>
      </c>
      <c r="K424" t="s">
        <v>22</v>
      </c>
      <c r="L424">
        <v>1271480400</v>
      </c>
      <c r="M424">
        <v>1273208400</v>
      </c>
      <c r="N424" s="13">
        <v>40285.208333333336</v>
      </c>
      <c r="O424" s="13"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6"/>
        <v>10.638024357239512</v>
      </c>
      <c r="G425" t="s">
        <v>14</v>
      </c>
      <c r="H425">
        <v>162</v>
      </c>
      <c r="I425" s="9">
        <v>6.5666817019996992E-2</v>
      </c>
      <c r="J425" t="s">
        <v>21</v>
      </c>
      <c r="K425" t="s">
        <v>22</v>
      </c>
      <c r="L425">
        <v>1316667600</v>
      </c>
      <c r="M425">
        <v>1316840400</v>
      </c>
      <c r="N425" s="13">
        <v>40808.208333333336</v>
      </c>
      <c r="O425" s="13"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6"/>
        <v>40.470588235294116</v>
      </c>
      <c r="G426" t="s">
        <v>14</v>
      </c>
      <c r="H426">
        <v>83</v>
      </c>
      <c r="I426" s="9">
        <v>0.48759744861800142</v>
      </c>
      <c r="J426" t="s">
        <v>21</v>
      </c>
      <c r="K426" t="s">
        <v>22</v>
      </c>
      <c r="L426">
        <v>1524027600</v>
      </c>
      <c r="M426">
        <v>1524546000</v>
      </c>
      <c r="N426" s="13">
        <v>43208.208333333328</v>
      </c>
      <c r="O426" s="13"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6"/>
        <v>287.66666666666663</v>
      </c>
      <c r="G427" t="s">
        <v>20</v>
      </c>
      <c r="H427">
        <v>92</v>
      </c>
      <c r="I427" s="9">
        <v>3.126811594202898</v>
      </c>
      <c r="J427" t="s">
        <v>21</v>
      </c>
      <c r="K427" t="s">
        <v>22</v>
      </c>
      <c r="L427">
        <v>1438059600</v>
      </c>
      <c r="M427">
        <v>1438578000</v>
      </c>
      <c r="N427" s="13">
        <v>42213.208333333328</v>
      </c>
      <c r="O427" s="13"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6"/>
        <v>572.94444444444446</v>
      </c>
      <c r="G428" t="s">
        <v>20</v>
      </c>
      <c r="H428">
        <v>219</v>
      </c>
      <c r="I428" s="9">
        <v>2.6161846778285134</v>
      </c>
      <c r="J428" t="s">
        <v>21</v>
      </c>
      <c r="K428" t="s">
        <v>22</v>
      </c>
      <c r="L428">
        <v>1361944800</v>
      </c>
      <c r="M428">
        <v>1362549600</v>
      </c>
      <c r="N428" s="13">
        <v>41332.25</v>
      </c>
      <c r="O428" s="13"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6"/>
        <v>112.90429799426933</v>
      </c>
      <c r="G429" t="s">
        <v>20</v>
      </c>
      <c r="H429">
        <v>2526</v>
      </c>
      <c r="I429" s="9">
        <v>4.4696871731698069E-2</v>
      </c>
      <c r="J429" t="s">
        <v>21</v>
      </c>
      <c r="K429" t="s">
        <v>22</v>
      </c>
      <c r="L429">
        <v>1410584400</v>
      </c>
      <c r="M429">
        <v>1413349200</v>
      </c>
      <c r="N429" s="13">
        <v>41895.208333333336</v>
      </c>
      <c r="O429" s="13"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6"/>
        <v>46.387573964497044</v>
      </c>
      <c r="G430" t="s">
        <v>14</v>
      </c>
      <c r="H430">
        <v>747</v>
      </c>
      <c r="I430" s="9">
        <v>6.2098492589688144E-2</v>
      </c>
      <c r="J430" t="s">
        <v>21</v>
      </c>
      <c r="K430" t="s">
        <v>22</v>
      </c>
      <c r="L430">
        <v>1297404000</v>
      </c>
      <c r="M430">
        <v>1298008800</v>
      </c>
      <c r="N430" s="13">
        <v>40585.25</v>
      </c>
      <c r="O430" s="13"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6"/>
        <v>90.675916230366497</v>
      </c>
      <c r="G431" t="s">
        <v>74</v>
      </c>
      <c r="H431">
        <v>2138</v>
      </c>
      <c r="I431" s="9">
        <v>4.2411560444511928E-2</v>
      </c>
      <c r="J431" t="s">
        <v>21</v>
      </c>
      <c r="K431" t="s">
        <v>22</v>
      </c>
      <c r="L431">
        <v>1392012000</v>
      </c>
      <c r="M431">
        <v>1394427600</v>
      </c>
      <c r="N431" s="13">
        <v>41680.25</v>
      </c>
      <c r="O431" s="13"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6"/>
        <v>67.740740740740748</v>
      </c>
      <c r="G432" t="s">
        <v>14</v>
      </c>
      <c r="H432">
        <v>84</v>
      </c>
      <c r="I432" s="9">
        <v>0.80643738977072321</v>
      </c>
      <c r="J432" t="s">
        <v>21</v>
      </c>
      <c r="K432" t="s">
        <v>22</v>
      </c>
      <c r="L432">
        <v>1569733200</v>
      </c>
      <c r="M432">
        <v>1572670800</v>
      </c>
      <c r="N432" s="13">
        <v>43737.208333333328</v>
      </c>
      <c r="O432" s="13"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6"/>
        <v>192.49019607843135</v>
      </c>
      <c r="G433" t="s">
        <v>20</v>
      </c>
      <c r="H433">
        <v>94</v>
      </c>
      <c r="I433" s="9">
        <v>2.0477680433875678</v>
      </c>
      <c r="J433" t="s">
        <v>21</v>
      </c>
      <c r="K433" t="s">
        <v>22</v>
      </c>
      <c r="L433">
        <v>1529643600</v>
      </c>
      <c r="M433">
        <v>1531112400</v>
      </c>
      <c r="N433" s="13">
        <v>43273.208333333328</v>
      </c>
      <c r="O433" s="13"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6"/>
        <v>82.714285714285722</v>
      </c>
      <c r="G434" t="s">
        <v>14</v>
      </c>
      <c r="H434">
        <v>91</v>
      </c>
      <c r="I434" s="9">
        <v>0.90894819466248045</v>
      </c>
      <c r="J434" t="s">
        <v>21</v>
      </c>
      <c r="K434" t="s">
        <v>22</v>
      </c>
      <c r="L434">
        <v>1399006800</v>
      </c>
      <c r="M434">
        <v>1400734800</v>
      </c>
      <c r="N434" s="13">
        <v>41761.208333333336</v>
      </c>
      <c r="O434" s="13"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6"/>
        <v>54.163920922570021</v>
      </c>
      <c r="G435" t="s">
        <v>14</v>
      </c>
      <c r="H435">
        <v>792</v>
      </c>
      <c r="I435" s="9">
        <v>6.838878904364902E-2</v>
      </c>
      <c r="J435" t="s">
        <v>21</v>
      </c>
      <c r="K435" t="s">
        <v>22</v>
      </c>
      <c r="L435">
        <v>1385359200</v>
      </c>
      <c r="M435">
        <v>1386741600</v>
      </c>
      <c r="N435" s="13">
        <v>41603.25</v>
      </c>
      <c r="O435" s="13"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6"/>
        <v>16.722222222222221</v>
      </c>
      <c r="G436" t="s">
        <v>74</v>
      </c>
      <c r="H436">
        <v>10</v>
      </c>
      <c r="I436" s="9">
        <v>1.6722222222222221</v>
      </c>
      <c r="J436" t="s">
        <v>15</v>
      </c>
      <c r="K436" t="s">
        <v>16</v>
      </c>
      <c r="L436">
        <v>1480572000</v>
      </c>
      <c r="M436">
        <v>1481781600</v>
      </c>
      <c r="N436" s="13">
        <v>42705.25</v>
      </c>
      <c r="O436" s="13"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6"/>
        <v>116.87664041994749</v>
      </c>
      <c r="G437" t="s">
        <v>20</v>
      </c>
      <c r="H437">
        <v>1713</v>
      </c>
      <c r="I437" s="9">
        <v>6.8229212154084937E-2</v>
      </c>
      <c r="J437" t="s">
        <v>107</v>
      </c>
      <c r="K437" t="s">
        <v>108</v>
      </c>
      <c r="L437">
        <v>1418623200</v>
      </c>
      <c r="M437">
        <v>1419660000</v>
      </c>
      <c r="N437" s="13">
        <v>41988.25</v>
      </c>
      <c r="O437" s="13"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6"/>
        <v>1052.1538461538462</v>
      </c>
      <c r="G438" t="s">
        <v>20</v>
      </c>
      <c r="H438">
        <v>249</v>
      </c>
      <c r="I438" s="9">
        <v>4.2255174544331169</v>
      </c>
      <c r="J438" t="s">
        <v>21</v>
      </c>
      <c r="K438" t="s">
        <v>22</v>
      </c>
      <c r="L438">
        <v>1555736400</v>
      </c>
      <c r="M438">
        <v>1555822800</v>
      </c>
      <c r="N438" s="13">
        <v>43575.208333333328</v>
      </c>
      <c r="O438" s="13"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6"/>
        <v>123.07407407407408</v>
      </c>
      <c r="G439" t="s">
        <v>20</v>
      </c>
      <c r="H439">
        <v>192</v>
      </c>
      <c r="I439" s="9">
        <v>0.64101080246913578</v>
      </c>
      <c r="J439" t="s">
        <v>21</v>
      </c>
      <c r="K439" t="s">
        <v>22</v>
      </c>
      <c r="L439">
        <v>1442120400</v>
      </c>
      <c r="M439">
        <v>1442379600</v>
      </c>
      <c r="N439" s="13">
        <v>42260.208333333328</v>
      </c>
      <c r="O439" s="13"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6"/>
        <v>178.63855421686748</v>
      </c>
      <c r="G440" t="s">
        <v>20</v>
      </c>
      <c r="H440">
        <v>247</v>
      </c>
      <c r="I440" s="9">
        <v>0.72323301302375498</v>
      </c>
      <c r="J440" t="s">
        <v>21</v>
      </c>
      <c r="K440" t="s">
        <v>22</v>
      </c>
      <c r="L440">
        <v>1362376800</v>
      </c>
      <c r="M440">
        <v>1364965200</v>
      </c>
      <c r="N440" s="13">
        <v>41337.25</v>
      </c>
      <c r="O440" s="13"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6"/>
        <v>355.28169014084506</v>
      </c>
      <c r="G441" t="s">
        <v>20</v>
      </c>
      <c r="H441">
        <v>2293</v>
      </c>
      <c r="I441" s="9">
        <v>0.15494186225069562</v>
      </c>
      <c r="J441" t="s">
        <v>21</v>
      </c>
      <c r="K441" t="s">
        <v>22</v>
      </c>
      <c r="L441">
        <v>1478408400</v>
      </c>
      <c r="M441">
        <v>1479016800</v>
      </c>
      <c r="N441" s="13">
        <v>42680.208333333328</v>
      </c>
      <c r="O441" s="13"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6"/>
        <v>161.90634146341463</v>
      </c>
      <c r="G442" t="s">
        <v>20</v>
      </c>
      <c r="H442">
        <v>3131</v>
      </c>
      <c r="I442" s="9">
        <v>5.1710744638586596E-2</v>
      </c>
      <c r="J442" t="s">
        <v>21</v>
      </c>
      <c r="K442" t="s">
        <v>22</v>
      </c>
      <c r="L442">
        <v>1498798800</v>
      </c>
      <c r="M442">
        <v>1499662800</v>
      </c>
      <c r="N442" s="13">
        <v>42916.208333333328</v>
      </c>
      <c r="O442" s="13"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6"/>
        <v>24.914285714285715</v>
      </c>
      <c r="G443" t="s">
        <v>14</v>
      </c>
      <c r="H443">
        <v>32</v>
      </c>
      <c r="I443" s="9">
        <v>0.77857142857142858</v>
      </c>
      <c r="J443" t="s">
        <v>21</v>
      </c>
      <c r="K443" t="s">
        <v>22</v>
      </c>
      <c r="L443">
        <v>1335416400</v>
      </c>
      <c r="M443">
        <v>1337835600</v>
      </c>
      <c r="N443" s="13">
        <v>41025.208333333336</v>
      </c>
      <c r="O443" s="13"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6"/>
        <v>198.72222222222223</v>
      </c>
      <c r="G444" t="s">
        <v>20</v>
      </c>
      <c r="H444">
        <v>143</v>
      </c>
      <c r="I444" s="9">
        <v>1.3896658896658898</v>
      </c>
      <c r="J444" t="s">
        <v>107</v>
      </c>
      <c r="K444" t="s">
        <v>108</v>
      </c>
      <c r="L444">
        <v>1504328400</v>
      </c>
      <c r="M444">
        <v>1505710800</v>
      </c>
      <c r="N444" s="13">
        <v>42980.208333333328</v>
      </c>
      <c r="O444" s="13"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6"/>
        <v>34.752688172043008</v>
      </c>
      <c r="G445" t="s">
        <v>74</v>
      </c>
      <c r="H445">
        <v>90</v>
      </c>
      <c r="I445" s="9">
        <v>0.38614097968936678</v>
      </c>
      <c r="J445" t="s">
        <v>21</v>
      </c>
      <c r="K445" t="s">
        <v>22</v>
      </c>
      <c r="L445">
        <v>1285822800</v>
      </c>
      <c r="M445">
        <v>1287464400</v>
      </c>
      <c r="N445" s="13">
        <v>40451.208333333336</v>
      </c>
      <c r="O445" s="13"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6"/>
        <v>176.41935483870967</v>
      </c>
      <c r="G446" t="s">
        <v>20</v>
      </c>
      <c r="H446">
        <v>296</v>
      </c>
      <c r="I446" s="9">
        <v>0.59601133391455963</v>
      </c>
      <c r="J446" t="s">
        <v>21</v>
      </c>
      <c r="K446" t="s">
        <v>22</v>
      </c>
      <c r="L446">
        <v>1311483600</v>
      </c>
      <c r="M446">
        <v>1311656400</v>
      </c>
      <c r="N446" s="13">
        <v>40748.208333333336</v>
      </c>
      <c r="O446" s="13"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6"/>
        <v>511.38095238095235</v>
      </c>
      <c r="G447" t="s">
        <v>20</v>
      </c>
      <c r="H447">
        <v>170</v>
      </c>
      <c r="I447" s="9">
        <v>3.0081232492997199</v>
      </c>
      <c r="J447" t="s">
        <v>21</v>
      </c>
      <c r="K447" t="s">
        <v>22</v>
      </c>
      <c r="L447">
        <v>1291356000</v>
      </c>
      <c r="M447">
        <v>1293170400</v>
      </c>
      <c r="N447" s="13">
        <v>40515.25</v>
      </c>
      <c r="O447" s="13"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6"/>
        <v>82.044117647058826</v>
      </c>
      <c r="G448" t="s">
        <v>14</v>
      </c>
      <c r="H448">
        <v>186</v>
      </c>
      <c r="I448" s="9">
        <v>0.44109740670461733</v>
      </c>
      <c r="J448" t="s">
        <v>21</v>
      </c>
      <c r="K448" t="s">
        <v>22</v>
      </c>
      <c r="L448">
        <v>1355810400</v>
      </c>
      <c r="M448">
        <v>1355983200</v>
      </c>
      <c r="N448" s="13">
        <v>41261.25</v>
      </c>
      <c r="O448" s="13"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6"/>
        <v>24.326030927835053</v>
      </c>
      <c r="G449" t="s">
        <v>74</v>
      </c>
      <c r="H449">
        <v>439</v>
      </c>
      <c r="I449" s="9">
        <v>5.5412371134020623E-2</v>
      </c>
      <c r="J449" t="s">
        <v>40</v>
      </c>
      <c r="K449" t="s">
        <v>41</v>
      </c>
      <c r="L449">
        <v>1513663200</v>
      </c>
      <c r="M449">
        <v>1515045600</v>
      </c>
      <c r="N449" s="13">
        <v>43088.25</v>
      </c>
      <c r="O449" s="13"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6"/>
        <v>50.482758620689658</v>
      </c>
      <c r="G450" t="s">
        <v>14</v>
      </c>
      <c r="H450">
        <v>605</v>
      </c>
      <c r="I450" s="9">
        <v>8.3442576232544891E-2</v>
      </c>
      <c r="J450" t="s">
        <v>21</v>
      </c>
      <c r="K450" t="s">
        <v>22</v>
      </c>
      <c r="L450">
        <v>1365915600</v>
      </c>
      <c r="M450">
        <v>1366088400</v>
      </c>
      <c r="N450" s="13">
        <v>41378.208333333336</v>
      </c>
      <c r="O450" s="13"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7">(E451/D451)*100</f>
        <v>967</v>
      </c>
      <c r="G451" t="s">
        <v>20</v>
      </c>
      <c r="H451">
        <v>86</v>
      </c>
      <c r="I451" s="9">
        <v>11.244186046511627</v>
      </c>
      <c r="J451" t="s">
        <v>36</v>
      </c>
      <c r="K451" t="s">
        <v>37</v>
      </c>
      <c r="L451">
        <v>1551852000</v>
      </c>
      <c r="M451">
        <v>1553317200</v>
      </c>
      <c r="N451" s="13">
        <v>43530.25</v>
      </c>
      <c r="O451" s="13"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7"/>
        <v>4</v>
      </c>
      <c r="G452" t="s">
        <v>14</v>
      </c>
      <c r="H452">
        <v>1</v>
      </c>
      <c r="I452" s="9"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v>43394.208333333328</v>
      </c>
      <c r="O452" s="13"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7"/>
        <v>122.84501347708894</v>
      </c>
      <c r="G453" t="s">
        <v>20</v>
      </c>
      <c r="H453">
        <v>6286</v>
      </c>
      <c r="I453" s="9">
        <v>1.9542636569692799E-2</v>
      </c>
      <c r="J453" t="s">
        <v>21</v>
      </c>
      <c r="K453" t="s">
        <v>22</v>
      </c>
      <c r="L453">
        <v>1500440400</v>
      </c>
      <c r="M453">
        <v>1503118800</v>
      </c>
      <c r="N453" s="13">
        <v>42935.208333333328</v>
      </c>
      <c r="O453" s="13"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7"/>
        <v>63.4375</v>
      </c>
      <c r="G454" t="s">
        <v>14</v>
      </c>
      <c r="H454">
        <v>31</v>
      </c>
      <c r="I454" s="9">
        <v>2.0463709677419355</v>
      </c>
      <c r="J454" t="s">
        <v>21</v>
      </c>
      <c r="K454" t="s">
        <v>22</v>
      </c>
      <c r="L454">
        <v>1278392400</v>
      </c>
      <c r="M454">
        <v>1278478800</v>
      </c>
      <c r="N454" s="13">
        <v>40365.208333333336</v>
      </c>
      <c r="O454" s="13"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7"/>
        <v>56.331688596491226</v>
      </c>
      <c r="G455" t="s">
        <v>14</v>
      </c>
      <c r="H455">
        <v>1181</v>
      </c>
      <c r="I455" s="9">
        <v>4.7698296864090793E-2</v>
      </c>
      <c r="J455" t="s">
        <v>21</v>
      </c>
      <c r="K455" t="s">
        <v>22</v>
      </c>
      <c r="L455">
        <v>1480572000</v>
      </c>
      <c r="M455">
        <v>1484114400</v>
      </c>
      <c r="N455" s="13">
        <v>42705.25</v>
      </c>
      <c r="O455" s="13"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7"/>
        <v>44.074999999999996</v>
      </c>
      <c r="G456" t="s">
        <v>14</v>
      </c>
      <c r="H456">
        <v>39</v>
      </c>
      <c r="I456" s="9">
        <v>1.1301282051282051</v>
      </c>
      <c r="J456" t="s">
        <v>21</v>
      </c>
      <c r="K456" t="s">
        <v>22</v>
      </c>
      <c r="L456">
        <v>1382331600</v>
      </c>
      <c r="M456">
        <v>1385445600</v>
      </c>
      <c r="N456" s="13">
        <v>41568.208333333336</v>
      </c>
      <c r="O456" s="13"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7"/>
        <v>118.37253218884121</v>
      </c>
      <c r="G457" t="s">
        <v>20</v>
      </c>
      <c r="H457">
        <v>3727</v>
      </c>
      <c r="I457" s="9">
        <v>3.1760808207362816E-2</v>
      </c>
      <c r="J457" t="s">
        <v>21</v>
      </c>
      <c r="K457" t="s">
        <v>22</v>
      </c>
      <c r="L457">
        <v>1316754000</v>
      </c>
      <c r="M457">
        <v>1318741200</v>
      </c>
      <c r="N457" s="13">
        <v>40809.208333333336</v>
      </c>
      <c r="O457" s="13"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7"/>
        <v>104.1243169398907</v>
      </c>
      <c r="G458" t="s">
        <v>20</v>
      </c>
      <c r="H458">
        <v>1605</v>
      </c>
      <c r="I458" s="9">
        <v>6.4874963825477069E-2</v>
      </c>
      <c r="J458" t="s">
        <v>21</v>
      </c>
      <c r="K458" t="s">
        <v>22</v>
      </c>
      <c r="L458">
        <v>1518242400</v>
      </c>
      <c r="M458">
        <v>1518242400</v>
      </c>
      <c r="N458" s="13">
        <v>43141.25</v>
      </c>
      <c r="O458" s="13"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7"/>
        <v>26.640000000000004</v>
      </c>
      <c r="G459" t="s">
        <v>14</v>
      </c>
      <c r="H459">
        <v>46</v>
      </c>
      <c r="I459" s="9">
        <v>0.57913043478260884</v>
      </c>
      <c r="J459" t="s">
        <v>21</v>
      </c>
      <c r="K459" t="s">
        <v>22</v>
      </c>
      <c r="L459">
        <v>1476421200</v>
      </c>
      <c r="M459">
        <v>1476594000</v>
      </c>
      <c r="N459" s="13">
        <v>42657.208333333328</v>
      </c>
      <c r="O459" s="13"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7"/>
        <v>351.20118343195264</v>
      </c>
      <c r="G460" t="s">
        <v>20</v>
      </c>
      <c r="H460">
        <v>2120</v>
      </c>
      <c r="I460" s="9">
        <v>0.16566093558110973</v>
      </c>
      <c r="J460" t="s">
        <v>21</v>
      </c>
      <c r="K460" t="s">
        <v>22</v>
      </c>
      <c r="L460">
        <v>1269752400</v>
      </c>
      <c r="M460">
        <v>1273554000</v>
      </c>
      <c r="N460" s="13">
        <v>40265.208333333336</v>
      </c>
      <c r="O460" s="13"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7"/>
        <v>90.063492063492063</v>
      </c>
      <c r="G461" t="s">
        <v>14</v>
      </c>
      <c r="H461">
        <v>105</v>
      </c>
      <c r="I461" s="9">
        <v>0.85774754346182913</v>
      </c>
      <c r="J461" t="s">
        <v>21</v>
      </c>
      <c r="K461" t="s">
        <v>22</v>
      </c>
      <c r="L461">
        <v>1419746400</v>
      </c>
      <c r="M461">
        <v>1421906400</v>
      </c>
      <c r="N461" s="13">
        <v>42001.25</v>
      </c>
      <c r="O461" s="13"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7"/>
        <v>171.625</v>
      </c>
      <c r="G462" t="s">
        <v>20</v>
      </c>
      <c r="H462">
        <v>50</v>
      </c>
      <c r="I462" s="9">
        <v>3.4325000000000001</v>
      </c>
      <c r="J462" t="s">
        <v>21</v>
      </c>
      <c r="K462" t="s">
        <v>22</v>
      </c>
      <c r="L462">
        <v>1281330000</v>
      </c>
      <c r="M462">
        <v>1281589200</v>
      </c>
      <c r="N462" s="13">
        <v>40399.208333333336</v>
      </c>
      <c r="O462" s="13"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7"/>
        <v>141.04655870445345</v>
      </c>
      <c r="G463" t="s">
        <v>20</v>
      </c>
      <c r="H463">
        <v>2080</v>
      </c>
      <c r="I463" s="9">
        <v>6.7810845530987235E-2</v>
      </c>
      <c r="J463" t="s">
        <v>21</v>
      </c>
      <c r="K463" t="s">
        <v>22</v>
      </c>
      <c r="L463">
        <v>1398661200</v>
      </c>
      <c r="M463">
        <v>1400389200</v>
      </c>
      <c r="N463" s="13">
        <v>41757.208333333336</v>
      </c>
      <c r="O463" s="13"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7"/>
        <v>30.57944915254237</v>
      </c>
      <c r="G464" t="s">
        <v>14</v>
      </c>
      <c r="H464">
        <v>535</v>
      </c>
      <c r="I464" s="9">
        <v>5.7157848883256764E-2</v>
      </c>
      <c r="J464" t="s">
        <v>21</v>
      </c>
      <c r="K464" t="s">
        <v>22</v>
      </c>
      <c r="L464">
        <v>1359525600</v>
      </c>
      <c r="M464">
        <v>1362808800</v>
      </c>
      <c r="N464" s="13">
        <v>41304.25</v>
      </c>
      <c r="O464" s="13"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7"/>
        <v>108.16455696202532</v>
      </c>
      <c r="G465" t="s">
        <v>20</v>
      </c>
      <c r="H465">
        <v>2105</v>
      </c>
      <c r="I465" s="9">
        <v>5.1384587630415826E-2</v>
      </c>
      <c r="J465" t="s">
        <v>21</v>
      </c>
      <c r="K465" t="s">
        <v>22</v>
      </c>
      <c r="L465">
        <v>1388469600</v>
      </c>
      <c r="M465">
        <v>1388815200</v>
      </c>
      <c r="N465" s="13">
        <v>41639.25</v>
      </c>
      <c r="O465" s="13"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7"/>
        <v>133.45505617977528</v>
      </c>
      <c r="G466" t="s">
        <v>20</v>
      </c>
      <c r="H466">
        <v>2436</v>
      </c>
      <c r="I466" s="9">
        <v>5.4784505820925818E-2</v>
      </c>
      <c r="J466" t="s">
        <v>21</v>
      </c>
      <c r="K466" t="s">
        <v>22</v>
      </c>
      <c r="L466">
        <v>1518328800</v>
      </c>
      <c r="M466">
        <v>1519538400</v>
      </c>
      <c r="N466" s="13">
        <v>43142.25</v>
      </c>
      <c r="O466" s="13"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7"/>
        <v>187.85106382978722</v>
      </c>
      <c r="G467" t="s">
        <v>20</v>
      </c>
      <c r="H467">
        <v>80</v>
      </c>
      <c r="I467" s="9">
        <v>2.3481382978723402</v>
      </c>
      <c r="J467" t="s">
        <v>21</v>
      </c>
      <c r="K467" t="s">
        <v>22</v>
      </c>
      <c r="L467">
        <v>1517032800</v>
      </c>
      <c r="M467">
        <v>1517810400</v>
      </c>
      <c r="N467" s="13">
        <v>43127.25</v>
      </c>
      <c r="O467" s="13"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7"/>
        <v>332</v>
      </c>
      <c r="G468" t="s">
        <v>20</v>
      </c>
      <c r="H468">
        <v>42</v>
      </c>
      <c r="I468" s="9">
        <v>7.9047619047619051</v>
      </c>
      <c r="J468" t="s">
        <v>21</v>
      </c>
      <c r="K468" t="s">
        <v>22</v>
      </c>
      <c r="L468">
        <v>1368594000</v>
      </c>
      <c r="M468">
        <v>1370581200</v>
      </c>
      <c r="N468" s="13">
        <v>41409.208333333336</v>
      </c>
      <c r="O468" s="13"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7"/>
        <v>575.21428571428578</v>
      </c>
      <c r="G469" t="s">
        <v>20</v>
      </c>
      <c r="H469">
        <v>139</v>
      </c>
      <c r="I469" s="9">
        <v>4.1382322713257969</v>
      </c>
      <c r="J469" t="s">
        <v>15</v>
      </c>
      <c r="K469" t="s">
        <v>16</v>
      </c>
      <c r="L469">
        <v>1448258400</v>
      </c>
      <c r="M469">
        <v>1448863200</v>
      </c>
      <c r="N469" s="13">
        <v>42331.25</v>
      </c>
      <c r="O469" s="13"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7"/>
        <v>40.5</v>
      </c>
      <c r="G470" t="s">
        <v>14</v>
      </c>
      <c r="H470">
        <v>16</v>
      </c>
      <c r="I470" s="9">
        <v>2.53125</v>
      </c>
      <c r="J470" t="s">
        <v>21</v>
      </c>
      <c r="K470" t="s">
        <v>22</v>
      </c>
      <c r="L470">
        <v>1555218000</v>
      </c>
      <c r="M470">
        <v>1556600400</v>
      </c>
      <c r="N470" s="13">
        <v>43569.208333333328</v>
      </c>
      <c r="O470" s="13"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7"/>
        <v>184.42857142857144</v>
      </c>
      <c r="G471" t="s">
        <v>20</v>
      </c>
      <c r="H471">
        <v>159</v>
      </c>
      <c r="I471" s="9">
        <v>1.1599281221922733</v>
      </c>
      <c r="J471" t="s">
        <v>21</v>
      </c>
      <c r="K471" t="s">
        <v>22</v>
      </c>
      <c r="L471">
        <v>1431925200</v>
      </c>
      <c r="M471">
        <v>1432098000</v>
      </c>
      <c r="N471" s="13">
        <v>42142.208333333328</v>
      </c>
      <c r="O471" s="13"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7"/>
        <v>285.80555555555554</v>
      </c>
      <c r="G472" t="s">
        <v>20</v>
      </c>
      <c r="H472">
        <v>381</v>
      </c>
      <c r="I472" s="9">
        <v>0.75014581510644496</v>
      </c>
      <c r="J472" t="s">
        <v>21</v>
      </c>
      <c r="K472" t="s">
        <v>22</v>
      </c>
      <c r="L472">
        <v>1481522400</v>
      </c>
      <c r="M472">
        <v>1482127200</v>
      </c>
      <c r="N472" s="13">
        <v>42716.25</v>
      </c>
      <c r="O472" s="13"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7"/>
        <v>319</v>
      </c>
      <c r="G473" t="s">
        <v>20</v>
      </c>
      <c r="H473">
        <v>194</v>
      </c>
      <c r="I473" s="9">
        <v>1.6443298969072164</v>
      </c>
      <c r="J473" t="s">
        <v>40</v>
      </c>
      <c r="K473" t="s">
        <v>41</v>
      </c>
      <c r="L473">
        <v>1335934800</v>
      </c>
      <c r="M473">
        <v>1335934800</v>
      </c>
      <c r="N473" s="13">
        <v>41031.208333333336</v>
      </c>
      <c r="O473" s="13"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7"/>
        <v>39.234070221066318</v>
      </c>
      <c r="G474" t="s">
        <v>14</v>
      </c>
      <c r="H474">
        <v>575</v>
      </c>
      <c r="I474" s="9">
        <v>6.8233165601854467E-2</v>
      </c>
      <c r="J474" t="s">
        <v>21</v>
      </c>
      <c r="K474" t="s">
        <v>22</v>
      </c>
      <c r="L474">
        <v>1552280400</v>
      </c>
      <c r="M474">
        <v>1556946000</v>
      </c>
      <c r="N474" s="13">
        <v>43535.208333333328</v>
      </c>
      <c r="O474" s="13"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7"/>
        <v>178.14000000000001</v>
      </c>
      <c r="G475" t="s">
        <v>20</v>
      </c>
      <c r="H475">
        <v>106</v>
      </c>
      <c r="I475" s="9">
        <v>1.6805660377358491</v>
      </c>
      <c r="J475" t="s">
        <v>21</v>
      </c>
      <c r="K475" t="s">
        <v>22</v>
      </c>
      <c r="L475">
        <v>1529989200</v>
      </c>
      <c r="M475">
        <v>1530075600</v>
      </c>
      <c r="N475" s="13">
        <v>43277.208333333328</v>
      </c>
      <c r="O475" s="13"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7"/>
        <v>365.15</v>
      </c>
      <c r="G476" t="s">
        <v>20</v>
      </c>
      <c r="H476">
        <v>142</v>
      </c>
      <c r="I476" s="9">
        <v>2.5714788732394362</v>
      </c>
      <c r="J476" t="s">
        <v>21</v>
      </c>
      <c r="K476" t="s">
        <v>22</v>
      </c>
      <c r="L476">
        <v>1418709600</v>
      </c>
      <c r="M476">
        <v>1418796000</v>
      </c>
      <c r="N476" s="13">
        <v>41989.25</v>
      </c>
      <c r="O476" s="13"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7"/>
        <v>113.94594594594594</v>
      </c>
      <c r="G477" t="s">
        <v>20</v>
      </c>
      <c r="H477">
        <v>211</v>
      </c>
      <c r="I477" s="9">
        <v>0.54002817983860629</v>
      </c>
      <c r="J477" t="s">
        <v>21</v>
      </c>
      <c r="K477" t="s">
        <v>22</v>
      </c>
      <c r="L477">
        <v>1372136400</v>
      </c>
      <c r="M477">
        <v>1372482000</v>
      </c>
      <c r="N477" s="13">
        <v>41450.208333333336</v>
      </c>
      <c r="O477" s="13"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7"/>
        <v>29.828720626631856</v>
      </c>
      <c r="G478" t="s">
        <v>14</v>
      </c>
      <c r="H478">
        <v>1120</v>
      </c>
      <c r="I478" s="9">
        <v>2.6632786273778443E-2</v>
      </c>
      <c r="J478" t="s">
        <v>21</v>
      </c>
      <c r="K478" t="s">
        <v>22</v>
      </c>
      <c r="L478">
        <v>1533877200</v>
      </c>
      <c r="M478">
        <v>1534395600</v>
      </c>
      <c r="N478" s="13">
        <v>43322.208333333328</v>
      </c>
      <c r="O478" s="13"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7"/>
        <v>54.270588235294113</v>
      </c>
      <c r="G479" t="s">
        <v>14</v>
      </c>
      <c r="H479">
        <v>113</v>
      </c>
      <c r="I479" s="9">
        <v>0.48027069234773551</v>
      </c>
      <c r="J479" t="s">
        <v>21</v>
      </c>
      <c r="K479" t="s">
        <v>22</v>
      </c>
      <c r="L479">
        <v>1309064400</v>
      </c>
      <c r="M479">
        <v>1311397200</v>
      </c>
      <c r="N479" s="13">
        <v>40720.208333333336</v>
      </c>
      <c r="O479" s="13"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7"/>
        <v>236.34156976744185</v>
      </c>
      <c r="G480" t="s">
        <v>20</v>
      </c>
      <c r="H480">
        <v>2756</v>
      </c>
      <c r="I480" s="9">
        <v>8.5755286562932465E-2</v>
      </c>
      <c r="J480" t="s">
        <v>21</v>
      </c>
      <c r="K480" t="s">
        <v>22</v>
      </c>
      <c r="L480">
        <v>1425877200</v>
      </c>
      <c r="M480">
        <v>1426914000</v>
      </c>
      <c r="N480" s="13">
        <v>42072.208333333328</v>
      </c>
      <c r="O480" s="13"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7"/>
        <v>512.91666666666663</v>
      </c>
      <c r="G481" t="s">
        <v>20</v>
      </c>
      <c r="H481">
        <v>173</v>
      </c>
      <c r="I481" s="9">
        <v>2.9648362235067434</v>
      </c>
      <c r="J481" t="s">
        <v>40</v>
      </c>
      <c r="K481" t="s">
        <v>41</v>
      </c>
      <c r="L481">
        <v>1501304400</v>
      </c>
      <c r="M481">
        <v>1501477200</v>
      </c>
      <c r="N481" s="13">
        <v>42945.208333333328</v>
      </c>
      <c r="O481" s="13"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7"/>
        <v>100.65116279069768</v>
      </c>
      <c r="G482" t="s">
        <v>20</v>
      </c>
      <c r="H482">
        <v>87</v>
      </c>
      <c r="I482" s="9">
        <v>1.1569099171344561</v>
      </c>
      <c r="J482" t="s">
        <v>21</v>
      </c>
      <c r="K482" t="s">
        <v>22</v>
      </c>
      <c r="L482">
        <v>1268287200</v>
      </c>
      <c r="M482">
        <v>1269061200</v>
      </c>
      <c r="N482" s="13">
        <v>40248.25</v>
      </c>
      <c r="O482" s="13"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7"/>
        <v>81.348423194303152</v>
      </c>
      <c r="G483" t="s">
        <v>14</v>
      </c>
      <c r="H483">
        <v>1538</v>
      </c>
      <c r="I483" s="9">
        <v>5.289234277913079E-2</v>
      </c>
      <c r="J483" t="s">
        <v>21</v>
      </c>
      <c r="K483" t="s">
        <v>22</v>
      </c>
      <c r="L483">
        <v>1412139600</v>
      </c>
      <c r="M483">
        <v>1415772000</v>
      </c>
      <c r="N483" s="13">
        <v>41913.208333333336</v>
      </c>
      <c r="O483" s="13"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7"/>
        <v>16.404761904761905</v>
      </c>
      <c r="G484" t="s">
        <v>14</v>
      </c>
      <c r="H484">
        <v>9</v>
      </c>
      <c r="I484" s="9">
        <v>1.8227513227513228</v>
      </c>
      <c r="J484" t="s">
        <v>21</v>
      </c>
      <c r="K484" t="s">
        <v>22</v>
      </c>
      <c r="L484">
        <v>1330063200</v>
      </c>
      <c r="M484">
        <v>1331013600</v>
      </c>
      <c r="N484" s="13">
        <v>40963.25</v>
      </c>
      <c r="O484" s="13"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7"/>
        <v>52.774617067833695</v>
      </c>
      <c r="G485" t="s">
        <v>14</v>
      </c>
      <c r="H485">
        <v>554</v>
      </c>
      <c r="I485" s="9">
        <v>9.5261041638688981E-2</v>
      </c>
      <c r="J485" t="s">
        <v>21</v>
      </c>
      <c r="K485" t="s">
        <v>22</v>
      </c>
      <c r="L485">
        <v>1576130400</v>
      </c>
      <c r="M485">
        <v>1576735200</v>
      </c>
      <c r="N485" s="13">
        <v>43811.25</v>
      </c>
      <c r="O485" s="13"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7"/>
        <v>260.20608108108109</v>
      </c>
      <c r="G486" t="s">
        <v>20</v>
      </c>
      <c r="H486">
        <v>1572</v>
      </c>
      <c r="I486" s="9">
        <v>0.16552549687091672</v>
      </c>
      <c r="J486" t="s">
        <v>40</v>
      </c>
      <c r="K486" t="s">
        <v>41</v>
      </c>
      <c r="L486">
        <v>1407128400</v>
      </c>
      <c r="M486">
        <v>1411362000</v>
      </c>
      <c r="N486" s="13">
        <v>41855.208333333336</v>
      </c>
      <c r="O486" s="13"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7"/>
        <v>30.73289183222958</v>
      </c>
      <c r="G487" t="s">
        <v>14</v>
      </c>
      <c r="H487">
        <v>648</v>
      </c>
      <c r="I487" s="9">
        <v>4.742730221023083E-2</v>
      </c>
      <c r="J487" t="s">
        <v>40</v>
      </c>
      <c r="K487" t="s">
        <v>41</v>
      </c>
      <c r="L487">
        <v>1560142800</v>
      </c>
      <c r="M487">
        <v>1563685200</v>
      </c>
      <c r="N487" s="13">
        <v>43626.208333333328</v>
      </c>
      <c r="O487" s="13"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7"/>
        <v>13.5</v>
      </c>
      <c r="G488" t="s">
        <v>14</v>
      </c>
      <c r="H488">
        <v>21</v>
      </c>
      <c r="I488" s="9">
        <v>0.6428571428571429</v>
      </c>
      <c r="J488" t="s">
        <v>40</v>
      </c>
      <c r="K488" t="s">
        <v>41</v>
      </c>
      <c r="L488">
        <v>1520575200</v>
      </c>
      <c r="M488">
        <v>1521867600</v>
      </c>
      <c r="N488" s="13">
        <v>43168.25</v>
      </c>
      <c r="O488" s="13"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7"/>
        <v>178.62556663644605</v>
      </c>
      <c r="G489" t="s">
        <v>20</v>
      </c>
      <c r="H489">
        <v>2346</v>
      </c>
      <c r="I489" s="9">
        <v>7.6140480237189279E-2</v>
      </c>
      <c r="J489" t="s">
        <v>21</v>
      </c>
      <c r="K489" t="s">
        <v>22</v>
      </c>
      <c r="L489">
        <v>1492664400</v>
      </c>
      <c r="M489">
        <v>1495515600</v>
      </c>
      <c r="N489" s="13">
        <v>42845.208333333328</v>
      </c>
      <c r="O489" s="13"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7"/>
        <v>220.0566037735849</v>
      </c>
      <c r="G490" t="s">
        <v>20</v>
      </c>
      <c r="H490">
        <v>115</v>
      </c>
      <c r="I490" s="9">
        <v>1.9135356849876948</v>
      </c>
      <c r="J490" t="s">
        <v>21</v>
      </c>
      <c r="K490" t="s">
        <v>22</v>
      </c>
      <c r="L490">
        <v>1454479200</v>
      </c>
      <c r="M490">
        <v>1455948000</v>
      </c>
      <c r="N490" s="13">
        <v>42403.25</v>
      </c>
      <c r="O490" s="13"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7"/>
        <v>101.5108695652174</v>
      </c>
      <c r="G491" t="s">
        <v>20</v>
      </c>
      <c r="H491">
        <v>85</v>
      </c>
      <c r="I491" s="9">
        <v>1.1942455242966754</v>
      </c>
      <c r="J491" t="s">
        <v>107</v>
      </c>
      <c r="K491" t="s">
        <v>108</v>
      </c>
      <c r="L491">
        <v>1281934800</v>
      </c>
      <c r="M491">
        <v>1282366800</v>
      </c>
      <c r="N491" s="13">
        <v>40406.208333333336</v>
      </c>
      <c r="O491" s="13"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7"/>
        <v>191.5</v>
      </c>
      <c r="G492" t="s">
        <v>20</v>
      </c>
      <c r="H492">
        <v>144</v>
      </c>
      <c r="I492" s="9">
        <v>1.3298611111111112</v>
      </c>
      <c r="J492" t="s">
        <v>21</v>
      </c>
      <c r="K492" t="s">
        <v>22</v>
      </c>
      <c r="L492">
        <v>1573970400</v>
      </c>
      <c r="M492">
        <v>1574575200</v>
      </c>
      <c r="N492" s="13">
        <v>43786.25</v>
      </c>
      <c r="O492" s="13"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7"/>
        <v>305.34683098591546</v>
      </c>
      <c r="G493" t="s">
        <v>20</v>
      </c>
      <c r="H493">
        <v>2443</v>
      </c>
      <c r="I493" s="9">
        <v>0.12498846949894206</v>
      </c>
      <c r="J493" t="s">
        <v>21</v>
      </c>
      <c r="K493" t="s">
        <v>22</v>
      </c>
      <c r="L493">
        <v>1372654800</v>
      </c>
      <c r="M493">
        <v>1374901200</v>
      </c>
      <c r="N493" s="13">
        <v>41456.208333333336</v>
      </c>
      <c r="O493" s="13"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7"/>
        <v>23.995287958115181</v>
      </c>
      <c r="G494" t="s">
        <v>74</v>
      </c>
      <c r="H494">
        <v>595</v>
      </c>
      <c r="I494" s="9">
        <v>4.0328215055655765E-2</v>
      </c>
      <c r="J494" t="s">
        <v>21</v>
      </c>
      <c r="K494" t="s">
        <v>22</v>
      </c>
      <c r="L494">
        <v>1275886800</v>
      </c>
      <c r="M494">
        <v>1278910800</v>
      </c>
      <c r="N494" s="13">
        <v>40336.208333333336</v>
      </c>
      <c r="O494" s="13"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7"/>
        <v>723.77777777777771</v>
      </c>
      <c r="G495" t="s">
        <v>20</v>
      </c>
      <c r="H495">
        <v>64</v>
      </c>
      <c r="I495" s="9">
        <v>11.309027777777777</v>
      </c>
      <c r="J495" t="s">
        <v>21</v>
      </c>
      <c r="K495" t="s">
        <v>22</v>
      </c>
      <c r="L495">
        <v>1561784400</v>
      </c>
      <c r="M495">
        <v>1562907600</v>
      </c>
      <c r="N495" s="13">
        <v>43645.208333333328</v>
      </c>
      <c r="O495" s="13"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7"/>
        <v>547.36</v>
      </c>
      <c r="G496" t="s">
        <v>20</v>
      </c>
      <c r="H496">
        <v>268</v>
      </c>
      <c r="I496" s="9">
        <v>2.0423880597014925</v>
      </c>
      <c r="J496" t="s">
        <v>21</v>
      </c>
      <c r="K496" t="s">
        <v>22</v>
      </c>
      <c r="L496">
        <v>1332392400</v>
      </c>
      <c r="M496">
        <v>1332478800</v>
      </c>
      <c r="N496" s="13">
        <v>40990.208333333336</v>
      </c>
      <c r="O496" s="13"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7"/>
        <v>414.49999999999994</v>
      </c>
      <c r="G497" t="s">
        <v>20</v>
      </c>
      <c r="H497">
        <v>195</v>
      </c>
      <c r="I497" s="9">
        <v>2.1256410256410252</v>
      </c>
      <c r="J497" t="s">
        <v>36</v>
      </c>
      <c r="K497" t="s">
        <v>37</v>
      </c>
      <c r="L497">
        <v>1402376400</v>
      </c>
      <c r="M497">
        <v>1402722000</v>
      </c>
      <c r="N497" s="13">
        <v>41800.208333333336</v>
      </c>
      <c r="O497" s="13"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7"/>
        <v>0.90696409140369971</v>
      </c>
      <c r="G498" t="s">
        <v>14</v>
      </c>
      <c r="H498">
        <v>54</v>
      </c>
      <c r="I498" s="9">
        <v>1.6795631322290734E-2</v>
      </c>
      <c r="J498" t="s">
        <v>21</v>
      </c>
      <c r="K498" t="s">
        <v>22</v>
      </c>
      <c r="L498">
        <v>1495342800</v>
      </c>
      <c r="M498">
        <v>1496811600</v>
      </c>
      <c r="N498" s="13">
        <v>42876.208333333328</v>
      </c>
      <c r="O498" s="13"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7"/>
        <v>34.173469387755098</v>
      </c>
      <c r="G499" t="s">
        <v>14</v>
      </c>
      <c r="H499">
        <v>120</v>
      </c>
      <c r="I499" s="9">
        <v>0.28477891156462581</v>
      </c>
      <c r="J499" t="s">
        <v>21</v>
      </c>
      <c r="K499" t="s">
        <v>22</v>
      </c>
      <c r="L499">
        <v>1482213600</v>
      </c>
      <c r="M499">
        <v>1482213600</v>
      </c>
      <c r="N499" s="13">
        <v>42724.25</v>
      </c>
      <c r="O499" s="13"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7"/>
        <v>23.948810754912099</v>
      </c>
      <c r="G500" t="s">
        <v>14</v>
      </c>
      <c r="H500">
        <v>579</v>
      </c>
      <c r="I500" s="9">
        <v>4.13623674523525E-2</v>
      </c>
      <c r="J500" t="s">
        <v>36</v>
      </c>
      <c r="K500" t="s">
        <v>37</v>
      </c>
      <c r="L500">
        <v>1420092000</v>
      </c>
      <c r="M500">
        <v>1420264800</v>
      </c>
      <c r="N500" s="13">
        <v>42005.25</v>
      </c>
      <c r="O500" s="13"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7"/>
        <v>48.072649572649574</v>
      </c>
      <c r="G501" t="s">
        <v>14</v>
      </c>
      <c r="H501">
        <v>2072</v>
      </c>
      <c r="I501" s="9">
        <v>2.3201085701085703E-2</v>
      </c>
      <c r="J501" t="s">
        <v>21</v>
      </c>
      <c r="K501" t="s">
        <v>22</v>
      </c>
      <c r="L501">
        <v>1458018000</v>
      </c>
      <c r="M501">
        <v>1458450000</v>
      </c>
      <c r="N501" s="13">
        <v>42444.208333333328</v>
      </c>
      <c r="O501" s="13"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7"/>
        <v>0</v>
      </c>
      <c r="G502" t="s">
        <v>14</v>
      </c>
      <c r="H502">
        <v>0</v>
      </c>
      <c r="I502" s="9" t="e"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v>41395.208333333336</v>
      </c>
      <c r="O502" s="13"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7"/>
        <v>70.145182291666657</v>
      </c>
      <c r="G503" t="s">
        <v>14</v>
      </c>
      <c r="H503">
        <v>1796</v>
      </c>
      <c r="I503" s="9">
        <v>3.9056337578878983E-2</v>
      </c>
      <c r="J503" t="s">
        <v>21</v>
      </c>
      <c r="K503" t="s">
        <v>22</v>
      </c>
      <c r="L503">
        <v>1363064400</v>
      </c>
      <c r="M503">
        <v>1363237200</v>
      </c>
      <c r="N503" s="13">
        <v>41345.208333333336</v>
      </c>
      <c r="O503" s="13"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7"/>
        <v>529.92307692307691</v>
      </c>
      <c r="G504" t="s">
        <v>20</v>
      </c>
      <c r="H504">
        <v>186</v>
      </c>
      <c r="I504" s="9">
        <v>2.8490488006617039</v>
      </c>
      <c r="J504" t="s">
        <v>26</v>
      </c>
      <c r="K504" t="s">
        <v>27</v>
      </c>
      <c r="L504">
        <v>1343365200</v>
      </c>
      <c r="M504">
        <v>1345870800</v>
      </c>
      <c r="N504" s="13">
        <v>41117.208333333336</v>
      </c>
      <c r="O504" s="13"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7"/>
        <v>180.32549019607845</v>
      </c>
      <c r="G505" t="s">
        <v>20</v>
      </c>
      <c r="H505">
        <v>460</v>
      </c>
      <c r="I505" s="9">
        <v>0.39201193520886618</v>
      </c>
      <c r="J505" t="s">
        <v>21</v>
      </c>
      <c r="K505" t="s">
        <v>22</v>
      </c>
      <c r="L505">
        <v>1435726800</v>
      </c>
      <c r="M505">
        <v>1437454800</v>
      </c>
      <c r="N505" s="13">
        <v>42186.208333333328</v>
      </c>
      <c r="O505" s="13"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7"/>
        <v>92.320000000000007</v>
      </c>
      <c r="G506" t="s">
        <v>14</v>
      </c>
      <c r="H506">
        <v>62</v>
      </c>
      <c r="I506" s="9">
        <v>1.4890322580645163</v>
      </c>
      <c r="J506" t="s">
        <v>107</v>
      </c>
      <c r="K506" t="s">
        <v>108</v>
      </c>
      <c r="L506">
        <v>1431925200</v>
      </c>
      <c r="M506">
        <v>1432011600</v>
      </c>
      <c r="N506" s="13">
        <v>42142.208333333328</v>
      </c>
      <c r="O506" s="13"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7"/>
        <v>13.901001112347053</v>
      </c>
      <c r="G507" t="s">
        <v>14</v>
      </c>
      <c r="H507">
        <v>347</v>
      </c>
      <c r="I507" s="9">
        <v>4.0060521937599576E-2</v>
      </c>
      <c r="J507" t="s">
        <v>21</v>
      </c>
      <c r="K507" t="s">
        <v>22</v>
      </c>
      <c r="L507">
        <v>1362722400</v>
      </c>
      <c r="M507">
        <v>1366347600</v>
      </c>
      <c r="N507" s="13">
        <v>41341.25</v>
      </c>
      <c r="O507" s="13"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7"/>
        <v>927.07777777777767</v>
      </c>
      <c r="G508" t="s">
        <v>20</v>
      </c>
      <c r="H508">
        <v>2528</v>
      </c>
      <c r="I508" s="9">
        <v>0.36672380450070319</v>
      </c>
      <c r="J508" t="s">
        <v>21</v>
      </c>
      <c r="K508" t="s">
        <v>22</v>
      </c>
      <c r="L508">
        <v>1511416800</v>
      </c>
      <c r="M508">
        <v>1512885600</v>
      </c>
      <c r="N508" s="13">
        <v>43062.25</v>
      </c>
      <c r="O508" s="13"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7"/>
        <v>39.857142857142861</v>
      </c>
      <c r="G509" t="s">
        <v>14</v>
      </c>
      <c r="H509">
        <v>19</v>
      </c>
      <c r="I509" s="9">
        <v>2.0977443609022557</v>
      </c>
      <c r="J509" t="s">
        <v>21</v>
      </c>
      <c r="K509" t="s">
        <v>22</v>
      </c>
      <c r="L509">
        <v>1365483600</v>
      </c>
      <c r="M509">
        <v>1369717200</v>
      </c>
      <c r="N509" s="13">
        <v>41373.208333333336</v>
      </c>
      <c r="O509" s="13"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7"/>
        <v>112.22929936305732</v>
      </c>
      <c r="G510" t="s">
        <v>20</v>
      </c>
      <c r="H510">
        <v>3657</v>
      </c>
      <c r="I510" s="9">
        <v>3.0688897829657457E-2</v>
      </c>
      <c r="J510" t="s">
        <v>21</v>
      </c>
      <c r="K510" t="s">
        <v>22</v>
      </c>
      <c r="L510">
        <v>1532840400</v>
      </c>
      <c r="M510">
        <v>1534654800</v>
      </c>
      <c r="N510" s="13">
        <v>43310.208333333328</v>
      </c>
      <c r="O510" s="13"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7"/>
        <v>70.925816023738875</v>
      </c>
      <c r="G511" t="s">
        <v>14</v>
      </c>
      <c r="H511">
        <v>1258</v>
      </c>
      <c r="I511" s="9">
        <v>5.6379821958456977E-2</v>
      </c>
      <c r="J511" t="s">
        <v>21</v>
      </c>
      <c r="K511" t="s">
        <v>22</v>
      </c>
      <c r="L511">
        <v>1336194000</v>
      </c>
      <c r="M511">
        <v>1337058000</v>
      </c>
      <c r="N511" s="13">
        <v>41034.208333333336</v>
      </c>
      <c r="O511" s="13"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7"/>
        <v>119.08974358974358</v>
      </c>
      <c r="G512" t="s">
        <v>20</v>
      </c>
      <c r="H512">
        <v>131</v>
      </c>
      <c r="I512" s="9">
        <v>0.90908201213544715</v>
      </c>
      <c r="J512" t="s">
        <v>26</v>
      </c>
      <c r="K512" t="s">
        <v>27</v>
      </c>
      <c r="L512">
        <v>1527742800</v>
      </c>
      <c r="M512">
        <v>1529816400</v>
      </c>
      <c r="N512" s="13">
        <v>43251.208333333328</v>
      </c>
      <c r="O512" s="13"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7"/>
        <v>24.017591339648174</v>
      </c>
      <c r="G513" t="s">
        <v>14</v>
      </c>
      <c r="H513">
        <v>362</v>
      </c>
      <c r="I513" s="9">
        <v>6.6346937402343029E-2</v>
      </c>
      <c r="J513" t="s">
        <v>21</v>
      </c>
      <c r="K513" t="s">
        <v>22</v>
      </c>
      <c r="L513">
        <v>1564030800</v>
      </c>
      <c r="M513">
        <v>1564894800</v>
      </c>
      <c r="N513" s="13">
        <v>43671.208333333328</v>
      </c>
      <c r="O513" s="13"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7"/>
        <v>139.31868131868131</v>
      </c>
      <c r="G514" t="s">
        <v>20</v>
      </c>
      <c r="H514">
        <v>239</v>
      </c>
      <c r="I514" s="9">
        <v>0.58292335279782981</v>
      </c>
      <c r="J514" t="s">
        <v>21</v>
      </c>
      <c r="K514" t="s">
        <v>22</v>
      </c>
      <c r="L514">
        <v>1404536400</v>
      </c>
      <c r="M514">
        <v>1404622800</v>
      </c>
      <c r="N514" s="13">
        <v>41825.208333333336</v>
      </c>
      <c r="O514" s="13"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8">(E515/D515)*100</f>
        <v>39.277108433734945</v>
      </c>
      <c r="G515" t="s">
        <v>74</v>
      </c>
      <c r="H515">
        <v>35</v>
      </c>
      <c r="I515" s="9">
        <v>1.1222030981067128</v>
      </c>
      <c r="J515" t="s">
        <v>21</v>
      </c>
      <c r="K515" t="s">
        <v>22</v>
      </c>
      <c r="L515">
        <v>1284008400</v>
      </c>
      <c r="M515">
        <v>1284181200</v>
      </c>
      <c r="N515" s="13">
        <v>40430.208333333336</v>
      </c>
      <c r="O515" s="13"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8"/>
        <v>22.439077144917089</v>
      </c>
      <c r="G516" t="s">
        <v>74</v>
      </c>
      <c r="H516">
        <v>528</v>
      </c>
      <c r="I516" s="9">
        <v>4.2498252168403576E-2</v>
      </c>
      <c r="J516" t="s">
        <v>98</v>
      </c>
      <c r="K516" t="s">
        <v>99</v>
      </c>
      <c r="L516">
        <v>1386309600</v>
      </c>
      <c r="M516">
        <v>1386741600</v>
      </c>
      <c r="N516" s="13">
        <v>41614.25</v>
      </c>
      <c r="O516" s="13"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8"/>
        <v>55.779069767441861</v>
      </c>
      <c r="G517" t="s">
        <v>14</v>
      </c>
      <c r="H517">
        <v>133</v>
      </c>
      <c r="I517" s="9">
        <v>0.41939150201084108</v>
      </c>
      <c r="J517" t="s">
        <v>15</v>
      </c>
      <c r="K517" t="s">
        <v>16</v>
      </c>
      <c r="L517">
        <v>1324620000</v>
      </c>
      <c r="M517">
        <v>1324792800</v>
      </c>
      <c r="N517" s="13">
        <v>40900.25</v>
      </c>
      <c r="O517" s="13"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8"/>
        <v>42.523125996810208</v>
      </c>
      <c r="G518" t="s">
        <v>14</v>
      </c>
      <c r="H518">
        <v>846</v>
      </c>
      <c r="I518" s="9">
        <v>5.0263742313014427E-2</v>
      </c>
      <c r="J518" t="s">
        <v>21</v>
      </c>
      <c r="K518" t="s">
        <v>22</v>
      </c>
      <c r="L518">
        <v>1281070800</v>
      </c>
      <c r="M518">
        <v>1284354000</v>
      </c>
      <c r="N518" s="13">
        <v>40396.208333333336</v>
      </c>
      <c r="O518" s="13"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8"/>
        <v>112.00000000000001</v>
      </c>
      <c r="G519" t="s">
        <v>20</v>
      </c>
      <c r="H519">
        <v>78</v>
      </c>
      <c r="I519" s="9">
        <v>1.4358974358974361</v>
      </c>
      <c r="J519" t="s">
        <v>21</v>
      </c>
      <c r="K519" t="s">
        <v>22</v>
      </c>
      <c r="L519">
        <v>1493960400</v>
      </c>
      <c r="M519">
        <v>1494392400</v>
      </c>
      <c r="N519" s="13">
        <v>42860.208333333328</v>
      </c>
      <c r="O519" s="13"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8"/>
        <v>7.0681818181818183</v>
      </c>
      <c r="G520" t="s">
        <v>14</v>
      </c>
      <c r="H520">
        <v>10</v>
      </c>
      <c r="I520" s="9">
        <v>0.70681818181818179</v>
      </c>
      <c r="J520" t="s">
        <v>21</v>
      </c>
      <c r="K520" t="s">
        <v>22</v>
      </c>
      <c r="L520">
        <v>1519365600</v>
      </c>
      <c r="M520">
        <v>1519538400</v>
      </c>
      <c r="N520" s="13">
        <v>43154.25</v>
      </c>
      <c r="O520" s="13"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8"/>
        <v>101.74563871693867</v>
      </c>
      <c r="G521" t="s">
        <v>20</v>
      </c>
      <c r="H521">
        <v>1773</v>
      </c>
      <c r="I521" s="9">
        <v>5.7386147048470768E-2</v>
      </c>
      <c r="J521" t="s">
        <v>21</v>
      </c>
      <c r="K521" t="s">
        <v>22</v>
      </c>
      <c r="L521">
        <v>1420696800</v>
      </c>
      <c r="M521">
        <v>1421906400</v>
      </c>
      <c r="N521" s="13">
        <v>42012.25</v>
      </c>
      <c r="O521" s="13"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8"/>
        <v>425.75</v>
      </c>
      <c r="G522" t="s">
        <v>20</v>
      </c>
      <c r="H522">
        <v>32</v>
      </c>
      <c r="I522" s="9">
        <v>13.3046875</v>
      </c>
      <c r="J522" t="s">
        <v>21</v>
      </c>
      <c r="K522" t="s">
        <v>22</v>
      </c>
      <c r="L522">
        <v>1555650000</v>
      </c>
      <c r="M522">
        <v>1555909200</v>
      </c>
      <c r="N522" s="13">
        <v>43574.208333333328</v>
      </c>
      <c r="O522" s="13"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8"/>
        <v>145.53947368421052</v>
      </c>
      <c r="G523" t="s">
        <v>20</v>
      </c>
      <c r="H523">
        <v>369</v>
      </c>
      <c r="I523" s="9">
        <v>0.39441591784338892</v>
      </c>
      <c r="J523" t="s">
        <v>21</v>
      </c>
      <c r="K523" t="s">
        <v>22</v>
      </c>
      <c r="L523">
        <v>1471928400</v>
      </c>
      <c r="M523">
        <v>1472446800</v>
      </c>
      <c r="N523" s="13">
        <v>42605.208333333328</v>
      </c>
      <c r="O523" s="13"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8"/>
        <v>32.453465346534657</v>
      </c>
      <c r="G524" t="s">
        <v>14</v>
      </c>
      <c r="H524">
        <v>191</v>
      </c>
      <c r="I524" s="9">
        <v>0.16991343113368931</v>
      </c>
      <c r="J524" t="s">
        <v>21</v>
      </c>
      <c r="K524" t="s">
        <v>22</v>
      </c>
      <c r="L524">
        <v>1341291600</v>
      </c>
      <c r="M524">
        <v>1342328400</v>
      </c>
      <c r="N524" s="13">
        <v>41093.208333333336</v>
      </c>
      <c r="O524" s="13"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8"/>
        <v>700.33333333333326</v>
      </c>
      <c r="G525" t="s">
        <v>20</v>
      </c>
      <c r="H525">
        <v>89</v>
      </c>
      <c r="I525" s="9">
        <v>7.8689138576779021</v>
      </c>
      <c r="J525" t="s">
        <v>21</v>
      </c>
      <c r="K525" t="s">
        <v>22</v>
      </c>
      <c r="L525">
        <v>1267682400</v>
      </c>
      <c r="M525">
        <v>1268114400</v>
      </c>
      <c r="N525" s="13">
        <v>40241.25</v>
      </c>
      <c r="O525" s="13"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8"/>
        <v>83.904860392967933</v>
      </c>
      <c r="G526" t="s">
        <v>14</v>
      </c>
      <c r="H526">
        <v>1979</v>
      </c>
      <c r="I526" s="9">
        <v>4.2397605049503753E-2</v>
      </c>
      <c r="J526" t="s">
        <v>21</v>
      </c>
      <c r="K526" t="s">
        <v>22</v>
      </c>
      <c r="L526">
        <v>1272258000</v>
      </c>
      <c r="M526">
        <v>1273381200</v>
      </c>
      <c r="N526" s="13">
        <v>40294.208333333336</v>
      </c>
      <c r="O526" s="13"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8"/>
        <v>84.19047619047619</v>
      </c>
      <c r="G527" t="s">
        <v>14</v>
      </c>
      <c r="H527">
        <v>63</v>
      </c>
      <c r="I527" s="9">
        <v>1.3363567649281936</v>
      </c>
      <c r="J527" t="s">
        <v>21</v>
      </c>
      <c r="K527" t="s">
        <v>22</v>
      </c>
      <c r="L527">
        <v>1290492000</v>
      </c>
      <c r="M527">
        <v>1290837600</v>
      </c>
      <c r="N527" s="13">
        <v>40505.25</v>
      </c>
      <c r="O527" s="13"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8"/>
        <v>155.95180722891567</v>
      </c>
      <c r="G528" t="s">
        <v>20</v>
      </c>
      <c r="H528">
        <v>147</v>
      </c>
      <c r="I528" s="9">
        <v>1.0608966478157529</v>
      </c>
      <c r="J528" t="s">
        <v>21</v>
      </c>
      <c r="K528" t="s">
        <v>22</v>
      </c>
      <c r="L528">
        <v>1451109600</v>
      </c>
      <c r="M528">
        <v>1454306400</v>
      </c>
      <c r="N528" s="13">
        <v>42364.25</v>
      </c>
      <c r="O528" s="13"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8"/>
        <v>99.619450317124731</v>
      </c>
      <c r="G529" t="s">
        <v>14</v>
      </c>
      <c r="H529">
        <v>6080</v>
      </c>
      <c r="I529" s="9">
        <v>1.6384778012684988E-2</v>
      </c>
      <c r="J529" t="s">
        <v>15</v>
      </c>
      <c r="K529" t="s">
        <v>16</v>
      </c>
      <c r="L529">
        <v>1454652000</v>
      </c>
      <c r="M529">
        <v>1457762400</v>
      </c>
      <c r="N529" s="13">
        <v>42405.25</v>
      </c>
      <c r="O529" s="13"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8"/>
        <v>80.300000000000011</v>
      </c>
      <c r="G530" t="s">
        <v>14</v>
      </c>
      <c r="H530">
        <v>80</v>
      </c>
      <c r="I530" s="9">
        <v>1.0037500000000001</v>
      </c>
      <c r="J530" t="s">
        <v>40</v>
      </c>
      <c r="K530" t="s">
        <v>41</v>
      </c>
      <c r="L530">
        <v>1385186400</v>
      </c>
      <c r="M530">
        <v>1389074400</v>
      </c>
      <c r="N530" s="13">
        <v>41601.25</v>
      </c>
      <c r="O530" s="13"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8"/>
        <v>11.254901960784313</v>
      </c>
      <c r="G531" t="s">
        <v>14</v>
      </c>
      <c r="H531">
        <v>9</v>
      </c>
      <c r="I531" s="9">
        <v>1.2505446623093681</v>
      </c>
      <c r="J531" t="s">
        <v>21</v>
      </c>
      <c r="K531" t="s">
        <v>22</v>
      </c>
      <c r="L531">
        <v>1399698000</v>
      </c>
      <c r="M531">
        <v>1402117200</v>
      </c>
      <c r="N531" s="13">
        <v>41769.208333333336</v>
      </c>
      <c r="O531" s="13"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8"/>
        <v>91.740952380952379</v>
      </c>
      <c r="G532" t="s">
        <v>14</v>
      </c>
      <c r="H532">
        <v>1784</v>
      </c>
      <c r="I532" s="9">
        <v>5.1424300661968819E-2</v>
      </c>
      <c r="J532" t="s">
        <v>21</v>
      </c>
      <c r="K532" t="s">
        <v>22</v>
      </c>
      <c r="L532">
        <v>1283230800</v>
      </c>
      <c r="M532">
        <v>1284440400</v>
      </c>
      <c r="N532" s="13">
        <v>40421.208333333336</v>
      </c>
      <c r="O532" s="13"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8"/>
        <v>95.521156936261391</v>
      </c>
      <c r="G533" t="s">
        <v>47</v>
      </c>
      <c r="H533">
        <v>3640</v>
      </c>
      <c r="I533" s="9">
        <v>2.6242076081390491E-2</v>
      </c>
      <c r="J533" t="s">
        <v>98</v>
      </c>
      <c r="K533" t="s">
        <v>99</v>
      </c>
      <c r="L533">
        <v>1384149600</v>
      </c>
      <c r="M533">
        <v>1388988000</v>
      </c>
      <c r="N533" s="13">
        <v>41589.25</v>
      </c>
      <c r="O533" s="13"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8"/>
        <v>502.87499999999994</v>
      </c>
      <c r="G534" t="s">
        <v>20</v>
      </c>
      <c r="H534">
        <v>126</v>
      </c>
      <c r="I534" s="9">
        <v>3.9910714285714279</v>
      </c>
      <c r="J534" t="s">
        <v>15</v>
      </c>
      <c r="K534" t="s">
        <v>16</v>
      </c>
      <c r="L534">
        <v>1516860000</v>
      </c>
      <c r="M534">
        <v>1516946400</v>
      </c>
      <c r="N534" s="13">
        <v>43125.25</v>
      </c>
      <c r="O534" s="13"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8"/>
        <v>159.24394463667818</v>
      </c>
      <c r="G535" t="s">
        <v>20</v>
      </c>
      <c r="H535">
        <v>2218</v>
      </c>
      <c r="I535" s="9">
        <v>7.1796187843407661E-2</v>
      </c>
      <c r="J535" t="s">
        <v>40</v>
      </c>
      <c r="K535" t="s">
        <v>41</v>
      </c>
      <c r="L535">
        <v>1374642000</v>
      </c>
      <c r="M535">
        <v>1377752400</v>
      </c>
      <c r="N535" s="13">
        <v>41479.208333333336</v>
      </c>
      <c r="O535" s="13"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8"/>
        <v>15.022446689113355</v>
      </c>
      <c r="G536" t="s">
        <v>14</v>
      </c>
      <c r="H536">
        <v>243</v>
      </c>
      <c r="I536" s="9">
        <v>6.1820768267956197E-2</v>
      </c>
      <c r="J536" t="s">
        <v>21</v>
      </c>
      <c r="K536" t="s">
        <v>22</v>
      </c>
      <c r="L536">
        <v>1534482000</v>
      </c>
      <c r="M536">
        <v>1534568400</v>
      </c>
      <c r="N536" s="13">
        <v>43329.208333333328</v>
      </c>
      <c r="O536" s="13"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8"/>
        <v>482.03846153846149</v>
      </c>
      <c r="G537" t="s">
        <v>20</v>
      </c>
      <c r="H537">
        <v>202</v>
      </c>
      <c r="I537" s="9">
        <v>2.3863290175171361</v>
      </c>
      <c r="J537" t="s">
        <v>107</v>
      </c>
      <c r="K537" t="s">
        <v>108</v>
      </c>
      <c r="L537">
        <v>1528434000</v>
      </c>
      <c r="M537">
        <v>1528606800</v>
      </c>
      <c r="N537" s="13">
        <v>43259.208333333328</v>
      </c>
      <c r="O537" s="13"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8"/>
        <v>149.96938775510205</v>
      </c>
      <c r="G538" t="s">
        <v>20</v>
      </c>
      <c r="H538">
        <v>140</v>
      </c>
      <c r="I538" s="9">
        <v>1.0712099125364432</v>
      </c>
      <c r="J538" t="s">
        <v>107</v>
      </c>
      <c r="K538" t="s">
        <v>108</v>
      </c>
      <c r="L538">
        <v>1282626000</v>
      </c>
      <c r="M538">
        <v>1284872400</v>
      </c>
      <c r="N538" s="13">
        <v>40414.208333333336</v>
      </c>
      <c r="O538" s="13"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8"/>
        <v>117.22156398104266</v>
      </c>
      <c r="G539" t="s">
        <v>20</v>
      </c>
      <c r="H539">
        <v>1052</v>
      </c>
      <c r="I539" s="9">
        <v>0.11142734218730291</v>
      </c>
      <c r="J539" t="s">
        <v>36</v>
      </c>
      <c r="K539" t="s">
        <v>37</v>
      </c>
      <c r="L539">
        <v>1535605200</v>
      </c>
      <c r="M539">
        <v>1537592400</v>
      </c>
      <c r="N539" s="13">
        <v>43342.208333333328</v>
      </c>
      <c r="O539" s="13"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8"/>
        <v>37.695968274950431</v>
      </c>
      <c r="G540" t="s">
        <v>14</v>
      </c>
      <c r="H540">
        <v>1296</v>
      </c>
      <c r="I540" s="9">
        <v>2.9086395273881505E-2</v>
      </c>
      <c r="J540" t="s">
        <v>21</v>
      </c>
      <c r="K540" t="s">
        <v>22</v>
      </c>
      <c r="L540">
        <v>1379826000</v>
      </c>
      <c r="M540">
        <v>1381208400</v>
      </c>
      <c r="N540" s="13">
        <v>41539.208333333336</v>
      </c>
      <c r="O540" s="13"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8"/>
        <v>72.653061224489804</v>
      </c>
      <c r="G541" t="s">
        <v>14</v>
      </c>
      <c r="H541">
        <v>77</v>
      </c>
      <c r="I541" s="9">
        <v>0.94354624966869871</v>
      </c>
      <c r="J541" t="s">
        <v>21</v>
      </c>
      <c r="K541" t="s">
        <v>22</v>
      </c>
      <c r="L541">
        <v>1561957200</v>
      </c>
      <c r="M541">
        <v>1562475600</v>
      </c>
      <c r="N541" s="13">
        <v>43647.208333333328</v>
      </c>
      <c r="O541" s="13"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8"/>
        <v>265.98113207547169</v>
      </c>
      <c r="G542" t="s">
        <v>20</v>
      </c>
      <c r="H542">
        <v>247</v>
      </c>
      <c r="I542" s="9">
        <v>1.0768466885646628</v>
      </c>
      <c r="J542" t="s">
        <v>21</v>
      </c>
      <c r="K542" t="s">
        <v>22</v>
      </c>
      <c r="L542">
        <v>1525496400</v>
      </c>
      <c r="M542">
        <v>1527397200</v>
      </c>
      <c r="N542" s="13">
        <v>43225.208333333328</v>
      </c>
      <c r="O542" s="13"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8"/>
        <v>24.205617977528089</v>
      </c>
      <c r="G543" t="s">
        <v>14</v>
      </c>
      <c r="H543">
        <v>395</v>
      </c>
      <c r="I543" s="9">
        <v>6.1280045512729336E-2</v>
      </c>
      <c r="J543" t="s">
        <v>107</v>
      </c>
      <c r="K543" t="s">
        <v>108</v>
      </c>
      <c r="L543">
        <v>1433912400</v>
      </c>
      <c r="M543">
        <v>1436158800</v>
      </c>
      <c r="N543" s="13">
        <v>42165.208333333328</v>
      </c>
      <c r="O543" s="13"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8"/>
        <v>2.5064935064935066</v>
      </c>
      <c r="G544" t="s">
        <v>14</v>
      </c>
      <c r="H544">
        <v>49</v>
      </c>
      <c r="I544" s="9">
        <v>5.1152928703949115E-2</v>
      </c>
      <c r="J544" t="s">
        <v>40</v>
      </c>
      <c r="K544" t="s">
        <v>41</v>
      </c>
      <c r="L544">
        <v>1453442400</v>
      </c>
      <c r="M544">
        <v>1456034400</v>
      </c>
      <c r="N544" s="13">
        <v>42391.25</v>
      </c>
      <c r="O544" s="13"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8"/>
        <v>16.329799764428738</v>
      </c>
      <c r="G545" t="s">
        <v>14</v>
      </c>
      <c r="H545">
        <v>180</v>
      </c>
      <c r="I545" s="9">
        <v>9.0721109802381877E-2</v>
      </c>
      <c r="J545" t="s">
        <v>21</v>
      </c>
      <c r="K545" t="s">
        <v>22</v>
      </c>
      <c r="L545">
        <v>1378875600</v>
      </c>
      <c r="M545">
        <v>1380171600</v>
      </c>
      <c r="N545" s="13">
        <v>41528.208333333336</v>
      </c>
      <c r="O545" s="13"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8"/>
        <v>276.5</v>
      </c>
      <c r="G546" t="s">
        <v>20</v>
      </c>
      <c r="H546">
        <v>84</v>
      </c>
      <c r="I546" s="9">
        <v>3.2916666666666665</v>
      </c>
      <c r="J546" t="s">
        <v>21</v>
      </c>
      <c r="K546" t="s">
        <v>22</v>
      </c>
      <c r="L546">
        <v>1452232800</v>
      </c>
      <c r="M546">
        <v>1453356000</v>
      </c>
      <c r="N546" s="13">
        <v>42377.25</v>
      </c>
      <c r="O546" s="13"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8"/>
        <v>88.803571428571431</v>
      </c>
      <c r="G547" t="s">
        <v>14</v>
      </c>
      <c r="H547">
        <v>2690</v>
      </c>
      <c r="I547" s="9">
        <v>3.3012480084970791E-2</v>
      </c>
      <c r="J547" t="s">
        <v>21</v>
      </c>
      <c r="K547" t="s">
        <v>22</v>
      </c>
      <c r="L547">
        <v>1577253600</v>
      </c>
      <c r="M547">
        <v>1578981600</v>
      </c>
      <c r="N547" s="13">
        <v>43824.25</v>
      </c>
      <c r="O547" s="13"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8"/>
        <v>163.57142857142856</v>
      </c>
      <c r="G548" t="s">
        <v>20</v>
      </c>
      <c r="H548">
        <v>88</v>
      </c>
      <c r="I548" s="9">
        <v>1.8587662337662336</v>
      </c>
      <c r="J548" t="s">
        <v>21</v>
      </c>
      <c r="K548" t="s">
        <v>22</v>
      </c>
      <c r="L548">
        <v>1537160400</v>
      </c>
      <c r="M548">
        <v>1537419600</v>
      </c>
      <c r="N548" s="13">
        <v>43360.208333333328</v>
      </c>
      <c r="O548" s="13"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8"/>
        <v>969</v>
      </c>
      <c r="G549" t="s">
        <v>20</v>
      </c>
      <c r="H549">
        <v>156</v>
      </c>
      <c r="I549" s="9">
        <v>6.2115384615384617</v>
      </c>
      <c r="J549" t="s">
        <v>21</v>
      </c>
      <c r="K549" t="s">
        <v>22</v>
      </c>
      <c r="L549">
        <v>1422165600</v>
      </c>
      <c r="M549">
        <v>1423202400</v>
      </c>
      <c r="N549" s="13">
        <v>42029.25</v>
      </c>
      <c r="O549" s="13"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8"/>
        <v>270.91376701966715</v>
      </c>
      <c r="G550" t="s">
        <v>20</v>
      </c>
      <c r="H550">
        <v>2985</v>
      </c>
      <c r="I550" s="9">
        <v>9.0758380911111269E-2</v>
      </c>
      <c r="J550" t="s">
        <v>21</v>
      </c>
      <c r="K550" t="s">
        <v>22</v>
      </c>
      <c r="L550">
        <v>1459486800</v>
      </c>
      <c r="M550">
        <v>1460610000</v>
      </c>
      <c r="N550" s="13">
        <v>42461.208333333328</v>
      </c>
      <c r="O550" s="13"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8"/>
        <v>284.21355932203392</v>
      </c>
      <c r="G551" t="s">
        <v>20</v>
      </c>
      <c r="H551">
        <v>762</v>
      </c>
      <c r="I551" s="9">
        <v>0.37298367365096313</v>
      </c>
      <c r="J551" t="s">
        <v>21</v>
      </c>
      <c r="K551" t="s">
        <v>22</v>
      </c>
      <c r="L551">
        <v>1369717200</v>
      </c>
      <c r="M551">
        <v>1370494800</v>
      </c>
      <c r="N551" s="13">
        <v>41422.208333333336</v>
      </c>
      <c r="O551" s="13"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8"/>
        <v>4</v>
      </c>
      <c r="G552" t="s">
        <v>74</v>
      </c>
      <c r="H552">
        <v>1</v>
      </c>
      <c r="I552" s="9"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v>40968.25</v>
      </c>
      <c r="O552" s="13"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8"/>
        <v>58.6329816768462</v>
      </c>
      <c r="G553" t="s">
        <v>14</v>
      </c>
      <c r="H553">
        <v>2779</v>
      </c>
      <c r="I553" s="9">
        <v>2.1098590024054047E-2</v>
      </c>
      <c r="J553" t="s">
        <v>26</v>
      </c>
      <c r="K553" t="s">
        <v>27</v>
      </c>
      <c r="L553">
        <v>1419055200</v>
      </c>
      <c r="M553">
        <v>1422511200</v>
      </c>
      <c r="N553" s="13">
        <v>41993.25</v>
      </c>
      <c r="O553" s="13"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8"/>
        <v>98.51111111111112</v>
      </c>
      <c r="G554" t="s">
        <v>14</v>
      </c>
      <c r="H554">
        <v>92</v>
      </c>
      <c r="I554" s="9">
        <v>1.0707729468599034</v>
      </c>
      <c r="J554" t="s">
        <v>21</v>
      </c>
      <c r="K554" t="s">
        <v>22</v>
      </c>
      <c r="L554">
        <v>1480140000</v>
      </c>
      <c r="M554">
        <v>1480312800</v>
      </c>
      <c r="N554" s="13">
        <v>42700.25</v>
      </c>
      <c r="O554" s="13"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8"/>
        <v>43.975381008206334</v>
      </c>
      <c r="G555" t="s">
        <v>14</v>
      </c>
      <c r="H555">
        <v>1028</v>
      </c>
      <c r="I555" s="9">
        <v>4.2777607984636513E-2</v>
      </c>
      <c r="J555" t="s">
        <v>21</v>
      </c>
      <c r="K555" t="s">
        <v>22</v>
      </c>
      <c r="L555">
        <v>1293948000</v>
      </c>
      <c r="M555">
        <v>1294034400</v>
      </c>
      <c r="N555" s="13">
        <v>40545.25</v>
      </c>
      <c r="O555" s="13"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8"/>
        <v>151.66315789473683</v>
      </c>
      <c r="G556" t="s">
        <v>20</v>
      </c>
      <c r="H556">
        <v>554</v>
      </c>
      <c r="I556" s="9">
        <v>0.27376021280638418</v>
      </c>
      <c r="J556" t="s">
        <v>15</v>
      </c>
      <c r="K556" t="s">
        <v>16</v>
      </c>
      <c r="L556">
        <v>1482127200</v>
      </c>
      <c r="M556">
        <v>1482645600</v>
      </c>
      <c r="N556" s="13">
        <v>42723.25</v>
      </c>
      <c r="O556" s="13"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8"/>
        <v>223.63492063492063</v>
      </c>
      <c r="G557" t="s">
        <v>20</v>
      </c>
      <c r="H557">
        <v>135</v>
      </c>
      <c r="I557" s="9">
        <v>1.6565549676660787</v>
      </c>
      <c r="J557" t="s">
        <v>36</v>
      </c>
      <c r="K557" t="s">
        <v>37</v>
      </c>
      <c r="L557">
        <v>1396414800</v>
      </c>
      <c r="M557">
        <v>1399093200</v>
      </c>
      <c r="N557" s="13">
        <v>41731.208333333336</v>
      </c>
      <c r="O557" s="13"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8"/>
        <v>239.75</v>
      </c>
      <c r="G558" t="s">
        <v>20</v>
      </c>
      <c r="H558">
        <v>122</v>
      </c>
      <c r="I558" s="9">
        <v>1.9651639344262295</v>
      </c>
      <c r="J558" t="s">
        <v>21</v>
      </c>
      <c r="K558" t="s">
        <v>22</v>
      </c>
      <c r="L558">
        <v>1315285200</v>
      </c>
      <c r="M558">
        <v>1315890000</v>
      </c>
      <c r="N558" s="13">
        <v>40792.208333333336</v>
      </c>
      <c r="O558" s="13"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8"/>
        <v>199.33333333333334</v>
      </c>
      <c r="G559" t="s">
        <v>20</v>
      </c>
      <c r="H559">
        <v>221</v>
      </c>
      <c r="I559" s="9">
        <v>0.90196078431372551</v>
      </c>
      <c r="J559" t="s">
        <v>21</v>
      </c>
      <c r="K559" t="s">
        <v>22</v>
      </c>
      <c r="L559">
        <v>1443762000</v>
      </c>
      <c r="M559">
        <v>1444021200</v>
      </c>
      <c r="N559" s="13">
        <v>42279.208333333328</v>
      </c>
      <c r="O559" s="13"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8"/>
        <v>137.34482758620689</v>
      </c>
      <c r="G560" t="s">
        <v>20</v>
      </c>
      <c r="H560">
        <v>126</v>
      </c>
      <c r="I560" s="9">
        <v>1.0900383141762451</v>
      </c>
      <c r="J560" t="s">
        <v>21</v>
      </c>
      <c r="K560" t="s">
        <v>22</v>
      </c>
      <c r="L560">
        <v>1456293600</v>
      </c>
      <c r="M560">
        <v>1460005200</v>
      </c>
      <c r="N560" s="13">
        <v>42424.25</v>
      </c>
      <c r="O560" s="13"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8"/>
        <v>100.9696106362773</v>
      </c>
      <c r="G561" t="s">
        <v>20</v>
      </c>
      <c r="H561">
        <v>1022</v>
      </c>
      <c r="I561" s="9">
        <v>9.8796096512991483E-2</v>
      </c>
      <c r="J561" t="s">
        <v>21</v>
      </c>
      <c r="K561" t="s">
        <v>22</v>
      </c>
      <c r="L561">
        <v>1470114000</v>
      </c>
      <c r="M561">
        <v>1470718800</v>
      </c>
      <c r="N561" s="13">
        <v>42584.208333333328</v>
      </c>
      <c r="O561" s="13"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8"/>
        <v>794.16</v>
      </c>
      <c r="G562" t="s">
        <v>20</v>
      </c>
      <c r="H562">
        <v>3177</v>
      </c>
      <c r="I562" s="9">
        <v>0.24997167138810197</v>
      </c>
      <c r="J562" t="s">
        <v>21</v>
      </c>
      <c r="K562" t="s">
        <v>22</v>
      </c>
      <c r="L562">
        <v>1321596000</v>
      </c>
      <c r="M562">
        <v>1325052000</v>
      </c>
      <c r="N562" s="13">
        <v>40865.25</v>
      </c>
      <c r="O562" s="13"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8"/>
        <v>369.7</v>
      </c>
      <c r="G563" t="s">
        <v>20</v>
      </c>
      <c r="H563">
        <v>198</v>
      </c>
      <c r="I563" s="9">
        <v>1.867171717171717</v>
      </c>
      <c r="J563" t="s">
        <v>98</v>
      </c>
      <c r="K563" t="s">
        <v>99</v>
      </c>
      <c r="L563">
        <v>1318827600</v>
      </c>
      <c r="M563">
        <v>1319000400</v>
      </c>
      <c r="N563" s="13">
        <v>40833.208333333336</v>
      </c>
      <c r="O563" s="13"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8"/>
        <v>12.818181818181817</v>
      </c>
      <c r="G564" t="s">
        <v>14</v>
      </c>
      <c r="H564">
        <v>26</v>
      </c>
      <c r="I564" s="9">
        <v>0.49300699300699297</v>
      </c>
      <c r="J564" t="s">
        <v>98</v>
      </c>
      <c r="K564" t="s">
        <v>99</v>
      </c>
      <c r="L564">
        <v>1552366800</v>
      </c>
      <c r="M564">
        <v>1552539600</v>
      </c>
      <c r="N564" s="13">
        <v>43536.208333333328</v>
      </c>
      <c r="O564" s="13"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8"/>
        <v>138.02702702702703</v>
      </c>
      <c r="G565" t="s">
        <v>20</v>
      </c>
      <c r="H565">
        <v>85</v>
      </c>
      <c r="I565" s="9">
        <v>1.6238473767885533</v>
      </c>
      <c r="J565" t="s">
        <v>26</v>
      </c>
      <c r="K565" t="s">
        <v>27</v>
      </c>
      <c r="L565">
        <v>1542088800</v>
      </c>
      <c r="M565">
        <v>1543816800</v>
      </c>
      <c r="N565" s="13">
        <v>43417.25</v>
      </c>
      <c r="O565" s="13"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8"/>
        <v>83.813278008298752</v>
      </c>
      <c r="G566" t="s">
        <v>14</v>
      </c>
      <c r="H566">
        <v>1790</v>
      </c>
      <c r="I566" s="9">
        <v>4.6823060339831704E-2</v>
      </c>
      <c r="J566" t="s">
        <v>21</v>
      </c>
      <c r="K566" t="s">
        <v>22</v>
      </c>
      <c r="L566">
        <v>1426395600</v>
      </c>
      <c r="M566">
        <v>1427086800</v>
      </c>
      <c r="N566" s="13">
        <v>42078.208333333328</v>
      </c>
      <c r="O566" s="13"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8"/>
        <v>204.60063224446787</v>
      </c>
      <c r="G567" t="s">
        <v>20</v>
      </c>
      <c r="H567">
        <v>3596</v>
      </c>
      <c r="I567" s="9">
        <v>5.6896727542955473E-2</v>
      </c>
      <c r="J567" t="s">
        <v>21</v>
      </c>
      <c r="K567" t="s">
        <v>22</v>
      </c>
      <c r="L567">
        <v>1321336800</v>
      </c>
      <c r="M567">
        <v>1323064800</v>
      </c>
      <c r="N567" s="13">
        <v>40862.25</v>
      </c>
      <c r="O567" s="13"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8"/>
        <v>44.344086021505376</v>
      </c>
      <c r="G568" t="s">
        <v>14</v>
      </c>
      <c r="H568">
        <v>37</v>
      </c>
      <c r="I568" s="9">
        <v>1.1984888113920371</v>
      </c>
      <c r="J568" t="s">
        <v>21</v>
      </c>
      <c r="K568" t="s">
        <v>22</v>
      </c>
      <c r="L568">
        <v>1456293600</v>
      </c>
      <c r="M568">
        <v>1458277200</v>
      </c>
      <c r="N568" s="13">
        <v>42424.25</v>
      </c>
      <c r="O568" s="13"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8"/>
        <v>218.60294117647058</v>
      </c>
      <c r="G569" t="s">
        <v>20</v>
      </c>
      <c r="H569">
        <v>244</v>
      </c>
      <c r="I569" s="9">
        <v>0.89591369334619086</v>
      </c>
      <c r="J569" t="s">
        <v>21</v>
      </c>
      <c r="K569" t="s">
        <v>22</v>
      </c>
      <c r="L569">
        <v>1404968400</v>
      </c>
      <c r="M569">
        <v>1405141200</v>
      </c>
      <c r="N569" s="13">
        <v>41830.208333333336</v>
      </c>
      <c r="O569" s="13"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8"/>
        <v>186.03314917127071</v>
      </c>
      <c r="G570" t="s">
        <v>20</v>
      </c>
      <c r="H570">
        <v>5180</v>
      </c>
      <c r="I570" s="9">
        <v>3.5913735361249172E-2</v>
      </c>
      <c r="J570" t="s">
        <v>21</v>
      </c>
      <c r="K570" t="s">
        <v>22</v>
      </c>
      <c r="L570">
        <v>1279170000</v>
      </c>
      <c r="M570">
        <v>1283058000</v>
      </c>
      <c r="N570" s="13">
        <v>40374.208333333336</v>
      </c>
      <c r="O570" s="13"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8"/>
        <v>237.33830845771143</v>
      </c>
      <c r="G571" t="s">
        <v>20</v>
      </c>
      <c r="H571">
        <v>589</v>
      </c>
      <c r="I571" s="9">
        <v>0.40295128770409411</v>
      </c>
      <c r="J571" t="s">
        <v>107</v>
      </c>
      <c r="K571" t="s">
        <v>108</v>
      </c>
      <c r="L571">
        <v>1294725600</v>
      </c>
      <c r="M571">
        <v>1295762400</v>
      </c>
      <c r="N571" s="13">
        <v>40554.25</v>
      </c>
      <c r="O571" s="13"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8"/>
        <v>305.65384615384613</v>
      </c>
      <c r="G572" t="s">
        <v>20</v>
      </c>
      <c r="H572">
        <v>2725</v>
      </c>
      <c r="I572" s="9">
        <v>0.11216654904728299</v>
      </c>
      <c r="J572" t="s">
        <v>21</v>
      </c>
      <c r="K572" t="s">
        <v>22</v>
      </c>
      <c r="L572">
        <v>1419055200</v>
      </c>
      <c r="M572">
        <v>1419573600</v>
      </c>
      <c r="N572" s="13">
        <v>41993.25</v>
      </c>
      <c r="O572" s="13"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8"/>
        <v>94.142857142857139</v>
      </c>
      <c r="G573" t="s">
        <v>14</v>
      </c>
      <c r="H573">
        <v>35</v>
      </c>
      <c r="I573" s="9">
        <v>2.6897959183673468</v>
      </c>
      <c r="J573" t="s">
        <v>107</v>
      </c>
      <c r="K573" t="s">
        <v>108</v>
      </c>
      <c r="L573">
        <v>1434690000</v>
      </c>
      <c r="M573">
        <v>1438750800</v>
      </c>
      <c r="N573" s="13">
        <v>42174.208333333328</v>
      </c>
      <c r="O573" s="13"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8"/>
        <v>54.400000000000006</v>
      </c>
      <c r="G574" t="s">
        <v>74</v>
      </c>
      <c r="H574">
        <v>94</v>
      </c>
      <c r="I574" s="9">
        <v>0.57872340425531921</v>
      </c>
      <c r="J574" t="s">
        <v>21</v>
      </c>
      <c r="K574" t="s">
        <v>22</v>
      </c>
      <c r="L574">
        <v>1443416400</v>
      </c>
      <c r="M574">
        <v>1444798800</v>
      </c>
      <c r="N574" s="13">
        <v>42275.208333333328</v>
      </c>
      <c r="O574" s="13"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8"/>
        <v>111.88059701492537</v>
      </c>
      <c r="G575" t="s">
        <v>20</v>
      </c>
      <c r="H575">
        <v>300</v>
      </c>
      <c r="I575" s="9">
        <v>0.37293532338308455</v>
      </c>
      <c r="J575" t="s">
        <v>21</v>
      </c>
      <c r="K575" t="s">
        <v>22</v>
      </c>
      <c r="L575">
        <v>1399006800</v>
      </c>
      <c r="M575">
        <v>1399179600</v>
      </c>
      <c r="N575" s="13">
        <v>41761.208333333336</v>
      </c>
      <c r="O575" s="13"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8"/>
        <v>369.14814814814815</v>
      </c>
      <c r="G576" t="s">
        <v>20</v>
      </c>
      <c r="H576">
        <v>144</v>
      </c>
      <c r="I576" s="9">
        <v>2.5635288065843622</v>
      </c>
      <c r="J576" t="s">
        <v>21</v>
      </c>
      <c r="K576" t="s">
        <v>22</v>
      </c>
      <c r="L576">
        <v>1575698400</v>
      </c>
      <c r="M576">
        <v>1576562400</v>
      </c>
      <c r="N576" s="13">
        <v>43806.25</v>
      </c>
      <c r="O576" s="13"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8"/>
        <v>62.930372148859547</v>
      </c>
      <c r="G577" t="s">
        <v>14</v>
      </c>
      <c r="H577">
        <v>558</v>
      </c>
      <c r="I577" s="9">
        <v>0.11277844471121783</v>
      </c>
      <c r="J577" t="s">
        <v>21</v>
      </c>
      <c r="K577" t="s">
        <v>22</v>
      </c>
      <c r="L577">
        <v>1400562000</v>
      </c>
      <c r="M577">
        <v>1400821200</v>
      </c>
      <c r="N577" s="13">
        <v>41779.208333333336</v>
      </c>
      <c r="O577" s="13"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8"/>
        <v>64.927835051546396</v>
      </c>
      <c r="G578" t="s">
        <v>14</v>
      </c>
      <c r="H578">
        <v>64</v>
      </c>
      <c r="I578" s="9">
        <v>1.0144974226804124</v>
      </c>
      <c r="J578" t="s">
        <v>21</v>
      </c>
      <c r="K578" t="s">
        <v>22</v>
      </c>
      <c r="L578">
        <v>1509512400</v>
      </c>
      <c r="M578">
        <v>1510984800</v>
      </c>
      <c r="N578" s="13">
        <v>43040.208333333328</v>
      </c>
      <c r="O578" s="13"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9">(E579/D579)*100</f>
        <v>18.853658536585368</v>
      </c>
      <c r="G579" t="s">
        <v>74</v>
      </c>
      <c r="H579">
        <v>37</v>
      </c>
      <c r="I579" s="9">
        <v>0.5095583388266316</v>
      </c>
      <c r="J579" t="s">
        <v>21</v>
      </c>
      <c r="K579" t="s">
        <v>22</v>
      </c>
      <c r="L579">
        <v>1299823200</v>
      </c>
      <c r="M579">
        <v>1302066000</v>
      </c>
      <c r="N579" s="13">
        <v>40613.25</v>
      </c>
      <c r="O579" s="13"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9"/>
        <v>16.754404145077721</v>
      </c>
      <c r="G580" t="s">
        <v>14</v>
      </c>
      <c r="H580">
        <v>245</v>
      </c>
      <c r="I580" s="9">
        <v>6.8385323041133553E-2</v>
      </c>
      <c r="J580" t="s">
        <v>21</v>
      </c>
      <c r="K580" t="s">
        <v>22</v>
      </c>
      <c r="L580">
        <v>1322719200</v>
      </c>
      <c r="M580">
        <v>1322978400</v>
      </c>
      <c r="N580" s="13">
        <v>40878.25</v>
      </c>
      <c r="O580" s="13"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9"/>
        <v>101.11290322580646</v>
      </c>
      <c r="G581" t="s">
        <v>20</v>
      </c>
      <c r="H581">
        <v>87</v>
      </c>
      <c r="I581" s="9">
        <v>1.1622172784575455</v>
      </c>
      <c r="J581" t="s">
        <v>21</v>
      </c>
      <c r="K581" t="s">
        <v>22</v>
      </c>
      <c r="L581">
        <v>1312693200</v>
      </c>
      <c r="M581">
        <v>1313730000</v>
      </c>
      <c r="N581" s="13">
        <v>40762.208333333336</v>
      </c>
      <c r="O581" s="13"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9"/>
        <v>341.5022831050228</v>
      </c>
      <c r="G582" t="s">
        <v>20</v>
      </c>
      <c r="H582">
        <v>3116</v>
      </c>
      <c r="I582" s="9">
        <v>0.10959636813383274</v>
      </c>
      <c r="J582" t="s">
        <v>21</v>
      </c>
      <c r="K582" t="s">
        <v>22</v>
      </c>
      <c r="L582">
        <v>1393394400</v>
      </c>
      <c r="M582">
        <v>1394085600</v>
      </c>
      <c r="N582" s="13">
        <v>41696.25</v>
      </c>
      <c r="O582" s="13"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9"/>
        <v>64.016666666666666</v>
      </c>
      <c r="G583" t="s">
        <v>14</v>
      </c>
      <c r="H583">
        <v>71</v>
      </c>
      <c r="I583" s="9">
        <v>0.90164319248826286</v>
      </c>
      <c r="J583" t="s">
        <v>21</v>
      </c>
      <c r="K583" t="s">
        <v>22</v>
      </c>
      <c r="L583">
        <v>1304053200</v>
      </c>
      <c r="M583">
        <v>1305349200</v>
      </c>
      <c r="N583" s="13">
        <v>40662.208333333336</v>
      </c>
      <c r="O583" s="13"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9"/>
        <v>52.080459770114942</v>
      </c>
      <c r="G584" t="s">
        <v>14</v>
      </c>
      <c r="H584">
        <v>42</v>
      </c>
      <c r="I584" s="9">
        <v>1.2400109469074987</v>
      </c>
      <c r="J584" t="s">
        <v>21</v>
      </c>
      <c r="K584" t="s">
        <v>22</v>
      </c>
      <c r="L584">
        <v>1433912400</v>
      </c>
      <c r="M584">
        <v>1434344400</v>
      </c>
      <c r="N584" s="13">
        <v>42165.208333333328</v>
      </c>
      <c r="O584" s="13"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9"/>
        <v>322.40211640211641</v>
      </c>
      <c r="G585" t="s">
        <v>20</v>
      </c>
      <c r="H585">
        <v>909</v>
      </c>
      <c r="I585" s="9">
        <v>0.35467779582191022</v>
      </c>
      <c r="J585" t="s">
        <v>21</v>
      </c>
      <c r="K585" t="s">
        <v>22</v>
      </c>
      <c r="L585">
        <v>1329717600</v>
      </c>
      <c r="M585">
        <v>1331186400</v>
      </c>
      <c r="N585" s="13">
        <v>40959.25</v>
      </c>
      <c r="O585" s="13"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9"/>
        <v>119.50810185185186</v>
      </c>
      <c r="G586" t="s">
        <v>20</v>
      </c>
      <c r="H586">
        <v>1613</v>
      </c>
      <c r="I586" s="9">
        <v>7.4090577713485345E-2</v>
      </c>
      <c r="J586" t="s">
        <v>21</v>
      </c>
      <c r="K586" t="s">
        <v>22</v>
      </c>
      <c r="L586">
        <v>1335330000</v>
      </c>
      <c r="M586">
        <v>1336539600</v>
      </c>
      <c r="N586" s="13">
        <v>41024.208333333336</v>
      </c>
      <c r="O586" s="13"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9"/>
        <v>146.79775280898878</v>
      </c>
      <c r="G587" t="s">
        <v>20</v>
      </c>
      <c r="H587">
        <v>136</v>
      </c>
      <c r="I587" s="9">
        <v>1.0793952412425645</v>
      </c>
      <c r="J587" t="s">
        <v>21</v>
      </c>
      <c r="K587" t="s">
        <v>22</v>
      </c>
      <c r="L587">
        <v>1268888400</v>
      </c>
      <c r="M587">
        <v>1269752400</v>
      </c>
      <c r="N587" s="13">
        <v>40255.208333333336</v>
      </c>
      <c r="O587" s="13"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9"/>
        <v>950.57142857142856</v>
      </c>
      <c r="G588" t="s">
        <v>20</v>
      </c>
      <c r="H588">
        <v>130</v>
      </c>
      <c r="I588" s="9">
        <v>7.3120879120879119</v>
      </c>
      <c r="J588" t="s">
        <v>21</v>
      </c>
      <c r="K588" t="s">
        <v>22</v>
      </c>
      <c r="L588">
        <v>1289973600</v>
      </c>
      <c r="M588">
        <v>1291615200</v>
      </c>
      <c r="N588" s="13">
        <v>40499.25</v>
      </c>
      <c r="O588" s="13"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9"/>
        <v>72.893617021276597</v>
      </c>
      <c r="G589" t="s">
        <v>14</v>
      </c>
      <c r="H589">
        <v>156</v>
      </c>
      <c r="I589" s="9">
        <v>0.4672667757774141</v>
      </c>
      <c r="J589" t="s">
        <v>15</v>
      </c>
      <c r="K589" t="s">
        <v>16</v>
      </c>
      <c r="L589">
        <v>1547877600</v>
      </c>
      <c r="M589">
        <v>1552366800</v>
      </c>
      <c r="N589" s="13">
        <v>43484.25</v>
      </c>
      <c r="O589" s="13"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9"/>
        <v>79.008248730964468</v>
      </c>
      <c r="G590" t="s">
        <v>14</v>
      </c>
      <c r="H590">
        <v>1368</v>
      </c>
      <c r="I590" s="9">
        <v>5.7754567785792736E-2</v>
      </c>
      <c r="J590" t="s">
        <v>40</v>
      </c>
      <c r="K590" t="s">
        <v>41</v>
      </c>
      <c r="L590">
        <v>1269493200</v>
      </c>
      <c r="M590">
        <v>1272171600</v>
      </c>
      <c r="N590" s="13">
        <v>40262.208333333336</v>
      </c>
      <c r="O590" s="13"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9"/>
        <v>64.721518987341781</v>
      </c>
      <c r="G591" t="s">
        <v>14</v>
      </c>
      <c r="H591">
        <v>102</v>
      </c>
      <c r="I591" s="9">
        <v>0.63452469595433114</v>
      </c>
      <c r="J591" t="s">
        <v>21</v>
      </c>
      <c r="K591" t="s">
        <v>22</v>
      </c>
      <c r="L591">
        <v>1436072400</v>
      </c>
      <c r="M591">
        <v>1436677200</v>
      </c>
      <c r="N591" s="13">
        <v>42190.208333333328</v>
      </c>
      <c r="O591" s="13"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9"/>
        <v>82.028169014084511</v>
      </c>
      <c r="G592" t="s">
        <v>14</v>
      </c>
      <c r="H592">
        <v>86</v>
      </c>
      <c r="I592" s="9">
        <v>0.95381591876842453</v>
      </c>
      <c r="J592" t="s">
        <v>26</v>
      </c>
      <c r="K592" t="s">
        <v>27</v>
      </c>
      <c r="L592">
        <v>1419141600</v>
      </c>
      <c r="M592">
        <v>1420092000</v>
      </c>
      <c r="N592" s="13">
        <v>41994.25</v>
      </c>
      <c r="O592" s="13"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9"/>
        <v>1037.6666666666667</v>
      </c>
      <c r="G593" t="s">
        <v>20</v>
      </c>
      <c r="H593">
        <v>102</v>
      </c>
      <c r="I593" s="9">
        <v>10.173202614379086</v>
      </c>
      <c r="J593" t="s">
        <v>21</v>
      </c>
      <c r="K593" t="s">
        <v>22</v>
      </c>
      <c r="L593">
        <v>1279083600</v>
      </c>
      <c r="M593">
        <v>1279947600</v>
      </c>
      <c r="N593" s="13">
        <v>40373.208333333336</v>
      </c>
      <c r="O593" s="13"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9"/>
        <v>12.910076530612244</v>
      </c>
      <c r="G594" t="s">
        <v>14</v>
      </c>
      <c r="H594">
        <v>253</v>
      </c>
      <c r="I594" s="9">
        <v>5.1027970476728239E-2</v>
      </c>
      <c r="J594" t="s">
        <v>21</v>
      </c>
      <c r="K594" t="s">
        <v>22</v>
      </c>
      <c r="L594">
        <v>1401426000</v>
      </c>
      <c r="M594">
        <v>1402203600</v>
      </c>
      <c r="N594" s="13">
        <v>41789.208333333336</v>
      </c>
      <c r="O594" s="13"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9"/>
        <v>154.84210526315789</v>
      </c>
      <c r="G595" t="s">
        <v>20</v>
      </c>
      <c r="H595">
        <v>4006</v>
      </c>
      <c r="I595" s="9">
        <v>3.8652547494547648E-2</v>
      </c>
      <c r="J595" t="s">
        <v>21</v>
      </c>
      <c r="K595" t="s">
        <v>22</v>
      </c>
      <c r="L595">
        <v>1395810000</v>
      </c>
      <c r="M595">
        <v>1396933200</v>
      </c>
      <c r="N595" s="13">
        <v>41724.208333333336</v>
      </c>
      <c r="O595" s="13"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9"/>
        <v>7.0991735537190088</v>
      </c>
      <c r="G596" t="s">
        <v>14</v>
      </c>
      <c r="H596">
        <v>157</v>
      </c>
      <c r="I596" s="9">
        <v>4.5217665947254834E-2</v>
      </c>
      <c r="J596" t="s">
        <v>21</v>
      </c>
      <c r="K596" t="s">
        <v>22</v>
      </c>
      <c r="L596">
        <v>1467003600</v>
      </c>
      <c r="M596">
        <v>1467262800</v>
      </c>
      <c r="N596" s="13">
        <v>42548.208333333328</v>
      </c>
      <c r="O596" s="13"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9"/>
        <v>208.52773826458036</v>
      </c>
      <c r="G597" t="s">
        <v>20</v>
      </c>
      <c r="H597">
        <v>1629</v>
      </c>
      <c r="I597" s="9">
        <v>0.12800966130422367</v>
      </c>
      <c r="J597" t="s">
        <v>21</v>
      </c>
      <c r="K597" t="s">
        <v>22</v>
      </c>
      <c r="L597">
        <v>1268715600</v>
      </c>
      <c r="M597">
        <v>1270530000</v>
      </c>
      <c r="N597" s="13">
        <v>40253.208333333336</v>
      </c>
      <c r="O597" s="13"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9"/>
        <v>99.683544303797461</v>
      </c>
      <c r="G598" t="s">
        <v>14</v>
      </c>
      <c r="H598">
        <v>183</v>
      </c>
      <c r="I598" s="9">
        <v>0.5447188213322266</v>
      </c>
      <c r="J598" t="s">
        <v>21</v>
      </c>
      <c r="K598" t="s">
        <v>22</v>
      </c>
      <c r="L598">
        <v>1457157600</v>
      </c>
      <c r="M598">
        <v>1457762400</v>
      </c>
      <c r="N598" s="13">
        <v>42434.25</v>
      </c>
      <c r="O598" s="13"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9"/>
        <v>201.59756097560978</v>
      </c>
      <c r="G599" t="s">
        <v>20</v>
      </c>
      <c r="H599">
        <v>2188</v>
      </c>
      <c r="I599" s="9">
        <v>9.2137824943148899E-2</v>
      </c>
      <c r="J599" t="s">
        <v>21</v>
      </c>
      <c r="K599" t="s">
        <v>22</v>
      </c>
      <c r="L599">
        <v>1573970400</v>
      </c>
      <c r="M599">
        <v>1575525600</v>
      </c>
      <c r="N599" s="13">
        <v>43786.25</v>
      </c>
      <c r="O599" s="13"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9"/>
        <v>162.09032258064516</v>
      </c>
      <c r="G600" t="s">
        <v>20</v>
      </c>
      <c r="H600">
        <v>2409</v>
      </c>
      <c r="I600" s="9">
        <v>6.7285314479304761E-2</v>
      </c>
      <c r="J600" t="s">
        <v>107</v>
      </c>
      <c r="K600" t="s">
        <v>108</v>
      </c>
      <c r="L600">
        <v>1276578000</v>
      </c>
      <c r="M600">
        <v>1279083600</v>
      </c>
      <c r="N600" s="13">
        <v>40344.208333333336</v>
      </c>
      <c r="O600" s="13"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9"/>
        <v>3.6436208125445471</v>
      </c>
      <c r="G601" t="s">
        <v>14</v>
      </c>
      <c r="H601">
        <v>82</v>
      </c>
      <c r="I601" s="9">
        <v>4.4434400152982279E-2</v>
      </c>
      <c r="J601" t="s">
        <v>36</v>
      </c>
      <c r="K601" t="s">
        <v>37</v>
      </c>
      <c r="L601">
        <v>1423720800</v>
      </c>
      <c r="M601">
        <v>1424412000</v>
      </c>
      <c r="N601" s="13">
        <v>42047.25</v>
      </c>
      <c r="O601" s="13"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9"/>
        <v>5</v>
      </c>
      <c r="G602" t="s">
        <v>14</v>
      </c>
      <c r="H602">
        <v>1</v>
      </c>
      <c r="I602" s="9"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v>41485.208333333336</v>
      </c>
      <c r="O602" s="13"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9"/>
        <v>206.63492063492063</v>
      </c>
      <c r="G603" t="s">
        <v>20</v>
      </c>
      <c r="H603">
        <v>194</v>
      </c>
      <c r="I603" s="9">
        <v>1.0651284568810342</v>
      </c>
      <c r="J603" t="s">
        <v>21</v>
      </c>
      <c r="K603" t="s">
        <v>22</v>
      </c>
      <c r="L603">
        <v>1401426000</v>
      </c>
      <c r="M603">
        <v>1402894800</v>
      </c>
      <c r="N603" s="13">
        <v>41789.208333333336</v>
      </c>
      <c r="O603" s="13"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9"/>
        <v>128.23628691983123</v>
      </c>
      <c r="G604" t="s">
        <v>20</v>
      </c>
      <c r="H604">
        <v>1140</v>
      </c>
      <c r="I604" s="9">
        <v>0.1124879709823081</v>
      </c>
      <c r="J604" t="s">
        <v>21</v>
      </c>
      <c r="K604" t="s">
        <v>22</v>
      </c>
      <c r="L604">
        <v>1433480400</v>
      </c>
      <c r="M604">
        <v>1434430800</v>
      </c>
      <c r="N604" s="13">
        <v>42160.208333333328</v>
      </c>
      <c r="O604" s="13"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9"/>
        <v>119.66037735849055</v>
      </c>
      <c r="G605" t="s">
        <v>20</v>
      </c>
      <c r="H605">
        <v>102</v>
      </c>
      <c r="I605" s="9">
        <v>1.1731409544950053</v>
      </c>
      <c r="J605" t="s">
        <v>21</v>
      </c>
      <c r="K605" t="s">
        <v>22</v>
      </c>
      <c r="L605">
        <v>1555563600</v>
      </c>
      <c r="M605">
        <v>1557896400</v>
      </c>
      <c r="N605" s="13">
        <v>43573.208333333328</v>
      </c>
      <c r="O605" s="13"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9"/>
        <v>170.73055242390078</v>
      </c>
      <c r="G606" t="s">
        <v>20</v>
      </c>
      <c r="H606">
        <v>2857</v>
      </c>
      <c r="I606" s="9">
        <v>5.9758681282429393E-2</v>
      </c>
      <c r="J606" t="s">
        <v>21</v>
      </c>
      <c r="K606" t="s">
        <v>22</v>
      </c>
      <c r="L606">
        <v>1295676000</v>
      </c>
      <c r="M606">
        <v>1297490400</v>
      </c>
      <c r="N606" s="13">
        <v>40565.25</v>
      </c>
      <c r="O606" s="13"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9"/>
        <v>187.21212121212122</v>
      </c>
      <c r="G607" t="s">
        <v>20</v>
      </c>
      <c r="H607">
        <v>107</v>
      </c>
      <c r="I607" s="9">
        <v>1.749645992636647</v>
      </c>
      <c r="J607" t="s">
        <v>21</v>
      </c>
      <c r="K607" t="s">
        <v>22</v>
      </c>
      <c r="L607">
        <v>1443848400</v>
      </c>
      <c r="M607">
        <v>1447394400</v>
      </c>
      <c r="N607" s="13">
        <v>42280.208333333328</v>
      </c>
      <c r="O607" s="13"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9"/>
        <v>188.38235294117646</v>
      </c>
      <c r="G608" t="s">
        <v>20</v>
      </c>
      <c r="H608">
        <v>160</v>
      </c>
      <c r="I608" s="9">
        <v>1.1773897058823528</v>
      </c>
      <c r="J608" t="s">
        <v>40</v>
      </c>
      <c r="K608" t="s">
        <v>41</v>
      </c>
      <c r="L608">
        <v>1457330400</v>
      </c>
      <c r="M608">
        <v>1458277200</v>
      </c>
      <c r="N608" s="13">
        <v>42436.25</v>
      </c>
      <c r="O608" s="13"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9"/>
        <v>131.29869186046511</v>
      </c>
      <c r="G609" t="s">
        <v>20</v>
      </c>
      <c r="H609">
        <v>2230</v>
      </c>
      <c r="I609" s="9">
        <v>5.887833715715924E-2</v>
      </c>
      <c r="J609" t="s">
        <v>21</v>
      </c>
      <c r="K609" t="s">
        <v>22</v>
      </c>
      <c r="L609">
        <v>1395550800</v>
      </c>
      <c r="M609">
        <v>1395723600</v>
      </c>
      <c r="N609" s="13">
        <v>41721.208333333336</v>
      </c>
      <c r="O609" s="13"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9"/>
        <v>283.97435897435901</v>
      </c>
      <c r="G610" t="s">
        <v>20</v>
      </c>
      <c r="H610">
        <v>316</v>
      </c>
      <c r="I610" s="9">
        <v>0.89865303472898417</v>
      </c>
      <c r="J610" t="s">
        <v>21</v>
      </c>
      <c r="K610" t="s">
        <v>22</v>
      </c>
      <c r="L610">
        <v>1551852000</v>
      </c>
      <c r="M610">
        <v>1552197600</v>
      </c>
      <c r="N610" s="13">
        <v>43530.25</v>
      </c>
      <c r="O610" s="13"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9"/>
        <v>120.41999999999999</v>
      </c>
      <c r="G611" t="s">
        <v>20</v>
      </c>
      <c r="H611">
        <v>117</v>
      </c>
      <c r="I611" s="9">
        <v>1.0292307692307692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v>43481.25</v>
      </c>
      <c r="O611" s="13"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9"/>
        <v>419.0560747663551</v>
      </c>
      <c r="G612" t="s">
        <v>20</v>
      </c>
      <c r="H612">
        <v>6406</v>
      </c>
      <c r="I612" s="9">
        <v>6.5416184009733855E-2</v>
      </c>
      <c r="J612" t="s">
        <v>21</v>
      </c>
      <c r="K612" t="s">
        <v>22</v>
      </c>
      <c r="L612">
        <v>1355637600</v>
      </c>
      <c r="M612">
        <v>1356847200</v>
      </c>
      <c r="N612" s="13">
        <v>41259.25</v>
      </c>
      <c r="O612" s="13"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9"/>
        <v>13.853658536585368</v>
      </c>
      <c r="G613" t="s">
        <v>74</v>
      </c>
      <c r="H613">
        <v>15</v>
      </c>
      <c r="I613" s="9">
        <v>0.92357723577235784</v>
      </c>
      <c r="J613" t="s">
        <v>21</v>
      </c>
      <c r="K613" t="s">
        <v>22</v>
      </c>
      <c r="L613">
        <v>1374728400</v>
      </c>
      <c r="M613">
        <v>1375765200</v>
      </c>
      <c r="N613" s="13">
        <v>41480.208333333336</v>
      </c>
      <c r="O613" s="13"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9"/>
        <v>139.43548387096774</v>
      </c>
      <c r="G614" t="s">
        <v>20</v>
      </c>
      <c r="H614">
        <v>192</v>
      </c>
      <c r="I614" s="9">
        <v>0.72622647849462363</v>
      </c>
      <c r="J614" t="s">
        <v>21</v>
      </c>
      <c r="K614" t="s">
        <v>22</v>
      </c>
      <c r="L614">
        <v>1287810000</v>
      </c>
      <c r="M614">
        <v>1289800800</v>
      </c>
      <c r="N614" s="13">
        <v>40474.208333333336</v>
      </c>
      <c r="O614" s="13"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9"/>
        <v>174</v>
      </c>
      <c r="G615" t="s">
        <v>20</v>
      </c>
      <c r="H615">
        <v>26</v>
      </c>
      <c r="I615" s="9">
        <v>6.6923076923076925</v>
      </c>
      <c r="J615" t="s">
        <v>15</v>
      </c>
      <c r="K615" t="s">
        <v>16</v>
      </c>
      <c r="L615">
        <v>1503723600</v>
      </c>
      <c r="M615">
        <v>1504501200</v>
      </c>
      <c r="N615" s="13">
        <v>42973.208333333328</v>
      </c>
      <c r="O615" s="13"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9"/>
        <v>155.49056603773585</v>
      </c>
      <c r="G616" t="s">
        <v>20</v>
      </c>
      <c r="H616">
        <v>723</v>
      </c>
      <c r="I616" s="9">
        <v>0.21506302356533313</v>
      </c>
      <c r="J616" t="s">
        <v>21</v>
      </c>
      <c r="K616" t="s">
        <v>22</v>
      </c>
      <c r="L616">
        <v>1484114400</v>
      </c>
      <c r="M616">
        <v>1485669600</v>
      </c>
      <c r="N616" s="13">
        <v>42746.25</v>
      </c>
      <c r="O616" s="13"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9"/>
        <v>170.44705882352943</v>
      </c>
      <c r="G617" t="s">
        <v>20</v>
      </c>
      <c r="H617">
        <v>170</v>
      </c>
      <c r="I617" s="9">
        <v>1.0026297577854673</v>
      </c>
      <c r="J617" t="s">
        <v>107</v>
      </c>
      <c r="K617" t="s">
        <v>108</v>
      </c>
      <c r="L617">
        <v>1461906000</v>
      </c>
      <c r="M617">
        <v>1462770000</v>
      </c>
      <c r="N617" s="13">
        <v>42489.208333333328</v>
      </c>
      <c r="O617" s="13"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9"/>
        <v>189.515625</v>
      </c>
      <c r="G618" t="s">
        <v>20</v>
      </c>
      <c r="H618">
        <v>238</v>
      </c>
      <c r="I618" s="9">
        <v>0.79628413865546221</v>
      </c>
      <c r="J618" t="s">
        <v>40</v>
      </c>
      <c r="K618" t="s">
        <v>41</v>
      </c>
      <c r="L618">
        <v>1379653200</v>
      </c>
      <c r="M618">
        <v>1379739600</v>
      </c>
      <c r="N618" s="13">
        <v>41537.208333333336</v>
      </c>
      <c r="O618" s="13"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9"/>
        <v>249.71428571428572</v>
      </c>
      <c r="G619" t="s">
        <v>20</v>
      </c>
      <c r="H619">
        <v>55</v>
      </c>
      <c r="I619" s="9">
        <v>4.5402597402597404</v>
      </c>
      <c r="J619" t="s">
        <v>21</v>
      </c>
      <c r="K619" t="s">
        <v>22</v>
      </c>
      <c r="L619">
        <v>1401858000</v>
      </c>
      <c r="M619">
        <v>1402722000</v>
      </c>
      <c r="N619" s="13">
        <v>41794.208333333336</v>
      </c>
      <c r="O619" s="13"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9"/>
        <v>48.860523665659613</v>
      </c>
      <c r="G620" t="s">
        <v>14</v>
      </c>
      <c r="H620">
        <v>1198</v>
      </c>
      <c r="I620" s="9">
        <v>4.078507818502472E-2</v>
      </c>
      <c r="J620" t="s">
        <v>21</v>
      </c>
      <c r="K620" t="s">
        <v>22</v>
      </c>
      <c r="L620">
        <v>1367470800</v>
      </c>
      <c r="M620">
        <v>1369285200</v>
      </c>
      <c r="N620" s="13">
        <v>41396.208333333336</v>
      </c>
      <c r="O620" s="13"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9"/>
        <v>28.461970393057683</v>
      </c>
      <c r="G621" t="s">
        <v>14</v>
      </c>
      <c r="H621">
        <v>648</v>
      </c>
      <c r="I621" s="9">
        <v>4.3922793816447044E-2</v>
      </c>
      <c r="J621" t="s">
        <v>21</v>
      </c>
      <c r="K621" t="s">
        <v>22</v>
      </c>
      <c r="L621">
        <v>1304658000</v>
      </c>
      <c r="M621">
        <v>1304744400</v>
      </c>
      <c r="N621" s="13">
        <v>40669.208333333336</v>
      </c>
      <c r="O621" s="13"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9"/>
        <v>268.02325581395348</v>
      </c>
      <c r="G622" t="s">
        <v>20</v>
      </c>
      <c r="H622">
        <v>128</v>
      </c>
      <c r="I622" s="9">
        <v>2.0939316860465116</v>
      </c>
      <c r="J622" t="s">
        <v>26</v>
      </c>
      <c r="K622" t="s">
        <v>27</v>
      </c>
      <c r="L622">
        <v>1467954000</v>
      </c>
      <c r="M622">
        <v>1468299600</v>
      </c>
      <c r="N622" s="13">
        <v>42559.208333333328</v>
      </c>
      <c r="O622" s="13"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9"/>
        <v>619.80078125</v>
      </c>
      <c r="G623" t="s">
        <v>20</v>
      </c>
      <c r="H623">
        <v>2144</v>
      </c>
      <c r="I623" s="9">
        <v>0.28908618528451491</v>
      </c>
      <c r="J623" t="s">
        <v>21</v>
      </c>
      <c r="K623" t="s">
        <v>22</v>
      </c>
      <c r="L623">
        <v>1473742800</v>
      </c>
      <c r="M623">
        <v>1474174800</v>
      </c>
      <c r="N623" s="13">
        <v>42626.208333333328</v>
      </c>
      <c r="O623" s="13"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9"/>
        <v>3.1301587301587301</v>
      </c>
      <c r="G624" t="s">
        <v>14</v>
      </c>
      <c r="H624">
        <v>64</v>
      </c>
      <c r="I624" s="9">
        <v>4.8908730158730158E-2</v>
      </c>
      <c r="J624" t="s">
        <v>21</v>
      </c>
      <c r="K624" t="s">
        <v>22</v>
      </c>
      <c r="L624">
        <v>1523768400</v>
      </c>
      <c r="M624">
        <v>1526014800</v>
      </c>
      <c r="N624" s="13">
        <v>43205.208333333328</v>
      </c>
      <c r="O624" s="13"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9"/>
        <v>159.92152704135739</v>
      </c>
      <c r="G625" t="s">
        <v>20</v>
      </c>
      <c r="H625">
        <v>2693</v>
      </c>
      <c r="I625" s="9">
        <v>5.9384154118587967E-2</v>
      </c>
      <c r="J625" t="s">
        <v>40</v>
      </c>
      <c r="K625" t="s">
        <v>41</v>
      </c>
      <c r="L625">
        <v>1437022800</v>
      </c>
      <c r="M625">
        <v>1437454800</v>
      </c>
      <c r="N625" s="13">
        <v>42201.208333333328</v>
      </c>
      <c r="O625" s="13"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9"/>
        <v>279.39215686274508</v>
      </c>
      <c r="G626" t="s">
        <v>20</v>
      </c>
      <c r="H626">
        <v>432</v>
      </c>
      <c r="I626" s="9">
        <v>0.6467411038489469</v>
      </c>
      <c r="J626" t="s">
        <v>21</v>
      </c>
      <c r="K626" t="s">
        <v>22</v>
      </c>
      <c r="L626">
        <v>1422165600</v>
      </c>
      <c r="M626">
        <v>1422684000</v>
      </c>
      <c r="N626" s="13">
        <v>42029.25</v>
      </c>
      <c r="O626" s="13"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9"/>
        <v>77.373333333333335</v>
      </c>
      <c r="G627" t="s">
        <v>14</v>
      </c>
      <c r="H627">
        <v>62</v>
      </c>
      <c r="I627" s="9">
        <v>1.2479569892473119</v>
      </c>
      <c r="J627" t="s">
        <v>21</v>
      </c>
      <c r="K627" t="s">
        <v>22</v>
      </c>
      <c r="L627">
        <v>1580104800</v>
      </c>
      <c r="M627">
        <v>1581314400</v>
      </c>
      <c r="N627" s="13">
        <v>43857.25</v>
      </c>
      <c r="O627" s="13"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9"/>
        <v>206.32812500000003</v>
      </c>
      <c r="G628" t="s">
        <v>20</v>
      </c>
      <c r="H628">
        <v>189</v>
      </c>
      <c r="I628" s="9">
        <v>1.0916832010582012</v>
      </c>
      <c r="J628" t="s">
        <v>21</v>
      </c>
      <c r="K628" t="s">
        <v>22</v>
      </c>
      <c r="L628">
        <v>1285650000</v>
      </c>
      <c r="M628">
        <v>1286427600</v>
      </c>
      <c r="N628" s="13">
        <v>40449.208333333336</v>
      </c>
      <c r="O628" s="13"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9"/>
        <v>694.25</v>
      </c>
      <c r="G629" t="s">
        <v>20</v>
      </c>
      <c r="H629">
        <v>154</v>
      </c>
      <c r="I629" s="9">
        <v>4.508116883116883</v>
      </c>
      <c r="J629" t="s">
        <v>40</v>
      </c>
      <c r="K629" t="s">
        <v>41</v>
      </c>
      <c r="L629">
        <v>1276664400</v>
      </c>
      <c r="M629">
        <v>1278738000</v>
      </c>
      <c r="N629" s="13">
        <v>40345.208333333336</v>
      </c>
      <c r="O629" s="13"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9"/>
        <v>151.78947368421052</v>
      </c>
      <c r="G630" t="s">
        <v>20</v>
      </c>
      <c r="H630">
        <v>96</v>
      </c>
      <c r="I630" s="9">
        <v>1.5811403508771928</v>
      </c>
      <c r="J630" t="s">
        <v>21</v>
      </c>
      <c r="K630" t="s">
        <v>22</v>
      </c>
      <c r="L630">
        <v>1286168400</v>
      </c>
      <c r="M630">
        <v>1286427600</v>
      </c>
      <c r="N630" s="13">
        <v>40455.208333333336</v>
      </c>
      <c r="O630" s="13"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9"/>
        <v>64.58207217694995</v>
      </c>
      <c r="G631" t="s">
        <v>14</v>
      </c>
      <c r="H631">
        <v>750</v>
      </c>
      <c r="I631" s="9">
        <v>8.6109429569266593E-2</v>
      </c>
      <c r="J631" t="s">
        <v>21</v>
      </c>
      <c r="K631" t="s">
        <v>22</v>
      </c>
      <c r="L631">
        <v>1467781200</v>
      </c>
      <c r="M631">
        <v>1467954000</v>
      </c>
      <c r="N631" s="13">
        <v>42557.208333333328</v>
      </c>
      <c r="O631" s="13"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9"/>
        <v>62.873684210526314</v>
      </c>
      <c r="G632" t="s">
        <v>74</v>
      </c>
      <c r="H632">
        <v>87</v>
      </c>
      <c r="I632" s="9">
        <v>0.72268602540834848</v>
      </c>
      <c r="J632" t="s">
        <v>21</v>
      </c>
      <c r="K632" t="s">
        <v>22</v>
      </c>
      <c r="L632">
        <v>1556686800</v>
      </c>
      <c r="M632">
        <v>1557637200</v>
      </c>
      <c r="N632" s="13">
        <v>43586.208333333328</v>
      </c>
      <c r="O632" s="13"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9"/>
        <v>310.39864864864865</v>
      </c>
      <c r="G633" t="s">
        <v>20</v>
      </c>
      <c r="H633">
        <v>3063</v>
      </c>
      <c r="I633" s="9">
        <v>0.10133811578473674</v>
      </c>
      <c r="J633" t="s">
        <v>21</v>
      </c>
      <c r="K633" t="s">
        <v>22</v>
      </c>
      <c r="L633">
        <v>1553576400</v>
      </c>
      <c r="M633">
        <v>1553922000</v>
      </c>
      <c r="N633" s="13">
        <v>43550.208333333328</v>
      </c>
      <c r="O633" s="13"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9"/>
        <v>42.859916782246884</v>
      </c>
      <c r="G634" t="s">
        <v>47</v>
      </c>
      <c r="H634">
        <v>278</v>
      </c>
      <c r="I634" s="9">
        <v>0.15417236252606792</v>
      </c>
      <c r="J634" t="s">
        <v>21</v>
      </c>
      <c r="K634" t="s">
        <v>22</v>
      </c>
      <c r="L634">
        <v>1414904400</v>
      </c>
      <c r="M634">
        <v>1416463200</v>
      </c>
      <c r="N634" s="13">
        <v>41945.208333333336</v>
      </c>
      <c r="O634" s="13"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9"/>
        <v>83.119402985074629</v>
      </c>
      <c r="G635" t="s">
        <v>14</v>
      </c>
      <c r="H635">
        <v>105</v>
      </c>
      <c r="I635" s="9">
        <v>0.79161336176261554</v>
      </c>
      <c r="J635" t="s">
        <v>21</v>
      </c>
      <c r="K635" t="s">
        <v>22</v>
      </c>
      <c r="L635">
        <v>1446876000</v>
      </c>
      <c r="M635">
        <v>1447221600</v>
      </c>
      <c r="N635" s="13">
        <v>42315.25</v>
      </c>
      <c r="O635" s="13"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9"/>
        <v>78.531302876480552</v>
      </c>
      <c r="G636" t="s">
        <v>74</v>
      </c>
      <c r="H636">
        <v>1658</v>
      </c>
      <c r="I636" s="9">
        <v>4.7365080142630009E-2</v>
      </c>
      <c r="J636" t="s">
        <v>21</v>
      </c>
      <c r="K636" t="s">
        <v>22</v>
      </c>
      <c r="L636">
        <v>1490418000</v>
      </c>
      <c r="M636">
        <v>1491627600</v>
      </c>
      <c r="N636" s="13">
        <v>42819.208333333328</v>
      </c>
      <c r="O636" s="13"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9"/>
        <v>114.09352517985612</v>
      </c>
      <c r="G637" t="s">
        <v>20</v>
      </c>
      <c r="H637">
        <v>2266</v>
      </c>
      <c r="I637" s="9">
        <v>5.0350187634534915E-2</v>
      </c>
      <c r="J637" t="s">
        <v>21</v>
      </c>
      <c r="K637" t="s">
        <v>22</v>
      </c>
      <c r="L637">
        <v>1360389600</v>
      </c>
      <c r="M637">
        <v>1363150800</v>
      </c>
      <c r="N637" s="13">
        <v>41314.25</v>
      </c>
      <c r="O637" s="13"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9"/>
        <v>64.537683358624179</v>
      </c>
      <c r="G638" t="s">
        <v>14</v>
      </c>
      <c r="H638">
        <v>2604</v>
      </c>
      <c r="I638" s="9">
        <v>2.47840565893334E-2</v>
      </c>
      <c r="J638" t="s">
        <v>36</v>
      </c>
      <c r="K638" t="s">
        <v>37</v>
      </c>
      <c r="L638">
        <v>1326866400</v>
      </c>
      <c r="M638">
        <v>1330754400</v>
      </c>
      <c r="N638" s="13">
        <v>40926.25</v>
      </c>
      <c r="O638" s="13"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9"/>
        <v>79.411764705882348</v>
      </c>
      <c r="G639" t="s">
        <v>14</v>
      </c>
      <c r="H639">
        <v>65</v>
      </c>
      <c r="I639" s="9">
        <v>1.2217194570135745</v>
      </c>
      <c r="J639" t="s">
        <v>21</v>
      </c>
      <c r="K639" t="s">
        <v>22</v>
      </c>
      <c r="L639">
        <v>1479103200</v>
      </c>
      <c r="M639">
        <v>1479794400</v>
      </c>
      <c r="N639" s="13">
        <v>42688.25</v>
      </c>
      <c r="O639" s="13"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9"/>
        <v>11.419117647058824</v>
      </c>
      <c r="G640" t="s">
        <v>14</v>
      </c>
      <c r="H640">
        <v>94</v>
      </c>
      <c r="I640" s="9">
        <v>0.12147997496871089</v>
      </c>
      <c r="J640" t="s">
        <v>21</v>
      </c>
      <c r="K640" t="s">
        <v>22</v>
      </c>
      <c r="L640">
        <v>1280206800</v>
      </c>
      <c r="M640">
        <v>1281243600</v>
      </c>
      <c r="N640" s="13">
        <v>40386.208333333336</v>
      </c>
      <c r="O640" s="13"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9"/>
        <v>56.186046511627907</v>
      </c>
      <c r="G641" t="s">
        <v>47</v>
      </c>
      <c r="H641">
        <v>45</v>
      </c>
      <c r="I641" s="9">
        <v>1.2485788113695091</v>
      </c>
      <c r="J641" t="s">
        <v>21</v>
      </c>
      <c r="K641" t="s">
        <v>22</v>
      </c>
      <c r="L641">
        <v>1532754000</v>
      </c>
      <c r="M641">
        <v>1532754000</v>
      </c>
      <c r="N641" s="13">
        <v>43309.208333333328</v>
      </c>
      <c r="O641" s="13"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9"/>
        <v>16.501669449081803</v>
      </c>
      <c r="G642" t="s">
        <v>14</v>
      </c>
      <c r="H642">
        <v>257</v>
      </c>
      <c r="I642" s="9">
        <v>6.4208830541174322E-2</v>
      </c>
      <c r="J642" t="s">
        <v>21</v>
      </c>
      <c r="K642" t="s">
        <v>22</v>
      </c>
      <c r="L642">
        <v>1453096800</v>
      </c>
      <c r="M642">
        <v>1453356000</v>
      </c>
      <c r="N642" s="13">
        <v>42387.25</v>
      </c>
      <c r="O642" s="13"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10">(E643/D643)*100</f>
        <v>119.96808510638297</v>
      </c>
      <c r="G643" t="s">
        <v>20</v>
      </c>
      <c r="H643">
        <v>194</v>
      </c>
      <c r="I643" s="9">
        <v>0.61839219127001532</v>
      </c>
      <c r="J643" t="s">
        <v>98</v>
      </c>
      <c r="K643" t="s">
        <v>99</v>
      </c>
      <c r="L643">
        <v>1487570400</v>
      </c>
      <c r="M643">
        <v>1489986000</v>
      </c>
      <c r="N643" s="13">
        <v>42786.25</v>
      </c>
      <c r="O643" s="13"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10"/>
        <v>145.45652173913044</v>
      </c>
      <c r="G644" t="s">
        <v>20</v>
      </c>
      <c r="H644">
        <v>129</v>
      </c>
      <c r="I644" s="9">
        <v>1.1275699359622515</v>
      </c>
      <c r="J644" t="s">
        <v>15</v>
      </c>
      <c r="K644" t="s">
        <v>16</v>
      </c>
      <c r="L644">
        <v>1545026400</v>
      </c>
      <c r="M644">
        <v>1545804000</v>
      </c>
      <c r="N644" s="13">
        <v>43451.25</v>
      </c>
      <c r="O644" s="13"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10"/>
        <v>221.38255033557047</v>
      </c>
      <c r="G645" t="s">
        <v>20</v>
      </c>
      <c r="H645">
        <v>375</v>
      </c>
      <c r="I645" s="9">
        <v>0.59035346756152129</v>
      </c>
      <c r="J645" t="s">
        <v>21</v>
      </c>
      <c r="K645" t="s">
        <v>22</v>
      </c>
      <c r="L645">
        <v>1488348000</v>
      </c>
      <c r="M645">
        <v>1489899600</v>
      </c>
      <c r="N645" s="13">
        <v>42795.25</v>
      </c>
      <c r="O645" s="13"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10"/>
        <v>48.396694214876035</v>
      </c>
      <c r="G646" t="s">
        <v>14</v>
      </c>
      <c r="H646">
        <v>2928</v>
      </c>
      <c r="I646" s="9">
        <v>1.6528925619834711E-2</v>
      </c>
      <c r="J646" t="s">
        <v>15</v>
      </c>
      <c r="K646" t="s">
        <v>16</v>
      </c>
      <c r="L646">
        <v>1545112800</v>
      </c>
      <c r="M646">
        <v>1546495200</v>
      </c>
      <c r="N646" s="13">
        <v>43452.25</v>
      </c>
      <c r="O646" s="13"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10"/>
        <v>92.911504424778755</v>
      </c>
      <c r="G647" t="s">
        <v>14</v>
      </c>
      <c r="H647">
        <v>4697</v>
      </c>
      <c r="I647" s="9">
        <v>1.9781031387008464E-2</v>
      </c>
      <c r="J647" t="s">
        <v>21</v>
      </c>
      <c r="K647" t="s">
        <v>22</v>
      </c>
      <c r="L647">
        <v>1537938000</v>
      </c>
      <c r="M647">
        <v>1539752400</v>
      </c>
      <c r="N647" s="13">
        <v>43369.208333333328</v>
      </c>
      <c r="O647" s="13"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10"/>
        <v>88.599797365754824</v>
      </c>
      <c r="G648" t="s">
        <v>14</v>
      </c>
      <c r="H648">
        <v>2915</v>
      </c>
      <c r="I648" s="9">
        <v>3.0394441634907315E-2</v>
      </c>
      <c r="J648" t="s">
        <v>21</v>
      </c>
      <c r="K648" t="s">
        <v>22</v>
      </c>
      <c r="L648">
        <v>1363150800</v>
      </c>
      <c r="M648">
        <v>1364101200</v>
      </c>
      <c r="N648" s="13">
        <v>41346.208333333336</v>
      </c>
      <c r="O648" s="13"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10"/>
        <v>41.4</v>
      </c>
      <c r="G649" t="s">
        <v>14</v>
      </c>
      <c r="H649">
        <v>18</v>
      </c>
      <c r="I649" s="9">
        <v>2.2999999999999998</v>
      </c>
      <c r="J649" t="s">
        <v>21</v>
      </c>
      <c r="K649" t="s">
        <v>22</v>
      </c>
      <c r="L649">
        <v>1523250000</v>
      </c>
      <c r="M649">
        <v>1525323600</v>
      </c>
      <c r="N649" s="13">
        <v>43199.208333333328</v>
      </c>
      <c r="O649" s="13"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10"/>
        <v>63.056795131845846</v>
      </c>
      <c r="G650" t="s">
        <v>74</v>
      </c>
      <c r="H650">
        <v>723</v>
      </c>
      <c r="I650" s="9">
        <v>8.7215484276411959E-2</v>
      </c>
      <c r="J650" t="s">
        <v>21</v>
      </c>
      <c r="K650" t="s">
        <v>22</v>
      </c>
      <c r="L650">
        <v>1499317200</v>
      </c>
      <c r="M650">
        <v>1500872400</v>
      </c>
      <c r="N650" s="13">
        <v>42922.208333333328</v>
      </c>
      <c r="O650" s="13"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10"/>
        <v>48.482333607230892</v>
      </c>
      <c r="G651" t="s">
        <v>14</v>
      </c>
      <c r="H651">
        <v>602</v>
      </c>
      <c r="I651" s="9">
        <v>8.0535437885765601E-2</v>
      </c>
      <c r="J651" t="s">
        <v>98</v>
      </c>
      <c r="K651" t="s">
        <v>99</v>
      </c>
      <c r="L651">
        <v>1287550800</v>
      </c>
      <c r="M651">
        <v>1288501200</v>
      </c>
      <c r="N651" s="13">
        <v>40471.208333333336</v>
      </c>
      <c r="O651" s="13"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10"/>
        <v>2</v>
      </c>
      <c r="G652" t="s">
        <v>14</v>
      </c>
      <c r="H652">
        <v>1</v>
      </c>
      <c r="I652" s="9"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v>41828.208333333336</v>
      </c>
      <c r="O652" s="13"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10"/>
        <v>88.47941026944585</v>
      </c>
      <c r="G653" t="s">
        <v>14</v>
      </c>
      <c r="H653">
        <v>3868</v>
      </c>
      <c r="I653" s="9">
        <v>2.2874718270280727E-2</v>
      </c>
      <c r="J653" t="s">
        <v>107</v>
      </c>
      <c r="K653" t="s">
        <v>108</v>
      </c>
      <c r="L653">
        <v>1393048800</v>
      </c>
      <c r="M653">
        <v>1394344800</v>
      </c>
      <c r="N653" s="13">
        <v>41692.25</v>
      </c>
      <c r="O653" s="13"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10"/>
        <v>126.84</v>
      </c>
      <c r="G654" t="s">
        <v>20</v>
      </c>
      <c r="H654">
        <v>409</v>
      </c>
      <c r="I654" s="9">
        <v>0.31012224938875305</v>
      </c>
      <c r="J654" t="s">
        <v>21</v>
      </c>
      <c r="K654" t="s">
        <v>22</v>
      </c>
      <c r="L654">
        <v>1470373200</v>
      </c>
      <c r="M654">
        <v>1474088400</v>
      </c>
      <c r="N654" s="13">
        <v>42587.208333333328</v>
      </c>
      <c r="O654" s="13"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10"/>
        <v>2338.833333333333</v>
      </c>
      <c r="G655" t="s">
        <v>20</v>
      </c>
      <c r="H655">
        <v>234</v>
      </c>
      <c r="I655" s="9">
        <v>9.995014245014243</v>
      </c>
      <c r="J655" t="s">
        <v>21</v>
      </c>
      <c r="K655" t="s">
        <v>22</v>
      </c>
      <c r="L655">
        <v>1460091600</v>
      </c>
      <c r="M655">
        <v>1460264400</v>
      </c>
      <c r="N655" s="13">
        <v>42468.208333333328</v>
      </c>
      <c r="O655" s="13"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10"/>
        <v>508.38857142857148</v>
      </c>
      <c r="G656" t="s">
        <v>20</v>
      </c>
      <c r="H656">
        <v>3016</v>
      </c>
      <c r="I656" s="9">
        <v>0.16856384994316032</v>
      </c>
      <c r="J656" t="s">
        <v>21</v>
      </c>
      <c r="K656" t="s">
        <v>22</v>
      </c>
      <c r="L656">
        <v>1440392400</v>
      </c>
      <c r="M656">
        <v>1440824400</v>
      </c>
      <c r="N656" s="13">
        <v>42240.208333333328</v>
      </c>
      <c r="O656" s="13"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10"/>
        <v>191.47826086956522</v>
      </c>
      <c r="G657" t="s">
        <v>20</v>
      </c>
      <c r="H657">
        <v>264</v>
      </c>
      <c r="I657" s="9">
        <v>0.72529644268774707</v>
      </c>
      <c r="J657" t="s">
        <v>21</v>
      </c>
      <c r="K657" t="s">
        <v>22</v>
      </c>
      <c r="L657">
        <v>1488434400</v>
      </c>
      <c r="M657">
        <v>1489554000</v>
      </c>
      <c r="N657" s="13">
        <v>42796.25</v>
      </c>
      <c r="O657" s="13"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10"/>
        <v>42.127533783783782</v>
      </c>
      <c r="G658" t="s">
        <v>14</v>
      </c>
      <c r="H658">
        <v>504</v>
      </c>
      <c r="I658" s="9">
        <v>8.3586376555126546E-2</v>
      </c>
      <c r="J658" t="s">
        <v>26</v>
      </c>
      <c r="K658" t="s">
        <v>27</v>
      </c>
      <c r="L658">
        <v>1514440800</v>
      </c>
      <c r="M658">
        <v>1514872800</v>
      </c>
      <c r="N658" s="13">
        <v>43097.25</v>
      </c>
      <c r="O658" s="13"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10"/>
        <v>8.24</v>
      </c>
      <c r="G659" t="s">
        <v>14</v>
      </c>
      <c r="H659">
        <v>14</v>
      </c>
      <c r="I659" s="9">
        <v>0.58857142857142863</v>
      </c>
      <c r="J659" t="s">
        <v>21</v>
      </c>
      <c r="K659" t="s">
        <v>22</v>
      </c>
      <c r="L659">
        <v>1514354400</v>
      </c>
      <c r="M659">
        <v>1515736800</v>
      </c>
      <c r="N659" s="13">
        <v>43096.25</v>
      </c>
      <c r="O659" s="13"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10"/>
        <v>60.064638783269963</v>
      </c>
      <c r="G660" t="s">
        <v>74</v>
      </c>
      <c r="H660">
        <v>390</v>
      </c>
      <c r="I660" s="9">
        <v>0.15401189431607684</v>
      </c>
      <c r="J660" t="s">
        <v>21</v>
      </c>
      <c r="K660" t="s">
        <v>22</v>
      </c>
      <c r="L660">
        <v>1440910800</v>
      </c>
      <c r="M660">
        <v>1442898000</v>
      </c>
      <c r="N660" s="13">
        <v>42246.208333333328</v>
      </c>
      <c r="O660" s="13"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10"/>
        <v>47.232808616404313</v>
      </c>
      <c r="G661" t="s">
        <v>14</v>
      </c>
      <c r="H661">
        <v>750</v>
      </c>
      <c r="I661" s="9">
        <v>6.2977078155205757E-2</v>
      </c>
      <c r="J661" t="s">
        <v>40</v>
      </c>
      <c r="K661" t="s">
        <v>41</v>
      </c>
      <c r="L661">
        <v>1296108000</v>
      </c>
      <c r="M661">
        <v>1296194400</v>
      </c>
      <c r="N661" s="13">
        <v>40570.25</v>
      </c>
      <c r="O661" s="13"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10"/>
        <v>81.736263736263737</v>
      </c>
      <c r="G662" t="s">
        <v>14</v>
      </c>
      <c r="H662">
        <v>77</v>
      </c>
      <c r="I662" s="9">
        <v>1.0615099186527759</v>
      </c>
      <c r="J662" t="s">
        <v>21</v>
      </c>
      <c r="K662" t="s">
        <v>22</v>
      </c>
      <c r="L662">
        <v>1440133200</v>
      </c>
      <c r="M662">
        <v>1440910800</v>
      </c>
      <c r="N662" s="13">
        <v>42237.208333333328</v>
      </c>
      <c r="O662" s="13"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10"/>
        <v>54.187265917603</v>
      </c>
      <c r="G663" t="s">
        <v>14</v>
      </c>
      <c r="H663">
        <v>752</v>
      </c>
      <c r="I663" s="9">
        <v>7.2057534464897613E-2</v>
      </c>
      <c r="J663" t="s">
        <v>36</v>
      </c>
      <c r="K663" t="s">
        <v>37</v>
      </c>
      <c r="L663">
        <v>1332910800</v>
      </c>
      <c r="M663">
        <v>1335502800</v>
      </c>
      <c r="N663" s="13">
        <v>40996.208333333336</v>
      </c>
      <c r="O663" s="13"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10"/>
        <v>97.868131868131869</v>
      </c>
      <c r="G664" t="s">
        <v>14</v>
      </c>
      <c r="H664">
        <v>131</v>
      </c>
      <c r="I664" s="9">
        <v>0.74708497609260971</v>
      </c>
      <c r="J664" t="s">
        <v>21</v>
      </c>
      <c r="K664" t="s">
        <v>22</v>
      </c>
      <c r="L664">
        <v>1544335200</v>
      </c>
      <c r="M664">
        <v>1544680800</v>
      </c>
      <c r="N664" s="13">
        <v>43443.25</v>
      </c>
      <c r="O664" s="13"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10"/>
        <v>77.239999999999995</v>
      </c>
      <c r="G665" t="s">
        <v>14</v>
      </c>
      <c r="H665">
        <v>87</v>
      </c>
      <c r="I665" s="9">
        <v>0.88781609195402289</v>
      </c>
      <c r="J665" t="s">
        <v>21</v>
      </c>
      <c r="K665" t="s">
        <v>22</v>
      </c>
      <c r="L665">
        <v>1286427600</v>
      </c>
      <c r="M665">
        <v>1288414800</v>
      </c>
      <c r="N665" s="13">
        <v>40458.208333333336</v>
      </c>
      <c r="O665" s="13"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10"/>
        <v>33.464735516372798</v>
      </c>
      <c r="G666" t="s">
        <v>14</v>
      </c>
      <c r="H666">
        <v>1063</v>
      </c>
      <c r="I666" s="9">
        <v>3.148140688275898E-2</v>
      </c>
      <c r="J666" t="s">
        <v>21</v>
      </c>
      <c r="K666" t="s">
        <v>22</v>
      </c>
      <c r="L666">
        <v>1329717600</v>
      </c>
      <c r="M666">
        <v>1330581600</v>
      </c>
      <c r="N666" s="13">
        <v>40959.25</v>
      </c>
      <c r="O666" s="13"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10"/>
        <v>239.58823529411765</v>
      </c>
      <c r="G667" t="s">
        <v>20</v>
      </c>
      <c r="H667">
        <v>272</v>
      </c>
      <c r="I667" s="9">
        <v>0.88083910034602075</v>
      </c>
      <c r="J667" t="s">
        <v>21</v>
      </c>
      <c r="K667" t="s">
        <v>22</v>
      </c>
      <c r="L667">
        <v>1310187600</v>
      </c>
      <c r="M667">
        <v>1311397200</v>
      </c>
      <c r="N667" s="13">
        <v>40733.208333333336</v>
      </c>
      <c r="O667" s="13"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10"/>
        <v>64.032258064516128</v>
      </c>
      <c r="G668" t="s">
        <v>74</v>
      </c>
      <c r="H668">
        <v>25</v>
      </c>
      <c r="I668" s="9">
        <v>2.5612903225806449</v>
      </c>
      <c r="J668" t="s">
        <v>21</v>
      </c>
      <c r="K668" t="s">
        <v>22</v>
      </c>
      <c r="L668">
        <v>1377838800</v>
      </c>
      <c r="M668">
        <v>1378357200</v>
      </c>
      <c r="N668" s="13">
        <v>41516.208333333336</v>
      </c>
      <c r="O668" s="13"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10"/>
        <v>176.15942028985506</v>
      </c>
      <c r="G669" t="s">
        <v>20</v>
      </c>
      <c r="H669">
        <v>419</v>
      </c>
      <c r="I669" s="9">
        <v>0.42042821071564457</v>
      </c>
      <c r="J669" t="s">
        <v>21</v>
      </c>
      <c r="K669" t="s">
        <v>22</v>
      </c>
      <c r="L669">
        <v>1410325200</v>
      </c>
      <c r="M669">
        <v>1411102800</v>
      </c>
      <c r="N669" s="13">
        <v>41892.208333333336</v>
      </c>
      <c r="O669" s="13"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10"/>
        <v>20.33818181818182</v>
      </c>
      <c r="G670" t="s">
        <v>14</v>
      </c>
      <c r="H670">
        <v>76</v>
      </c>
      <c r="I670" s="9">
        <v>0.26760765550239235</v>
      </c>
      <c r="J670" t="s">
        <v>21</v>
      </c>
      <c r="K670" t="s">
        <v>22</v>
      </c>
      <c r="L670">
        <v>1343797200</v>
      </c>
      <c r="M670">
        <v>1344834000</v>
      </c>
      <c r="N670" s="13">
        <v>41122.208333333336</v>
      </c>
      <c r="O670" s="13"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10"/>
        <v>358.64754098360658</v>
      </c>
      <c r="G671" t="s">
        <v>20</v>
      </c>
      <c r="H671">
        <v>1621</v>
      </c>
      <c r="I671" s="9">
        <v>0.22125079641184861</v>
      </c>
      <c r="J671" t="s">
        <v>107</v>
      </c>
      <c r="K671" t="s">
        <v>108</v>
      </c>
      <c r="L671">
        <v>1498453200</v>
      </c>
      <c r="M671">
        <v>1499230800</v>
      </c>
      <c r="N671" s="13">
        <v>42912.208333333328</v>
      </c>
      <c r="O671" s="13"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10"/>
        <v>468.85802469135803</v>
      </c>
      <c r="G672" t="s">
        <v>20</v>
      </c>
      <c r="H672">
        <v>1101</v>
      </c>
      <c r="I672" s="9">
        <v>0.42584743387044327</v>
      </c>
      <c r="J672" t="s">
        <v>21</v>
      </c>
      <c r="K672" t="s">
        <v>22</v>
      </c>
      <c r="L672">
        <v>1456380000</v>
      </c>
      <c r="M672">
        <v>1457416800</v>
      </c>
      <c r="N672" s="13">
        <v>42425.25</v>
      </c>
      <c r="O672" s="13"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10"/>
        <v>122.05635245901641</v>
      </c>
      <c r="G673" t="s">
        <v>20</v>
      </c>
      <c r="H673">
        <v>1073</v>
      </c>
      <c r="I673" s="9">
        <v>0.11375242540448874</v>
      </c>
      <c r="J673" t="s">
        <v>21</v>
      </c>
      <c r="K673" t="s">
        <v>22</v>
      </c>
      <c r="L673">
        <v>1280552400</v>
      </c>
      <c r="M673">
        <v>1280898000</v>
      </c>
      <c r="N673" s="13">
        <v>40390.208333333336</v>
      </c>
      <c r="O673" s="13"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10"/>
        <v>55.931783729156137</v>
      </c>
      <c r="G674" t="s">
        <v>14</v>
      </c>
      <c r="H674">
        <v>4428</v>
      </c>
      <c r="I674" s="9">
        <v>1.2631387472709156E-2</v>
      </c>
      <c r="J674" t="s">
        <v>26</v>
      </c>
      <c r="K674" t="s">
        <v>27</v>
      </c>
      <c r="L674">
        <v>1521608400</v>
      </c>
      <c r="M674">
        <v>1522472400</v>
      </c>
      <c r="N674" s="13">
        <v>43180.208333333328</v>
      </c>
      <c r="O674" s="13"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10"/>
        <v>43.660714285714285</v>
      </c>
      <c r="G675" t="s">
        <v>14</v>
      </c>
      <c r="H675">
        <v>58</v>
      </c>
      <c r="I675" s="9">
        <v>0.75277093596059108</v>
      </c>
      <c r="J675" t="s">
        <v>107</v>
      </c>
      <c r="K675" t="s">
        <v>108</v>
      </c>
      <c r="L675">
        <v>1460696400</v>
      </c>
      <c r="M675">
        <v>1462510800</v>
      </c>
      <c r="N675" s="13">
        <v>42475.208333333328</v>
      </c>
      <c r="O675" s="13"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10"/>
        <v>33.53837141183363</v>
      </c>
      <c r="G676" t="s">
        <v>74</v>
      </c>
      <c r="H676">
        <v>1218</v>
      </c>
      <c r="I676" s="9">
        <v>2.7535608712507084E-2</v>
      </c>
      <c r="J676" t="s">
        <v>21</v>
      </c>
      <c r="K676" t="s">
        <v>22</v>
      </c>
      <c r="L676">
        <v>1313730000</v>
      </c>
      <c r="M676">
        <v>1317790800</v>
      </c>
      <c r="N676" s="13">
        <v>40774.208333333336</v>
      </c>
      <c r="O676" s="13"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10"/>
        <v>122.97938144329896</v>
      </c>
      <c r="G677" t="s">
        <v>20</v>
      </c>
      <c r="H677">
        <v>331</v>
      </c>
      <c r="I677" s="9">
        <v>0.37153891674712675</v>
      </c>
      <c r="J677" t="s">
        <v>21</v>
      </c>
      <c r="K677" t="s">
        <v>22</v>
      </c>
      <c r="L677">
        <v>1568178000</v>
      </c>
      <c r="M677">
        <v>1568782800</v>
      </c>
      <c r="N677" s="13">
        <v>43719.208333333328</v>
      </c>
      <c r="O677" s="13"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10"/>
        <v>189.74959871589084</v>
      </c>
      <c r="G678" t="s">
        <v>20</v>
      </c>
      <c r="H678">
        <v>1170</v>
      </c>
      <c r="I678" s="9">
        <v>0.16217914420161611</v>
      </c>
      <c r="J678" t="s">
        <v>21</v>
      </c>
      <c r="K678" t="s">
        <v>22</v>
      </c>
      <c r="L678">
        <v>1348635600</v>
      </c>
      <c r="M678">
        <v>1349413200</v>
      </c>
      <c r="N678" s="13">
        <v>41178.208333333336</v>
      </c>
      <c r="O678" s="13"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10"/>
        <v>83.622641509433961</v>
      </c>
      <c r="G679" t="s">
        <v>14</v>
      </c>
      <c r="H679">
        <v>111</v>
      </c>
      <c r="I679" s="9">
        <v>0.75335713071562127</v>
      </c>
      <c r="J679" t="s">
        <v>21</v>
      </c>
      <c r="K679" t="s">
        <v>22</v>
      </c>
      <c r="L679">
        <v>1468126800</v>
      </c>
      <c r="M679">
        <v>1472446800</v>
      </c>
      <c r="N679" s="13">
        <v>42561.208333333328</v>
      </c>
      <c r="O679" s="13"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10"/>
        <v>17.968844221105527</v>
      </c>
      <c r="G680" t="s">
        <v>74</v>
      </c>
      <c r="H680">
        <v>215</v>
      </c>
      <c r="I680" s="9">
        <v>8.3576019633048962E-2</v>
      </c>
      <c r="J680" t="s">
        <v>21</v>
      </c>
      <c r="K680" t="s">
        <v>22</v>
      </c>
      <c r="L680">
        <v>1547877600</v>
      </c>
      <c r="M680">
        <v>1548050400</v>
      </c>
      <c r="N680" s="13">
        <v>43484.25</v>
      </c>
      <c r="O680" s="13"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10"/>
        <v>1036.5</v>
      </c>
      <c r="G681" t="s">
        <v>20</v>
      </c>
      <c r="H681">
        <v>363</v>
      </c>
      <c r="I681" s="9">
        <v>2.8553719008264462</v>
      </c>
      <c r="J681" t="s">
        <v>21</v>
      </c>
      <c r="K681" t="s">
        <v>22</v>
      </c>
      <c r="L681">
        <v>1571374800</v>
      </c>
      <c r="M681">
        <v>1571806800</v>
      </c>
      <c r="N681" s="13">
        <v>43756.208333333328</v>
      </c>
      <c r="O681" s="13"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10"/>
        <v>97.405219780219781</v>
      </c>
      <c r="G682" t="s">
        <v>14</v>
      </c>
      <c r="H682">
        <v>2955</v>
      </c>
      <c r="I682" s="9">
        <v>3.2962849333407707E-2</v>
      </c>
      <c r="J682" t="s">
        <v>21</v>
      </c>
      <c r="K682" t="s">
        <v>22</v>
      </c>
      <c r="L682">
        <v>1576303200</v>
      </c>
      <c r="M682">
        <v>1576476000</v>
      </c>
      <c r="N682" s="13">
        <v>43813.25</v>
      </c>
      <c r="O682" s="13"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10"/>
        <v>86.386203150461711</v>
      </c>
      <c r="G683" t="s">
        <v>14</v>
      </c>
      <c r="H683">
        <v>1657</v>
      </c>
      <c r="I683" s="9">
        <v>5.213409966835348E-2</v>
      </c>
      <c r="J683" t="s">
        <v>21</v>
      </c>
      <c r="K683" t="s">
        <v>22</v>
      </c>
      <c r="L683">
        <v>1324447200</v>
      </c>
      <c r="M683">
        <v>1324965600</v>
      </c>
      <c r="N683" s="13">
        <v>40898.25</v>
      </c>
      <c r="O683" s="13"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10"/>
        <v>150.16666666666666</v>
      </c>
      <c r="G684" t="s">
        <v>20</v>
      </c>
      <c r="H684">
        <v>103</v>
      </c>
      <c r="I684" s="9">
        <v>1.4579288025889967</v>
      </c>
      <c r="J684" t="s">
        <v>21</v>
      </c>
      <c r="K684" t="s">
        <v>22</v>
      </c>
      <c r="L684">
        <v>1386741600</v>
      </c>
      <c r="M684">
        <v>1387519200</v>
      </c>
      <c r="N684" s="13">
        <v>41619.25</v>
      </c>
      <c r="O684" s="13"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10"/>
        <v>358.43478260869563</v>
      </c>
      <c r="G685" t="s">
        <v>20</v>
      </c>
      <c r="H685">
        <v>147</v>
      </c>
      <c r="I685" s="9">
        <v>2.4383318544809227</v>
      </c>
      <c r="J685" t="s">
        <v>21</v>
      </c>
      <c r="K685" t="s">
        <v>22</v>
      </c>
      <c r="L685">
        <v>1537074000</v>
      </c>
      <c r="M685">
        <v>1537246800</v>
      </c>
      <c r="N685" s="13">
        <v>43359.208333333328</v>
      </c>
      <c r="O685" s="13"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10"/>
        <v>542.85714285714289</v>
      </c>
      <c r="G686" t="s">
        <v>20</v>
      </c>
      <c r="H686">
        <v>110</v>
      </c>
      <c r="I686" s="9">
        <v>4.9350649350649354</v>
      </c>
      <c r="J686" t="s">
        <v>15</v>
      </c>
      <c r="K686" t="s">
        <v>16</v>
      </c>
      <c r="L686">
        <v>1277787600</v>
      </c>
      <c r="M686">
        <v>1279515600</v>
      </c>
      <c r="N686" s="13">
        <v>40358.208333333336</v>
      </c>
      <c r="O686" s="13"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10"/>
        <v>67.500714285714281</v>
      </c>
      <c r="G687" t="s">
        <v>14</v>
      </c>
      <c r="H687">
        <v>926</v>
      </c>
      <c r="I687" s="9">
        <v>7.2894939833384756E-2</v>
      </c>
      <c r="J687" t="s">
        <v>15</v>
      </c>
      <c r="K687" t="s">
        <v>16</v>
      </c>
      <c r="L687">
        <v>1440306000</v>
      </c>
      <c r="M687">
        <v>1442379600</v>
      </c>
      <c r="N687" s="13">
        <v>42239.208333333328</v>
      </c>
      <c r="O687" s="13"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10"/>
        <v>191.74666666666667</v>
      </c>
      <c r="G688" t="s">
        <v>20</v>
      </c>
      <c r="H688">
        <v>134</v>
      </c>
      <c r="I688" s="9">
        <v>1.4309452736318409</v>
      </c>
      <c r="J688" t="s">
        <v>21</v>
      </c>
      <c r="K688" t="s">
        <v>22</v>
      </c>
      <c r="L688">
        <v>1522126800</v>
      </c>
      <c r="M688">
        <v>1523077200</v>
      </c>
      <c r="N688" s="13">
        <v>43186.208333333328</v>
      </c>
      <c r="O688" s="13"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10"/>
        <v>932</v>
      </c>
      <c r="G689" t="s">
        <v>20</v>
      </c>
      <c r="H689">
        <v>269</v>
      </c>
      <c r="I689" s="9">
        <v>3.4646840148698885</v>
      </c>
      <c r="J689" t="s">
        <v>21</v>
      </c>
      <c r="K689" t="s">
        <v>22</v>
      </c>
      <c r="L689">
        <v>1489298400</v>
      </c>
      <c r="M689">
        <v>1489554000</v>
      </c>
      <c r="N689" s="13">
        <v>42806.25</v>
      </c>
      <c r="O689" s="13"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10"/>
        <v>429.27586206896552</v>
      </c>
      <c r="G690" t="s">
        <v>20</v>
      </c>
      <c r="H690">
        <v>175</v>
      </c>
      <c r="I690" s="9">
        <v>2.4530049261083744</v>
      </c>
      <c r="J690" t="s">
        <v>21</v>
      </c>
      <c r="K690" t="s">
        <v>22</v>
      </c>
      <c r="L690">
        <v>1547100000</v>
      </c>
      <c r="M690">
        <v>1548482400</v>
      </c>
      <c r="N690" s="13">
        <v>43475.25</v>
      </c>
      <c r="O690" s="13"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10"/>
        <v>100.65753424657535</v>
      </c>
      <c r="G691" t="s">
        <v>20</v>
      </c>
      <c r="H691">
        <v>69</v>
      </c>
      <c r="I691" s="9">
        <v>1.4588048441532659</v>
      </c>
      <c r="J691" t="s">
        <v>21</v>
      </c>
      <c r="K691" t="s">
        <v>22</v>
      </c>
      <c r="L691">
        <v>1383022800</v>
      </c>
      <c r="M691">
        <v>1384063200</v>
      </c>
      <c r="N691" s="13">
        <v>41576.208333333336</v>
      </c>
      <c r="O691" s="13"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10"/>
        <v>226.61111111111109</v>
      </c>
      <c r="G692" t="s">
        <v>20</v>
      </c>
      <c r="H692">
        <v>190</v>
      </c>
      <c r="I692" s="9">
        <v>1.1926900584795321</v>
      </c>
      <c r="J692" t="s">
        <v>21</v>
      </c>
      <c r="K692" t="s">
        <v>22</v>
      </c>
      <c r="L692">
        <v>1322373600</v>
      </c>
      <c r="M692">
        <v>1322892000</v>
      </c>
      <c r="N692" s="13">
        <v>40874.25</v>
      </c>
      <c r="O692" s="13"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10"/>
        <v>142.38</v>
      </c>
      <c r="G693" t="s">
        <v>20</v>
      </c>
      <c r="H693">
        <v>237</v>
      </c>
      <c r="I693" s="9">
        <v>0.6007594936708861</v>
      </c>
      <c r="J693" t="s">
        <v>21</v>
      </c>
      <c r="K693" t="s">
        <v>22</v>
      </c>
      <c r="L693">
        <v>1349240400</v>
      </c>
      <c r="M693">
        <v>1350709200</v>
      </c>
      <c r="N693" s="13">
        <v>41185.208333333336</v>
      </c>
      <c r="O693" s="13"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10"/>
        <v>90.633333333333326</v>
      </c>
      <c r="G694" t="s">
        <v>14</v>
      </c>
      <c r="H694">
        <v>77</v>
      </c>
      <c r="I694" s="9">
        <v>1.1770562770562769</v>
      </c>
      <c r="J694" t="s">
        <v>40</v>
      </c>
      <c r="K694" t="s">
        <v>41</v>
      </c>
      <c r="L694">
        <v>1562648400</v>
      </c>
      <c r="M694">
        <v>1564203600</v>
      </c>
      <c r="N694" s="13">
        <v>43655.208333333328</v>
      </c>
      <c r="O694" s="13"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10"/>
        <v>63.966740576496676</v>
      </c>
      <c r="G695" t="s">
        <v>14</v>
      </c>
      <c r="H695">
        <v>1748</v>
      </c>
      <c r="I695" s="9">
        <v>3.659424518106217E-2</v>
      </c>
      <c r="J695" t="s">
        <v>21</v>
      </c>
      <c r="K695" t="s">
        <v>22</v>
      </c>
      <c r="L695">
        <v>1508216400</v>
      </c>
      <c r="M695">
        <v>1509685200</v>
      </c>
      <c r="N695" s="13">
        <v>43025.208333333328</v>
      </c>
      <c r="O695" s="13"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10"/>
        <v>84.131868131868131</v>
      </c>
      <c r="G696" t="s">
        <v>14</v>
      </c>
      <c r="H696">
        <v>79</v>
      </c>
      <c r="I696" s="9">
        <v>1.0649603560995966</v>
      </c>
      <c r="J696" t="s">
        <v>21</v>
      </c>
      <c r="K696" t="s">
        <v>22</v>
      </c>
      <c r="L696">
        <v>1511762400</v>
      </c>
      <c r="M696">
        <v>1514959200</v>
      </c>
      <c r="N696" s="13">
        <v>43066.25</v>
      </c>
      <c r="O696" s="13"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10"/>
        <v>133.93478260869566</v>
      </c>
      <c r="G697" t="s">
        <v>20</v>
      </c>
      <c r="H697">
        <v>196</v>
      </c>
      <c r="I697" s="9">
        <v>0.683340727595386</v>
      </c>
      <c r="J697" t="s">
        <v>107</v>
      </c>
      <c r="K697" t="s">
        <v>108</v>
      </c>
      <c r="L697">
        <v>1447480800</v>
      </c>
      <c r="M697">
        <v>1448863200</v>
      </c>
      <c r="N697" s="13">
        <v>42322.25</v>
      </c>
      <c r="O697" s="13"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10"/>
        <v>59.042047531992694</v>
      </c>
      <c r="G698" t="s">
        <v>14</v>
      </c>
      <c r="H698">
        <v>889</v>
      </c>
      <c r="I698" s="9">
        <v>6.641400172327637E-2</v>
      </c>
      <c r="J698" t="s">
        <v>21</v>
      </c>
      <c r="K698" t="s">
        <v>22</v>
      </c>
      <c r="L698">
        <v>1429506000</v>
      </c>
      <c r="M698">
        <v>1429592400</v>
      </c>
      <c r="N698" s="13">
        <v>42114.208333333328</v>
      </c>
      <c r="O698" s="13"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10"/>
        <v>152.80062063615205</v>
      </c>
      <c r="G699" t="s">
        <v>20</v>
      </c>
      <c r="H699">
        <v>7295</v>
      </c>
      <c r="I699" s="9">
        <v>2.0945938401117484E-2</v>
      </c>
      <c r="J699" t="s">
        <v>21</v>
      </c>
      <c r="K699" t="s">
        <v>22</v>
      </c>
      <c r="L699">
        <v>1522472400</v>
      </c>
      <c r="M699">
        <v>1522645200</v>
      </c>
      <c r="N699" s="13">
        <v>43190.208333333328</v>
      </c>
      <c r="O699" s="13"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10"/>
        <v>446.69121140142522</v>
      </c>
      <c r="G700" t="s">
        <v>20</v>
      </c>
      <c r="H700">
        <v>2893</v>
      </c>
      <c r="I700" s="9">
        <v>0.15440415188435022</v>
      </c>
      <c r="J700" t="s">
        <v>15</v>
      </c>
      <c r="K700" t="s">
        <v>16</v>
      </c>
      <c r="L700">
        <v>1322114400</v>
      </c>
      <c r="M700">
        <v>1323324000</v>
      </c>
      <c r="N700" s="13">
        <v>40871.25</v>
      </c>
      <c r="O700" s="13"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10"/>
        <v>84.391891891891888</v>
      </c>
      <c r="G701" t="s">
        <v>14</v>
      </c>
      <c r="H701">
        <v>56</v>
      </c>
      <c r="I701" s="9">
        <v>1.5069980694980694</v>
      </c>
      <c r="J701" t="s">
        <v>21</v>
      </c>
      <c r="K701" t="s">
        <v>22</v>
      </c>
      <c r="L701">
        <v>1561438800</v>
      </c>
      <c r="M701">
        <v>1561525200</v>
      </c>
      <c r="N701" s="13">
        <v>43641.208333333328</v>
      </c>
      <c r="O701" s="13"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10"/>
        <v>3</v>
      </c>
      <c r="G702" t="s">
        <v>14</v>
      </c>
      <c r="H702">
        <v>1</v>
      </c>
      <c r="I702" s="9"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v>40203.25</v>
      </c>
      <c r="O702" s="13"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10"/>
        <v>175.02692307692308</v>
      </c>
      <c r="G703" t="s">
        <v>20</v>
      </c>
      <c r="H703">
        <v>820</v>
      </c>
      <c r="I703" s="9">
        <v>0.21344746716697938</v>
      </c>
      <c r="J703" t="s">
        <v>21</v>
      </c>
      <c r="K703" t="s">
        <v>22</v>
      </c>
      <c r="L703">
        <v>1301202000</v>
      </c>
      <c r="M703">
        <v>1301806800</v>
      </c>
      <c r="N703" s="13">
        <v>40629.208333333336</v>
      </c>
      <c r="O703" s="13"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10"/>
        <v>54.137931034482754</v>
      </c>
      <c r="G704" t="s">
        <v>14</v>
      </c>
      <c r="H704">
        <v>83</v>
      </c>
      <c r="I704" s="9">
        <v>0.6522642293311175</v>
      </c>
      <c r="J704" t="s">
        <v>21</v>
      </c>
      <c r="K704" t="s">
        <v>22</v>
      </c>
      <c r="L704">
        <v>1374469200</v>
      </c>
      <c r="M704">
        <v>1374901200</v>
      </c>
      <c r="N704" s="13">
        <v>41477.208333333336</v>
      </c>
      <c r="O704" s="13"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10"/>
        <v>311.87381703470032</v>
      </c>
      <c r="G705" t="s">
        <v>20</v>
      </c>
      <c r="H705">
        <v>2038</v>
      </c>
      <c r="I705" s="9">
        <v>0.15302935085117778</v>
      </c>
      <c r="J705" t="s">
        <v>21</v>
      </c>
      <c r="K705" t="s">
        <v>22</v>
      </c>
      <c r="L705">
        <v>1334984400</v>
      </c>
      <c r="M705">
        <v>1336453200</v>
      </c>
      <c r="N705" s="13">
        <v>41020.208333333336</v>
      </c>
      <c r="O705" s="13"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10"/>
        <v>122.78160919540231</v>
      </c>
      <c r="G706" t="s">
        <v>20</v>
      </c>
      <c r="H706">
        <v>116</v>
      </c>
      <c r="I706" s="9">
        <v>1.0584621482362269</v>
      </c>
      <c r="J706" t="s">
        <v>21</v>
      </c>
      <c r="K706" t="s">
        <v>22</v>
      </c>
      <c r="L706">
        <v>1467608400</v>
      </c>
      <c r="M706">
        <v>1468904400</v>
      </c>
      <c r="N706" s="13">
        <v>42555.208333333328</v>
      </c>
      <c r="O706" s="13"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11">(E707/D707)*100</f>
        <v>99.026517383618156</v>
      </c>
      <c r="G707" t="s">
        <v>14</v>
      </c>
      <c r="H707">
        <v>2025</v>
      </c>
      <c r="I707" s="9">
        <v>4.890198389314477E-2</v>
      </c>
      <c r="J707" t="s">
        <v>40</v>
      </c>
      <c r="K707" t="s">
        <v>41</v>
      </c>
      <c r="L707">
        <v>1386741600</v>
      </c>
      <c r="M707">
        <v>1387087200</v>
      </c>
      <c r="N707" s="13">
        <v>41619.25</v>
      </c>
      <c r="O707" s="13"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11"/>
        <v>127.84686346863469</v>
      </c>
      <c r="G708" t="s">
        <v>20</v>
      </c>
      <c r="H708">
        <v>1345</v>
      </c>
      <c r="I708" s="9">
        <v>9.505343008820423E-2</v>
      </c>
      <c r="J708" t="s">
        <v>26</v>
      </c>
      <c r="K708" t="s">
        <v>27</v>
      </c>
      <c r="L708">
        <v>1546754400</v>
      </c>
      <c r="M708">
        <v>1547445600</v>
      </c>
      <c r="N708" s="13">
        <v>43471.25</v>
      </c>
      <c r="O708" s="13"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11"/>
        <v>158.61643835616439</v>
      </c>
      <c r="G709" t="s">
        <v>20</v>
      </c>
      <c r="H709">
        <v>168</v>
      </c>
      <c r="I709" s="9">
        <v>0.94414546640574049</v>
      </c>
      <c r="J709" t="s">
        <v>21</v>
      </c>
      <c r="K709" t="s">
        <v>22</v>
      </c>
      <c r="L709">
        <v>1544248800</v>
      </c>
      <c r="M709">
        <v>1547359200</v>
      </c>
      <c r="N709" s="13">
        <v>43442.25</v>
      </c>
      <c r="O709" s="13"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11"/>
        <v>707.05882352941171</v>
      </c>
      <c r="G710" t="s">
        <v>20</v>
      </c>
      <c r="H710">
        <v>137</v>
      </c>
      <c r="I710" s="9">
        <v>5.1610133104336624</v>
      </c>
      <c r="J710" t="s">
        <v>98</v>
      </c>
      <c r="K710" t="s">
        <v>99</v>
      </c>
      <c r="L710">
        <v>1495429200</v>
      </c>
      <c r="M710">
        <v>1496293200</v>
      </c>
      <c r="N710" s="13">
        <v>42877.208333333328</v>
      </c>
      <c r="O710" s="13"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11"/>
        <v>142.38775510204081</v>
      </c>
      <c r="G711" t="s">
        <v>20</v>
      </c>
      <c r="H711">
        <v>186</v>
      </c>
      <c r="I711" s="9">
        <v>0.76552556506473557</v>
      </c>
      <c r="J711" t="s">
        <v>107</v>
      </c>
      <c r="K711" t="s">
        <v>108</v>
      </c>
      <c r="L711">
        <v>1334811600</v>
      </c>
      <c r="M711">
        <v>1335416400</v>
      </c>
      <c r="N711" s="13">
        <v>41018.208333333336</v>
      </c>
      <c r="O711" s="13"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11"/>
        <v>147.86046511627907</v>
      </c>
      <c r="G712" t="s">
        <v>20</v>
      </c>
      <c r="H712">
        <v>125</v>
      </c>
      <c r="I712" s="9">
        <v>1.1828837209302325</v>
      </c>
      <c r="J712" t="s">
        <v>21</v>
      </c>
      <c r="K712" t="s">
        <v>22</v>
      </c>
      <c r="L712">
        <v>1531544400</v>
      </c>
      <c r="M712">
        <v>1532149200</v>
      </c>
      <c r="N712" s="13">
        <v>43295.208333333328</v>
      </c>
      <c r="O712" s="13"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11"/>
        <v>20.322580645161288</v>
      </c>
      <c r="G713" t="s">
        <v>14</v>
      </c>
      <c r="H713">
        <v>14</v>
      </c>
      <c r="I713" s="9">
        <v>1.4516129032258063</v>
      </c>
      <c r="J713" t="s">
        <v>107</v>
      </c>
      <c r="K713" t="s">
        <v>108</v>
      </c>
      <c r="L713">
        <v>1453615200</v>
      </c>
      <c r="M713">
        <v>1453788000</v>
      </c>
      <c r="N713" s="13">
        <v>42393.25</v>
      </c>
      <c r="O713" s="13"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11"/>
        <v>1840.625</v>
      </c>
      <c r="G714" t="s">
        <v>20</v>
      </c>
      <c r="H714">
        <v>202</v>
      </c>
      <c r="I714" s="9">
        <v>9.1120049504950487</v>
      </c>
      <c r="J714" t="s">
        <v>21</v>
      </c>
      <c r="K714" t="s">
        <v>22</v>
      </c>
      <c r="L714">
        <v>1467954000</v>
      </c>
      <c r="M714">
        <v>1471496400</v>
      </c>
      <c r="N714" s="13">
        <v>42559.208333333328</v>
      </c>
      <c r="O714" s="13"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11"/>
        <v>161.94202898550725</v>
      </c>
      <c r="G715" t="s">
        <v>20</v>
      </c>
      <c r="H715">
        <v>103</v>
      </c>
      <c r="I715" s="9">
        <v>1.5722527085971578</v>
      </c>
      <c r="J715" t="s">
        <v>21</v>
      </c>
      <c r="K715" t="s">
        <v>22</v>
      </c>
      <c r="L715">
        <v>1471842000</v>
      </c>
      <c r="M715">
        <v>1472878800</v>
      </c>
      <c r="N715" s="13">
        <v>42604.208333333328</v>
      </c>
      <c r="O715" s="13"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11"/>
        <v>472.82077922077923</v>
      </c>
      <c r="G716" t="s">
        <v>20</v>
      </c>
      <c r="H716">
        <v>1785</v>
      </c>
      <c r="I716" s="9">
        <v>0.26488559059987632</v>
      </c>
      <c r="J716" t="s">
        <v>21</v>
      </c>
      <c r="K716" t="s">
        <v>22</v>
      </c>
      <c r="L716">
        <v>1408424400</v>
      </c>
      <c r="M716">
        <v>1408510800</v>
      </c>
      <c r="N716" s="13">
        <v>41870.208333333336</v>
      </c>
      <c r="O716" s="13"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11"/>
        <v>24.466101694915253</v>
      </c>
      <c r="G717" t="s">
        <v>14</v>
      </c>
      <c r="H717">
        <v>656</v>
      </c>
      <c r="I717" s="9">
        <v>3.729588673005374E-2</v>
      </c>
      <c r="J717" t="s">
        <v>21</v>
      </c>
      <c r="K717" t="s">
        <v>22</v>
      </c>
      <c r="L717">
        <v>1281157200</v>
      </c>
      <c r="M717">
        <v>1281589200</v>
      </c>
      <c r="N717" s="13">
        <v>40397.208333333336</v>
      </c>
      <c r="O717" s="13"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11"/>
        <v>517.65</v>
      </c>
      <c r="G718" t="s">
        <v>20</v>
      </c>
      <c r="H718">
        <v>157</v>
      </c>
      <c r="I718" s="9">
        <v>3.2971337579617832</v>
      </c>
      <c r="J718" t="s">
        <v>21</v>
      </c>
      <c r="K718" t="s">
        <v>22</v>
      </c>
      <c r="L718">
        <v>1373432400</v>
      </c>
      <c r="M718">
        <v>1375851600</v>
      </c>
      <c r="N718" s="13">
        <v>41465.208333333336</v>
      </c>
      <c r="O718" s="13"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11"/>
        <v>247.64285714285714</v>
      </c>
      <c r="G719" t="s">
        <v>20</v>
      </c>
      <c r="H719">
        <v>555</v>
      </c>
      <c r="I719" s="9">
        <v>0.44620334620334617</v>
      </c>
      <c r="J719" t="s">
        <v>21</v>
      </c>
      <c r="K719" t="s">
        <v>22</v>
      </c>
      <c r="L719">
        <v>1313989200</v>
      </c>
      <c r="M719">
        <v>1315803600</v>
      </c>
      <c r="N719" s="13">
        <v>40777.208333333336</v>
      </c>
      <c r="O719" s="13"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11"/>
        <v>100.20481927710843</v>
      </c>
      <c r="G720" t="s">
        <v>20</v>
      </c>
      <c r="H720">
        <v>297</v>
      </c>
      <c r="I720" s="9">
        <v>0.33738996389598797</v>
      </c>
      <c r="J720" t="s">
        <v>21</v>
      </c>
      <c r="K720" t="s">
        <v>22</v>
      </c>
      <c r="L720">
        <v>1371445200</v>
      </c>
      <c r="M720">
        <v>1373691600</v>
      </c>
      <c r="N720" s="13">
        <v>41442.208333333336</v>
      </c>
      <c r="O720" s="13"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11"/>
        <v>153</v>
      </c>
      <c r="G721" t="s">
        <v>20</v>
      </c>
      <c r="H721">
        <v>123</v>
      </c>
      <c r="I721" s="9">
        <v>1.2439024390243902</v>
      </c>
      <c r="J721" t="s">
        <v>21</v>
      </c>
      <c r="K721" t="s">
        <v>22</v>
      </c>
      <c r="L721">
        <v>1338267600</v>
      </c>
      <c r="M721">
        <v>1339218000</v>
      </c>
      <c r="N721" s="13">
        <v>41058.208333333336</v>
      </c>
      <c r="O721" s="13"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11"/>
        <v>37.091954022988503</v>
      </c>
      <c r="G722" t="s">
        <v>74</v>
      </c>
      <c r="H722">
        <v>38</v>
      </c>
      <c r="I722" s="9">
        <v>0.97610405323653959</v>
      </c>
      <c r="J722" t="s">
        <v>36</v>
      </c>
      <c r="K722" t="s">
        <v>37</v>
      </c>
      <c r="L722">
        <v>1519192800</v>
      </c>
      <c r="M722">
        <v>1520402400</v>
      </c>
      <c r="N722" s="13">
        <v>43152.25</v>
      </c>
      <c r="O722" s="13"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11"/>
        <v>4.392394822006473</v>
      </c>
      <c r="G723" t="s">
        <v>74</v>
      </c>
      <c r="H723">
        <v>60</v>
      </c>
      <c r="I723" s="9">
        <v>7.3206580366774548E-2</v>
      </c>
      <c r="J723" t="s">
        <v>21</v>
      </c>
      <c r="K723" t="s">
        <v>22</v>
      </c>
      <c r="L723">
        <v>1522818000</v>
      </c>
      <c r="M723">
        <v>1523336400</v>
      </c>
      <c r="N723" s="13">
        <v>43194.208333333328</v>
      </c>
      <c r="O723" s="13"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11"/>
        <v>156.50721649484535</v>
      </c>
      <c r="G724" t="s">
        <v>20</v>
      </c>
      <c r="H724">
        <v>3036</v>
      </c>
      <c r="I724" s="9">
        <v>5.1550466566154599E-2</v>
      </c>
      <c r="J724" t="s">
        <v>21</v>
      </c>
      <c r="K724" t="s">
        <v>22</v>
      </c>
      <c r="L724">
        <v>1509948000</v>
      </c>
      <c r="M724">
        <v>1512280800</v>
      </c>
      <c r="N724" s="13">
        <v>43045.25</v>
      </c>
      <c r="O724" s="13"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11"/>
        <v>270.40816326530609</v>
      </c>
      <c r="G725" t="s">
        <v>20</v>
      </c>
      <c r="H725">
        <v>144</v>
      </c>
      <c r="I725" s="9">
        <v>1.8778344671201812</v>
      </c>
      <c r="J725" t="s">
        <v>26</v>
      </c>
      <c r="K725" t="s">
        <v>27</v>
      </c>
      <c r="L725">
        <v>1456898400</v>
      </c>
      <c r="M725">
        <v>1458709200</v>
      </c>
      <c r="N725" s="13">
        <v>42431.25</v>
      </c>
      <c r="O725" s="13"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11"/>
        <v>134.05952380952382</v>
      </c>
      <c r="G726" t="s">
        <v>20</v>
      </c>
      <c r="H726">
        <v>121</v>
      </c>
      <c r="I726" s="9">
        <v>1.1079299488390399</v>
      </c>
      <c r="J726" t="s">
        <v>40</v>
      </c>
      <c r="K726" t="s">
        <v>41</v>
      </c>
      <c r="L726">
        <v>1413954000</v>
      </c>
      <c r="M726">
        <v>1414126800</v>
      </c>
      <c r="N726" s="13">
        <v>41934.208333333336</v>
      </c>
      <c r="O726" s="13"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11"/>
        <v>50.398033126293996</v>
      </c>
      <c r="G727" t="s">
        <v>14</v>
      </c>
      <c r="H727">
        <v>1596</v>
      </c>
      <c r="I727" s="9">
        <v>3.1577714991412278E-2</v>
      </c>
      <c r="J727" t="s">
        <v>21</v>
      </c>
      <c r="K727" t="s">
        <v>22</v>
      </c>
      <c r="L727">
        <v>1416031200</v>
      </c>
      <c r="M727">
        <v>1416204000</v>
      </c>
      <c r="N727" s="13">
        <v>41958.25</v>
      </c>
      <c r="O727" s="13"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11"/>
        <v>88.815837937384899</v>
      </c>
      <c r="G728" t="s">
        <v>74</v>
      </c>
      <c r="H728">
        <v>524</v>
      </c>
      <c r="I728" s="9">
        <v>0.16949587392630705</v>
      </c>
      <c r="J728" t="s">
        <v>21</v>
      </c>
      <c r="K728" t="s">
        <v>22</v>
      </c>
      <c r="L728">
        <v>1287982800</v>
      </c>
      <c r="M728">
        <v>1288501200</v>
      </c>
      <c r="N728" s="13">
        <v>40476.208333333336</v>
      </c>
      <c r="O728" s="13"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11"/>
        <v>165</v>
      </c>
      <c r="G729" t="s">
        <v>20</v>
      </c>
      <c r="H729">
        <v>181</v>
      </c>
      <c r="I729" s="9">
        <v>0.91160220994475138</v>
      </c>
      <c r="J729" t="s">
        <v>21</v>
      </c>
      <c r="K729" t="s">
        <v>22</v>
      </c>
      <c r="L729">
        <v>1547964000</v>
      </c>
      <c r="M729">
        <v>1552971600</v>
      </c>
      <c r="N729" s="13">
        <v>43485.25</v>
      </c>
      <c r="O729" s="13"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11"/>
        <v>17.5</v>
      </c>
      <c r="G730" t="s">
        <v>14</v>
      </c>
      <c r="H730">
        <v>10</v>
      </c>
      <c r="I730" s="9">
        <v>1.75</v>
      </c>
      <c r="J730" t="s">
        <v>21</v>
      </c>
      <c r="K730" t="s">
        <v>22</v>
      </c>
      <c r="L730">
        <v>1464152400</v>
      </c>
      <c r="M730">
        <v>1465102800</v>
      </c>
      <c r="N730" s="13">
        <v>42515.208333333328</v>
      </c>
      <c r="O730" s="13"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11"/>
        <v>185.66071428571428</v>
      </c>
      <c r="G731" t="s">
        <v>20</v>
      </c>
      <c r="H731">
        <v>122</v>
      </c>
      <c r="I731" s="9">
        <v>1.5218091334894612</v>
      </c>
      <c r="J731" t="s">
        <v>21</v>
      </c>
      <c r="K731" t="s">
        <v>22</v>
      </c>
      <c r="L731">
        <v>1359957600</v>
      </c>
      <c r="M731">
        <v>1360130400</v>
      </c>
      <c r="N731" s="13">
        <v>41309.25</v>
      </c>
      <c r="O731" s="13"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11"/>
        <v>412.6631944444444</v>
      </c>
      <c r="G732" t="s">
        <v>20</v>
      </c>
      <c r="H732">
        <v>1071</v>
      </c>
      <c r="I732" s="9">
        <v>0.38530643738977066</v>
      </c>
      <c r="J732" t="s">
        <v>15</v>
      </c>
      <c r="K732" t="s">
        <v>16</v>
      </c>
      <c r="L732">
        <v>1432357200</v>
      </c>
      <c r="M732">
        <v>1432875600</v>
      </c>
      <c r="N732" s="13">
        <v>42147.208333333328</v>
      </c>
      <c r="O732" s="13"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11"/>
        <v>90.25</v>
      </c>
      <c r="G733" t="s">
        <v>74</v>
      </c>
      <c r="H733">
        <v>219</v>
      </c>
      <c r="I733" s="9">
        <v>0.41210045662100458</v>
      </c>
      <c r="J733" t="s">
        <v>21</v>
      </c>
      <c r="K733" t="s">
        <v>22</v>
      </c>
      <c r="L733">
        <v>1500786000</v>
      </c>
      <c r="M733">
        <v>1500872400</v>
      </c>
      <c r="N733" s="13">
        <v>42939.208333333328</v>
      </c>
      <c r="O733" s="13"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11"/>
        <v>91.984615384615381</v>
      </c>
      <c r="G734" t="s">
        <v>14</v>
      </c>
      <c r="H734">
        <v>1121</v>
      </c>
      <c r="I734" s="9">
        <v>8.2055856721333975E-2</v>
      </c>
      <c r="J734" t="s">
        <v>21</v>
      </c>
      <c r="K734" t="s">
        <v>22</v>
      </c>
      <c r="L734">
        <v>1490158800</v>
      </c>
      <c r="M734">
        <v>1492146000</v>
      </c>
      <c r="N734" s="13">
        <v>42816.208333333328</v>
      </c>
      <c r="O734" s="13"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11"/>
        <v>527.00632911392404</v>
      </c>
      <c r="G735" t="s">
        <v>20</v>
      </c>
      <c r="H735">
        <v>980</v>
      </c>
      <c r="I735" s="9">
        <v>0.53776156032033062</v>
      </c>
      <c r="J735" t="s">
        <v>21</v>
      </c>
      <c r="K735" t="s">
        <v>22</v>
      </c>
      <c r="L735">
        <v>1406178000</v>
      </c>
      <c r="M735">
        <v>1407301200</v>
      </c>
      <c r="N735" s="13">
        <v>41844.208333333336</v>
      </c>
      <c r="O735" s="13"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11"/>
        <v>319.14285714285711</v>
      </c>
      <c r="G736" t="s">
        <v>20</v>
      </c>
      <c r="H736">
        <v>536</v>
      </c>
      <c r="I736" s="9">
        <v>0.59541577825159908</v>
      </c>
      <c r="J736" t="s">
        <v>21</v>
      </c>
      <c r="K736" t="s">
        <v>22</v>
      </c>
      <c r="L736">
        <v>1485583200</v>
      </c>
      <c r="M736">
        <v>1486620000</v>
      </c>
      <c r="N736" s="13">
        <v>42763.25</v>
      </c>
      <c r="O736" s="13"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11"/>
        <v>354.18867924528303</v>
      </c>
      <c r="G737" t="s">
        <v>20</v>
      </c>
      <c r="H737">
        <v>1991</v>
      </c>
      <c r="I737" s="9">
        <v>0.17789486652199046</v>
      </c>
      <c r="J737" t="s">
        <v>21</v>
      </c>
      <c r="K737" t="s">
        <v>22</v>
      </c>
      <c r="L737">
        <v>1459314000</v>
      </c>
      <c r="M737">
        <v>1459918800</v>
      </c>
      <c r="N737" s="13">
        <v>42459.208333333328</v>
      </c>
      <c r="O737" s="13"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11"/>
        <v>32.896103896103895</v>
      </c>
      <c r="G738" t="s">
        <v>74</v>
      </c>
      <c r="H738">
        <v>29</v>
      </c>
      <c r="I738" s="9">
        <v>1.1343484102104791</v>
      </c>
      <c r="J738" t="s">
        <v>21</v>
      </c>
      <c r="K738" t="s">
        <v>22</v>
      </c>
      <c r="L738">
        <v>1424412000</v>
      </c>
      <c r="M738">
        <v>1424757600</v>
      </c>
      <c r="N738" s="13">
        <v>42055.25</v>
      </c>
      <c r="O738" s="13"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11"/>
        <v>135.8918918918919</v>
      </c>
      <c r="G739" t="s">
        <v>20</v>
      </c>
      <c r="H739">
        <v>180</v>
      </c>
      <c r="I739" s="9">
        <v>0.75495495495495502</v>
      </c>
      <c r="J739" t="s">
        <v>21</v>
      </c>
      <c r="K739" t="s">
        <v>22</v>
      </c>
      <c r="L739">
        <v>1478844000</v>
      </c>
      <c r="M739">
        <v>1479880800</v>
      </c>
      <c r="N739" s="13">
        <v>42685.25</v>
      </c>
      <c r="O739" s="13"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11"/>
        <v>2.0843373493975905</v>
      </c>
      <c r="G740" t="s">
        <v>14</v>
      </c>
      <c r="H740">
        <v>15</v>
      </c>
      <c r="I740" s="9">
        <v>0.13895582329317271</v>
      </c>
      <c r="J740" t="s">
        <v>21</v>
      </c>
      <c r="K740" t="s">
        <v>22</v>
      </c>
      <c r="L740">
        <v>1416117600</v>
      </c>
      <c r="M740">
        <v>1418018400</v>
      </c>
      <c r="N740" s="13">
        <v>41959.25</v>
      </c>
      <c r="O740" s="13"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11"/>
        <v>61</v>
      </c>
      <c r="G741" t="s">
        <v>14</v>
      </c>
      <c r="H741">
        <v>191</v>
      </c>
      <c r="I741" s="9">
        <v>0.3193717277486911</v>
      </c>
      <c r="J741" t="s">
        <v>21</v>
      </c>
      <c r="K741" t="s">
        <v>22</v>
      </c>
      <c r="L741">
        <v>1340946000</v>
      </c>
      <c r="M741">
        <v>1341032400</v>
      </c>
      <c r="N741" s="13">
        <v>41089.208333333336</v>
      </c>
      <c r="O741" s="13"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11"/>
        <v>30.037735849056602</v>
      </c>
      <c r="G742" t="s">
        <v>14</v>
      </c>
      <c r="H742">
        <v>16</v>
      </c>
      <c r="I742" s="9">
        <v>1.8773584905660377</v>
      </c>
      <c r="J742" t="s">
        <v>21</v>
      </c>
      <c r="K742" t="s">
        <v>22</v>
      </c>
      <c r="L742">
        <v>1486101600</v>
      </c>
      <c r="M742">
        <v>1486360800</v>
      </c>
      <c r="N742" s="13">
        <v>42769.25</v>
      </c>
      <c r="O742" s="13"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11"/>
        <v>1179.1666666666665</v>
      </c>
      <c r="G743" t="s">
        <v>20</v>
      </c>
      <c r="H743">
        <v>130</v>
      </c>
      <c r="I743" s="9">
        <v>9.0705128205128194</v>
      </c>
      <c r="J743" t="s">
        <v>21</v>
      </c>
      <c r="K743" t="s">
        <v>22</v>
      </c>
      <c r="L743">
        <v>1274590800</v>
      </c>
      <c r="M743">
        <v>1274677200</v>
      </c>
      <c r="N743" s="13">
        <v>40321.208333333336</v>
      </c>
      <c r="O743" s="13"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11"/>
        <v>1126.0833333333335</v>
      </c>
      <c r="G744" t="s">
        <v>20</v>
      </c>
      <c r="H744">
        <v>122</v>
      </c>
      <c r="I744" s="9">
        <v>9.2301912568306026</v>
      </c>
      <c r="J744" t="s">
        <v>21</v>
      </c>
      <c r="K744" t="s">
        <v>22</v>
      </c>
      <c r="L744">
        <v>1263880800</v>
      </c>
      <c r="M744">
        <v>1267509600</v>
      </c>
      <c r="N744" s="13">
        <v>40197.25</v>
      </c>
      <c r="O744" s="13"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11"/>
        <v>12.923076923076923</v>
      </c>
      <c r="G745" t="s">
        <v>14</v>
      </c>
      <c r="H745">
        <v>17</v>
      </c>
      <c r="I745" s="9">
        <v>0.76018099547511309</v>
      </c>
      <c r="J745" t="s">
        <v>21</v>
      </c>
      <c r="K745" t="s">
        <v>22</v>
      </c>
      <c r="L745">
        <v>1445403600</v>
      </c>
      <c r="M745">
        <v>1445922000</v>
      </c>
      <c r="N745" s="13">
        <v>42298.208333333328</v>
      </c>
      <c r="O745" s="13"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11"/>
        <v>712</v>
      </c>
      <c r="G746" t="s">
        <v>20</v>
      </c>
      <c r="H746">
        <v>140</v>
      </c>
      <c r="I746" s="9">
        <v>5.0857142857142854</v>
      </c>
      <c r="J746" t="s">
        <v>21</v>
      </c>
      <c r="K746" t="s">
        <v>22</v>
      </c>
      <c r="L746">
        <v>1533877200</v>
      </c>
      <c r="M746">
        <v>1534050000</v>
      </c>
      <c r="N746" s="13">
        <v>43322.208333333328</v>
      </c>
      <c r="O746" s="13"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11"/>
        <v>30.304347826086957</v>
      </c>
      <c r="G747" t="s">
        <v>14</v>
      </c>
      <c r="H747">
        <v>34</v>
      </c>
      <c r="I747" s="9">
        <v>0.89130434782608692</v>
      </c>
      <c r="J747" t="s">
        <v>21</v>
      </c>
      <c r="K747" t="s">
        <v>22</v>
      </c>
      <c r="L747">
        <v>1275195600</v>
      </c>
      <c r="M747">
        <v>1277528400</v>
      </c>
      <c r="N747" s="13">
        <v>40328.208333333336</v>
      </c>
      <c r="O747" s="13"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11"/>
        <v>212.50896057347671</v>
      </c>
      <c r="G748" t="s">
        <v>20</v>
      </c>
      <c r="H748">
        <v>3388</v>
      </c>
      <c r="I748" s="9">
        <v>6.2724014336917572E-2</v>
      </c>
      <c r="J748" t="s">
        <v>21</v>
      </c>
      <c r="K748" t="s">
        <v>22</v>
      </c>
      <c r="L748">
        <v>1318136400</v>
      </c>
      <c r="M748">
        <v>1318568400</v>
      </c>
      <c r="N748" s="13">
        <v>40825.208333333336</v>
      </c>
      <c r="O748" s="13"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11"/>
        <v>228.85714285714286</v>
      </c>
      <c r="G749" t="s">
        <v>20</v>
      </c>
      <c r="H749">
        <v>280</v>
      </c>
      <c r="I749" s="9">
        <v>0.81734693877551023</v>
      </c>
      <c r="J749" t="s">
        <v>21</v>
      </c>
      <c r="K749" t="s">
        <v>22</v>
      </c>
      <c r="L749">
        <v>1283403600</v>
      </c>
      <c r="M749">
        <v>1284354000</v>
      </c>
      <c r="N749" s="13">
        <v>40423.208333333336</v>
      </c>
      <c r="O749" s="13"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11"/>
        <v>34.959979476654695</v>
      </c>
      <c r="G750" t="s">
        <v>74</v>
      </c>
      <c r="H750">
        <v>614</v>
      </c>
      <c r="I750" s="9">
        <v>5.693807732354185E-2</v>
      </c>
      <c r="J750" t="s">
        <v>21</v>
      </c>
      <c r="K750" t="s">
        <v>22</v>
      </c>
      <c r="L750">
        <v>1267423200</v>
      </c>
      <c r="M750">
        <v>1269579600</v>
      </c>
      <c r="N750" s="13">
        <v>40238.25</v>
      </c>
      <c r="O750" s="13"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11"/>
        <v>157.29069767441862</v>
      </c>
      <c r="G751" t="s">
        <v>20</v>
      </c>
      <c r="H751">
        <v>366</v>
      </c>
      <c r="I751" s="9">
        <v>0.42975600457491425</v>
      </c>
      <c r="J751" t="s">
        <v>107</v>
      </c>
      <c r="K751" t="s">
        <v>108</v>
      </c>
      <c r="L751">
        <v>1412744400</v>
      </c>
      <c r="M751">
        <v>1413781200</v>
      </c>
      <c r="N751" s="13">
        <v>41920.208333333336</v>
      </c>
      <c r="O751" s="13"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11"/>
        <v>1</v>
      </c>
      <c r="G752" t="s">
        <v>14</v>
      </c>
      <c r="H752">
        <v>1</v>
      </c>
      <c r="I752" s="9"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v>40360.208333333336</v>
      </c>
      <c r="O752" s="13"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11"/>
        <v>232.30555555555554</v>
      </c>
      <c r="G753" t="s">
        <v>20</v>
      </c>
      <c r="H753">
        <v>270</v>
      </c>
      <c r="I753" s="9">
        <v>0.86039094650205761</v>
      </c>
      <c r="J753" t="s">
        <v>21</v>
      </c>
      <c r="K753" t="s">
        <v>22</v>
      </c>
      <c r="L753">
        <v>1458190800</v>
      </c>
      <c r="M753">
        <v>1459486800</v>
      </c>
      <c r="N753" s="13">
        <v>42446.208333333328</v>
      </c>
      <c r="O753" s="13"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11"/>
        <v>92.448275862068968</v>
      </c>
      <c r="G754" t="s">
        <v>74</v>
      </c>
      <c r="H754">
        <v>114</v>
      </c>
      <c r="I754" s="9">
        <v>0.81094978826376285</v>
      </c>
      <c r="J754" t="s">
        <v>21</v>
      </c>
      <c r="K754" t="s">
        <v>22</v>
      </c>
      <c r="L754">
        <v>1280984400</v>
      </c>
      <c r="M754">
        <v>1282539600</v>
      </c>
      <c r="N754" s="13">
        <v>40395.208333333336</v>
      </c>
      <c r="O754" s="13"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11"/>
        <v>256.70212765957444</v>
      </c>
      <c r="G755" t="s">
        <v>20</v>
      </c>
      <c r="H755">
        <v>137</v>
      </c>
      <c r="I755" s="9">
        <v>1.8737381580990835</v>
      </c>
      <c r="J755" t="s">
        <v>21</v>
      </c>
      <c r="K755" t="s">
        <v>22</v>
      </c>
      <c r="L755">
        <v>1274590800</v>
      </c>
      <c r="M755">
        <v>1275886800</v>
      </c>
      <c r="N755" s="13">
        <v>40321.208333333336</v>
      </c>
      <c r="O755" s="13"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11"/>
        <v>168.47017045454547</v>
      </c>
      <c r="G756" t="s">
        <v>20</v>
      </c>
      <c r="H756">
        <v>3205</v>
      </c>
      <c r="I756" s="9">
        <v>5.2564795773649128E-2</v>
      </c>
      <c r="J756" t="s">
        <v>21</v>
      </c>
      <c r="K756" t="s">
        <v>22</v>
      </c>
      <c r="L756">
        <v>1351400400</v>
      </c>
      <c r="M756">
        <v>1355983200</v>
      </c>
      <c r="N756" s="13">
        <v>41210.208333333336</v>
      </c>
      <c r="O756" s="13"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11"/>
        <v>166.57777777777778</v>
      </c>
      <c r="G757" t="s">
        <v>20</v>
      </c>
      <c r="H757">
        <v>288</v>
      </c>
      <c r="I757" s="9">
        <v>0.57839506172839505</v>
      </c>
      <c r="J757" t="s">
        <v>36</v>
      </c>
      <c r="K757" t="s">
        <v>37</v>
      </c>
      <c r="L757">
        <v>1514354400</v>
      </c>
      <c r="M757">
        <v>1515391200</v>
      </c>
      <c r="N757" s="13">
        <v>43096.25</v>
      </c>
      <c r="O757" s="13"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11"/>
        <v>772.07692307692309</v>
      </c>
      <c r="G758" t="s">
        <v>20</v>
      </c>
      <c r="H758">
        <v>148</v>
      </c>
      <c r="I758" s="9">
        <v>5.2167359667359667</v>
      </c>
      <c r="J758" t="s">
        <v>21</v>
      </c>
      <c r="K758" t="s">
        <v>22</v>
      </c>
      <c r="L758">
        <v>1421733600</v>
      </c>
      <c r="M758">
        <v>1422252000</v>
      </c>
      <c r="N758" s="13">
        <v>42024.25</v>
      </c>
      <c r="O758" s="13"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11"/>
        <v>406.85714285714283</v>
      </c>
      <c r="G759" t="s">
        <v>20</v>
      </c>
      <c r="H759">
        <v>114</v>
      </c>
      <c r="I759" s="9">
        <v>3.5689223057644108</v>
      </c>
      <c r="J759" t="s">
        <v>21</v>
      </c>
      <c r="K759" t="s">
        <v>22</v>
      </c>
      <c r="L759">
        <v>1305176400</v>
      </c>
      <c r="M759">
        <v>1305522000</v>
      </c>
      <c r="N759" s="13">
        <v>40675.208333333336</v>
      </c>
      <c r="O759" s="13"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11"/>
        <v>564.20608108108115</v>
      </c>
      <c r="G760" t="s">
        <v>20</v>
      </c>
      <c r="H760">
        <v>1518</v>
      </c>
      <c r="I760" s="9">
        <v>0.37167726026421682</v>
      </c>
      <c r="J760" t="s">
        <v>15</v>
      </c>
      <c r="K760" t="s">
        <v>16</v>
      </c>
      <c r="L760">
        <v>1414126800</v>
      </c>
      <c r="M760">
        <v>1414904400</v>
      </c>
      <c r="N760" s="13">
        <v>41936.208333333336</v>
      </c>
      <c r="O760" s="13"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11"/>
        <v>68.426865671641792</v>
      </c>
      <c r="G761" t="s">
        <v>14</v>
      </c>
      <c r="H761">
        <v>1274</v>
      </c>
      <c r="I761" s="9">
        <v>5.3710255629232179E-2</v>
      </c>
      <c r="J761" t="s">
        <v>21</v>
      </c>
      <c r="K761" t="s">
        <v>22</v>
      </c>
      <c r="L761">
        <v>1517810400</v>
      </c>
      <c r="M761">
        <v>1520402400</v>
      </c>
      <c r="N761" s="13">
        <v>43136.25</v>
      </c>
      <c r="O761" s="13"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11"/>
        <v>34.351966873706004</v>
      </c>
      <c r="G762" t="s">
        <v>14</v>
      </c>
      <c r="H762">
        <v>210</v>
      </c>
      <c r="I762" s="9">
        <v>0.16358079463669525</v>
      </c>
      <c r="J762" t="s">
        <v>107</v>
      </c>
      <c r="K762" t="s">
        <v>108</v>
      </c>
      <c r="L762">
        <v>1564635600</v>
      </c>
      <c r="M762">
        <v>1567141200</v>
      </c>
      <c r="N762" s="13">
        <v>43678.208333333328</v>
      </c>
      <c r="O762" s="13"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11"/>
        <v>655.4545454545455</v>
      </c>
      <c r="G763" t="s">
        <v>20</v>
      </c>
      <c r="H763">
        <v>166</v>
      </c>
      <c r="I763" s="9">
        <v>3.9485213581599128</v>
      </c>
      <c r="J763" t="s">
        <v>21</v>
      </c>
      <c r="K763" t="s">
        <v>22</v>
      </c>
      <c r="L763">
        <v>1500699600</v>
      </c>
      <c r="M763">
        <v>1501131600</v>
      </c>
      <c r="N763" s="13">
        <v>42938.208333333328</v>
      </c>
      <c r="O763" s="13"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11"/>
        <v>177.25714285714284</v>
      </c>
      <c r="G764" t="s">
        <v>20</v>
      </c>
      <c r="H764">
        <v>100</v>
      </c>
      <c r="I764" s="9">
        <v>1.7725714285714285</v>
      </c>
      <c r="J764" t="s">
        <v>26</v>
      </c>
      <c r="K764" t="s">
        <v>27</v>
      </c>
      <c r="L764">
        <v>1354082400</v>
      </c>
      <c r="M764">
        <v>1355032800</v>
      </c>
      <c r="N764" s="13">
        <v>41241.25</v>
      </c>
      <c r="O764" s="13"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11"/>
        <v>113.17857142857144</v>
      </c>
      <c r="G765" t="s">
        <v>20</v>
      </c>
      <c r="H765">
        <v>235</v>
      </c>
      <c r="I765" s="9">
        <v>0.48161094224924017</v>
      </c>
      <c r="J765" t="s">
        <v>21</v>
      </c>
      <c r="K765" t="s">
        <v>22</v>
      </c>
      <c r="L765">
        <v>1336453200</v>
      </c>
      <c r="M765">
        <v>1339477200</v>
      </c>
      <c r="N765" s="13">
        <v>41037.208333333336</v>
      </c>
      <c r="O765" s="13"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11"/>
        <v>728.18181818181824</v>
      </c>
      <c r="G766" t="s">
        <v>20</v>
      </c>
      <c r="H766">
        <v>148</v>
      </c>
      <c r="I766" s="9">
        <v>4.9201474201474209</v>
      </c>
      <c r="J766" t="s">
        <v>21</v>
      </c>
      <c r="K766" t="s">
        <v>22</v>
      </c>
      <c r="L766">
        <v>1305262800</v>
      </c>
      <c r="M766">
        <v>1305954000</v>
      </c>
      <c r="N766" s="13">
        <v>40676.208333333336</v>
      </c>
      <c r="O766" s="13"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11"/>
        <v>208.33333333333334</v>
      </c>
      <c r="G767" t="s">
        <v>20</v>
      </c>
      <c r="H767">
        <v>198</v>
      </c>
      <c r="I767" s="9">
        <v>1.0521885521885523</v>
      </c>
      <c r="J767" t="s">
        <v>21</v>
      </c>
      <c r="K767" t="s">
        <v>22</v>
      </c>
      <c r="L767">
        <v>1492232400</v>
      </c>
      <c r="M767">
        <v>1494392400</v>
      </c>
      <c r="N767" s="13">
        <v>42840.208333333328</v>
      </c>
      <c r="O767" s="13"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11"/>
        <v>31.171232876712331</v>
      </c>
      <c r="G768" t="s">
        <v>14</v>
      </c>
      <c r="H768">
        <v>248</v>
      </c>
      <c r="I768" s="9">
        <v>0.12569045514803359</v>
      </c>
      <c r="J768" t="s">
        <v>26</v>
      </c>
      <c r="K768" t="s">
        <v>27</v>
      </c>
      <c r="L768">
        <v>1537333200</v>
      </c>
      <c r="M768">
        <v>1537419600</v>
      </c>
      <c r="N768" s="13">
        <v>43362.208333333328</v>
      </c>
      <c r="O768" s="13"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11"/>
        <v>56.967078189300416</v>
      </c>
      <c r="G769" t="s">
        <v>14</v>
      </c>
      <c r="H769">
        <v>513</v>
      </c>
      <c r="I769" s="9">
        <v>0.11104693604152129</v>
      </c>
      <c r="J769" t="s">
        <v>21</v>
      </c>
      <c r="K769" t="s">
        <v>22</v>
      </c>
      <c r="L769">
        <v>1444107600</v>
      </c>
      <c r="M769">
        <v>1447999200</v>
      </c>
      <c r="N769" s="13">
        <v>42283.208333333328</v>
      </c>
      <c r="O769" s="13"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11"/>
        <v>231</v>
      </c>
      <c r="G770" t="s">
        <v>20</v>
      </c>
      <c r="H770">
        <v>150</v>
      </c>
      <c r="I770" s="9">
        <v>1.54</v>
      </c>
      <c r="J770" t="s">
        <v>21</v>
      </c>
      <c r="K770" t="s">
        <v>22</v>
      </c>
      <c r="L770">
        <v>1386741600</v>
      </c>
      <c r="M770">
        <v>1388037600</v>
      </c>
      <c r="N770" s="13">
        <v>41619.25</v>
      </c>
      <c r="O770" s="13"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12">(E771/D771)*100</f>
        <v>86.867834394904463</v>
      </c>
      <c r="G771" t="s">
        <v>14</v>
      </c>
      <c r="H771">
        <v>3410</v>
      </c>
      <c r="I771" s="9">
        <v>2.5474438238974915E-2</v>
      </c>
      <c r="J771" t="s">
        <v>21</v>
      </c>
      <c r="K771" t="s">
        <v>22</v>
      </c>
      <c r="L771">
        <v>1376542800</v>
      </c>
      <c r="M771">
        <v>1378789200</v>
      </c>
      <c r="N771" s="13">
        <v>41501.208333333336</v>
      </c>
      <c r="O771" s="13"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12"/>
        <v>270.74418604651163</v>
      </c>
      <c r="G772" t="s">
        <v>20</v>
      </c>
      <c r="H772">
        <v>216</v>
      </c>
      <c r="I772" s="9">
        <v>1.2534453057708872</v>
      </c>
      <c r="J772" t="s">
        <v>107</v>
      </c>
      <c r="K772" t="s">
        <v>108</v>
      </c>
      <c r="L772">
        <v>1397451600</v>
      </c>
      <c r="M772">
        <v>1398056400</v>
      </c>
      <c r="N772" s="13">
        <v>41743.208333333336</v>
      </c>
      <c r="O772" s="13"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12"/>
        <v>49.446428571428569</v>
      </c>
      <c r="G773" t="s">
        <v>74</v>
      </c>
      <c r="H773">
        <v>26</v>
      </c>
      <c r="I773" s="9">
        <v>1.9017857142857142</v>
      </c>
      <c r="J773" t="s">
        <v>21</v>
      </c>
      <c r="K773" t="s">
        <v>22</v>
      </c>
      <c r="L773">
        <v>1548482400</v>
      </c>
      <c r="M773">
        <v>1550815200</v>
      </c>
      <c r="N773" s="13">
        <v>43491.25</v>
      </c>
      <c r="O773" s="13"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12"/>
        <v>113.3596256684492</v>
      </c>
      <c r="G774" t="s">
        <v>20</v>
      </c>
      <c r="H774">
        <v>5139</v>
      </c>
      <c r="I774" s="9">
        <v>2.2058693455623505E-2</v>
      </c>
      <c r="J774" t="s">
        <v>21</v>
      </c>
      <c r="K774" t="s">
        <v>22</v>
      </c>
      <c r="L774">
        <v>1549692000</v>
      </c>
      <c r="M774">
        <v>1550037600</v>
      </c>
      <c r="N774" s="13">
        <v>43505.25</v>
      </c>
      <c r="O774" s="13"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12"/>
        <v>190.55555555555554</v>
      </c>
      <c r="G775" t="s">
        <v>20</v>
      </c>
      <c r="H775">
        <v>2353</v>
      </c>
      <c r="I775" s="9">
        <v>8.098408650894838E-2</v>
      </c>
      <c r="J775" t="s">
        <v>21</v>
      </c>
      <c r="K775" t="s">
        <v>22</v>
      </c>
      <c r="L775">
        <v>1492059600</v>
      </c>
      <c r="M775">
        <v>1492923600</v>
      </c>
      <c r="N775" s="13">
        <v>42838.208333333328</v>
      </c>
      <c r="O775" s="13"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12"/>
        <v>135.5</v>
      </c>
      <c r="G776" t="s">
        <v>20</v>
      </c>
      <c r="H776">
        <v>78</v>
      </c>
      <c r="I776" s="9">
        <v>1.7371794871794872</v>
      </c>
      <c r="J776" t="s">
        <v>107</v>
      </c>
      <c r="K776" t="s">
        <v>108</v>
      </c>
      <c r="L776">
        <v>1463979600</v>
      </c>
      <c r="M776">
        <v>1467522000</v>
      </c>
      <c r="N776" s="13">
        <v>42513.208333333328</v>
      </c>
      <c r="O776" s="13"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12"/>
        <v>10.297872340425531</v>
      </c>
      <c r="G777" t="s">
        <v>14</v>
      </c>
      <c r="H777">
        <v>10</v>
      </c>
      <c r="I777" s="9">
        <v>1.0297872340425531</v>
      </c>
      <c r="J777" t="s">
        <v>21</v>
      </c>
      <c r="K777" t="s">
        <v>22</v>
      </c>
      <c r="L777">
        <v>1415253600</v>
      </c>
      <c r="M777">
        <v>1416117600</v>
      </c>
      <c r="N777" s="13">
        <v>41949.25</v>
      </c>
      <c r="O777" s="13"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12"/>
        <v>65.544223826714799</v>
      </c>
      <c r="G778" t="s">
        <v>14</v>
      </c>
      <c r="H778">
        <v>2201</v>
      </c>
      <c r="I778" s="9">
        <v>2.977929296988405E-2</v>
      </c>
      <c r="J778" t="s">
        <v>21</v>
      </c>
      <c r="K778" t="s">
        <v>22</v>
      </c>
      <c r="L778">
        <v>1562216400</v>
      </c>
      <c r="M778">
        <v>1563771600</v>
      </c>
      <c r="N778" s="13">
        <v>43650.208333333328</v>
      </c>
      <c r="O778" s="13"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12"/>
        <v>49.026652452025587</v>
      </c>
      <c r="G779" t="s">
        <v>14</v>
      </c>
      <c r="H779">
        <v>676</v>
      </c>
      <c r="I779" s="9">
        <v>7.2524633804771574E-2</v>
      </c>
      <c r="J779" t="s">
        <v>21</v>
      </c>
      <c r="K779" t="s">
        <v>22</v>
      </c>
      <c r="L779">
        <v>1316754000</v>
      </c>
      <c r="M779">
        <v>1319259600</v>
      </c>
      <c r="N779" s="13">
        <v>40809.208333333336</v>
      </c>
      <c r="O779" s="13"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12"/>
        <v>787.92307692307691</v>
      </c>
      <c r="G780" t="s">
        <v>20</v>
      </c>
      <c r="H780">
        <v>174</v>
      </c>
      <c r="I780" s="9">
        <v>4.5282935455349245</v>
      </c>
      <c r="J780" t="s">
        <v>98</v>
      </c>
      <c r="K780" t="s">
        <v>99</v>
      </c>
      <c r="L780">
        <v>1313211600</v>
      </c>
      <c r="M780">
        <v>1313643600</v>
      </c>
      <c r="N780" s="13">
        <v>40768.208333333336</v>
      </c>
      <c r="O780" s="13"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12"/>
        <v>80.306347746090154</v>
      </c>
      <c r="G781" t="s">
        <v>14</v>
      </c>
      <c r="H781">
        <v>831</v>
      </c>
      <c r="I781" s="9">
        <v>9.66382042672565E-2</v>
      </c>
      <c r="J781" t="s">
        <v>21</v>
      </c>
      <c r="K781" t="s">
        <v>22</v>
      </c>
      <c r="L781">
        <v>1439528400</v>
      </c>
      <c r="M781">
        <v>1440306000</v>
      </c>
      <c r="N781" s="13">
        <v>42230.208333333328</v>
      </c>
      <c r="O781" s="13"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12"/>
        <v>106.29411764705883</v>
      </c>
      <c r="G782" t="s">
        <v>20</v>
      </c>
      <c r="H782">
        <v>164</v>
      </c>
      <c r="I782" s="9">
        <v>0.64813486370157825</v>
      </c>
      <c r="J782" t="s">
        <v>21</v>
      </c>
      <c r="K782" t="s">
        <v>22</v>
      </c>
      <c r="L782">
        <v>1469163600</v>
      </c>
      <c r="M782">
        <v>1470805200</v>
      </c>
      <c r="N782" s="13">
        <v>42573.208333333328</v>
      </c>
      <c r="O782" s="13"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12"/>
        <v>50.735632183908038</v>
      </c>
      <c r="G783" t="s">
        <v>74</v>
      </c>
      <c r="H783">
        <v>56</v>
      </c>
      <c r="I783" s="9">
        <v>0.90599343185550063</v>
      </c>
      <c r="J783" t="s">
        <v>98</v>
      </c>
      <c r="K783" t="s">
        <v>99</v>
      </c>
      <c r="L783">
        <v>1288501200</v>
      </c>
      <c r="M783">
        <v>1292911200</v>
      </c>
      <c r="N783" s="13">
        <v>40482.208333333336</v>
      </c>
      <c r="O783" s="13"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12"/>
        <v>215.31372549019611</v>
      </c>
      <c r="G784" t="s">
        <v>20</v>
      </c>
      <c r="H784">
        <v>161</v>
      </c>
      <c r="I784" s="9">
        <v>1.3373523322372429</v>
      </c>
      <c r="J784" t="s">
        <v>21</v>
      </c>
      <c r="K784" t="s">
        <v>22</v>
      </c>
      <c r="L784">
        <v>1298959200</v>
      </c>
      <c r="M784">
        <v>1301374800</v>
      </c>
      <c r="N784" s="13">
        <v>40603.25</v>
      </c>
      <c r="O784" s="13"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12"/>
        <v>141.22972972972974</v>
      </c>
      <c r="G785" t="s">
        <v>20</v>
      </c>
      <c r="H785">
        <v>138</v>
      </c>
      <c r="I785" s="9">
        <v>1.0234038386212301</v>
      </c>
      <c r="J785" t="s">
        <v>21</v>
      </c>
      <c r="K785" t="s">
        <v>22</v>
      </c>
      <c r="L785">
        <v>1387260000</v>
      </c>
      <c r="M785">
        <v>1387864800</v>
      </c>
      <c r="N785" s="13">
        <v>41625.25</v>
      </c>
      <c r="O785" s="13"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12"/>
        <v>115.33745781777279</v>
      </c>
      <c r="G786" t="s">
        <v>20</v>
      </c>
      <c r="H786">
        <v>3308</v>
      </c>
      <c r="I786" s="9">
        <v>3.4866220622059491E-2</v>
      </c>
      <c r="J786" t="s">
        <v>21</v>
      </c>
      <c r="K786" t="s">
        <v>22</v>
      </c>
      <c r="L786">
        <v>1457244000</v>
      </c>
      <c r="M786">
        <v>1458190800</v>
      </c>
      <c r="N786" s="13">
        <v>42435.25</v>
      </c>
      <c r="O786" s="13"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12"/>
        <v>193.11940298507463</v>
      </c>
      <c r="G787" t="s">
        <v>20</v>
      </c>
      <c r="H787">
        <v>127</v>
      </c>
      <c r="I787" s="9">
        <v>1.5206252203549184</v>
      </c>
      <c r="J787" t="s">
        <v>26</v>
      </c>
      <c r="K787" t="s">
        <v>27</v>
      </c>
      <c r="L787">
        <v>1556341200</v>
      </c>
      <c r="M787">
        <v>1559278800</v>
      </c>
      <c r="N787" s="13">
        <v>43582.208333333328</v>
      </c>
      <c r="O787" s="13"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12"/>
        <v>729.73333333333335</v>
      </c>
      <c r="G788" t="s">
        <v>20</v>
      </c>
      <c r="H788">
        <v>207</v>
      </c>
      <c r="I788" s="9">
        <v>3.5252818035426734</v>
      </c>
      <c r="J788" t="s">
        <v>107</v>
      </c>
      <c r="K788" t="s">
        <v>108</v>
      </c>
      <c r="L788">
        <v>1522126800</v>
      </c>
      <c r="M788">
        <v>1522731600</v>
      </c>
      <c r="N788" s="13">
        <v>43186.208333333328</v>
      </c>
      <c r="O788" s="13"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12"/>
        <v>99.66339869281046</v>
      </c>
      <c r="G789" t="s">
        <v>14</v>
      </c>
      <c r="H789">
        <v>859</v>
      </c>
      <c r="I789" s="9">
        <v>0.11602258287870834</v>
      </c>
      <c r="J789" t="s">
        <v>15</v>
      </c>
      <c r="K789" t="s">
        <v>16</v>
      </c>
      <c r="L789">
        <v>1305954000</v>
      </c>
      <c r="M789">
        <v>1306731600</v>
      </c>
      <c r="N789" s="13">
        <v>40684.208333333336</v>
      </c>
      <c r="O789" s="13"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12"/>
        <v>88.166666666666671</v>
      </c>
      <c r="G790" t="s">
        <v>47</v>
      </c>
      <c r="H790">
        <v>31</v>
      </c>
      <c r="I790" s="9">
        <v>2.8440860215053765</v>
      </c>
      <c r="J790" t="s">
        <v>21</v>
      </c>
      <c r="K790" t="s">
        <v>22</v>
      </c>
      <c r="L790">
        <v>1350709200</v>
      </c>
      <c r="M790">
        <v>1352527200</v>
      </c>
      <c r="N790" s="13">
        <v>41202.208333333336</v>
      </c>
      <c r="O790" s="13"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12"/>
        <v>37.233333333333334</v>
      </c>
      <c r="G791" t="s">
        <v>14</v>
      </c>
      <c r="H791">
        <v>45</v>
      </c>
      <c r="I791" s="9">
        <v>0.82740740740740748</v>
      </c>
      <c r="J791" t="s">
        <v>21</v>
      </c>
      <c r="K791" t="s">
        <v>22</v>
      </c>
      <c r="L791">
        <v>1401166800</v>
      </c>
      <c r="M791">
        <v>1404363600</v>
      </c>
      <c r="N791" s="13">
        <v>41786.208333333336</v>
      </c>
      <c r="O791" s="13"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12"/>
        <v>30.540075309306079</v>
      </c>
      <c r="G792" t="s">
        <v>74</v>
      </c>
      <c r="H792">
        <v>1113</v>
      </c>
      <c r="I792" s="9">
        <v>2.7439420763078239E-2</v>
      </c>
      <c r="J792" t="s">
        <v>21</v>
      </c>
      <c r="K792" t="s">
        <v>22</v>
      </c>
      <c r="L792">
        <v>1266127200</v>
      </c>
      <c r="M792">
        <v>1266645600</v>
      </c>
      <c r="N792" s="13">
        <v>40223.25</v>
      </c>
      <c r="O792" s="13"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12"/>
        <v>25.714285714285712</v>
      </c>
      <c r="G793" t="s">
        <v>14</v>
      </c>
      <c r="H793">
        <v>6</v>
      </c>
      <c r="I793" s="9">
        <v>4.2857142857142856</v>
      </c>
      <c r="J793" t="s">
        <v>21</v>
      </c>
      <c r="K793" t="s">
        <v>22</v>
      </c>
      <c r="L793">
        <v>1481436000</v>
      </c>
      <c r="M793">
        <v>1482818400</v>
      </c>
      <c r="N793" s="13">
        <v>42715.25</v>
      </c>
      <c r="O793" s="13"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12"/>
        <v>34</v>
      </c>
      <c r="G794" t="s">
        <v>14</v>
      </c>
      <c r="H794">
        <v>7</v>
      </c>
      <c r="I794" s="9">
        <v>4.8571428571428568</v>
      </c>
      <c r="J794" t="s">
        <v>21</v>
      </c>
      <c r="K794" t="s">
        <v>22</v>
      </c>
      <c r="L794">
        <v>1372222800</v>
      </c>
      <c r="M794">
        <v>1374642000</v>
      </c>
      <c r="N794" s="13">
        <v>41451.208333333336</v>
      </c>
      <c r="O794" s="13"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12"/>
        <v>1185.909090909091</v>
      </c>
      <c r="G795" t="s">
        <v>20</v>
      </c>
      <c r="H795">
        <v>181</v>
      </c>
      <c r="I795" s="9">
        <v>6.5519839276745362</v>
      </c>
      <c r="J795" t="s">
        <v>98</v>
      </c>
      <c r="K795" t="s">
        <v>99</v>
      </c>
      <c r="L795">
        <v>1372136400</v>
      </c>
      <c r="M795">
        <v>1372482000</v>
      </c>
      <c r="N795" s="13">
        <v>41450.208333333336</v>
      </c>
      <c r="O795" s="13"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12"/>
        <v>125.39393939393939</v>
      </c>
      <c r="G796" t="s">
        <v>20</v>
      </c>
      <c r="H796">
        <v>110</v>
      </c>
      <c r="I796" s="9">
        <v>1.1399449035812672</v>
      </c>
      <c r="J796" t="s">
        <v>21</v>
      </c>
      <c r="K796" t="s">
        <v>22</v>
      </c>
      <c r="L796">
        <v>1513922400</v>
      </c>
      <c r="M796">
        <v>1514959200</v>
      </c>
      <c r="N796" s="13">
        <v>43091.25</v>
      </c>
      <c r="O796" s="13"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12"/>
        <v>14.394366197183098</v>
      </c>
      <c r="G797" t="s">
        <v>14</v>
      </c>
      <c r="H797">
        <v>31</v>
      </c>
      <c r="I797" s="9">
        <v>0.46433439345751931</v>
      </c>
      <c r="J797" t="s">
        <v>21</v>
      </c>
      <c r="K797" t="s">
        <v>22</v>
      </c>
      <c r="L797">
        <v>1477976400</v>
      </c>
      <c r="M797">
        <v>1478235600</v>
      </c>
      <c r="N797" s="13">
        <v>42675.208333333328</v>
      </c>
      <c r="O797" s="13"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12"/>
        <v>54.807692307692314</v>
      </c>
      <c r="G798" t="s">
        <v>14</v>
      </c>
      <c r="H798">
        <v>78</v>
      </c>
      <c r="I798" s="9">
        <v>0.70266272189349122</v>
      </c>
      <c r="J798" t="s">
        <v>21</v>
      </c>
      <c r="K798" t="s">
        <v>22</v>
      </c>
      <c r="L798">
        <v>1407474000</v>
      </c>
      <c r="M798">
        <v>1408078800</v>
      </c>
      <c r="N798" s="13">
        <v>41859.208333333336</v>
      </c>
      <c r="O798" s="13"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12"/>
        <v>109.63157894736841</v>
      </c>
      <c r="G799" t="s">
        <v>20</v>
      </c>
      <c r="H799">
        <v>185</v>
      </c>
      <c r="I799" s="9">
        <v>0.59260312944523463</v>
      </c>
      <c r="J799" t="s">
        <v>21</v>
      </c>
      <c r="K799" t="s">
        <v>22</v>
      </c>
      <c r="L799">
        <v>1546149600</v>
      </c>
      <c r="M799">
        <v>1548136800</v>
      </c>
      <c r="N799" s="13">
        <v>43464.25</v>
      </c>
      <c r="O799" s="13"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12"/>
        <v>188.47058823529412</v>
      </c>
      <c r="G800" t="s">
        <v>20</v>
      </c>
      <c r="H800">
        <v>121</v>
      </c>
      <c r="I800" s="9">
        <v>1.5576081672338358</v>
      </c>
      <c r="J800" t="s">
        <v>21</v>
      </c>
      <c r="K800" t="s">
        <v>22</v>
      </c>
      <c r="L800">
        <v>1338440400</v>
      </c>
      <c r="M800">
        <v>1340859600</v>
      </c>
      <c r="N800" s="13">
        <v>41060.208333333336</v>
      </c>
      <c r="O800" s="13"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12"/>
        <v>87.008284023668637</v>
      </c>
      <c r="G801" t="s">
        <v>14</v>
      </c>
      <c r="H801">
        <v>1225</v>
      </c>
      <c r="I801" s="9">
        <v>7.102717063156623E-2</v>
      </c>
      <c r="J801" t="s">
        <v>40</v>
      </c>
      <c r="K801" t="s">
        <v>41</v>
      </c>
      <c r="L801">
        <v>1454133600</v>
      </c>
      <c r="M801">
        <v>1454479200</v>
      </c>
      <c r="N801" s="13">
        <v>42399.25</v>
      </c>
      <c r="O801" s="13"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12"/>
        <v>1</v>
      </c>
      <c r="G802" t="s">
        <v>14</v>
      </c>
      <c r="H802">
        <v>1</v>
      </c>
      <c r="I802" s="9"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v>42167.208333333328</v>
      </c>
      <c r="O802" s="13"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12"/>
        <v>202.9130434782609</v>
      </c>
      <c r="G803" t="s">
        <v>20</v>
      </c>
      <c r="H803">
        <v>106</v>
      </c>
      <c r="I803" s="9">
        <v>1.9142739950779331</v>
      </c>
      <c r="J803" t="s">
        <v>21</v>
      </c>
      <c r="K803" t="s">
        <v>22</v>
      </c>
      <c r="L803">
        <v>1577772000</v>
      </c>
      <c r="M803">
        <v>1579672800</v>
      </c>
      <c r="N803" s="13">
        <v>43830.25</v>
      </c>
      <c r="O803" s="13"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12"/>
        <v>197.03225806451613</v>
      </c>
      <c r="G804" t="s">
        <v>20</v>
      </c>
      <c r="H804">
        <v>142</v>
      </c>
      <c r="I804" s="9">
        <v>1.3875511131303953</v>
      </c>
      <c r="J804" t="s">
        <v>21</v>
      </c>
      <c r="K804" t="s">
        <v>22</v>
      </c>
      <c r="L804">
        <v>1562216400</v>
      </c>
      <c r="M804">
        <v>1562389200</v>
      </c>
      <c r="N804" s="13">
        <v>43650.208333333328</v>
      </c>
      <c r="O804" s="13"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12"/>
        <v>107</v>
      </c>
      <c r="G805" t="s">
        <v>20</v>
      </c>
      <c r="H805">
        <v>233</v>
      </c>
      <c r="I805" s="9">
        <v>0.45922746781115881</v>
      </c>
      <c r="J805" t="s">
        <v>21</v>
      </c>
      <c r="K805" t="s">
        <v>22</v>
      </c>
      <c r="L805">
        <v>1548568800</v>
      </c>
      <c r="M805">
        <v>1551506400</v>
      </c>
      <c r="N805" s="13">
        <v>43492.25</v>
      </c>
      <c r="O805" s="13"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12"/>
        <v>268.73076923076923</v>
      </c>
      <c r="G806" t="s">
        <v>20</v>
      </c>
      <c r="H806">
        <v>218</v>
      </c>
      <c r="I806" s="9">
        <v>1.2327099505998589</v>
      </c>
      <c r="J806" t="s">
        <v>21</v>
      </c>
      <c r="K806" t="s">
        <v>22</v>
      </c>
      <c r="L806">
        <v>1514872800</v>
      </c>
      <c r="M806">
        <v>1516600800</v>
      </c>
      <c r="N806" s="13">
        <v>43102.25</v>
      </c>
      <c r="O806" s="13"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12"/>
        <v>50.845360824742272</v>
      </c>
      <c r="G807" t="s">
        <v>14</v>
      </c>
      <c r="H807">
        <v>67</v>
      </c>
      <c r="I807" s="9">
        <v>0.75888598245883987</v>
      </c>
      <c r="J807" t="s">
        <v>26</v>
      </c>
      <c r="K807" t="s">
        <v>27</v>
      </c>
      <c r="L807">
        <v>1416031200</v>
      </c>
      <c r="M807">
        <v>1420437600</v>
      </c>
      <c r="N807" s="13">
        <v>41958.25</v>
      </c>
      <c r="O807" s="13"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12"/>
        <v>1180.2857142857142</v>
      </c>
      <c r="G808" t="s">
        <v>20</v>
      </c>
      <c r="H808">
        <v>76</v>
      </c>
      <c r="I808" s="9">
        <v>15.530075187969924</v>
      </c>
      <c r="J808" t="s">
        <v>21</v>
      </c>
      <c r="K808" t="s">
        <v>22</v>
      </c>
      <c r="L808">
        <v>1330927200</v>
      </c>
      <c r="M808">
        <v>1332997200</v>
      </c>
      <c r="N808" s="13">
        <v>40973.25</v>
      </c>
      <c r="O808" s="13"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12"/>
        <v>264</v>
      </c>
      <c r="G809" t="s">
        <v>20</v>
      </c>
      <c r="H809">
        <v>43</v>
      </c>
      <c r="I809" s="9">
        <v>6.1395348837209305</v>
      </c>
      <c r="J809" t="s">
        <v>21</v>
      </c>
      <c r="K809" t="s">
        <v>22</v>
      </c>
      <c r="L809">
        <v>1571115600</v>
      </c>
      <c r="M809">
        <v>1574920800</v>
      </c>
      <c r="N809" s="13">
        <v>43753.208333333328</v>
      </c>
      <c r="O809" s="13"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12"/>
        <v>30.44230769230769</v>
      </c>
      <c r="G810" t="s">
        <v>14</v>
      </c>
      <c r="H810">
        <v>19</v>
      </c>
      <c r="I810" s="9">
        <v>1.6022267206477732</v>
      </c>
      <c r="J810" t="s">
        <v>21</v>
      </c>
      <c r="K810" t="s">
        <v>22</v>
      </c>
      <c r="L810">
        <v>1463461200</v>
      </c>
      <c r="M810">
        <v>1464930000</v>
      </c>
      <c r="N810" s="13">
        <v>42507.208333333328</v>
      </c>
      <c r="O810" s="13"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12"/>
        <v>62.880681818181813</v>
      </c>
      <c r="G811" t="s">
        <v>14</v>
      </c>
      <c r="H811">
        <v>2108</v>
      </c>
      <c r="I811" s="9">
        <v>2.9829545454545452E-2</v>
      </c>
      <c r="J811" t="s">
        <v>98</v>
      </c>
      <c r="K811" t="s">
        <v>99</v>
      </c>
      <c r="L811">
        <v>1344920400</v>
      </c>
      <c r="M811">
        <v>1345006800</v>
      </c>
      <c r="N811" s="13">
        <v>41135.208333333336</v>
      </c>
      <c r="O811" s="13"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12"/>
        <v>193.125</v>
      </c>
      <c r="G812" t="s">
        <v>20</v>
      </c>
      <c r="H812">
        <v>221</v>
      </c>
      <c r="I812" s="9">
        <v>0.87386877828054299</v>
      </c>
      <c r="J812" t="s">
        <v>21</v>
      </c>
      <c r="K812" t="s">
        <v>22</v>
      </c>
      <c r="L812">
        <v>1511848800</v>
      </c>
      <c r="M812">
        <v>1512712800</v>
      </c>
      <c r="N812" s="13">
        <v>43067.25</v>
      </c>
      <c r="O812" s="13"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12"/>
        <v>77.102702702702715</v>
      </c>
      <c r="G813" t="s">
        <v>14</v>
      </c>
      <c r="H813">
        <v>679</v>
      </c>
      <c r="I813" s="9">
        <v>0.11355331767702903</v>
      </c>
      <c r="J813" t="s">
        <v>21</v>
      </c>
      <c r="K813" t="s">
        <v>22</v>
      </c>
      <c r="L813">
        <v>1452319200</v>
      </c>
      <c r="M813">
        <v>1452492000</v>
      </c>
      <c r="N813" s="13">
        <v>42378.25</v>
      </c>
      <c r="O813" s="13"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12"/>
        <v>225.52763819095478</v>
      </c>
      <c r="G814" t="s">
        <v>20</v>
      </c>
      <c r="H814">
        <v>2805</v>
      </c>
      <c r="I814" s="9">
        <v>8.0402010050251257E-2</v>
      </c>
      <c r="J814" t="s">
        <v>15</v>
      </c>
      <c r="K814" t="s">
        <v>16</v>
      </c>
      <c r="L814">
        <v>1523854800</v>
      </c>
      <c r="M814">
        <v>1524286800</v>
      </c>
      <c r="N814" s="13">
        <v>43206.208333333328</v>
      </c>
      <c r="O814" s="13"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12"/>
        <v>239.40625</v>
      </c>
      <c r="G815" t="s">
        <v>20</v>
      </c>
      <c r="H815">
        <v>68</v>
      </c>
      <c r="I815" s="9">
        <v>3.5206801470588234</v>
      </c>
      <c r="J815" t="s">
        <v>21</v>
      </c>
      <c r="K815" t="s">
        <v>22</v>
      </c>
      <c r="L815">
        <v>1346043600</v>
      </c>
      <c r="M815">
        <v>1346907600</v>
      </c>
      <c r="N815" s="13">
        <v>41148.208333333336</v>
      </c>
      <c r="O815" s="13"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12"/>
        <v>92.1875</v>
      </c>
      <c r="G816" t="s">
        <v>14</v>
      </c>
      <c r="H816">
        <v>36</v>
      </c>
      <c r="I816" s="9">
        <v>2.5607638888888888</v>
      </c>
      <c r="J816" t="s">
        <v>36</v>
      </c>
      <c r="K816" t="s">
        <v>37</v>
      </c>
      <c r="L816">
        <v>1464325200</v>
      </c>
      <c r="M816">
        <v>1464498000</v>
      </c>
      <c r="N816" s="13">
        <v>42517.208333333328</v>
      </c>
      <c r="O816" s="13"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12"/>
        <v>130.23333333333335</v>
      </c>
      <c r="G817" t="s">
        <v>20</v>
      </c>
      <c r="H817">
        <v>183</v>
      </c>
      <c r="I817" s="9">
        <v>0.7116575591985429</v>
      </c>
      <c r="J817" t="s">
        <v>15</v>
      </c>
      <c r="K817" t="s">
        <v>16</v>
      </c>
      <c r="L817">
        <v>1511935200</v>
      </c>
      <c r="M817">
        <v>1514181600</v>
      </c>
      <c r="N817" s="13">
        <v>43068.25</v>
      </c>
      <c r="O817" s="13"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12"/>
        <v>615.21739130434787</v>
      </c>
      <c r="G818" t="s">
        <v>20</v>
      </c>
      <c r="H818">
        <v>133</v>
      </c>
      <c r="I818" s="9">
        <v>4.6256946714612619</v>
      </c>
      <c r="J818" t="s">
        <v>21</v>
      </c>
      <c r="K818" t="s">
        <v>22</v>
      </c>
      <c r="L818">
        <v>1392012000</v>
      </c>
      <c r="M818">
        <v>1392184800</v>
      </c>
      <c r="N818" s="13">
        <v>41680.25</v>
      </c>
      <c r="O818" s="13"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12"/>
        <v>368.79532163742692</v>
      </c>
      <c r="G819" t="s">
        <v>20</v>
      </c>
      <c r="H819">
        <v>2489</v>
      </c>
      <c r="I819" s="9">
        <v>0.14817007699374324</v>
      </c>
      <c r="J819" t="s">
        <v>107</v>
      </c>
      <c r="K819" t="s">
        <v>108</v>
      </c>
      <c r="L819">
        <v>1556946000</v>
      </c>
      <c r="M819">
        <v>1559365200</v>
      </c>
      <c r="N819" s="13">
        <v>43589.208333333328</v>
      </c>
      <c r="O819" s="13"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12"/>
        <v>1094.8571428571429</v>
      </c>
      <c r="G820" t="s">
        <v>20</v>
      </c>
      <c r="H820">
        <v>69</v>
      </c>
      <c r="I820" s="9">
        <v>15.867494824016564</v>
      </c>
      <c r="J820" t="s">
        <v>21</v>
      </c>
      <c r="K820" t="s">
        <v>22</v>
      </c>
      <c r="L820">
        <v>1548050400</v>
      </c>
      <c r="M820">
        <v>1549173600</v>
      </c>
      <c r="N820" s="13">
        <v>43486.25</v>
      </c>
      <c r="O820" s="13"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12"/>
        <v>50.662921348314605</v>
      </c>
      <c r="G821" t="s">
        <v>14</v>
      </c>
      <c r="H821">
        <v>47</v>
      </c>
      <c r="I821" s="9">
        <v>1.0779344967726512</v>
      </c>
      <c r="J821" t="s">
        <v>21</v>
      </c>
      <c r="K821" t="s">
        <v>22</v>
      </c>
      <c r="L821">
        <v>1353736800</v>
      </c>
      <c r="M821">
        <v>1355032800</v>
      </c>
      <c r="N821" s="13">
        <v>41237.25</v>
      </c>
      <c r="O821" s="13"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12"/>
        <v>800.6</v>
      </c>
      <c r="G822" t="s">
        <v>20</v>
      </c>
      <c r="H822">
        <v>279</v>
      </c>
      <c r="I822" s="9">
        <v>2.8695340501792117</v>
      </c>
      <c r="J822" t="s">
        <v>40</v>
      </c>
      <c r="K822" t="s">
        <v>41</v>
      </c>
      <c r="L822">
        <v>1532840400</v>
      </c>
      <c r="M822">
        <v>1533963600</v>
      </c>
      <c r="N822" s="13">
        <v>43310.208333333328</v>
      </c>
      <c r="O822" s="13"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12"/>
        <v>291.28571428571428</v>
      </c>
      <c r="G823" t="s">
        <v>20</v>
      </c>
      <c r="H823">
        <v>210</v>
      </c>
      <c r="I823" s="9">
        <v>1.3870748299319728</v>
      </c>
      <c r="J823" t="s">
        <v>21</v>
      </c>
      <c r="K823" t="s">
        <v>22</v>
      </c>
      <c r="L823">
        <v>1488261600</v>
      </c>
      <c r="M823">
        <v>1489381200</v>
      </c>
      <c r="N823" s="13">
        <v>42794.25</v>
      </c>
      <c r="O823" s="13"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12"/>
        <v>349.9666666666667</v>
      </c>
      <c r="G824" t="s">
        <v>20</v>
      </c>
      <c r="H824">
        <v>2100</v>
      </c>
      <c r="I824" s="9">
        <v>0.16665079365079366</v>
      </c>
      <c r="J824" t="s">
        <v>21</v>
      </c>
      <c r="K824" t="s">
        <v>22</v>
      </c>
      <c r="L824">
        <v>1393567200</v>
      </c>
      <c r="M824">
        <v>1395032400</v>
      </c>
      <c r="N824" s="13">
        <v>41698.25</v>
      </c>
      <c r="O824" s="13"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12"/>
        <v>357.07317073170731</v>
      </c>
      <c r="G825" t="s">
        <v>20</v>
      </c>
      <c r="H825">
        <v>252</v>
      </c>
      <c r="I825" s="9">
        <v>1.4169570267131242</v>
      </c>
      <c r="J825" t="s">
        <v>21</v>
      </c>
      <c r="K825" t="s">
        <v>22</v>
      </c>
      <c r="L825">
        <v>1410325200</v>
      </c>
      <c r="M825">
        <v>1412485200</v>
      </c>
      <c r="N825" s="13">
        <v>41892.208333333336</v>
      </c>
      <c r="O825" s="13"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12"/>
        <v>126.48941176470588</v>
      </c>
      <c r="G826" t="s">
        <v>20</v>
      </c>
      <c r="H826">
        <v>1280</v>
      </c>
      <c r="I826" s="9">
        <v>9.881985294117647E-2</v>
      </c>
      <c r="J826" t="s">
        <v>21</v>
      </c>
      <c r="K826" t="s">
        <v>22</v>
      </c>
      <c r="L826">
        <v>1276923600</v>
      </c>
      <c r="M826">
        <v>1279688400</v>
      </c>
      <c r="N826" s="13">
        <v>40348.208333333336</v>
      </c>
      <c r="O826" s="13"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12"/>
        <v>387.5</v>
      </c>
      <c r="G827" t="s">
        <v>20</v>
      </c>
      <c r="H827">
        <v>157</v>
      </c>
      <c r="I827" s="9">
        <v>2.468152866242038</v>
      </c>
      <c r="J827" t="s">
        <v>40</v>
      </c>
      <c r="K827" t="s">
        <v>41</v>
      </c>
      <c r="L827">
        <v>1500958800</v>
      </c>
      <c r="M827">
        <v>1501995600</v>
      </c>
      <c r="N827" s="13">
        <v>42941.208333333328</v>
      </c>
      <c r="O827" s="13"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12"/>
        <v>457.03571428571428</v>
      </c>
      <c r="G828" t="s">
        <v>20</v>
      </c>
      <c r="H828">
        <v>194</v>
      </c>
      <c r="I828" s="9">
        <v>2.3558541973490428</v>
      </c>
      <c r="J828" t="s">
        <v>21</v>
      </c>
      <c r="K828" t="s">
        <v>22</v>
      </c>
      <c r="L828">
        <v>1292220000</v>
      </c>
      <c r="M828">
        <v>1294639200</v>
      </c>
      <c r="N828" s="13">
        <v>40525.25</v>
      </c>
      <c r="O828" s="13"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12"/>
        <v>266.69565217391306</v>
      </c>
      <c r="G829" t="s">
        <v>20</v>
      </c>
      <c r="H829">
        <v>82</v>
      </c>
      <c r="I829" s="9">
        <v>3.252386002120891</v>
      </c>
      <c r="J829" t="s">
        <v>26</v>
      </c>
      <c r="K829" t="s">
        <v>27</v>
      </c>
      <c r="L829">
        <v>1304398800</v>
      </c>
      <c r="M829">
        <v>1305435600</v>
      </c>
      <c r="N829" s="13">
        <v>40666.208333333336</v>
      </c>
      <c r="O829" s="13"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12"/>
        <v>69</v>
      </c>
      <c r="G830" t="s">
        <v>14</v>
      </c>
      <c r="H830">
        <v>70</v>
      </c>
      <c r="I830" s="9">
        <v>0.98571428571428577</v>
      </c>
      <c r="J830" t="s">
        <v>21</v>
      </c>
      <c r="K830" t="s">
        <v>22</v>
      </c>
      <c r="L830">
        <v>1535432400</v>
      </c>
      <c r="M830">
        <v>1537592400</v>
      </c>
      <c r="N830" s="13">
        <v>43340.208333333328</v>
      </c>
      <c r="O830" s="13"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12"/>
        <v>51.34375</v>
      </c>
      <c r="G831" t="s">
        <v>14</v>
      </c>
      <c r="H831">
        <v>154</v>
      </c>
      <c r="I831" s="9">
        <v>0.33340097402597402</v>
      </c>
      <c r="J831" t="s">
        <v>21</v>
      </c>
      <c r="K831" t="s">
        <v>22</v>
      </c>
      <c r="L831">
        <v>1433826000</v>
      </c>
      <c r="M831">
        <v>1435122000</v>
      </c>
      <c r="N831" s="13">
        <v>42164.208333333328</v>
      </c>
      <c r="O831" s="13"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12"/>
        <v>1.1710526315789473</v>
      </c>
      <c r="G832" t="s">
        <v>14</v>
      </c>
      <c r="H832">
        <v>22</v>
      </c>
      <c r="I832" s="9">
        <v>5.3229665071770335E-2</v>
      </c>
      <c r="J832" t="s">
        <v>21</v>
      </c>
      <c r="K832" t="s">
        <v>22</v>
      </c>
      <c r="L832">
        <v>1514959200</v>
      </c>
      <c r="M832">
        <v>1520056800</v>
      </c>
      <c r="N832" s="13">
        <v>43103.25</v>
      </c>
      <c r="O832" s="13"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12"/>
        <v>108.97734294541709</v>
      </c>
      <c r="G833" t="s">
        <v>20</v>
      </c>
      <c r="H833">
        <v>4233</v>
      </c>
      <c r="I833" s="9">
        <v>2.5744706578175548E-2</v>
      </c>
      <c r="J833" t="s">
        <v>21</v>
      </c>
      <c r="K833" t="s">
        <v>22</v>
      </c>
      <c r="L833">
        <v>1332738000</v>
      </c>
      <c r="M833">
        <v>1335675600</v>
      </c>
      <c r="N833" s="13">
        <v>40994.208333333336</v>
      </c>
      <c r="O833" s="13"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12"/>
        <v>315.17592592592592</v>
      </c>
      <c r="G834" t="s">
        <v>20</v>
      </c>
      <c r="H834">
        <v>1297</v>
      </c>
      <c r="I834" s="9">
        <v>0.24300379793826207</v>
      </c>
      <c r="J834" t="s">
        <v>36</v>
      </c>
      <c r="K834" t="s">
        <v>37</v>
      </c>
      <c r="L834">
        <v>1445490000</v>
      </c>
      <c r="M834">
        <v>1448431200</v>
      </c>
      <c r="N834" s="13">
        <v>42299.208333333328</v>
      </c>
      <c r="O834" s="13"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13">(E835/D835)*100</f>
        <v>157.69117647058823</v>
      </c>
      <c r="G835" t="s">
        <v>20</v>
      </c>
      <c r="H835">
        <v>165</v>
      </c>
      <c r="I835" s="9">
        <v>0.95570409982174687</v>
      </c>
      <c r="J835" t="s">
        <v>36</v>
      </c>
      <c r="K835" t="s">
        <v>37</v>
      </c>
      <c r="L835">
        <v>1297663200</v>
      </c>
      <c r="M835">
        <v>1298613600</v>
      </c>
      <c r="N835" s="13">
        <v>40588.25</v>
      </c>
      <c r="O835" s="13"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13"/>
        <v>153.8082191780822</v>
      </c>
      <c r="G836" t="s">
        <v>20</v>
      </c>
      <c r="H836">
        <v>119</v>
      </c>
      <c r="I836" s="9">
        <v>1.2925060435132958</v>
      </c>
      <c r="J836" t="s">
        <v>21</v>
      </c>
      <c r="K836" t="s">
        <v>22</v>
      </c>
      <c r="L836">
        <v>1371963600</v>
      </c>
      <c r="M836">
        <v>1372482000</v>
      </c>
      <c r="N836" s="13">
        <v>41448.208333333336</v>
      </c>
      <c r="O836" s="13"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13"/>
        <v>89.738979118329468</v>
      </c>
      <c r="G837" t="s">
        <v>14</v>
      </c>
      <c r="H837">
        <v>1758</v>
      </c>
      <c r="I837" s="9">
        <v>5.104606320724088E-2</v>
      </c>
      <c r="J837" t="s">
        <v>21</v>
      </c>
      <c r="K837" t="s">
        <v>22</v>
      </c>
      <c r="L837">
        <v>1425103200</v>
      </c>
      <c r="M837">
        <v>1425621600</v>
      </c>
      <c r="N837" s="13">
        <v>42063.25</v>
      </c>
      <c r="O837" s="13"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13"/>
        <v>75.135802469135797</v>
      </c>
      <c r="G838" t="s">
        <v>14</v>
      </c>
      <c r="H838">
        <v>94</v>
      </c>
      <c r="I838" s="9">
        <v>0.79931704754399779</v>
      </c>
      <c r="J838" t="s">
        <v>21</v>
      </c>
      <c r="K838" t="s">
        <v>22</v>
      </c>
      <c r="L838">
        <v>1265349600</v>
      </c>
      <c r="M838">
        <v>1266300000</v>
      </c>
      <c r="N838" s="13">
        <v>40214.25</v>
      </c>
      <c r="O838" s="13"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13"/>
        <v>852.88135593220341</v>
      </c>
      <c r="G839" t="s">
        <v>20</v>
      </c>
      <c r="H839">
        <v>1797</v>
      </c>
      <c r="I839" s="9">
        <v>0.47461399884930627</v>
      </c>
      <c r="J839" t="s">
        <v>21</v>
      </c>
      <c r="K839" t="s">
        <v>22</v>
      </c>
      <c r="L839">
        <v>1301202000</v>
      </c>
      <c r="M839">
        <v>1305867600</v>
      </c>
      <c r="N839" s="13">
        <v>40629.208333333336</v>
      </c>
      <c r="O839" s="13"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13"/>
        <v>138.90625</v>
      </c>
      <c r="G840" t="s">
        <v>20</v>
      </c>
      <c r="H840">
        <v>261</v>
      </c>
      <c r="I840" s="9">
        <v>0.53220785440613028</v>
      </c>
      <c r="J840" t="s">
        <v>21</v>
      </c>
      <c r="K840" t="s">
        <v>22</v>
      </c>
      <c r="L840">
        <v>1538024400</v>
      </c>
      <c r="M840">
        <v>1538802000</v>
      </c>
      <c r="N840" s="13">
        <v>43370.208333333328</v>
      </c>
      <c r="O840" s="13"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13"/>
        <v>190.18181818181819</v>
      </c>
      <c r="G841" t="s">
        <v>20</v>
      </c>
      <c r="H841">
        <v>157</v>
      </c>
      <c r="I841" s="9">
        <v>1.2113491603937465</v>
      </c>
      <c r="J841" t="s">
        <v>21</v>
      </c>
      <c r="K841" t="s">
        <v>22</v>
      </c>
      <c r="L841">
        <v>1395032400</v>
      </c>
      <c r="M841">
        <v>1398920400</v>
      </c>
      <c r="N841" s="13">
        <v>41715.208333333336</v>
      </c>
      <c r="O841" s="13"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13"/>
        <v>100.24333619948409</v>
      </c>
      <c r="G842" t="s">
        <v>20</v>
      </c>
      <c r="H842">
        <v>3533</v>
      </c>
      <c r="I842" s="9">
        <v>2.8373432267048991E-2</v>
      </c>
      <c r="J842" t="s">
        <v>21</v>
      </c>
      <c r="K842" t="s">
        <v>22</v>
      </c>
      <c r="L842">
        <v>1405486800</v>
      </c>
      <c r="M842">
        <v>1405659600</v>
      </c>
      <c r="N842" s="13">
        <v>41836.208333333336</v>
      </c>
      <c r="O842" s="13"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13"/>
        <v>142.75824175824175</v>
      </c>
      <c r="G843" t="s">
        <v>20</v>
      </c>
      <c r="H843">
        <v>155</v>
      </c>
      <c r="I843" s="9">
        <v>0.92102091456930157</v>
      </c>
      <c r="J843" t="s">
        <v>21</v>
      </c>
      <c r="K843" t="s">
        <v>22</v>
      </c>
      <c r="L843">
        <v>1455861600</v>
      </c>
      <c r="M843">
        <v>1457244000</v>
      </c>
      <c r="N843" s="13">
        <v>42419.25</v>
      </c>
      <c r="O843" s="13"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13"/>
        <v>563.13333333333333</v>
      </c>
      <c r="G844" t="s">
        <v>20</v>
      </c>
      <c r="H844">
        <v>132</v>
      </c>
      <c r="I844" s="9">
        <v>4.2661616161616163</v>
      </c>
      <c r="J844" t="s">
        <v>107</v>
      </c>
      <c r="K844" t="s">
        <v>108</v>
      </c>
      <c r="L844">
        <v>1529038800</v>
      </c>
      <c r="M844">
        <v>1529298000</v>
      </c>
      <c r="N844" s="13">
        <v>43266.208333333328</v>
      </c>
      <c r="O844" s="13"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13"/>
        <v>30.715909090909086</v>
      </c>
      <c r="G845" t="s">
        <v>14</v>
      </c>
      <c r="H845">
        <v>33</v>
      </c>
      <c r="I845" s="9">
        <v>0.93078512396694202</v>
      </c>
      <c r="J845" t="s">
        <v>21</v>
      </c>
      <c r="K845" t="s">
        <v>22</v>
      </c>
      <c r="L845">
        <v>1535259600</v>
      </c>
      <c r="M845">
        <v>1535778000</v>
      </c>
      <c r="N845" s="13">
        <v>43338.208333333328</v>
      </c>
      <c r="O845" s="13"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13"/>
        <v>99.39772727272728</v>
      </c>
      <c r="G846" t="s">
        <v>74</v>
      </c>
      <c r="H846">
        <v>94</v>
      </c>
      <c r="I846" s="9">
        <v>1.0574226305609284</v>
      </c>
      <c r="J846" t="s">
        <v>21</v>
      </c>
      <c r="K846" t="s">
        <v>22</v>
      </c>
      <c r="L846">
        <v>1327212000</v>
      </c>
      <c r="M846">
        <v>1327471200</v>
      </c>
      <c r="N846" s="13">
        <v>40930.25</v>
      </c>
      <c r="O846" s="13"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13"/>
        <v>197.54935622317598</v>
      </c>
      <c r="G847" t="s">
        <v>20</v>
      </c>
      <c r="H847">
        <v>1354</v>
      </c>
      <c r="I847" s="9">
        <v>0.14590055851046971</v>
      </c>
      <c r="J847" t="s">
        <v>40</v>
      </c>
      <c r="K847" t="s">
        <v>41</v>
      </c>
      <c r="L847">
        <v>1526360400</v>
      </c>
      <c r="M847">
        <v>1529557200</v>
      </c>
      <c r="N847" s="13">
        <v>43235.208333333328</v>
      </c>
      <c r="O847" s="13"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13"/>
        <v>508.5</v>
      </c>
      <c r="G848" t="s">
        <v>20</v>
      </c>
      <c r="H848">
        <v>48</v>
      </c>
      <c r="I848" s="9">
        <v>10.59375</v>
      </c>
      <c r="J848" t="s">
        <v>21</v>
      </c>
      <c r="K848" t="s">
        <v>22</v>
      </c>
      <c r="L848">
        <v>1532149200</v>
      </c>
      <c r="M848">
        <v>1535259600</v>
      </c>
      <c r="N848" s="13">
        <v>43302.208333333328</v>
      </c>
      <c r="O848" s="13"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13"/>
        <v>237.74468085106383</v>
      </c>
      <c r="G849" t="s">
        <v>20</v>
      </c>
      <c r="H849">
        <v>110</v>
      </c>
      <c r="I849" s="9">
        <v>2.1613152804642168</v>
      </c>
      <c r="J849" t="s">
        <v>21</v>
      </c>
      <c r="K849" t="s">
        <v>22</v>
      </c>
      <c r="L849">
        <v>1515304800</v>
      </c>
      <c r="M849">
        <v>1515564000</v>
      </c>
      <c r="N849" s="13">
        <v>43107.25</v>
      </c>
      <c r="O849" s="13"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13"/>
        <v>338.46875</v>
      </c>
      <c r="G850" t="s">
        <v>20</v>
      </c>
      <c r="H850">
        <v>172</v>
      </c>
      <c r="I850" s="9">
        <v>1.9678415697674418</v>
      </c>
      <c r="J850" t="s">
        <v>21</v>
      </c>
      <c r="K850" t="s">
        <v>22</v>
      </c>
      <c r="L850">
        <v>1276318800</v>
      </c>
      <c r="M850">
        <v>1277096400</v>
      </c>
      <c r="N850" s="13">
        <v>40341.208333333336</v>
      </c>
      <c r="O850" s="13"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13"/>
        <v>133.08955223880596</v>
      </c>
      <c r="G851" t="s">
        <v>20</v>
      </c>
      <c r="H851">
        <v>307</v>
      </c>
      <c r="I851" s="9">
        <v>0.4335164568039282</v>
      </c>
      <c r="J851" t="s">
        <v>21</v>
      </c>
      <c r="K851" t="s">
        <v>22</v>
      </c>
      <c r="L851">
        <v>1328767200</v>
      </c>
      <c r="M851">
        <v>1329026400</v>
      </c>
      <c r="N851" s="13">
        <v>40948.25</v>
      </c>
      <c r="O851" s="13"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13"/>
        <v>1</v>
      </c>
      <c r="G852" t="s">
        <v>14</v>
      </c>
      <c r="H852">
        <v>1</v>
      </c>
      <c r="I852" s="9"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v>40866.25</v>
      </c>
      <c r="O852" s="13"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13"/>
        <v>207.79999999999998</v>
      </c>
      <c r="G853" t="s">
        <v>20</v>
      </c>
      <c r="H853">
        <v>160</v>
      </c>
      <c r="I853" s="9">
        <v>1.2987499999999998</v>
      </c>
      <c r="J853" t="s">
        <v>21</v>
      </c>
      <c r="K853" t="s">
        <v>22</v>
      </c>
      <c r="L853">
        <v>1335934800</v>
      </c>
      <c r="M853">
        <v>1338786000</v>
      </c>
      <c r="N853" s="13">
        <v>41031.208333333336</v>
      </c>
      <c r="O853" s="13"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13"/>
        <v>51.122448979591837</v>
      </c>
      <c r="G854" t="s">
        <v>14</v>
      </c>
      <c r="H854">
        <v>31</v>
      </c>
      <c r="I854" s="9">
        <v>1.6491112574061884</v>
      </c>
      <c r="J854" t="s">
        <v>21</v>
      </c>
      <c r="K854" t="s">
        <v>22</v>
      </c>
      <c r="L854">
        <v>1310792400</v>
      </c>
      <c r="M854">
        <v>1311656400</v>
      </c>
      <c r="N854" s="13">
        <v>40740.208333333336</v>
      </c>
      <c r="O854" s="13"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13"/>
        <v>652.05847953216369</v>
      </c>
      <c r="G855" t="s">
        <v>20</v>
      </c>
      <c r="H855">
        <v>1467</v>
      </c>
      <c r="I855" s="9">
        <v>0.44448430779288595</v>
      </c>
      <c r="J855" t="s">
        <v>15</v>
      </c>
      <c r="K855" t="s">
        <v>16</v>
      </c>
      <c r="L855">
        <v>1308546000</v>
      </c>
      <c r="M855">
        <v>1308978000</v>
      </c>
      <c r="N855" s="13">
        <v>40714.208333333336</v>
      </c>
      <c r="O855" s="13"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13"/>
        <v>113.63099415204678</v>
      </c>
      <c r="G856" t="s">
        <v>20</v>
      </c>
      <c r="H856">
        <v>2662</v>
      </c>
      <c r="I856" s="9">
        <v>4.2686323873796686E-2</v>
      </c>
      <c r="J856" t="s">
        <v>15</v>
      </c>
      <c r="K856" t="s">
        <v>16</v>
      </c>
      <c r="L856">
        <v>1574056800</v>
      </c>
      <c r="M856">
        <v>1576389600</v>
      </c>
      <c r="N856" s="13">
        <v>43787.25</v>
      </c>
      <c r="O856" s="13"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13"/>
        <v>102.37606837606839</v>
      </c>
      <c r="G857" t="s">
        <v>20</v>
      </c>
      <c r="H857">
        <v>452</v>
      </c>
      <c r="I857" s="9">
        <v>0.22649572649572652</v>
      </c>
      <c r="J857" t="s">
        <v>26</v>
      </c>
      <c r="K857" t="s">
        <v>27</v>
      </c>
      <c r="L857">
        <v>1308373200</v>
      </c>
      <c r="M857">
        <v>1311051600</v>
      </c>
      <c r="N857" s="13">
        <v>40712.208333333336</v>
      </c>
      <c r="O857" s="13"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13"/>
        <v>356.58333333333331</v>
      </c>
      <c r="G858" t="s">
        <v>20</v>
      </c>
      <c r="H858">
        <v>158</v>
      </c>
      <c r="I858" s="9">
        <v>2.2568565400843879</v>
      </c>
      <c r="J858" t="s">
        <v>21</v>
      </c>
      <c r="K858" t="s">
        <v>22</v>
      </c>
      <c r="L858">
        <v>1335243600</v>
      </c>
      <c r="M858">
        <v>1336712400</v>
      </c>
      <c r="N858" s="13">
        <v>41023.208333333336</v>
      </c>
      <c r="O858" s="13"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13"/>
        <v>139.86792452830187</v>
      </c>
      <c r="G859" t="s">
        <v>20</v>
      </c>
      <c r="H859">
        <v>225</v>
      </c>
      <c r="I859" s="9">
        <v>0.62163522012578609</v>
      </c>
      <c r="J859" t="s">
        <v>98</v>
      </c>
      <c r="K859" t="s">
        <v>99</v>
      </c>
      <c r="L859">
        <v>1328421600</v>
      </c>
      <c r="M859">
        <v>1330408800</v>
      </c>
      <c r="N859" s="13">
        <v>40944.25</v>
      </c>
      <c r="O859" s="13"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13"/>
        <v>69.45</v>
      </c>
      <c r="G860" t="s">
        <v>14</v>
      </c>
      <c r="H860">
        <v>35</v>
      </c>
      <c r="I860" s="9">
        <v>1.9842857142857144</v>
      </c>
      <c r="J860" t="s">
        <v>21</v>
      </c>
      <c r="K860" t="s">
        <v>22</v>
      </c>
      <c r="L860">
        <v>1524286800</v>
      </c>
      <c r="M860">
        <v>1524891600</v>
      </c>
      <c r="N860" s="13">
        <v>43211.208333333328</v>
      </c>
      <c r="O860" s="13"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13"/>
        <v>35.534246575342465</v>
      </c>
      <c r="G861" t="s">
        <v>14</v>
      </c>
      <c r="H861">
        <v>63</v>
      </c>
      <c r="I861" s="9">
        <v>0.56403565992607085</v>
      </c>
      <c r="J861" t="s">
        <v>21</v>
      </c>
      <c r="K861" t="s">
        <v>22</v>
      </c>
      <c r="L861">
        <v>1362117600</v>
      </c>
      <c r="M861">
        <v>1363669200</v>
      </c>
      <c r="N861" s="13">
        <v>41334.25</v>
      </c>
      <c r="O861" s="13"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13"/>
        <v>251.65</v>
      </c>
      <c r="G862" t="s">
        <v>20</v>
      </c>
      <c r="H862">
        <v>65</v>
      </c>
      <c r="I862" s="9">
        <v>3.8715384615384618</v>
      </c>
      <c r="J862" t="s">
        <v>21</v>
      </c>
      <c r="K862" t="s">
        <v>22</v>
      </c>
      <c r="L862">
        <v>1550556000</v>
      </c>
      <c r="M862">
        <v>1551420000</v>
      </c>
      <c r="N862" s="13">
        <v>43515.25</v>
      </c>
      <c r="O862" s="13"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13"/>
        <v>105.87500000000001</v>
      </c>
      <c r="G863" t="s">
        <v>20</v>
      </c>
      <c r="H863">
        <v>163</v>
      </c>
      <c r="I863" s="9">
        <v>0.64953987730061358</v>
      </c>
      <c r="J863" t="s">
        <v>21</v>
      </c>
      <c r="K863" t="s">
        <v>22</v>
      </c>
      <c r="L863">
        <v>1269147600</v>
      </c>
      <c r="M863">
        <v>1269838800</v>
      </c>
      <c r="N863" s="13">
        <v>40258.208333333336</v>
      </c>
      <c r="O863" s="13"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13"/>
        <v>187.42857142857144</v>
      </c>
      <c r="G864" t="s">
        <v>20</v>
      </c>
      <c r="H864">
        <v>85</v>
      </c>
      <c r="I864" s="9">
        <v>2.2050420168067228</v>
      </c>
      <c r="J864" t="s">
        <v>21</v>
      </c>
      <c r="K864" t="s">
        <v>22</v>
      </c>
      <c r="L864">
        <v>1312174800</v>
      </c>
      <c r="M864">
        <v>1312520400</v>
      </c>
      <c r="N864" s="13">
        <v>40756.208333333336</v>
      </c>
      <c r="O864" s="13"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13"/>
        <v>386.78571428571428</v>
      </c>
      <c r="G865" t="s">
        <v>20</v>
      </c>
      <c r="H865">
        <v>217</v>
      </c>
      <c r="I865" s="9">
        <v>1.782422646477946</v>
      </c>
      <c r="J865" t="s">
        <v>21</v>
      </c>
      <c r="K865" t="s">
        <v>22</v>
      </c>
      <c r="L865">
        <v>1434517200</v>
      </c>
      <c r="M865">
        <v>1436504400</v>
      </c>
      <c r="N865" s="13">
        <v>42172.208333333328</v>
      </c>
      <c r="O865" s="13"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13"/>
        <v>347.07142857142856</v>
      </c>
      <c r="G866" t="s">
        <v>20</v>
      </c>
      <c r="H866">
        <v>150</v>
      </c>
      <c r="I866" s="9">
        <v>2.3138095238095238</v>
      </c>
      <c r="J866" t="s">
        <v>21</v>
      </c>
      <c r="K866" t="s">
        <v>22</v>
      </c>
      <c r="L866">
        <v>1471582800</v>
      </c>
      <c r="M866">
        <v>1472014800</v>
      </c>
      <c r="N866" s="13">
        <v>42601.208333333328</v>
      </c>
      <c r="O866" s="13"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13"/>
        <v>185.82098765432099</v>
      </c>
      <c r="G867" t="s">
        <v>20</v>
      </c>
      <c r="H867">
        <v>3272</v>
      </c>
      <c r="I867" s="9">
        <v>5.6791255395574877E-2</v>
      </c>
      <c r="J867" t="s">
        <v>21</v>
      </c>
      <c r="K867" t="s">
        <v>22</v>
      </c>
      <c r="L867">
        <v>1410757200</v>
      </c>
      <c r="M867">
        <v>1411534800</v>
      </c>
      <c r="N867" s="13">
        <v>41897.208333333336</v>
      </c>
      <c r="O867" s="13"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13"/>
        <v>43.241247264770237</v>
      </c>
      <c r="G868" t="s">
        <v>74</v>
      </c>
      <c r="H868">
        <v>898</v>
      </c>
      <c r="I868" s="9">
        <v>4.8152836597739689E-2</v>
      </c>
      <c r="J868" t="s">
        <v>21</v>
      </c>
      <c r="K868" t="s">
        <v>22</v>
      </c>
      <c r="L868">
        <v>1304830800</v>
      </c>
      <c r="M868">
        <v>1304917200</v>
      </c>
      <c r="N868" s="13">
        <v>40671.208333333336</v>
      </c>
      <c r="O868" s="13"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13"/>
        <v>162.4375</v>
      </c>
      <c r="G869" t="s">
        <v>20</v>
      </c>
      <c r="H869">
        <v>300</v>
      </c>
      <c r="I869" s="9">
        <v>0.54145833333333337</v>
      </c>
      <c r="J869" t="s">
        <v>21</v>
      </c>
      <c r="K869" t="s">
        <v>22</v>
      </c>
      <c r="L869">
        <v>1539061200</v>
      </c>
      <c r="M869">
        <v>1539579600</v>
      </c>
      <c r="N869" s="13">
        <v>43382.208333333328</v>
      </c>
      <c r="O869" s="13"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13"/>
        <v>184.84285714285716</v>
      </c>
      <c r="G870" t="s">
        <v>20</v>
      </c>
      <c r="H870">
        <v>126</v>
      </c>
      <c r="I870" s="9">
        <v>1.4670068027210885</v>
      </c>
      <c r="J870" t="s">
        <v>21</v>
      </c>
      <c r="K870" t="s">
        <v>22</v>
      </c>
      <c r="L870">
        <v>1381554000</v>
      </c>
      <c r="M870">
        <v>1382504400</v>
      </c>
      <c r="N870" s="13">
        <v>41559.208333333336</v>
      </c>
      <c r="O870" s="13"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13"/>
        <v>23.703520691785052</v>
      </c>
      <c r="G871" t="s">
        <v>14</v>
      </c>
      <c r="H871">
        <v>526</v>
      </c>
      <c r="I871" s="9">
        <v>4.5063727550922153E-2</v>
      </c>
      <c r="J871" t="s">
        <v>21</v>
      </c>
      <c r="K871" t="s">
        <v>22</v>
      </c>
      <c r="L871">
        <v>1277096400</v>
      </c>
      <c r="M871">
        <v>1278306000</v>
      </c>
      <c r="N871" s="13">
        <v>40350.208333333336</v>
      </c>
      <c r="O871" s="13"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13"/>
        <v>89.870129870129873</v>
      </c>
      <c r="G872" t="s">
        <v>14</v>
      </c>
      <c r="H872">
        <v>121</v>
      </c>
      <c r="I872" s="9">
        <v>0.74272834603413118</v>
      </c>
      <c r="J872" t="s">
        <v>21</v>
      </c>
      <c r="K872" t="s">
        <v>22</v>
      </c>
      <c r="L872">
        <v>1440392400</v>
      </c>
      <c r="M872">
        <v>1442552400</v>
      </c>
      <c r="N872" s="13">
        <v>42240.208333333328</v>
      </c>
      <c r="O872" s="13"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13"/>
        <v>272.6041958041958</v>
      </c>
      <c r="G873" t="s">
        <v>20</v>
      </c>
      <c r="H873">
        <v>2320</v>
      </c>
      <c r="I873" s="9">
        <v>0.11750180853629129</v>
      </c>
      <c r="J873" t="s">
        <v>21</v>
      </c>
      <c r="K873" t="s">
        <v>22</v>
      </c>
      <c r="L873">
        <v>1509512400</v>
      </c>
      <c r="M873">
        <v>1511071200</v>
      </c>
      <c r="N873" s="13">
        <v>43040.208333333328</v>
      </c>
      <c r="O873" s="13"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13"/>
        <v>170.04255319148936</v>
      </c>
      <c r="G874" t="s">
        <v>20</v>
      </c>
      <c r="H874">
        <v>81</v>
      </c>
      <c r="I874" s="9">
        <v>2.0992907801418439</v>
      </c>
      <c r="J874" t="s">
        <v>26</v>
      </c>
      <c r="K874" t="s">
        <v>27</v>
      </c>
      <c r="L874">
        <v>1535950800</v>
      </c>
      <c r="M874">
        <v>1536382800</v>
      </c>
      <c r="N874" s="13">
        <v>43346.208333333328</v>
      </c>
      <c r="O874" s="13"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13"/>
        <v>188.28503562945369</v>
      </c>
      <c r="G875" t="s">
        <v>20</v>
      </c>
      <c r="H875">
        <v>1887</v>
      </c>
      <c r="I875" s="9">
        <v>9.9780093073372378E-2</v>
      </c>
      <c r="J875" t="s">
        <v>21</v>
      </c>
      <c r="K875" t="s">
        <v>22</v>
      </c>
      <c r="L875">
        <v>1389160800</v>
      </c>
      <c r="M875">
        <v>1389592800</v>
      </c>
      <c r="N875" s="13">
        <v>41647.25</v>
      </c>
      <c r="O875" s="13"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13"/>
        <v>346.93532338308455</v>
      </c>
      <c r="G876" t="s">
        <v>20</v>
      </c>
      <c r="H876">
        <v>4358</v>
      </c>
      <c r="I876" s="9">
        <v>7.9608839693227296E-2</v>
      </c>
      <c r="J876" t="s">
        <v>21</v>
      </c>
      <c r="K876" t="s">
        <v>22</v>
      </c>
      <c r="L876">
        <v>1271998800</v>
      </c>
      <c r="M876">
        <v>1275282000</v>
      </c>
      <c r="N876" s="13">
        <v>40291.208333333336</v>
      </c>
      <c r="O876" s="13"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13"/>
        <v>69.177215189873422</v>
      </c>
      <c r="G877" t="s">
        <v>14</v>
      </c>
      <c r="H877">
        <v>67</v>
      </c>
      <c r="I877" s="9">
        <v>1.0324957491025883</v>
      </c>
      <c r="J877" t="s">
        <v>21</v>
      </c>
      <c r="K877" t="s">
        <v>22</v>
      </c>
      <c r="L877">
        <v>1294898400</v>
      </c>
      <c r="M877">
        <v>1294984800</v>
      </c>
      <c r="N877" s="13">
        <v>40556.25</v>
      </c>
      <c r="O877" s="13"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13"/>
        <v>25.433734939759034</v>
      </c>
      <c r="G878" t="s">
        <v>14</v>
      </c>
      <c r="H878">
        <v>57</v>
      </c>
      <c r="I878" s="9">
        <v>0.44620587613612339</v>
      </c>
      <c r="J878" t="s">
        <v>15</v>
      </c>
      <c r="K878" t="s">
        <v>16</v>
      </c>
      <c r="L878">
        <v>1559970000</v>
      </c>
      <c r="M878">
        <v>1562043600</v>
      </c>
      <c r="N878" s="13">
        <v>43624.208333333328</v>
      </c>
      <c r="O878" s="13"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13"/>
        <v>77.400977995110026</v>
      </c>
      <c r="G879" t="s">
        <v>14</v>
      </c>
      <c r="H879">
        <v>1229</v>
      </c>
      <c r="I879" s="9">
        <v>6.2978826684385703E-2</v>
      </c>
      <c r="J879" t="s">
        <v>21</v>
      </c>
      <c r="K879" t="s">
        <v>22</v>
      </c>
      <c r="L879">
        <v>1469509200</v>
      </c>
      <c r="M879">
        <v>1469595600</v>
      </c>
      <c r="N879" s="13">
        <v>42577.208333333328</v>
      </c>
      <c r="O879" s="13"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13"/>
        <v>37.481481481481481</v>
      </c>
      <c r="G880" t="s">
        <v>14</v>
      </c>
      <c r="H880">
        <v>12</v>
      </c>
      <c r="I880" s="9">
        <v>3.1234567901234569</v>
      </c>
      <c r="J880" t="s">
        <v>107</v>
      </c>
      <c r="K880" t="s">
        <v>108</v>
      </c>
      <c r="L880">
        <v>1579068000</v>
      </c>
      <c r="M880">
        <v>1581141600</v>
      </c>
      <c r="N880" s="13">
        <v>43845.25</v>
      </c>
      <c r="O880" s="13"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13"/>
        <v>543.79999999999995</v>
      </c>
      <c r="G881" t="s">
        <v>20</v>
      </c>
      <c r="H881">
        <v>53</v>
      </c>
      <c r="I881" s="9">
        <v>10.260377358490565</v>
      </c>
      <c r="J881" t="s">
        <v>21</v>
      </c>
      <c r="K881" t="s">
        <v>22</v>
      </c>
      <c r="L881">
        <v>1487743200</v>
      </c>
      <c r="M881">
        <v>1488520800</v>
      </c>
      <c r="N881" s="13">
        <v>42788.25</v>
      </c>
      <c r="O881" s="13"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13"/>
        <v>228.52189349112427</v>
      </c>
      <c r="G882" t="s">
        <v>20</v>
      </c>
      <c r="H882">
        <v>2414</v>
      </c>
      <c r="I882" s="9">
        <v>9.4665241711319084E-2</v>
      </c>
      <c r="J882" t="s">
        <v>21</v>
      </c>
      <c r="K882" t="s">
        <v>22</v>
      </c>
      <c r="L882">
        <v>1563685200</v>
      </c>
      <c r="M882">
        <v>1563858000</v>
      </c>
      <c r="N882" s="13">
        <v>43667.208333333328</v>
      </c>
      <c r="O882" s="13"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13"/>
        <v>38.948339483394832</v>
      </c>
      <c r="G883" t="s">
        <v>14</v>
      </c>
      <c r="H883">
        <v>452</v>
      </c>
      <c r="I883" s="9">
        <v>8.6168892662377941E-2</v>
      </c>
      <c r="J883" t="s">
        <v>21</v>
      </c>
      <c r="K883" t="s">
        <v>22</v>
      </c>
      <c r="L883">
        <v>1436418000</v>
      </c>
      <c r="M883">
        <v>1438923600</v>
      </c>
      <c r="N883" s="13">
        <v>42194.208333333328</v>
      </c>
      <c r="O883" s="13"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13"/>
        <v>370</v>
      </c>
      <c r="G884" t="s">
        <v>20</v>
      </c>
      <c r="H884">
        <v>80</v>
      </c>
      <c r="I884" s="9">
        <v>4.625</v>
      </c>
      <c r="J884" t="s">
        <v>21</v>
      </c>
      <c r="K884" t="s">
        <v>22</v>
      </c>
      <c r="L884">
        <v>1421820000</v>
      </c>
      <c r="M884">
        <v>1422165600</v>
      </c>
      <c r="N884" s="13">
        <v>42025.25</v>
      </c>
      <c r="O884" s="13"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13"/>
        <v>237.91176470588232</v>
      </c>
      <c r="G885" t="s">
        <v>20</v>
      </c>
      <c r="H885">
        <v>193</v>
      </c>
      <c r="I885" s="9">
        <v>1.2327034440719291</v>
      </c>
      <c r="J885" t="s">
        <v>21</v>
      </c>
      <c r="K885" t="s">
        <v>22</v>
      </c>
      <c r="L885">
        <v>1274763600</v>
      </c>
      <c r="M885">
        <v>1277874000</v>
      </c>
      <c r="N885" s="13">
        <v>40323.208333333336</v>
      </c>
      <c r="O885" s="13"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13"/>
        <v>64.036299765807954</v>
      </c>
      <c r="G886" t="s">
        <v>14</v>
      </c>
      <c r="H886">
        <v>1886</v>
      </c>
      <c r="I886" s="9">
        <v>3.395349934560337E-2</v>
      </c>
      <c r="J886" t="s">
        <v>21</v>
      </c>
      <c r="K886" t="s">
        <v>22</v>
      </c>
      <c r="L886">
        <v>1399179600</v>
      </c>
      <c r="M886">
        <v>1399352400</v>
      </c>
      <c r="N886" s="13">
        <v>41763.208333333336</v>
      </c>
      <c r="O886" s="13"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13"/>
        <v>118.27777777777777</v>
      </c>
      <c r="G887" t="s">
        <v>20</v>
      </c>
      <c r="H887">
        <v>52</v>
      </c>
      <c r="I887" s="9">
        <v>2.2745726495726495</v>
      </c>
      <c r="J887" t="s">
        <v>21</v>
      </c>
      <c r="K887" t="s">
        <v>22</v>
      </c>
      <c r="L887">
        <v>1275800400</v>
      </c>
      <c r="M887">
        <v>1279083600</v>
      </c>
      <c r="N887" s="13">
        <v>40335.208333333336</v>
      </c>
      <c r="O887" s="13"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13"/>
        <v>84.824037184594957</v>
      </c>
      <c r="G888" t="s">
        <v>14</v>
      </c>
      <c r="H888">
        <v>1825</v>
      </c>
      <c r="I888" s="9">
        <v>4.6478924484709562E-2</v>
      </c>
      <c r="J888" t="s">
        <v>21</v>
      </c>
      <c r="K888" t="s">
        <v>22</v>
      </c>
      <c r="L888">
        <v>1282798800</v>
      </c>
      <c r="M888">
        <v>1284354000</v>
      </c>
      <c r="N888" s="13">
        <v>40416.208333333336</v>
      </c>
      <c r="O888" s="13"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13"/>
        <v>29.346153846153843</v>
      </c>
      <c r="G889" t="s">
        <v>14</v>
      </c>
      <c r="H889">
        <v>31</v>
      </c>
      <c r="I889" s="9">
        <v>0.94665012406947879</v>
      </c>
      <c r="J889" t="s">
        <v>21</v>
      </c>
      <c r="K889" t="s">
        <v>22</v>
      </c>
      <c r="L889">
        <v>1437109200</v>
      </c>
      <c r="M889">
        <v>1441170000</v>
      </c>
      <c r="N889" s="13">
        <v>42202.208333333328</v>
      </c>
      <c r="O889" s="13"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13"/>
        <v>209.89655172413794</v>
      </c>
      <c r="G890" t="s">
        <v>20</v>
      </c>
      <c r="H890">
        <v>290</v>
      </c>
      <c r="I890" s="9">
        <v>0.72378121284185493</v>
      </c>
      <c r="J890" t="s">
        <v>21</v>
      </c>
      <c r="K890" t="s">
        <v>22</v>
      </c>
      <c r="L890">
        <v>1491886800</v>
      </c>
      <c r="M890">
        <v>1493528400</v>
      </c>
      <c r="N890" s="13">
        <v>42836.208333333328</v>
      </c>
      <c r="O890" s="13"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13"/>
        <v>169.78571428571431</v>
      </c>
      <c r="G891" t="s">
        <v>20</v>
      </c>
      <c r="H891">
        <v>122</v>
      </c>
      <c r="I891" s="9">
        <v>1.3916861826697895</v>
      </c>
      <c r="J891" t="s">
        <v>21</v>
      </c>
      <c r="K891" t="s">
        <v>22</v>
      </c>
      <c r="L891">
        <v>1394600400</v>
      </c>
      <c r="M891">
        <v>1395205200</v>
      </c>
      <c r="N891" s="13">
        <v>41710.208333333336</v>
      </c>
      <c r="O891" s="13"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13"/>
        <v>115.95907738095239</v>
      </c>
      <c r="G892" t="s">
        <v>20</v>
      </c>
      <c r="H892">
        <v>1470</v>
      </c>
      <c r="I892" s="9">
        <v>7.8883726109491431E-2</v>
      </c>
      <c r="J892" t="s">
        <v>21</v>
      </c>
      <c r="K892" t="s">
        <v>22</v>
      </c>
      <c r="L892">
        <v>1561352400</v>
      </c>
      <c r="M892">
        <v>1561438800</v>
      </c>
      <c r="N892" s="13">
        <v>43640.208333333328</v>
      </c>
      <c r="O892" s="13"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13"/>
        <v>258.59999999999997</v>
      </c>
      <c r="G893" t="s">
        <v>20</v>
      </c>
      <c r="H893">
        <v>165</v>
      </c>
      <c r="I893" s="9">
        <v>1.5672727272727272</v>
      </c>
      <c r="J893" t="s">
        <v>15</v>
      </c>
      <c r="K893" t="s">
        <v>16</v>
      </c>
      <c r="L893">
        <v>1322892000</v>
      </c>
      <c r="M893">
        <v>1326693600</v>
      </c>
      <c r="N893" s="13">
        <v>40880.25</v>
      </c>
      <c r="O893" s="13"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13"/>
        <v>230.58333333333331</v>
      </c>
      <c r="G894" t="s">
        <v>20</v>
      </c>
      <c r="H894">
        <v>182</v>
      </c>
      <c r="I894" s="9">
        <v>1.2669413919413919</v>
      </c>
      <c r="J894" t="s">
        <v>21</v>
      </c>
      <c r="K894" t="s">
        <v>22</v>
      </c>
      <c r="L894">
        <v>1274418000</v>
      </c>
      <c r="M894">
        <v>1277960400</v>
      </c>
      <c r="N894" s="13">
        <v>40319.208333333336</v>
      </c>
      <c r="O894" s="13"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13"/>
        <v>128.21428571428572</v>
      </c>
      <c r="G895" t="s">
        <v>20</v>
      </c>
      <c r="H895">
        <v>199</v>
      </c>
      <c r="I895" s="9">
        <v>0.64429289303661164</v>
      </c>
      <c r="J895" t="s">
        <v>107</v>
      </c>
      <c r="K895" t="s">
        <v>108</v>
      </c>
      <c r="L895">
        <v>1434344400</v>
      </c>
      <c r="M895">
        <v>1434690000</v>
      </c>
      <c r="N895" s="13">
        <v>42170.208333333328</v>
      </c>
      <c r="O895" s="13"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13"/>
        <v>188.70588235294116</v>
      </c>
      <c r="G896" t="s">
        <v>20</v>
      </c>
      <c r="H896">
        <v>56</v>
      </c>
      <c r="I896" s="9">
        <v>3.3697478991596634</v>
      </c>
      <c r="J896" t="s">
        <v>40</v>
      </c>
      <c r="K896" t="s">
        <v>41</v>
      </c>
      <c r="L896">
        <v>1373518800</v>
      </c>
      <c r="M896">
        <v>1376110800</v>
      </c>
      <c r="N896" s="13">
        <v>41466.208333333336</v>
      </c>
      <c r="O896" s="13"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13"/>
        <v>6.9511889862327907</v>
      </c>
      <c r="G897" t="s">
        <v>14</v>
      </c>
      <c r="H897">
        <v>107</v>
      </c>
      <c r="I897" s="9">
        <v>6.4964383048904589E-2</v>
      </c>
      <c r="J897" t="s">
        <v>21</v>
      </c>
      <c r="K897" t="s">
        <v>22</v>
      </c>
      <c r="L897">
        <v>1517637600</v>
      </c>
      <c r="M897">
        <v>1518415200</v>
      </c>
      <c r="N897" s="13">
        <v>43134.25</v>
      </c>
      <c r="O897" s="13"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13"/>
        <v>774.43434343434342</v>
      </c>
      <c r="G898" t="s">
        <v>20</v>
      </c>
      <c r="H898">
        <v>1460</v>
      </c>
      <c r="I898" s="9">
        <v>0.53043448180434483</v>
      </c>
      <c r="J898" t="s">
        <v>26</v>
      </c>
      <c r="K898" t="s">
        <v>27</v>
      </c>
      <c r="L898">
        <v>1310619600</v>
      </c>
      <c r="M898">
        <v>1310878800</v>
      </c>
      <c r="N898" s="13">
        <v>40738.208333333336</v>
      </c>
      <c r="O898" s="13"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14">(E899/D899)*100</f>
        <v>27.693181818181817</v>
      </c>
      <c r="G899" t="s">
        <v>14</v>
      </c>
      <c r="H899">
        <v>27</v>
      </c>
      <c r="I899" s="9">
        <v>1.0256734006734005</v>
      </c>
      <c r="J899" t="s">
        <v>21</v>
      </c>
      <c r="K899" t="s">
        <v>22</v>
      </c>
      <c r="L899">
        <v>1556427600</v>
      </c>
      <c r="M899">
        <v>1556600400</v>
      </c>
      <c r="N899" s="13">
        <v>43583.208333333328</v>
      </c>
      <c r="O899" s="13"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14"/>
        <v>52.479620323841424</v>
      </c>
      <c r="G900" t="s">
        <v>14</v>
      </c>
      <c r="H900">
        <v>1221</v>
      </c>
      <c r="I900" s="9">
        <v>4.2980852026078153E-2</v>
      </c>
      <c r="J900" t="s">
        <v>21</v>
      </c>
      <c r="K900" t="s">
        <v>22</v>
      </c>
      <c r="L900">
        <v>1576476000</v>
      </c>
      <c r="M900">
        <v>1576994400</v>
      </c>
      <c r="N900" s="13">
        <v>43815.25</v>
      </c>
      <c r="O900" s="13"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14"/>
        <v>407.09677419354841</v>
      </c>
      <c r="G901" t="s">
        <v>20</v>
      </c>
      <c r="H901">
        <v>123</v>
      </c>
      <c r="I901" s="9">
        <v>3.3097298714922636</v>
      </c>
      <c r="J901" t="s">
        <v>98</v>
      </c>
      <c r="K901" t="s">
        <v>99</v>
      </c>
      <c r="L901">
        <v>1381122000</v>
      </c>
      <c r="M901">
        <v>1382677200</v>
      </c>
      <c r="N901" s="13">
        <v>41554.208333333336</v>
      </c>
      <c r="O901" s="13"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14"/>
        <v>2</v>
      </c>
      <c r="G902" t="s">
        <v>14</v>
      </c>
      <c r="H902">
        <v>1</v>
      </c>
      <c r="I902" s="9"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v>41901.208333333336</v>
      </c>
      <c r="O902" s="13"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14"/>
        <v>156.17857142857144</v>
      </c>
      <c r="G903" t="s">
        <v>20</v>
      </c>
      <c r="H903">
        <v>159</v>
      </c>
      <c r="I903" s="9">
        <v>0.98225516621743048</v>
      </c>
      <c r="J903" t="s">
        <v>21</v>
      </c>
      <c r="K903" t="s">
        <v>22</v>
      </c>
      <c r="L903">
        <v>1531803600</v>
      </c>
      <c r="M903">
        <v>1534654800</v>
      </c>
      <c r="N903" s="13">
        <v>43298.208333333328</v>
      </c>
      <c r="O903" s="13"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14"/>
        <v>252.42857142857144</v>
      </c>
      <c r="G904" t="s">
        <v>20</v>
      </c>
      <c r="H904">
        <v>110</v>
      </c>
      <c r="I904" s="9">
        <v>2.2948051948051948</v>
      </c>
      <c r="J904" t="s">
        <v>21</v>
      </c>
      <c r="K904" t="s">
        <v>22</v>
      </c>
      <c r="L904">
        <v>1454133600</v>
      </c>
      <c r="M904">
        <v>1457762400</v>
      </c>
      <c r="N904" s="13">
        <v>42399.25</v>
      </c>
      <c r="O904" s="13"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14"/>
        <v>1.729268292682927</v>
      </c>
      <c r="G905" t="s">
        <v>47</v>
      </c>
      <c r="H905">
        <v>14</v>
      </c>
      <c r="I905" s="9">
        <v>0.12351916376306622</v>
      </c>
      <c r="J905" t="s">
        <v>21</v>
      </c>
      <c r="K905" t="s">
        <v>22</v>
      </c>
      <c r="L905">
        <v>1336194000</v>
      </c>
      <c r="M905">
        <v>1337490000</v>
      </c>
      <c r="N905" s="13">
        <v>41034.208333333336</v>
      </c>
      <c r="O905" s="13"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14"/>
        <v>12.230769230769232</v>
      </c>
      <c r="G906" t="s">
        <v>14</v>
      </c>
      <c r="H906">
        <v>16</v>
      </c>
      <c r="I906" s="9">
        <v>0.76442307692307698</v>
      </c>
      <c r="J906" t="s">
        <v>21</v>
      </c>
      <c r="K906" t="s">
        <v>22</v>
      </c>
      <c r="L906">
        <v>1349326800</v>
      </c>
      <c r="M906">
        <v>1349672400</v>
      </c>
      <c r="N906" s="13">
        <v>41186.208333333336</v>
      </c>
      <c r="O906" s="13"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14"/>
        <v>163.98734177215189</v>
      </c>
      <c r="G907" t="s">
        <v>20</v>
      </c>
      <c r="H907">
        <v>236</v>
      </c>
      <c r="I907" s="9">
        <v>0.69486161767860977</v>
      </c>
      <c r="J907" t="s">
        <v>21</v>
      </c>
      <c r="K907" t="s">
        <v>22</v>
      </c>
      <c r="L907">
        <v>1379566800</v>
      </c>
      <c r="M907">
        <v>1379826000</v>
      </c>
      <c r="N907" s="13">
        <v>41536.208333333336</v>
      </c>
      <c r="O907" s="13"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14"/>
        <v>162.98181818181817</v>
      </c>
      <c r="G908" t="s">
        <v>20</v>
      </c>
      <c r="H908">
        <v>191</v>
      </c>
      <c r="I908" s="9">
        <v>0.85330794859590664</v>
      </c>
      <c r="J908" t="s">
        <v>21</v>
      </c>
      <c r="K908" t="s">
        <v>22</v>
      </c>
      <c r="L908">
        <v>1494651600</v>
      </c>
      <c r="M908">
        <v>1497762000</v>
      </c>
      <c r="N908" s="13">
        <v>42868.208333333328</v>
      </c>
      <c r="O908" s="13"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14"/>
        <v>20.252747252747252</v>
      </c>
      <c r="G909" t="s">
        <v>14</v>
      </c>
      <c r="H909">
        <v>41</v>
      </c>
      <c r="I909" s="9">
        <v>0.49396944518895736</v>
      </c>
      <c r="J909" t="s">
        <v>21</v>
      </c>
      <c r="K909" t="s">
        <v>22</v>
      </c>
      <c r="L909">
        <v>1303880400</v>
      </c>
      <c r="M909">
        <v>1304485200</v>
      </c>
      <c r="N909" s="13">
        <v>40660.208333333336</v>
      </c>
      <c r="O909" s="13"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14"/>
        <v>319.24083769633506</v>
      </c>
      <c r="G910" t="s">
        <v>20</v>
      </c>
      <c r="H910">
        <v>3934</v>
      </c>
      <c r="I910" s="9">
        <v>8.1149170741315474E-2</v>
      </c>
      <c r="J910" t="s">
        <v>21</v>
      </c>
      <c r="K910" t="s">
        <v>22</v>
      </c>
      <c r="L910">
        <v>1335934800</v>
      </c>
      <c r="M910">
        <v>1336885200</v>
      </c>
      <c r="N910" s="13">
        <v>41031.208333333336</v>
      </c>
      <c r="O910" s="13"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14"/>
        <v>478.94444444444446</v>
      </c>
      <c r="G911" t="s">
        <v>20</v>
      </c>
      <c r="H911">
        <v>80</v>
      </c>
      <c r="I911" s="9">
        <v>5.9868055555555557</v>
      </c>
      <c r="J911" t="s">
        <v>15</v>
      </c>
      <c r="K911" t="s">
        <v>16</v>
      </c>
      <c r="L911">
        <v>1528088400</v>
      </c>
      <c r="M911">
        <v>1530421200</v>
      </c>
      <c r="N911" s="13">
        <v>43255.208333333328</v>
      </c>
      <c r="O911" s="13"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14"/>
        <v>19.556634304207122</v>
      </c>
      <c r="G912" t="s">
        <v>74</v>
      </c>
      <c r="H912">
        <v>296</v>
      </c>
      <c r="I912" s="9">
        <v>6.6069710487186226E-2</v>
      </c>
      <c r="J912" t="s">
        <v>21</v>
      </c>
      <c r="K912" t="s">
        <v>22</v>
      </c>
      <c r="L912">
        <v>1421906400</v>
      </c>
      <c r="M912">
        <v>1421992800</v>
      </c>
      <c r="N912" s="13">
        <v>42026.25</v>
      </c>
      <c r="O912" s="13"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14"/>
        <v>198.94827586206895</v>
      </c>
      <c r="G913" t="s">
        <v>20</v>
      </c>
      <c r="H913">
        <v>462</v>
      </c>
      <c r="I913" s="9">
        <v>0.430623973727422</v>
      </c>
      <c r="J913" t="s">
        <v>21</v>
      </c>
      <c r="K913" t="s">
        <v>22</v>
      </c>
      <c r="L913">
        <v>1568005200</v>
      </c>
      <c r="M913">
        <v>1568178000</v>
      </c>
      <c r="N913" s="13">
        <v>43717.208333333328</v>
      </c>
      <c r="O913" s="13"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14"/>
        <v>795</v>
      </c>
      <c r="G914" t="s">
        <v>20</v>
      </c>
      <c r="H914">
        <v>179</v>
      </c>
      <c r="I914" s="9">
        <v>4.4413407821229054</v>
      </c>
      <c r="J914" t="s">
        <v>21</v>
      </c>
      <c r="K914" t="s">
        <v>22</v>
      </c>
      <c r="L914">
        <v>1346821200</v>
      </c>
      <c r="M914">
        <v>1347944400</v>
      </c>
      <c r="N914" s="13">
        <v>41157.208333333336</v>
      </c>
      <c r="O914" s="13"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14"/>
        <v>50.621082621082621</v>
      </c>
      <c r="G915" t="s">
        <v>14</v>
      </c>
      <c r="H915">
        <v>523</v>
      </c>
      <c r="I915" s="9">
        <v>9.6789832927500236E-2</v>
      </c>
      <c r="J915" t="s">
        <v>26</v>
      </c>
      <c r="K915" t="s">
        <v>27</v>
      </c>
      <c r="L915">
        <v>1557637200</v>
      </c>
      <c r="M915">
        <v>1558760400</v>
      </c>
      <c r="N915" s="13">
        <v>43597.208333333328</v>
      </c>
      <c r="O915" s="13"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14"/>
        <v>57.4375</v>
      </c>
      <c r="G916" t="s">
        <v>14</v>
      </c>
      <c r="H916">
        <v>141</v>
      </c>
      <c r="I916" s="9">
        <v>0.40735815602836878</v>
      </c>
      <c r="J916" t="s">
        <v>40</v>
      </c>
      <c r="K916" t="s">
        <v>41</v>
      </c>
      <c r="L916">
        <v>1375592400</v>
      </c>
      <c r="M916">
        <v>1376629200</v>
      </c>
      <c r="N916" s="13">
        <v>41490.208333333336</v>
      </c>
      <c r="O916" s="13"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14"/>
        <v>155.62827640984909</v>
      </c>
      <c r="G917" t="s">
        <v>20</v>
      </c>
      <c r="H917">
        <v>1866</v>
      </c>
      <c r="I917" s="9">
        <v>8.3402077390058463E-2</v>
      </c>
      <c r="J917" t="s">
        <v>40</v>
      </c>
      <c r="K917" t="s">
        <v>41</v>
      </c>
      <c r="L917">
        <v>1503982800</v>
      </c>
      <c r="M917">
        <v>1504760400</v>
      </c>
      <c r="N917" s="13">
        <v>42976.208333333328</v>
      </c>
      <c r="O917" s="13"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14"/>
        <v>36.297297297297298</v>
      </c>
      <c r="G918" t="s">
        <v>14</v>
      </c>
      <c r="H918">
        <v>52</v>
      </c>
      <c r="I918" s="9">
        <v>0.69802494802494808</v>
      </c>
      <c r="J918" t="s">
        <v>21</v>
      </c>
      <c r="K918" t="s">
        <v>22</v>
      </c>
      <c r="L918">
        <v>1418882400</v>
      </c>
      <c r="M918">
        <v>1419660000</v>
      </c>
      <c r="N918" s="13">
        <v>41991.25</v>
      </c>
      <c r="O918" s="13"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14"/>
        <v>58.25</v>
      </c>
      <c r="G919" t="s">
        <v>47</v>
      </c>
      <c r="H919">
        <v>27</v>
      </c>
      <c r="I919" s="9">
        <v>2.1574074074074074</v>
      </c>
      <c r="J919" t="s">
        <v>40</v>
      </c>
      <c r="K919" t="s">
        <v>41</v>
      </c>
      <c r="L919">
        <v>1309237200</v>
      </c>
      <c r="M919">
        <v>1311310800</v>
      </c>
      <c r="N919" s="13">
        <v>40722.208333333336</v>
      </c>
      <c r="O919" s="13"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14"/>
        <v>237.39473684210526</v>
      </c>
      <c r="G920" t="s">
        <v>20</v>
      </c>
      <c r="H920">
        <v>156</v>
      </c>
      <c r="I920" s="9">
        <v>1.5217611336032388</v>
      </c>
      <c r="J920" t="s">
        <v>98</v>
      </c>
      <c r="K920" t="s">
        <v>99</v>
      </c>
      <c r="L920">
        <v>1343365200</v>
      </c>
      <c r="M920">
        <v>1344315600</v>
      </c>
      <c r="N920" s="13">
        <v>41117.208333333336</v>
      </c>
      <c r="O920" s="13"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14"/>
        <v>58.75</v>
      </c>
      <c r="G921" t="s">
        <v>14</v>
      </c>
      <c r="H921">
        <v>225</v>
      </c>
      <c r="I921" s="9">
        <v>0.26111111111111113</v>
      </c>
      <c r="J921" t="s">
        <v>26</v>
      </c>
      <c r="K921" t="s">
        <v>27</v>
      </c>
      <c r="L921">
        <v>1507957200</v>
      </c>
      <c r="M921">
        <v>1510725600</v>
      </c>
      <c r="N921" s="13">
        <v>43022.208333333328</v>
      </c>
      <c r="O921" s="13"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14"/>
        <v>182.56603773584905</v>
      </c>
      <c r="G922" t="s">
        <v>20</v>
      </c>
      <c r="H922">
        <v>255</v>
      </c>
      <c r="I922" s="9">
        <v>0.71594524602293741</v>
      </c>
      <c r="J922" t="s">
        <v>21</v>
      </c>
      <c r="K922" t="s">
        <v>22</v>
      </c>
      <c r="L922">
        <v>1549519200</v>
      </c>
      <c r="M922">
        <v>1551247200</v>
      </c>
      <c r="N922" s="13">
        <v>43503.25</v>
      </c>
      <c r="O922" s="13"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14"/>
        <v>0.75436408977556113</v>
      </c>
      <c r="G923" t="s">
        <v>14</v>
      </c>
      <c r="H923">
        <v>38</v>
      </c>
      <c r="I923" s="9">
        <v>1.9851686573041084E-2</v>
      </c>
      <c r="J923" t="s">
        <v>21</v>
      </c>
      <c r="K923" t="s">
        <v>22</v>
      </c>
      <c r="L923">
        <v>1329026400</v>
      </c>
      <c r="M923">
        <v>1330236000</v>
      </c>
      <c r="N923" s="13">
        <v>40951.25</v>
      </c>
      <c r="O923" s="13"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14"/>
        <v>175.95330739299609</v>
      </c>
      <c r="G924" t="s">
        <v>20</v>
      </c>
      <c r="H924">
        <v>2261</v>
      </c>
      <c r="I924" s="9">
        <v>7.7821011673151738E-2</v>
      </c>
      <c r="J924" t="s">
        <v>21</v>
      </c>
      <c r="K924" t="s">
        <v>22</v>
      </c>
      <c r="L924">
        <v>1544335200</v>
      </c>
      <c r="M924">
        <v>1545112800</v>
      </c>
      <c r="N924" s="13">
        <v>43443.25</v>
      </c>
      <c r="O924" s="13"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14"/>
        <v>237.88235294117646</v>
      </c>
      <c r="G925" t="s">
        <v>20</v>
      </c>
      <c r="H925">
        <v>40</v>
      </c>
      <c r="I925" s="9">
        <v>5.947058823529412</v>
      </c>
      <c r="J925" t="s">
        <v>21</v>
      </c>
      <c r="K925" t="s">
        <v>22</v>
      </c>
      <c r="L925">
        <v>1279083600</v>
      </c>
      <c r="M925">
        <v>1279170000</v>
      </c>
      <c r="N925" s="13">
        <v>40373.208333333336</v>
      </c>
      <c r="O925" s="13"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14"/>
        <v>488.05076142131981</v>
      </c>
      <c r="G926" t="s">
        <v>20</v>
      </c>
      <c r="H926">
        <v>2289</v>
      </c>
      <c r="I926" s="9">
        <v>0.21321571053792915</v>
      </c>
      <c r="J926" t="s">
        <v>107</v>
      </c>
      <c r="K926" t="s">
        <v>108</v>
      </c>
      <c r="L926">
        <v>1572498000</v>
      </c>
      <c r="M926">
        <v>1573452000</v>
      </c>
      <c r="N926" s="13">
        <v>43769.208333333328</v>
      </c>
      <c r="O926" s="13"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14"/>
        <v>224.06666666666669</v>
      </c>
      <c r="G927" t="s">
        <v>20</v>
      </c>
      <c r="H927">
        <v>65</v>
      </c>
      <c r="I927" s="9">
        <v>3.4471794871794876</v>
      </c>
      <c r="J927" t="s">
        <v>21</v>
      </c>
      <c r="K927" t="s">
        <v>22</v>
      </c>
      <c r="L927">
        <v>1506056400</v>
      </c>
      <c r="M927">
        <v>1507093200</v>
      </c>
      <c r="N927" s="13">
        <v>43000.208333333328</v>
      </c>
      <c r="O927" s="13"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14"/>
        <v>18.126436781609197</v>
      </c>
      <c r="G928" t="s">
        <v>14</v>
      </c>
      <c r="H928">
        <v>15</v>
      </c>
      <c r="I928" s="9">
        <v>1.2084291187739464</v>
      </c>
      <c r="J928" t="s">
        <v>21</v>
      </c>
      <c r="K928" t="s">
        <v>22</v>
      </c>
      <c r="L928">
        <v>1463029200</v>
      </c>
      <c r="M928">
        <v>1463374800</v>
      </c>
      <c r="N928" s="13">
        <v>42502.208333333328</v>
      </c>
      <c r="O928" s="13"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14"/>
        <v>45.847222222222221</v>
      </c>
      <c r="G929" t="s">
        <v>14</v>
      </c>
      <c r="H929">
        <v>37</v>
      </c>
      <c r="I929" s="9">
        <v>1.239114114114114</v>
      </c>
      <c r="J929" t="s">
        <v>21</v>
      </c>
      <c r="K929" t="s">
        <v>22</v>
      </c>
      <c r="L929">
        <v>1342069200</v>
      </c>
      <c r="M929">
        <v>1344574800</v>
      </c>
      <c r="N929" s="13">
        <v>41102.208333333336</v>
      </c>
      <c r="O929" s="13"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14"/>
        <v>117.31541218637993</v>
      </c>
      <c r="G930" t="s">
        <v>20</v>
      </c>
      <c r="H930">
        <v>3777</v>
      </c>
      <c r="I930" s="9">
        <v>3.106047449996821E-2</v>
      </c>
      <c r="J930" t="s">
        <v>107</v>
      </c>
      <c r="K930" t="s">
        <v>108</v>
      </c>
      <c r="L930">
        <v>1388296800</v>
      </c>
      <c r="M930">
        <v>1389074400</v>
      </c>
      <c r="N930" s="13">
        <v>41637.25</v>
      </c>
      <c r="O930" s="13"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14"/>
        <v>217.30909090909088</v>
      </c>
      <c r="G931" t="s">
        <v>20</v>
      </c>
      <c r="H931">
        <v>184</v>
      </c>
      <c r="I931" s="9">
        <v>1.1810276679841896</v>
      </c>
      <c r="J931" t="s">
        <v>40</v>
      </c>
      <c r="K931" t="s">
        <v>41</v>
      </c>
      <c r="L931">
        <v>1493787600</v>
      </c>
      <c r="M931">
        <v>1494997200</v>
      </c>
      <c r="N931" s="13">
        <v>42858.208333333328</v>
      </c>
      <c r="O931" s="13"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14"/>
        <v>112.28571428571428</v>
      </c>
      <c r="G932" t="s">
        <v>20</v>
      </c>
      <c r="H932">
        <v>85</v>
      </c>
      <c r="I932" s="9">
        <v>1.3210084033613445</v>
      </c>
      <c r="J932" t="s">
        <v>21</v>
      </c>
      <c r="K932" t="s">
        <v>22</v>
      </c>
      <c r="L932">
        <v>1424844000</v>
      </c>
      <c r="M932">
        <v>1425448800</v>
      </c>
      <c r="N932" s="13">
        <v>42060.25</v>
      </c>
      <c r="O932" s="13"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14"/>
        <v>72.51898734177216</v>
      </c>
      <c r="G933" t="s">
        <v>14</v>
      </c>
      <c r="H933">
        <v>112</v>
      </c>
      <c r="I933" s="9">
        <v>0.64749095840867998</v>
      </c>
      <c r="J933" t="s">
        <v>21</v>
      </c>
      <c r="K933" t="s">
        <v>22</v>
      </c>
      <c r="L933">
        <v>1403931600</v>
      </c>
      <c r="M933">
        <v>1404104400</v>
      </c>
      <c r="N933" s="13">
        <v>41818.208333333336</v>
      </c>
      <c r="O933" s="13"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14"/>
        <v>212.30434782608697</v>
      </c>
      <c r="G934" t="s">
        <v>20</v>
      </c>
      <c r="H934">
        <v>144</v>
      </c>
      <c r="I934" s="9">
        <v>1.4743357487922706</v>
      </c>
      <c r="J934" t="s">
        <v>21</v>
      </c>
      <c r="K934" t="s">
        <v>22</v>
      </c>
      <c r="L934">
        <v>1394514000</v>
      </c>
      <c r="M934">
        <v>1394773200</v>
      </c>
      <c r="N934" s="13">
        <v>41709.208333333336</v>
      </c>
      <c r="O934" s="13"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14"/>
        <v>239.74657534246577</v>
      </c>
      <c r="G935" t="s">
        <v>20</v>
      </c>
      <c r="H935">
        <v>1902</v>
      </c>
      <c r="I935" s="9">
        <v>0.12604972415481902</v>
      </c>
      <c r="J935" t="s">
        <v>21</v>
      </c>
      <c r="K935" t="s">
        <v>22</v>
      </c>
      <c r="L935">
        <v>1365397200</v>
      </c>
      <c r="M935">
        <v>1366520400</v>
      </c>
      <c r="N935" s="13">
        <v>41372.208333333336</v>
      </c>
      <c r="O935" s="13"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14"/>
        <v>181.93548387096774</v>
      </c>
      <c r="G936" t="s">
        <v>20</v>
      </c>
      <c r="H936">
        <v>105</v>
      </c>
      <c r="I936" s="9">
        <v>1.7327188940092166</v>
      </c>
      <c r="J936" t="s">
        <v>21</v>
      </c>
      <c r="K936" t="s">
        <v>22</v>
      </c>
      <c r="L936">
        <v>1456120800</v>
      </c>
      <c r="M936">
        <v>1456639200</v>
      </c>
      <c r="N936" s="13">
        <v>42422.25</v>
      </c>
      <c r="O936" s="13"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14"/>
        <v>164.13114754098362</v>
      </c>
      <c r="G937" t="s">
        <v>20</v>
      </c>
      <c r="H937">
        <v>132</v>
      </c>
      <c r="I937" s="9">
        <v>1.2434177844013909</v>
      </c>
      <c r="J937" t="s">
        <v>21</v>
      </c>
      <c r="K937" t="s">
        <v>22</v>
      </c>
      <c r="L937">
        <v>1437714000</v>
      </c>
      <c r="M937">
        <v>1438318800</v>
      </c>
      <c r="N937" s="13">
        <v>42209.208333333328</v>
      </c>
      <c r="O937" s="13"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14"/>
        <v>1.6375968992248062</v>
      </c>
      <c r="G938" t="s">
        <v>14</v>
      </c>
      <c r="H938">
        <v>21</v>
      </c>
      <c r="I938" s="9">
        <v>7.7980804724990777E-2</v>
      </c>
      <c r="J938" t="s">
        <v>21</v>
      </c>
      <c r="K938" t="s">
        <v>22</v>
      </c>
      <c r="L938">
        <v>1563771600</v>
      </c>
      <c r="M938">
        <v>1564030800</v>
      </c>
      <c r="N938" s="13">
        <v>43668.208333333328</v>
      </c>
      <c r="O938" s="13"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14"/>
        <v>49.64385964912281</v>
      </c>
      <c r="G939" t="s">
        <v>74</v>
      </c>
      <c r="H939">
        <v>976</v>
      </c>
      <c r="I939" s="9">
        <v>5.086461029623239E-2</v>
      </c>
      <c r="J939" t="s">
        <v>21</v>
      </c>
      <c r="K939" t="s">
        <v>22</v>
      </c>
      <c r="L939">
        <v>1448517600</v>
      </c>
      <c r="M939">
        <v>1449295200</v>
      </c>
      <c r="N939" s="13">
        <v>42334.25</v>
      </c>
      <c r="O939" s="13"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14"/>
        <v>109.70652173913042</v>
      </c>
      <c r="G940" t="s">
        <v>20</v>
      </c>
      <c r="H940">
        <v>96</v>
      </c>
      <c r="I940" s="9">
        <v>1.1427762681159419</v>
      </c>
      <c r="J940" t="s">
        <v>21</v>
      </c>
      <c r="K940" t="s">
        <v>22</v>
      </c>
      <c r="L940">
        <v>1528779600</v>
      </c>
      <c r="M940">
        <v>1531890000</v>
      </c>
      <c r="N940" s="13">
        <v>43263.208333333328</v>
      </c>
      <c r="O940" s="13"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14"/>
        <v>49.217948717948715</v>
      </c>
      <c r="G941" t="s">
        <v>14</v>
      </c>
      <c r="H941">
        <v>67</v>
      </c>
      <c r="I941" s="9">
        <v>0.73459624952162261</v>
      </c>
      <c r="J941" t="s">
        <v>21</v>
      </c>
      <c r="K941" t="s">
        <v>22</v>
      </c>
      <c r="L941">
        <v>1304744400</v>
      </c>
      <c r="M941">
        <v>1306213200</v>
      </c>
      <c r="N941" s="13">
        <v>40670.208333333336</v>
      </c>
      <c r="O941" s="13"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14"/>
        <v>62.232323232323225</v>
      </c>
      <c r="G942" t="s">
        <v>47</v>
      </c>
      <c r="H942">
        <v>66</v>
      </c>
      <c r="I942" s="9">
        <v>0.94291398836853368</v>
      </c>
      <c r="J942" t="s">
        <v>15</v>
      </c>
      <c r="K942" t="s">
        <v>16</v>
      </c>
      <c r="L942">
        <v>1354341600</v>
      </c>
      <c r="M942">
        <v>1356242400</v>
      </c>
      <c r="N942" s="13">
        <v>41244.25</v>
      </c>
      <c r="O942" s="13"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14"/>
        <v>13.05813953488372</v>
      </c>
      <c r="G943" t="s">
        <v>14</v>
      </c>
      <c r="H943">
        <v>78</v>
      </c>
      <c r="I943" s="9">
        <v>0.16741204531902204</v>
      </c>
      <c r="J943" t="s">
        <v>21</v>
      </c>
      <c r="K943" t="s">
        <v>22</v>
      </c>
      <c r="L943">
        <v>1294552800</v>
      </c>
      <c r="M943">
        <v>1297576800</v>
      </c>
      <c r="N943" s="13">
        <v>40552.25</v>
      </c>
      <c r="O943" s="13"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14"/>
        <v>64.635416666666671</v>
      </c>
      <c r="G944" t="s">
        <v>14</v>
      </c>
      <c r="H944">
        <v>67</v>
      </c>
      <c r="I944" s="9">
        <v>0.96470771144278611</v>
      </c>
      <c r="J944" t="s">
        <v>26</v>
      </c>
      <c r="K944" t="s">
        <v>27</v>
      </c>
      <c r="L944">
        <v>1295935200</v>
      </c>
      <c r="M944">
        <v>1296194400</v>
      </c>
      <c r="N944" s="13">
        <v>40568.25</v>
      </c>
      <c r="O944" s="13"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14"/>
        <v>159.58666666666667</v>
      </c>
      <c r="G945" t="s">
        <v>20</v>
      </c>
      <c r="H945">
        <v>114</v>
      </c>
      <c r="I945" s="9">
        <v>1.3998830409356726</v>
      </c>
      <c r="J945" t="s">
        <v>21</v>
      </c>
      <c r="K945" t="s">
        <v>22</v>
      </c>
      <c r="L945">
        <v>1411534800</v>
      </c>
      <c r="M945">
        <v>1414558800</v>
      </c>
      <c r="N945" s="13">
        <v>41906.208333333336</v>
      </c>
      <c r="O945" s="13"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14"/>
        <v>81.42</v>
      </c>
      <c r="G946" t="s">
        <v>14</v>
      </c>
      <c r="H946">
        <v>263</v>
      </c>
      <c r="I946" s="9">
        <v>0.30958174904942964</v>
      </c>
      <c r="J946" t="s">
        <v>26</v>
      </c>
      <c r="K946" t="s">
        <v>27</v>
      </c>
      <c r="L946">
        <v>1486706400</v>
      </c>
      <c r="M946">
        <v>1488348000</v>
      </c>
      <c r="N946" s="13">
        <v>42776.25</v>
      </c>
      <c r="O946" s="13"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14"/>
        <v>32.444767441860463</v>
      </c>
      <c r="G947" t="s">
        <v>14</v>
      </c>
      <c r="H947">
        <v>1691</v>
      </c>
      <c r="I947" s="9">
        <v>1.9186734146576265E-2</v>
      </c>
      <c r="J947" t="s">
        <v>21</v>
      </c>
      <c r="K947" t="s">
        <v>22</v>
      </c>
      <c r="L947">
        <v>1333602000</v>
      </c>
      <c r="M947">
        <v>1334898000</v>
      </c>
      <c r="N947" s="13">
        <v>41004.208333333336</v>
      </c>
      <c r="O947" s="13"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14"/>
        <v>9.9141184124918666</v>
      </c>
      <c r="G948" t="s">
        <v>14</v>
      </c>
      <c r="H948">
        <v>181</v>
      </c>
      <c r="I948" s="9">
        <v>5.4774134875645669E-2</v>
      </c>
      <c r="J948" t="s">
        <v>21</v>
      </c>
      <c r="K948" t="s">
        <v>22</v>
      </c>
      <c r="L948">
        <v>1308200400</v>
      </c>
      <c r="M948">
        <v>1308373200</v>
      </c>
      <c r="N948" s="13">
        <v>40710.208333333336</v>
      </c>
      <c r="O948" s="13"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14"/>
        <v>26.694444444444443</v>
      </c>
      <c r="G949" t="s">
        <v>14</v>
      </c>
      <c r="H949">
        <v>13</v>
      </c>
      <c r="I949" s="9">
        <v>2.0534188034188032</v>
      </c>
      <c r="J949" t="s">
        <v>21</v>
      </c>
      <c r="K949" t="s">
        <v>22</v>
      </c>
      <c r="L949">
        <v>1411707600</v>
      </c>
      <c r="M949">
        <v>1412312400</v>
      </c>
      <c r="N949" s="13">
        <v>41908.208333333336</v>
      </c>
      <c r="O949" s="13"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14"/>
        <v>62.957446808510639</v>
      </c>
      <c r="G950" t="s">
        <v>74</v>
      </c>
      <c r="H950">
        <v>160</v>
      </c>
      <c r="I950" s="9">
        <v>0.39348404255319147</v>
      </c>
      <c r="J950" t="s">
        <v>21</v>
      </c>
      <c r="K950" t="s">
        <v>22</v>
      </c>
      <c r="L950">
        <v>1418364000</v>
      </c>
      <c r="M950">
        <v>1419228000</v>
      </c>
      <c r="N950" s="13">
        <v>41985.25</v>
      </c>
      <c r="O950" s="13"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14"/>
        <v>161.35593220338984</v>
      </c>
      <c r="G951" t="s">
        <v>20</v>
      </c>
      <c r="H951">
        <v>203</v>
      </c>
      <c r="I951" s="9">
        <v>0.79485680888369381</v>
      </c>
      <c r="J951" t="s">
        <v>21</v>
      </c>
      <c r="K951" t="s">
        <v>22</v>
      </c>
      <c r="L951">
        <v>1429333200</v>
      </c>
      <c r="M951">
        <v>1430974800</v>
      </c>
      <c r="N951" s="13">
        <v>42112.208333333328</v>
      </c>
      <c r="O951" s="13"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14"/>
        <v>5</v>
      </c>
      <c r="G952" t="s">
        <v>14</v>
      </c>
      <c r="H952">
        <v>1</v>
      </c>
      <c r="I952" s="9"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v>43571.208333333328</v>
      </c>
      <c r="O952" s="13"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14"/>
        <v>1096.9379310344827</v>
      </c>
      <c r="G953" t="s">
        <v>20</v>
      </c>
      <c r="H953">
        <v>1559</v>
      </c>
      <c r="I953" s="9">
        <v>0.703616376545531</v>
      </c>
      <c r="J953" t="s">
        <v>21</v>
      </c>
      <c r="K953" t="s">
        <v>22</v>
      </c>
      <c r="L953">
        <v>1482732000</v>
      </c>
      <c r="M953">
        <v>1482818400</v>
      </c>
      <c r="N953" s="13">
        <v>42730.25</v>
      </c>
      <c r="O953" s="13"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14"/>
        <v>70.094158075601371</v>
      </c>
      <c r="G954" t="s">
        <v>74</v>
      </c>
      <c r="H954">
        <v>2266</v>
      </c>
      <c r="I954" s="9">
        <v>3.0932991207238029E-2</v>
      </c>
      <c r="J954" t="s">
        <v>21</v>
      </c>
      <c r="K954" t="s">
        <v>22</v>
      </c>
      <c r="L954">
        <v>1470718800</v>
      </c>
      <c r="M954">
        <v>1471928400</v>
      </c>
      <c r="N954" s="13">
        <v>42591.208333333328</v>
      </c>
      <c r="O954" s="13"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14"/>
        <v>60</v>
      </c>
      <c r="G955" t="s">
        <v>14</v>
      </c>
      <c r="H955">
        <v>21</v>
      </c>
      <c r="I955" s="9">
        <v>2.8571428571428572</v>
      </c>
      <c r="J955" t="s">
        <v>21</v>
      </c>
      <c r="K955" t="s">
        <v>22</v>
      </c>
      <c r="L955">
        <v>1450591200</v>
      </c>
      <c r="M955">
        <v>1453701600</v>
      </c>
      <c r="N955" s="13">
        <v>42358.25</v>
      </c>
      <c r="O955" s="13"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14"/>
        <v>367.0985915492958</v>
      </c>
      <c r="G956" t="s">
        <v>20</v>
      </c>
      <c r="H956">
        <v>1548</v>
      </c>
      <c r="I956" s="9">
        <v>0.23714379299050117</v>
      </c>
      <c r="J956" t="s">
        <v>26</v>
      </c>
      <c r="K956" t="s">
        <v>27</v>
      </c>
      <c r="L956">
        <v>1348290000</v>
      </c>
      <c r="M956">
        <v>1350363600</v>
      </c>
      <c r="N956" s="13">
        <v>41174.208333333336</v>
      </c>
      <c r="O956" s="13"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14"/>
        <v>1109</v>
      </c>
      <c r="G957" t="s">
        <v>20</v>
      </c>
      <c r="H957">
        <v>80</v>
      </c>
      <c r="I957" s="9">
        <v>13.862500000000001</v>
      </c>
      <c r="J957" t="s">
        <v>21</v>
      </c>
      <c r="K957" t="s">
        <v>22</v>
      </c>
      <c r="L957">
        <v>1353823200</v>
      </c>
      <c r="M957">
        <v>1353996000</v>
      </c>
      <c r="N957" s="13">
        <v>41238.25</v>
      </c>
      <c r="O957" s="13"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14"/>
        <v>19.028784648187631</v>
      </c>
      <c r="G958" t="s">
        <v>14</v>
      </c>
      <c r="H958">
        <v>830</v>
      </c>
      <c r="I958" s="9">
        <v>2.2926246564081484E-2</v>
      </c>
      <c r="J958" t="s">
        <v>21</v>
      </c>
      <c r="K958" t="s">
        <v>22</v>
      </c>
      <c r="L958">
        <v>1450764000</v>
      </c>
      <c r="M958">
        <v>1451109600</v>
      </c>
      <c r="N958" s="13">
        <v>42360.25</v>
      </c>
      <c r="O958" s="13"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14"/>
        <v>126.87755102040816</v>
      </c>
      <c r="G959" t="s">
        <v>20</v>
      </c>
      <c r="H959">
        <v>131</v>
      </c>
      <c r="I959" s="9">
        <v>0.96853092381990968</v>
      </c>
      <c r="J959" t="s">
        <v>21</v>
      </c>
      <c r="K959" t="s">
        <v>22</v>
      </c>
      <c r="L959">
        <v>1329372000</v>
      </c>
      <c r="M959">
        <v>1329631200</v>
      </c>
      <c r="N959" s="13">
        <v>40955.25</v>
      </c>
      <c r="O959" s="13"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14"/>
        <v>734.63636363636363</v>
      </c>
      <c r="G960" t="s">
        <v>20</v>
      </c>
      <c r="H960">
        <v>112</v>
      </c>
      <c r="I960" s="9">
        <v>6.5592532467532463</v>
      </c>
      <c r="J960" t="s">
        <v>21</v>
      </c>
      <c r="K960" t="s">
        <v>22</v>
      </c>
      <c r="L960">
        <v>1277096400</v>
      </c>
      <c r="M960">
        <v>1278997200</v>
      </c>
      <c r="N960" s="13">
        <v>40350.208333333336</v>
      </c>
      <c r="O960" s="13"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14"/>
        <v>4.5731034482758623</v>
      </c>
      <c r="G961" t="s">
        <v>14</v>
      </c>
      <c r="H961">
        <v>130</v>
      </c>
      <c r="I961" s="9">
        <v>3.5177718832891246E-2</v>
      </c>
      <c r="J961" t="s">
        <v>21</v>
      </c>
      <c r="K961" t="s">
        <v>22</v>
      </c>
      <c r="L961">
        <v>1277701200</v>
      </c>
      <c r="M961">
        <v>1280120400</v>
      </c>
      <c r="N961" s="13">
        <v>40357.208333333336</v>
      </c>
      <c r="O961" s="13"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14"/>
        <v>85.054545454545448</v>
      </c>
      <c r="G962" t="s">
        <v>14</v>
      </c>
      <c r="H962">
        <v>55</v>
      </c>
      <c r="I962" s="9">
        <v>1.5464462809917354</v>
      </c>
      <c r="J962" t="s">
        <v>21</v>
      </c>
      <c r="K962" t="s">
        <v>22</v>
      </c>
      <c r="L962">
        <v>1454911200</v>
      </c>
      <c r="M962">
        <v>1458104400</v>
      </c>
      <c r="N962" s="13">
        <v>42408.25</v>
      </c>
      <c r="O962" s="13"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15">(E963/D963)*100</f>
        <v>119.29824561403508</v>
      </c>
      <c r="G963" t="s">
        <v>20</v>
      </c>
      <c r="H963">
        <v>155</v>
      </c>
      <c r="I963" s="9">
        <v>0.76966610073571018</v>
      </c>
      <c r="J963" t="s">
        <v>21</v>
      </c>
      <c r="K963" t="s">
        <v>22</v>
      </c>
      <c r="L963">
        <v>1297922400</v>
      </c>
      <c r="M963">
        <v>1298268000</v>
      </c>
      <c r="N963" s="13">
        <v>40591.25</v>
      </c>
      <c r="O963" s="13"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15"/>
        <v>296.02777777777777</v>
      </c>
      <c r="G964" t="s">
        <v>20</v>
      </c>
      <c r="H964">
        <v>266</v>
      </c>
      <c r="I964" s="9">
        <v>1.1128863826232247</v>
      </c>
      <c r="J964" t="s">
        <v>21</v>
      </c>
      <c r="K964" t="s">
        <v>22</v>
      </c>
      <c r="L964">
        <v>1384408800</v>
      </c>
      <c r="M964">
        <v>1386223200</v>
      </c>
      <c r="N964" s="13">
        <v>41592.25</v>
      </c>
      <c r="O964" s="13"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15"/>
        <v>84.694915254237287</v>
      </c>
      <c r="G965" t="s">
        <v>14</v>
      </c>
      <c r="H965">
        <v>114</v>
      </c>
      <c r="I965" s="9">
        <v>0.74293785310734461</v>
      </c>
      <c r="J965" t="s">
        <v>107</v>
      </c>
      <c r="K965" t="s">
        <v>108</v>
      </c>
      <c r="L965">
        <v>1299304800</v>
      </c>
      <c r="M965">
        <v>1299823200</v>
      </c>
      <c r="N965" s="13">
        <v>40607.25</v>
      </c>
      <c r="O965" s="13"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15"/>
        <v>355.7837837837838</v>
      </c>
      <c r="G966" t="s">
        <v>20</v>
      </c>
      <c r="H966">
        <v>155</v>
      </c>
      <c r="I966" s="9">
        <v>2.2953792502179602</v>
      </c>
      <c r="J966" t="s">
        <v>21</v>
      </c>
      <c r="K966" t="s">
        <v>22</v>
      </c>
      <c r="L966">
        <v>1431320400</v>
      </c>
      <c r="M966">
        <v>1431752400</v>
      </c>
      <c r="N966" s="13">
        <v>42135.208333333328</v>
      </c>
      <c r="O966" s="13"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15"/>
        <v>386.40909090909093</v>
      </c>
      <c r="G967" t="s">
        <v>20</v>
      </c>
      <c r="H967">
        <v>207</v>
      </c>
      <c r="I967" s="9">
        <v>1.8667105841018885</v>
      </c>
      <c r="J967" t="s">
        <v>40</v>
      </c>
      <c r="K967" t="s">
        <v>41</v>
      </c>
      <c r="L967">
        <v>1264399200</v>
      </c>
      <c r="M967">
        <v>1267855200</v>
      </c>
      <c r="N967" s="13">
        <v>40203.25</v>
      </c>
      <c r="O967" s="13"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15"/>
        <v>792.23529411764707</v>
      </c>
      <c r="G968" t="s">
        <v>20</v>
      </c>
      <c r="H968">
        <v>245</v>
      </c>
      <c r="I968" s="9">
        <v>3.2336134453781513</v>
      </c>
      <c r="J968" t="s">
        <v>21</v>
      </c>
      <c r="K968" t="s">
        <v>22</v>
      </c>
      <c r="L968">
        <v>1497502800</v>
      </c>
      <c r="M968">
        <v>1497675600</v>
      </c>
      <c r="N968" s="13">
        <v>42901.208333333328</v>
      </c>
      <c r="O968" s="13"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15"/>
        <v>137.03393665158373</v>
      </c>
      <c r="G969" t="s">
        <v>20</v>
      </c>
      <c r="H969">
        <v>1573</v>
      </c>
      <c r="I969" s="9">
        <v>8.7116297934891118E-2</v>
      </c>
      <c r="J969" t="s">
        <v>21</v>
      </c>
      <c r="K969" t="s">
        <v>22</v>
      </c>
      <c r="L969">
        <v>1333688400</v>
      </c>
      <c r="M969">
        <v>1336885200</v>
      </c>
      <c r="N969" s="13">
        <v>41005.208333333336</v>
      </c>
      <c r="O969" s="13"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15"/>
        <v>338.20833333333337</v>
      </c>
      <c r="G970" t="s">
        <v>20</v>
      </c>
      <c r="H970">
        <v>114</v>
      </c>
      <c r="I970" s="9">
        <v>2.9667397660818717</v>
      </c>
      <c r="J970" t="s">
        <v>21</v>
      </c>
      <c r="K970" t="s">
        <v>22</v>
      </c>
      <c r="L970">
        <v>1293861600</v>
      </c>
      <c r="M970">
        <v>1295157600</v>
      </c>
      <c r="N970" s="13">
        <v>40544.25</v>
      </c>
      <c r="O970" s="13"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15"/>
        <v>108.22784810126582</v>
      </c>
      <c r="G971" t="s">
        <v>20</v>
      </c>
      <c r="H971">
        <v>93</v>
      </c>
      <c r="I971" s="9">
        <v>1.1637403021641486</v>
      </c>
      <c r="J971" t="s">
        <v>21</v>
      </c>
      <c r="K971" t="s">
        <v>22</v>
      </c>
      <c r="L971">
        <v>1576994400</v>
      </c>
      <c r="M971">
        <v>1577599200</v>
      </c>
      <c r="N971" s="13">
        <v>43821.25</v>
      </c>
      <c r="O971" s="13"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15"/>
        <v>60.757639620653315</v>
      </c>
      <c r="G972" t="s">
        <v>14</v>
      </c>
      <c r="H972">
        <v>594</v>
      </c>
      <c r="I972" s="9">
        <v>0.10228558858695844</v>
      </c>
      <c r="J972" t="s">
        <v>21</v>
      </c>
      <c r="K972" t="s">
        <v>22</v>
      </c>
      <c r="L972">
        <v>1304917200</v>
      </c>
      <c r="M972">
        <v>1305003600</v>
      </c>
      <c r="N972" s="13">
        <v>40672.208333333336</v>
      </c>
      <c r="O972" s="13"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15"/>
        <v>27.725490196078432</v>
      </c>
      <c r="G973" t="s">
        <v>14</v>
      </c>
      <c r="H973">
        <v>24</v>
      </c>
      <c r="I973" s="9">
        <v>1.1552287581699348</v>
      </c>
      <c r="J973" t="s">
        <v>21</v>
      </c>
      <c r="K973" t="s">
        <v>22</v>
      </c>
      <c r="L973">
        <v>1381208400</v>
      </c>
      <c r="M973">
        <v>1381726800</v>
      </c>
      <c r="N973" s="13">
        <v>41555.208333333336</v>
      </c>
      <c r="O973" s="13"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15"/>
        <v>228.3934426229508</v>
      </c>
      <c r="G974" t="s">
        <v>20</v>
      </c>
      <c r="H974">
        <v>1681</v>
      </c>
      <c r="I974" s="9">
        <v>0.13586760417784105</v>
      </c>
      <c r="J974" t="s">
        <v>21</v>
      </c>
      <c r="K974" t="s">
        <v>22</v>
      </c>
      <c r="L974">
        <v>1401685200</v>
      </c>
      <c r="M974">
        <v>1402462800</v>
      </c>
      <c r="N974" s="13">
        <v>41792.208333333336</v>
      </c>
      <c r="O974" s="13"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15"/>
        <v>21.615194054500414</v>
      </c>
      <c r="G975" t="s">
        <v>14</v>
      </c>
      <c r="H975">
        <v>252</v>
      </c>
      <c r="I975" s="9">
        <v>8.5774579581350846E-2</v>
      </c>
      <c r="J975" t="s">
        <v>21</v>
      </c>
      <c r="K975" t="s">
        <v>22</v>
      </c>
      <c r="L975">
        <v>1291960800</v>
      </c>
      <c r="M975">
        <v>1292133600</v>
      </c>
      <c r="N975" s="13">
        <v>40522.25</v>
      </c>
      <c r="O975" s="13"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15"/>
        <v>373.875</v>
      </c>
      <c r="G976" t="s">
        <v>20</v>
      </c>
      <c r="H976">
        <v>32</v>
      </c>
      <c r="I976" s="9">
        <v>11.68359375</v>
      </c>
      <c r="J976" t="s">
        <v>21</v>
      </c>
      <c r="K976" t="s">
        <v>22</v>
      </c>
      <c r="L976">
        <v>1368853200</v>
      </c>
      <c r="M976">
        <v>1368939600</v>
      </c>
      <c r="N976" s="13">
        <v>41412.208333333336</v>
      </c>
      <c r="O976" s="13"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15"/>
        <v>154.92592592592592</v>
      </c>
      <c r="G977" t="s">
        <v>20</v>
      </c>
      <c r="H977">
        <v>135</v>
      </c>
      <c r="I977" s="9">
        <v>1.1475994513031549</v>
      </c>
      <c r="J977" t="s">
        <v>21</v>
      </c>
      <c r="K977" t="s">
        <v>22</v>
      </c>
      <c r="L977">
        <v>1448776800</v>
      </c>
      <c r="M977">
        <v>1452146400</v>
      </c>
      <c r="N977" s="13">
        <v>42337.25</v>
      </c>
      <c r="O977" s="13"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15"/>
        <v>322.14999999999998</v>
      </c>
      <c r="G978" t="s">
        <v>20</v>
      </c>
      <c r="H978">
        <v>140</v>
      </c>
      <c r="I978" s="9">
        <v>2.3010714285714284</v>
      </c>
      <c r="J978" t="s">
        <v>21</v>
      </c>
      <c r="K978" t="s">
        <v>22</v>
      </c>
      <c r="L978">
        <v>1296194400</v>
      </c>
      <c r="M978">
        <v>1296712800</v>
      </c>
      <c r="N978" s="13">
        <v>40571.25</v>
      </c>
      <c r="O978" s="13"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15"/>
        <v>73.957142857142856</v>
      </c>
      <c r="G979" t="s">
        <v>14</v>
      </c>
      <c r="H979">
        <v>67</v>
      </c>
      <c r="I979" s="9">
        <v>1.1038379530916844</v>
      </c>
      <c r="J979" t="s">
        <v>21</v>
      </c>
      <c r="K979" t="s">
        <v>22</v>
      </c>
      <c r="L979">
        <v>1517983200</v>
      </c>
      <c r="M979">
        <v>1520748000</v>
      </c>
      <c r="N979" s="13">
        <v>43138.25</v>
      </c>
      <c r="O979" s="13"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15"/>
        <v>864.1</v>
      </c>
      <c r="G980" t="s">
        <v>20</v>
      </c>
      <c r="H980">
        <v>92</v>
      </c>
      <c r="I980" s="9">
        <v>9.3923913043478269</v>
      </c>
      <c r="J980" t="s">
        <v>21</v>
      </c>
      <c r="K980" t="s">
        <v>22</v>
      </c>
      <c r="L980">
        <v>1478930400</v>
      </c>
      <c r="M980">
        <v>1480831200</v>
      </c>
      <c r="N980" s="13">
        <v>42686.25</v>
      </c>
      <c r="O980" s="13"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15"/>
        <v>143.26245847176079</v>
      </c>
      <c r="G981" t="s">
        <v>20</v>
      </c>
      <c r="H981">
        <v>1015</v>
      </c>
      <c r="I981" s="9">
        <v>0.14114527928252296</v>
      </c>
      <c r="J981" t="s">
        <v>40</v>
      </c>
      <c r="K981" t="s">
        <v>41</v>
      </c>
      <c r="L981">
        <v>1426395600</v>
      </c>
      <c r="M981">
        <v>1426914000</v>
      </c>
      <c r="N981" s="13">
        <v>42078.208333333328</v>
      </c>
      <c r="O981" s="13"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15"/>
        <v>40.281762295081968</v>
      </c>
      <c r="G982" t="s">
        <v>14</v>
      </c>
      <c r="H982">
        <v>742</v>
      </c>
      <c r="I982" s="9">
        <v>5.4288089346471655E-2</v>
      </c>
      <c r="J982" t="s">
        <v>21</v>
      </c>
      <c r="K982" t="s">
        <v>22</v>
      </c>
      <c r="L982">
        <v>1446181200</v>
      </c>
      <c r="M982">
        <v>1446616800</v>
      </c>
      <c r="N982" s="13">
        <v>42307.208333333328</v>
      </c>
      <c r="O982" s="13"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15"/>
        <v>178.22388059701493</v>
      </c>
      <c r="G983" t="s">
        <v>20</v>
      </c>
      <c r="H983">
        <v>323</v>
      </c>
      <c r="I983" s="9">
        <v>0.55177672011459733</v>
      </c>
      <c r="J983" t="s">
        <v>21</v>
      </c>
      <c r="K983" t="s">
        <v>22</v>
      </c>
      <c r="L983">
        <v>1514181600</v>
      </c>
      <c r="M983">
        <v>1517032800</v>
      </c>
      <c r="N983" s="13">
        <v>43094.25</v>
      </c>
      <c r="O983" s="13"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15"/>
        <v>84.930555555555557</v>
      </c>
      <c r="G984" t="s">
        <v>14</v>
      </c>
      <c r="H984">
        <v>75</v>
      </c>
      <c r="I984" s="9">
        <v>1.1324074074074075</v>
      </c>
      <c r="J984" t="s">
        <v>21</v>
      </c>
      <c r="K984" t="s">
        <v>22</v>
      </c>
      <c r="L984">
        <v>1311051600</v>
      </c>
      <c r="M984">
        <v>1311224400</v>
      </c>
      <c r="N984" s="13">
        <v>40743.208333333336</v>
      </c>
      <c r="O984" s="13"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15"/>
        <v>145.93648334624322</v>
      </c>
      <c r="G985" t="s">
        <v>20</v>
      </c>
      <c r="H985">
        <v>2326</v>
      </c>
      <c r="I985" s="9">
        <v>6.2741394387894764E-2</v>
      </c>
      <c r="J985" t="s">
        <v>21</v>
      </c>
      <c r="K985" t="s">
        <v>22</v>
      </c>
      <c r="L985">
        <v>1564894800</v>
      </c>
      <c r="M985">
        <v>1566190800</v>
      </c>
      <c r="N985" s="13">
        <v>43681.208333333328</v>
      </c>
      <c r="O985" s="13"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15"/>
        <v>152.46153846153848</v>
      </c>
      <c r="G986" t="s">
        <v>20</v>
      </c>
      <c r="H986">
        <v>381</v>
      </c>
      <c r="I986" s="9">
        <v>0.40016151827175456</v>
      </c>
      <c r="J986" t="s">
        <v>21</v>
      </c>
      <c r="K986" t="s">
        <v>22</v>
      </c>
      <c r="L986">
        <v>1567918800</v>
      </c>
      <c r="M986">
        <v>1570165200</v>
      </c>
      <c r="N986" s="13">
        <v>43716.208333333328</v>
      </c>
      <c r="O986" s="13"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15"/>
        <v>67.129542790152414</v>
      </c>
      <c r="G987" t="s">
        <v>14</v>
      </c>
      <c r="H987">
        <v>4405</v>
      </c>
      <c r="I987" s="9">
        <v>1.5239396774154918E-2</v>
      </c>
      <c r="J987" t="s">
        <v>21</v>
      </c>
      <c r="K987" t="s">
        <v>22</v>
      </c>
      <c r="L987">
        <v>1386309600</v>
      </c>
      <c r="M987">
        <v>1388556000</v>
      </c>
      <c r="N987" s="13">
        <v>41614.25</v>
      </c>
      <c r="O987" s="13"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15"/>
        <v>40.307692307692307</v>
      </c>
      <c r="G988" t="s">
        <v>14</v>
      </c>
      <c r="H988">
        <v>92</v>
      </c>
      <c r="I988" s="9">
        <v>0.43812709030100333</v>
      </c>
      <c r="J988" t="s">
        <v>21</v>
      </c>
      <c r="K988" t="s">
        <v>22</v>
      </c>
      <c r="L988">
        <v>1301979600</v>
      </c>
      <c r="M988">
        <v>1303189200</v>
      </c>
      <c r="N988" s="13">
        <v>40638.208333333336</v>
      </c>
      <c r="O988" s="13"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15"/>
        <v>216.79032258064518</v>
      </c>
      <c r="G989" t="s">
        <v>20</v>
      </c>
      <c r="H989">
        <v>480</v>
      </c>
      <c r="I989" s="9">
        <v>0.45164650537634415</v>
      </c>
      <c r="J989" t="s">
        <v>21</v>
      </c>
      <c r="K989" t="s">
        <v>22</v>
      </c>
      <c r="L989">
        <v>1493269200</v>
      </c>
      <c r="M989">
        <v>1494478800</v>
      </c>
      <c r="N989" s="13">
        <v>42852.208333333328</v>
      </c>
      <c r="O989" s="13"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15"/>
        <v>52.117021276595743</v>
      </c>
      <c r="G990" t="s">
        <v>14</v>
      </c>
      <c r="H990">
        <v>64</v>
      </c>
      <c r="I990" s="9">
        <v>0.81432845744680848</v>
      </c>
      <c r="J990" t="s">
        <v>21</v>
      </c>
      <c r="K990" t="s">
        <v>22</v>
      </c>
      <c r="L990">
        <v>1478930400</v>
      </c>
      <c r="M990">
        <v>1480744800</v>
      </c>
      <c r="N990" s="13">
        <v>42686.25</v>
      </c>
      <c r="O990" s="13"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15"/>
        <v>499.58333333333337</v>
      </c>
      <c r="G991" t="s">
        <v>20</v>
      </c>
      <c r="H991">
        <v>226</v>
      </c>
      <c r="I991" s="9">
        <v>2.2105457227138645</v>
      </c>
      <c r="J991" t="s">
        <v>21</v>
      </c>
      <c r="K991" t="s">
        <v>22</v>
      </c>
      <c r="L991">
        <v>1555390800</v>
      </c>
      <c r="M991">
        <v>1555822800</v>
      </c>
      <c r="N991" s="13">
        <v>43571.208333333328</v>
      </c>
      <c r="O991" s="13"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15"/>
        <v>87.679487179487182</v>
      </c>
      <c r="G992" t="s">
        <v>14</v>
      </c>
      <c r="H992">
        <v>64</v>
      </c>
      <c r="I992" s="9">
        <v>1.3699919871794872</v>
      </c>
      <c r="J992" t="s">
        <v>21</v>
      </c>
      <c r="K992" t="s">
        <v>22</v>
      </c>
      <c r="L992">
        <v>1456984800</v>
      </c>
      <c r="M992">
        <v>1458882000</v>
      </c>
      <c r="N992" s="13">
        <v>42432.25</v>
      </c>
      <c r="O992" s="13"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15"/>
        <v>113.17346938775511</v>
      </c>
      <c r="G993" t="s">
        <v>20</v>
      </c>
      <c r="H993">
        <v>241</v>
      </c>
      <c r="I993" s="9">
        <v>0.46959945804047759</v>
      </c>
      <c r="J993" t="s">
        <v>21</v>
      </c>
      <c r="K993" t="s">
        <v>22</v>
      </c>
      <c r="L993">
        <v>1411621200</v>
      </c>
      <c r="M993">
        <v>1411966800</v>
      </c>
      <c r="N993" s="13">
        <v>41907.208333333336</v>
      </c>
      <c r="O993" s="13"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15"/>
        <v>426.54838709677421</v>
      </c>
      <c r="G994" t="s">
        <v>20</v>
      </c>
      <c r="H994">
        <v>132</v>
      </c>
      <c r="I994" s="9">
        <v>3.2314271749755621</v>
      </c>
      <c r="J994" t="s">
        <v>21</v>
      </c>
      <c r="K994" t="s">
        <v>22</v>
      </c>
      <c r="L994">
        <v>1525669200</v>
      </c>
      <c r="M994">
        <v>1526878800</v>
      </c>
      <c r="N994" s="13">
        <v>43227.208333333328</v>
      </c>
      <c r="O994" s="13"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15"/>
        <v>77.632653061224488</v>
      </c>
      <c r="G995" t="s">
        <v>74</v>
      </c>
      <c r="H995">
        <v>75</v>
      </c>
      <c r="I995" s="9">
        <v>1.0351020408163265</v>
      </c>
      <c r="J995" t="s">
        <v>107</v>
      </c>
      <c r="K995" t="s">
        <v>108</v>
      </c>
      <c r="L995">
        <v>1450936800</v>
      </c>
      <c r="M995">
        <v>1452405600</v>
      </c>
      <c r="N995" s="13">
        <v>42362.25</v>
      </c>
      <c r="O995" s="13"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15"/>
        <v>52.496810772501767</v>
      </c>
      <c r="G996" t="s">
        <v>14</v>
      </c>
      <c r="H996">
        <v>842</v>
      </c>
      <c r="I996" s="9">
        <v>6.2347756261878585E-2</v>
      </c>
      <c r="J996" t="s">
        <v>21</v>
      </c>
      <c r="K996" t="s">
        <v>22</v>
      </c>
      <c r="L996">
        <v>1413522000</v>
      </c>
      <c r="M996">
        <v>1414040400</v>
      </c>
      <c r="N996" s="13">
        <v>41929.208333333336</v>
      </c>
      <c r="O996" s="13"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15"/>
        <v>157.46762589928059</v>
      </c>
      <c r="G997" t="s">
        <v>20</v>
      </c>
      <c r="H997">
        <v>2043</v>
      </c>
      <c r="I997" s="9">
        <v>7.7076664659461863E-2</v>
      </c>
      <c r="J997" t="s">
        <v>21</v>
      </c>
      <c r="K997" t="s">
        <v>22</v>
      </c>
      <c r="L997">
        <v>1541307600</v>
      </c>
      <c r="M997">
        <v>1543816800</v>
      </c>
      <c r="N997" s="13">
        <v>43408.208333333328</v>
      </c>
      <c r="O997" s="13"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15"/>
        <v>72.939393939393938</v>
      </c>
      <c r="G998" t="s">
        <v>14</v>
      </c>
      <c r="H998">
        <v>112</v>
      </c>
      <c r="I998" s="9">
        <v>0.65124458874458868</v>
      </c>
      <c r="J998" t="s">
        <v>21</v>
      </c>
      <c r="K998" t="s">
        <v>22</v>
      </c>
      <c r="L998">
        <v>1357106400</v>
      </c>
      <c r="M998">
        <v>1359698400</v>
      </c>
      <c r="N998" s="13">
        <v>41276.25</v>
      </c>
      <c r="O998" s="13"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15"/>
        <v>60.565789473684205</v>
      </c>
      <c r="G999" t="s">
        <v>74</v>
      </c>
      <c r="H999">
        <v>139</v>
      </c>
      <c r="I999" s="9">
        <v>0.43572510412722448</v>
      </c>
      <c r="J999" t="s">
        <v>107</v>
      </c>
      <c r="K999" t="s">
        <v>108</v>
      </c>
      <c r="L999">
        <v>1390197600</v>
      </c>
      <c r="M999">
        <v>1390629600</v>
      </c>
      <c r="N999" s="13">
        <v>41659.25</v>
      </c>
      <c r="O999" s="13"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15"/>
        <v>56.791291291291287</v>
      </c>
      <c r="G1000" t="s">
        <v>14</v>
      </c>
      <c r="H1000">
        <v>374</v>
      </c>
      <c r="I1000" s="9">
        <v>0.15184837243660773</v>
      </c>
      <c r="J1000" t="s">
        <v>21</v>
      </c>
      <c r="K1000" t="s">
        <v>22</v>
      </c>
      <c r="L1000">
        <v>1265868000</v>
      </c>
      <c r="M1000">
        <v>1267077600</v>
      </c>
      <c r="N1000" s="13">
        <v>40220.25</v>
      </c>
      <c r="O1000" s="13"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15"/>
        <v>56.542754275427541</v>
      </c>
      <c r="G1001" t="s">
        <v>74</v>
      </c>
      <c r="H1001">
        <v>1122</v>
      </c>
      <c r="I1001" s="9">
        <v>5.0394611653678735E-2</v>
      </c>
      <c r="J1001" t="s">
        <v>21</v>
      </c>
      <c r="K1001" t="s">
        <v>22</v>
      </c>
      <c r="L1001">
        <v>1467176400</v>
      </c>
      <c r="M1001">
        <v>1467781200</v>
      </c>
      <c r="N1001" s="13">
        <v>42550.208333333328</v>
      </c>
      <c r="O1001" s="13"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2:G1001">
    <cfRule type="expression" dxfId="3" priority="17">
      <formula>$G2="live"</formula>
    </cfRule>
    <cfRule type="expression" dxfId="2" priority="18">
      <formula>$G2="canceled"</formula>
    </cfRule>
    <cfRule type="expression" dxfId="1" priority="19">
      <formula>$G2="successful"</formula>
    </cfRule>
    <cfRule type="expression" dxfId="0" priority="20">
      <formula>$G2="Failed"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4BC8-7F2D-4F97-86EC-84C2DAAB0333}">
  <dimension ref="A4:F17"/>
  <sheetViews>
    <sheetView zoomScale="80" zoomScaleNormal="80" workbookViewId="0">
      <selection activeCell="A9" sqref="A9"/>
    </sheetView>
  </sheetViews>
  <sheetFormatPr defaultRowHeight="15.5" x14ac:dyDescent="0.35"/>
  <cols>
    <col min="1" max="1" width="16.75" bestFit="1" customWidth="1"/>
    <col min="2" max="2" width="15.83203125" bestFit="1" customWidth="1"/>
    <col min="3" max="3" width="5.75" bestFit="1" customWidth="1"/>
    <col min="4" max="4" width="4" bestFit="1" customWidth="1"/>
    <col min="5" max="5" width="9.33203125" bestFit="1" customWidth="1"/>
    <col min="6" max="6" width="11" bestFit="1" customWidth="1"/>
  </cols>
  <sheetData>
    <row r="4" spans="1:6" x14ac:dyDescent="0.35">
      <c r="A4" s="10" t="s">
        <v>2068</v>
      </c>
      <c r="B4" s="10" t="s">
        <v>2069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2105</v>
      </c>
      <c r="B6">
        <v>3</v>
      </c>
      <c r="C6">
        <v>58</v>
      </c>
      <c r="D6">
        <v>3</v>
      </c>
      <c r="E6">
        <v>221</v>
      </c>
      <c r="F6">
        <v>285</v>
      </c>
    </row>
    <row r="7" spans="1:6" x14ac:dyDescent="0.35">
      <c r="A7" s="11" t="s">
        <v>2106</v>
      </c>
      <c r="B7">
        <v>25</v>
      </c>
      <c r="C7">
        <v>126</v>
      </c>
      <c r="D7">
        <v>2</v>
      </c>
      <c r="E7">
        <v>164</v>
      </c>
      <c r="F7">
        <v>317</v>
      </c>
    </row>
    <row r="8" spans="1:6" x14ac:dyDescent="0.35">
      <c r="A8" s="11" t="s">
        <v>2107</v>
      </c>
      <c r="C8">
        <v>5</v>
      </c>
      <c r="E8">
        <v>4</v>
      </c>
      <c r="F8">
        <v>9</v>
      </c>
    </row>
    <row r="9" spans="1:6" x14ac:dyDescent="0.35">
      <c r="A9" s="11" t="s">
        <v>2108</v>
      </c>
      <c r="E9">
        <v>10</v>
      </c>
      <c r="F9">
        <v>10</v>
      </c>
    </row>
    <row r="10" spans="1:6" x14ac:dyDescent="0.35">
      <c r="A10" s="11" t="s">
        <v>2109</v>
      </c>
      <c r="E10">
        <v>7</v>
      </c>
      <c r="F10">
        <v>7</v>
      </c>
    </row>
    <row r="11" spans="1:6" x14ac:dyDescent="0.35">
      <c r="A11" s="11" t="s">
        <v>2110</v>
      </c>
      <c r="C11">
        <v>3</v>
      </c>
      <c r="E11">
        <v>11</v>
      </c>
      <c r="F11">
        <v>14</v>
      </c>
    </row>
    <row r="12" spans="1:6" x14ac:dyDescent="0.35">
      <c r="A12" s="11" t="s">
        <v>2111</v>
      </c>
      <c r="E12">
        <v>7</v>
      </c>
      <c r="F12">
        <v>7</v>
      </c>
    </row>
    <row r="13" spans="1:6" x14ac:dyDescent="0.35">
      <c r="A13" s="11" t="s">
        <v>2112</v>
      </c>
      <c r="B13">
        <v>1</v>
      </c>
      <c r="C13">
        <v>3</v>
      </c>
      <c r="E13">
        <v>8</v>
      </c>
      <c r="F13">
        <v>12</v>
      </c>
    </row>
    <row r="14" spans="1:6" x14ac:dyDescent="0.35">
      <c r="A14" s="11" t="s">
        <v>2113</v>
      </c>
      <c r="C14">
        <v>3</v>
      </c>
      <c r="D14">
        <v>1</v>
      </c>
      <c r="E14">
        <v>11</v>
      </c>
      <c r="F14">
        <v>15</v>
      </c>
    </row>
    <row r="15" spans="1:6" x14ac:dyDescent="0.35">
      <c r="A15" s="11" t="s">
        <v>2114</v>
      </c>
      <c r="C15">
        <v>3</v>
      </c>
      <c r="E15">
        <v>8</v>
      </c>
      <c r="F15">
        <v>11</v>
      </c>
    </row>
    <row r="16" spans="1:6" x14ac:dyDescent="0.35">
      <c r="A16" s="11" t="s">
        <v>2115</v>
      </c>
      <c r="B16">
        <v>28</v>
      </c>
      <c r="C16">
        <v>163</v>
      </c>
      <c r="D16">
        <v>8</v>
      </c>
      <c r="E16">
        <v>114</v>
      </c>
      <c r="F16">
        <v>313</v>
      </c>
    </row>
    <row r="17" spans="1:6" x14ac:dyDescent="0.35">
      <c r="A17" s="11" t="s">
        <v>2067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6AB4-DD91-491A-BE69-93BB63DD096F}">
  <dimension ref="B2:H7"/>
  <sheetViews>
    <sheetView showGridLines="0" workbookViewId="0">
      <selection activeCell="C4" sqref="C4"/>
    </sheetView>
  </sheetViews>
  <sheetFormatPr defaultRowHeight="15.5" x14ac:dyDescent="0.35"/>
  <cols>
    <col min="2" max="2" width="3.33203125" customWidth="1"/>
    <col min="3" max="3" width="11" bestFit="1" customWidth="1"/>
    <col min="4" max="4" width="23.5" bestFit="1" customWidth="1"/>
    <col min="5" max="5" width="20" bestFit="1" customWidth="1"/>
    <col min="6" max="6" width="19.25" bestFit="1" customWidth="1"/>
    <col min="7" max="7" width="19.75" bestFit="1" customWidth="1"/>
    <col min="8" max="8" width="16.5" bestFit="1" customWidth="1"/>
    <col min="9" max="1770" width="23.5" bestFit="1" customWidth="1"/>
    <col min="1771" max="1771" width="28.5" bestFit="1" customWidth="1"/>
    <col min="1772" max="1772" width="25" bestFit="1" customWidth="1"/>
    <col min="1773" max="1773" width="24.25" bestFit="1" customWidth="1"/>
  </cols>
  <sheetData>
    <row r="2" spans="2:8" x14ac:dyDescent="0.35">
      <c r="B2" s="24" t="s">
        <v>2117</v>
      </c>
    </row>
    <row r="4" spans="2:8" x14ac:dyDescent="0.35">
      <c r="C4" s="10" t="s">
        <v>4</v>
      </c>
      <c r="D4" t="s">
        <v>2118</v>
      </c>
      <c r="E4" t="s">
        <v>2119</v>
      </c>
      <c r="F4" t="s">
        <v>2120</v>
      </c>
      <c r="G4" t="s">
        <v>2121</v>
      </c>
      <c r="H4" t="s">
        <v>2068</v>
      </c>
    </row>
    <row r="5" spans="2:8" x14ac:dyDescent="0.35">
      <c r="C5" t="s">
        <v>14</v>
      </c>
      <c r="D5" s="7">
        <v>585.61538461538464</v>
      </c>
      <c r="E5">
        <v>6080</v>
      </c>
      <c r="F5" s="7">
        <v>924113.45496927318</v>
      </c>
      <c r="G5">
        <v>0</v>
      </c>
      <c r="H5">
        <v>364</v>
      </c>
    </row>
    <row r="6" spans="2:8" x14ac:dyDescent="0.35">
      <c r="C6" t="s">
        <v>20</v>
      </c>
      <c r="D6" s="7">
        <v>851.14690265486729</v>
      </c>
      <c r="E6">
        <v>7295</v>
      </c>
      <c r="F6" s="7">
        <v>1606216.5936295739</v>
      </c>
      <c r="G6">
        <v>16</v>
      </c>
      <c r="H6">
        <v>565</v>
      </c>
    </row>
    <row r="7" spans="2:8" x14ac:dyDescent="0.35">
      <c r="C7" t="s">
        <v>2067</v>
      </c>
      <c r="D7" s="7">
        <v>747.1065662002153</v>
      </c>
      <c r="E7">
        <v>7295</v>
      </c>
      <c r="F7" s="7">
        <v>1354491.4078124419</v>
      </c>
      <c r="G7">
        <v>0</v>
      </c>
      <c r="H7">
        <v>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Pivot 1</vt:lpstr>
      <vt:lpstr>Pivot 2</vt:lpstr>
      <vt:lpstr>Pivot 3</vt:lpstr>
      <vt:lpstr>Sheet5</vt:lpstr>
      <vt:lpstr>Statistical Analysis</vt:lpstr>
      <vt:lpstr>Crowdfunding</vt:lpstr>
      <vt:lpstr>Extra pivot</vt:lpstr>
      <vt:lpstr>Suggestion1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Anna Yayloyan</cp:lastModifiedBy>
  <dcterms:created xsi:type="dcterms:W3CDTF">2021-09-29T18:52:28Z</dcterms:created>
  <dcterms:modified xsi:type="dcterms:W3CDTF">2024-08-16T18:10:27Z</dcterms:modified>
</cp:coreProperties>
</file>