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AACB3DF8-29B7-4922-B655-5CC84AEAAC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apers Results (Accuracy)" sheetId="1" r:id="rId1"/>
    <sheet name="Papers Results (Kappa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AB3" i="1" s="1"/>
  <c r="S4" i="1"/>
  <c r="AB4" i="1" s="1"/>
  <c r="S5" i="1"/>
  <c r="AB5" i="1" s="1"/>
  <c r="S6" i="1"/>
  <c r="AB6" i="1" s="1"/>
  <c r="S7" i="1"/>
  <c r="AB7" i="1" s="1"/>
  <c r="S8" i="1"/>
  <c r="AB8" i="1" s="1"/>
  <c r="S9" i="1"/>
  <c r="AB9" i="1" s="1"/>
  <c r="S10" i="1"/>
  <c r="AB10" i="1" s="1"/>
  <c r="S11" i="1"/>
  <c r="AB11" i="1" s="1"/>
  <c r="M3" i="1"/>
  <c r="V3" i="1" s="1"/>
  <c r="N3" i="1"/>
  <c r="W3" i="1" s="1"/>
  <c r="O3" i="1"/>
  <c r="X3" i="1" s="1"/>
  <c r="P3" i="1"/>
  <c r="Y3" i="1" s="1"/>
  <c r="Q3" i="1"/>
  <c r="Z3" i="1" s="1"/>
  <c r="R3" i="1"/>
  <c r="AA3" i="1" s="1"/>
  <c r="M4" i="1"/>
  <c r="V4" i="1" s="1"/>
  <c r="N4" i="1"/>
  <c r="W4" i="1" s="1"/>
  <c r="O4" i="1"/>
  <c r="X4" i="1" s="1"/>
  <c r="P4" i="1"/>
  <c r="Y4" i="1" s="1"/>
  <c r="Q4" i="1"/>
  <c r="Z4" i="1" s="1"/>
  <c r="R4" i="1"/>
  <c r="AA4" i="1" s="1"/>
  <c r="M5" i="1"/>
  <c r="V5" i="1" s="1"/>
  <c r="N5" i="1"/>
  <c r="W5" i="1" s="1"/>
  <c r="O5" i="1"/>
  <c r="X5" i="1" s="1"/>
  <c r="P5" i="1"/>
  <c r="Y5" i="1" s="1"/>
  <c r="Q5" i="1"/>
  <c r="Z5" i="1" s="1"/>
  <c r="R5" i="1"/>
  <c r="AA5" i="1" s="1"/>
  <c r="M6" i="1"/>
  <c r="V6" i="1" s="1"/>
  <c r="N6" i="1"/>
  <c r="W6" i="1" s="1"/>
  <c r="O6" i="1"/>
  <c r="X6" i="1" s="1"/>
  <c r="P6" i="1"/>
  <c r="Y6" i="1" s="1"/>
  <c r="Q6" i="1"/>
  <c r="Z6" i="1" s="1"/>
  <c r="R6" i="1"/>
  <c r="AA6" i="1" s="1"/>
  <c r="M7" i="1"/>
  <c r="V7" i="1" s="1"/>
  <c r="N7" i="1"/>
  <c r="W7" i="1" s="1"/>
  <c r="O7" i="1"/>
  <c r="X7" i="1" s="1"/>
  <c r="P7" i="1"/>
  <c r="Y7" i="1" s="1"/>
  <c r="Q7" i="1"/>
  <c r="Z7" i="1" s="1"/>
  <c r="R7" i="1"/>
  <c r="AA7" i="1" s="1"/>
  <c r="M8" i="1"/>
  <c r="V8" i="1" s="1"/>
  <c r="N8" i="1"/>
  <c r="W8" i="1" s="1"/>
  <c r="O8" i="1"/>
  <c r="X8" i="1" s="1"/>
  <c r="P8" i="1"/>
  <c r="Y8" i="1" s="1"/>
  <c r="Q8" i="1"/>
  <c r="Z8" i="1" s="1"/>
  <c r="R8" i="1"/>
  <c r="AA8" i="1" s="1"/>
  <c r="M9" i="1"/>
  <c r="V9" i="1" s="1"/>
  <c r="N9" i="1"/>
  <c r="W9" i="1" s="1"/>
  <c r="O9" i="1"/>
  <c r="X9" i="1" s="1"/>
  <c r="P9" i="1"/>
  <c r="Y9" i="1" s="1"/>
  <c r="Q9" i="1"/>
  <c r="Z9" i="1" s="1"/>
  <c r="R9" i="1"/>
  <c r="AA9" i="1" s="1"/>
  <c r="M10" i="1"/>
  <c r="V10" i="1" s="1"/>
  <c r="N10" i="1"/>
  <c r="W10" i="1" s="1"/>
  <c r="O10" i="1"/>
  <c r="X10" i="1" s="1"/>
  <c r="P10" i="1"/>
  <c r="Y10" i="1" s="1"/>
  <c r="Q10" i="1"/>
  <c r="Z10" i="1" s="1"/>
  <c r="R10" i="1"/>
  <c r="AA10" i="1" s="1"/>
  <c r="M11" i="1"/>
  <c r="V11" i="1" s="1"/>
  <c r="N11" i="1"/>
  <c r="W11" i="1" s="1"/>
  <c r="O11" i="1"/>
  <c r="X11" i="1" s="1"/>
  <c r="P11" i="1"/>
  <c r="Y11" i="1" s="1"/>
  <c r="Q11" i="1"/>
  <c r="Z11" i="1" s="1"/>
  <c r="R11" i="1"/>
  <c r="AA11" i="1" s="1"/>
  <c r="L4" i="1"/>
  <c r="U4" i="1" s="1"/>
  <c r="L5" i="1"/>
  <c r="U5" i="1" s="1"/>
  <c r="L6" i="1"/>
  <c r="U6" i="1" s="1"/>
  <c r="L7" i="1"/>
  <c r="U7" i="1" s="1"/>
  <c r="L8" i="1"/>
  <c r="U8" i="1" s="1"/>
  <c r="L9" i="1"/>
  <c r="U9" i="1" s="1"/>
  <c r="L10" i="1"/>
  <c r="U10" i="1" s="1"/>
  <c r="L11" i="1"/>
  <c r="U11" i="1" s="1"/>
  <c r="L3" i="1"/>
  <c r="U3" i="1" s="1"/>
  <c r="J31" i="1"/>
  <c r="F31" i="1"/>
  <c r="G31" i="1"/>
  <c r="H31" i="1"/>
  <c r="I31" i="1"/>
  <c r="C31" i="1"/>
  <c r="D31" i="1"/>
  <c r="E31" i="1"/>
  <c r="AB22" i="1" l="1"/>
  <c r="Z23" i="1"/>
  <c r="AA22" i="1"/>
  <c r="V22" i="1"/>
  <c r="W21" i="1"/>
  <c r="Z20" i="1"/>
  <c r="W16" i="1"/>
  <c r="X24" i="1"/>
  <c r="X21" i="1"/>
  <c r="X18" i="1"/>
  <c r="W24" i="1"/>
  <c r="AA19" i="1"/>
  <c r="W18" i="1"/>
  <c r="AA16" i="1"/>
  <c r="V24" i="1"/>
  <c r="V21" i="1"/>
  <c r="Z19" i="1"/>
  <c r="V18" i="1"/>
  <c r="J19" i="1"/>
  <c r="S19" i="1" s="1"/>
  <c r="P22" i="1"/>
  <c r="Z16" i="1"/>
  <c r="U24" i="1"/>
  <c r="U21" i="1"/>
  <c r="Y19" i="1"/>
  <c r="U18" i="1"/>
  <c r="X22" i="1"/>
  <c r="AB20" i="1"/>
  <c r="X19" i="1"/>
  <c r="AB17" i="1"/>
  <c r="X16" i="1"/>
  <c r="AA23" i="1"/>
  <c r="W22" i="1"/>
  <c r="AA20" i="1"/>
  <c r="AA17" i="1"/>
  <c r="V19" i="1"/>
  <c r="Z17" i="1"/>
  <c r="V16" i="1"/>
  <c r="Y23" i="1"/>
  <c r="U22" i="1"/>
  <c r="Y20" i="1"/>
  <c r="Y17" i="1"/>
  <c r="X23" i="1"/>
  <c r="AB21" i="1"/>
  <c r="X20" i="1"/>
  <c r="AB18" i="1"/>
  <c r="X17" i="1"/>
  <c r="AA24" i="1"/>
  <c r="W23" i="1"/>
  <c r="AA21" i="1"/>
  <c r="W20" i="1"/>
  <c r="W17" i="1"/>
  <c r="Z24" i="1"/>
  <c r="V23" i="1"/>
  <c r="Z21" i="1"/>
  <c r="V20" i="1"/>
  <c r="Z18" i="1"/>
  <c r="V17" i="1"/>
  <c r="Y24" i="1"/>
  <c r="U23" i="1"/>
  <c r="Y21" i="1"/>
  <c r="U20" i="1"/>
  <c r="Y18" i="1"/>
  <c r="U17" i="1"/>
  <c r="F21" i="1"/>
  <c r="O21" i="1" s="1"/>
  <c r="J16" i="1"/>
  <c r="AB16" i="1" s="1"/>
  <c r="E21" i="1"/>
  <c r="N21" i="1" s="1"/>
  <c r="I16" i="1"/>
  <c r="R16" i="1" s="1"/>
  <c r="D24" i="1"/>
  <c r="M24" i="1" s="1"/>
  <c r="D21" i="1"/>
  <c r="M21" i="1" s="1"/>
  <c r="H16" i="1"/>
  <c r="Q16" i="1" s="1"/>
  <c r="J22" i="1"/>
  <c r="S22" i="1" s="1"/>
  <c r="I22" i="1"/>
  <c r="R22" i="1" s="1"/>
  <c r="H22" i="1"/>
  <c r="Z22" i="1" s="1"/>
  <c r="I19" i="1"/>
  <c r="R19" i="1" s="1"/>
  <c r="J20" i="1"/>
  <c r="S20" i="1" s="1"/>
  <c r="H19" i="1"/>
  <c r="Q19" i="1" s="1"/>
  <c r="F24" i="1"/>
  <c r="O24" i="1" s="1"/>
  <c r="F18" i="1"/>
  <c r="O18" i="1" s="1"/>
  <c r="D18" i="1"/>
  <c r="M18" i="1" s="1"/>
  <c r="C24" i="1"/>
  <c r="L24" i="1" s="1"/>
  <c r="G22" i="1"/>
  <c r="Y22" i="1" s="1"/>
  <c r="C21" i="1"/>
  <c r="L21" i="1" s="1"/>
  <c r="G19" i="1"/>
  <c r="P19" i="1" s="1"/>
  <c r="C18" i="1"/>
  <c r="L18" i="1" s="1"/>
  <c r="C16" i="1"/>
  <c r="L16" i="1" s="1"/>
  <c r="G16" i="1"/>
  <c r="Y16" i="1" s="1"/>
  <c r="J23" i="1"/>
  <c r="AB23" i="1" s="1"/>
  <c r="F22" i="1"/>
  <c r="O22" i="1" s="1"/>
  <c r="F19" i="1"/>
  <c r="O19" i="1" s="1"/>
  <c r="J17" i="1"/>
  <c r="S17" i="1" s="1"/>
  <c r="F16" i="1"/>
  <c r="O16" i="1" s="1"/>
  <c r="I23" i="1"/>
  <c r="R23" i="1" s="1"/>
  <c r="E22" i="1"/>
  <c r="N22" i="1" s="1"/>
  <c r="I20" i="1"/>
  <c r="R20" i="1" s="1"/>
  <c r="E19" i="1"/>
  <c r="W19" i="1" s="1"/>
  <c r="I17" i="1"/>
  <c r="R17" i="1" s="1"/>
  <c r="E16" i="1"/>
  <c r="N16" i="1" s="1"/>
  <c r="H23" i="1"/>
  <c r="Q23" i="1" s="1"/>
  <c r="D22" i="1"/>
  <c r="M22" i="1" s="1"/>
  <c r="H20" i="1"/>
  <c r="Q20" i="1" s="1"/>
  <c r="D19" i="1"/>
  <c r="M19" i="1" s="1"/>
  <c r="H17" i="1"/>
  <c r="Q17" i="1" s="1"/>
  <c r="D16" i="1"/>
  <c r="M16" i="1" s="1"/>
  <c r="G23" i="1"/>
  <c r="P23" i="1" s="1"/>
  <c r="C22" i="1"/>
  <c r="L22" i="1" s="1"/>
  <c r="G20" i="1"/>
  <c r="P20" i="1" s="1"/>
  <c r="C19" i="1"/>
  <c r="L19" i="1" s="1"/>
  <c r="G17" i="1"/>
  <c r="P17" i="1" s="1"/>
  <c r="E18" i="1"/>
  <c r="N18" i="1" s="1"/>
  <c r="J24" i="1"/>
  <c r="AB24" i="1" s="1"/>
  <c r="F23" i="1"/>
  <c r="O23" i="1" s="1"/>
  <c r="J21" i="1"/>
  <c r="S21" i="1" s="1"/>
  <c r="F20" i="1"/>
  <c r="O20" i="1" s="1"/>
  <c r="J18" i="1"/>
  <c r="S18" i="1" s="1"/>
  <c r="F17" i="1"/>
  <c r="O17" i="1" s="1"/>
  <c r="I24" i="1"/>
  <c r="R24" i="1" s="1"/>
  <c r="E23" i="1"/>
  <c r="N23" i="1" s="1"/>
  <c r="I21" i="1"/>
  <c r="R21" i="1" s="1"/>
  <c r="E20" i="1"/>
  <c r="N20" i="1" s="1"/>
  <c r="I18" i="1"/>
  <c r="AA18" i="1" s="1"/>
  <c r="E17" i="1"/>
  <c r="N17" i="1" s="1"/>
  <c r="H24" i="1"/>
  <c r="Q24" i="1" s="1"/>
  <c r="D23" i="1"/>
  <c r="M23" i="1" s="1"/>
  <c r="H21" i="1"/>
  <c r="Q21" i="1" s="1"/>
  <c r="D20" i="1"/>
  <c r="M20" i="1" s="1"/>
  <c r="H18" i="1"/>
  <c r="Q18" i="1" s="1"/>
  <c r="D17" i="1"/>
  <c r="M17" i="1" s="1"/>
  <c r="E24" i="1"/>
  <c r="N24" i="1" s="1"/>
  <c r="G24" i="1"/>
  <c r="P24" i="1" s="1"/>
  <c r="C23" i="1"/>
  <c r="L23" i="1" s="1"/>
  <c r="G21" i="1"/>
  <c r="P21" i="1" s="1"/>
  <c r="C20" i="1"/>
  <c r="L20" i="1" s="1"/>
  <c r="G18" i="1"/>
  <c r="P18" i="1" s="1"/>
  <c r="C17" i="1"/>
  <c r="L17" i="1" s="1"/>
  <c r="U16" i="1" l="1"/>
  <c r="U19" i="1"/>
  <c r="N19" i="1"/>
  <c r="AB19" i="1"/>
  <c r="R18" i="1"/>
  <c r="I27" i="1" s="1"/>
  <c r="S23" i="1"/>
  <c r="P16" i="1"/>
  <c r="G26" i="1" s="1"/>
  <c r="Q22" i="1"/>
  <c r="H27" i="1" s="1"/>
  <c r="S16" i="1"/>
  <c r="E26" i="1"/>
  <c r="C26" i="1"/>
  <c r="C27" i="1"/>
  <c r="E27" i="1"/>
  <c r="D27" i="1"/>
  <c r="D26" i="1"/>
  <c r="F26" i="1"/>
  <c r="S24" i="1"/>
  <c r="F27" i="1"/>
  <c r="I26" i="1" l="1"/>
  <c r="H26" i="1"/>
  <c r="J26" i="1"/>
  <c r="G27" i="1"/>
  <c r="J27" i="1"/>
</calcChain>
</file>

<file path=xl/sharedStrings.xml><?xml version="1.0" encoding="utf-8"?>
<sst xmlns="http://schemas.openxmlformats.org/spreadsheetml/2006/main" count="64" uniqueCount="54">
  <si>
    <t>AVG</t>
  </si>
  <si>
    <t>Recognition of EEG Signal Motor Imagery Intention Based on Deep Multi-View Feature Learning</t>
  </si>
  <si>
    <t xml:space="preserve">[X] </t>
  </si>
  <si>
    <t>Densely Feature Fusion Based on Convolutional Neural Networks for Motor Imagery EEG Classification</t>
  </si>
  <si>
    <t>[7]</t>
  </si>
  <si>
    <t>Separable common spatio-spectral patterns for motor imagery BCI systems</t>
  </si>
  <si>
    <t>Learning Temporal Information for Brain-Computer Interface Using Convolutional Neural Networks</t>
  </si>
  <si>
    <t>Classification of multiple motor imagery using deep convolutional neural networks and spatial filter</t>
  </si>
  <si>
    <t>User-customized brain computer interfaces using Bayesian optimization</t>
  </si>
  <si>
    <t>[43]</t>
  </si>
  <si>
    <t>Filter Bank Common Spatial Pattern (FBCSP) in Brain-Computer Interface</t>
  </si>
  <si>
    <t>[X]</t>
  </si>
  <si>
    <t>DFFN [7]</t>
  </si>
  <si>
    <t xml:space="preserve">  SCSSP [44]</t>
  </si>
  <si>
    <t>CW-CNN [42]</t>
  </si>
  <si>
    <t>FBCSP-SVM [42]</t>
  </si>
  <si>
    <t>Monolithic Network [46]</t>
  </si>
  <si>
    <t>BO [43]</t>
  </si>
  <si>
    <t>FBCSP [41]</t>
  </si>
  <si>
    <t>Classification accuracy</t>
  </si>
  <si>
    <t>https://www.researchgate.net/publication/342401651_Recognition_of_EEG_Signal_Motor_Imagery_Intention_Based_on_Deep_Multi-View_Feature_Learning</t>
  </si>
  <si>
    <t>Motor imagery classification based on bilinear sub-manifold learning of symmetric positive-definite matrices</t>
  </si>
  <si>
    <t>[48]</t>
  </si>
  <si>
    <t>Optimizing Single-Trial EEG Classification by Stationary Matrix Logistic Regression in Brain-Computer Interface</t>
  </si>
  <si>
    <t>[47]</t>
  </si>
  <si>
    <t>Application of artificial bee colony algorithm in feature optimization for motor imagery EEG classification</t>
  </si>
  <si>
    <t>[2]</t>
  </si>
  <si>
    <t>A multi-class EEG-based BCI classification using multivariate empirical mode decomposition based filtering and Riemannian geometry</t>
  </si>
  <si>
    <t>[45]</t>
  </si>
  <si>
    <t>TSSM-SVM [48]</t>
  </si>
  <si>
    <t>sMLR [47]</t>
  </si>
  <si>
    <t>Miao et al. [2]</t>
  </si>
  <si>
    <t>SS-MEMDBF [45]</t>
  </si>
  <si>
    <t>Kappa score</t>
  </si>
  <si>
    <t>A Novel Channel Selection Method for BCI Classification Using Dynamic Channel Relevance</t>
  </si>
  <si>
    <t>Sinc-based convolutional neural networks for EEG-BCI-based motor imagery classification</t>
  </si>
  <si>
    <t>Buoni risultati ma preprocess esteso. Inoltre fa comparazioni binarie (e.g. piede vs lingua, sinistra vs piede etc). In più non riporta il Kappa score</t>
  </si>
  <si>
    <t>A Sliding Window Common Spatial Pattern for Enhancing Motor Imagery Classification in EEG-BCI</t>
  </si>
  <si>
    <t>Risultati discreti ma in linea con gli altri. Anche lui fa comparazione a coppie</t>
  </si>
  <si>
    <t>EEG representation approach based on Kernel Canonical Correlation Analysis highlighting discriminative patterns for BCI applications</t>
  </si>
  <si>
    <t xml:space="preserve">Titolo </t>
  </si>
  <si>
    <t>Note</t>
  </si>
  <si>
    <t>Riporta solo accuracy media attorno al 75%. Nessun risultato per singolo soggetto</t>
  </si>
  <si>
    <t>Other Paper based in dataset 2a</t>
  </si>
  <si>
    <t>Risultati buoni (intorno al 81%). Utilizza una versione modificata del FBCSP dove le feature estratte tramite il FBCSP sono ulteriormente modificate prima della classificazione. Riporta i risultati per ogni soggetto. No kappa score</t>
  </si>
  <si>
    <t>EEGNet + VAE</t>
  </si>
  <si>
    <t>T score</t>
  </si>
  <si>
    <t>P value from T score</t>
  </si>
  <si>
    <t>P value (wilcoxon)</t>
  </si>
  <si>
    <t>Difference</t>
  </si>
  <si>
    <t>ABS difference</t>
  </si>
  <si>
    <t>Rank average</t>
  </si>
  <si>
    <t>smaller sum</t>
  </si>
  <si>
    <t xml:space="preserve">sample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</si>
</sst>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342401651_Recognition_of_EEG_Signal_Motor_Imagery_Intention_Based_on_Deep_Multi-View_Feature_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H42"/>
  <sheetViews>
    <sheetView workbookViewId="0">
      <selection activeCell="J12" sqref="J12"/>
    </sheetView>
  </sheetViews>
  <sheetFormatPr defaultRowHeight="14.4" x14ac:dyDescent="0.3"/>
  <cols>
    <col min="1" max="1" width="12.33203125" style="9" customWidth="1"/>
    <col min="2" max="9" width="14.77734375" style="9" customWidth="1"/>
    <col min="10" max="10" width="9.5546875" style="9" bestFit="1" customWidth="1"/>
    <col min="11" max="11" width="8.88671875" style="9"/>
    <col min="12" max="28" width="8.88671875" style="9" hidden="1" customWidth="1"/>
    <col min="29" max="30" width="8.88671875" style="9"/>
    <col min="31" max="31" width="92" style="9" bestFit="1" customWidth="1"/>
    <col min="32" max="32" width="19.44140625" style="9" customWidth="1"/>
    <col min="33" max="16384" width="8.88671875" style="9"/>
  </cols>
  <sheetData>
    <row r="1" spans="1:34" x14ac:dyDescent="0.3">
      <c r="A1" s="30" t="s">
        <v>19</v>
      </c>
      <c r="B1" s="30"/>
      <c r="C1" s="30"/>
      <c r="D1" s="30"/>
      <c r="E1" s="30"/>
      <c r="F1" s="30"/>
      <c r="G1" s="30"/>
      <c r="H1" s="30"/>
      <c r="I1" s="30"/>
    </row>
    <row r="2" spans="1:34" ht="57.6" customHeight="1" x14ac:dyDescent="0.3">
      <c r="B2" s="9" t="s">
        <v>45</v>
      </c>
      <c r="C2" s="3" t="s">
        <v>18</v>
      </c>
      <c r="D2" s="3" t="s">
        <v>17</v>
      </c>
      <c r="E2" s="3" t="s">
        <v>16</v>
      </c>
      <c r="F2" s="3" t="s">
        <v>15</v>
      </c>
      <c r="G2" s="3" t="s">
        <v>14</v>
      </c>
      <c r="H2" s="3" t="s">
        <v>13</v>
      </c>
      <c r="I2" s="3" t="s">
        <v>12</v>
      </c>
      <c r="J2" s="3" t="s">
        <v>11</v>
      </c>
      <c r="L2" s="30" t="s">
        <v>49</v>
      </c>
      <c r="M2" s="30"/>
      <c r="N2" s="30"/>
      <c r="O2" s="30"/>
      <c r="P2" s="30"/>
      <c r="Q2" s="30"/>
      <c r="R2" s="30"/>
      <c r="S2" s="30"/>
      <c r="U2" s="32" t="s">
        <v>50</v>
      </c>
      <c r="V2" s="32"/>
      <c r="W2" s="32"/>
      <c r="X2" s="32"/>
      <c r="Y2" s="32"/>
      <c r="Z2" s="32"/>
      <c r="AA2" s="32"/>
      <c r="AB2" s="32"/>
      <c r="AC2" s="3"/>
    </row>
    <row r="3" spans="1:34" x14ac:dyDescent="0.3">
      <c r="A3" s="10">
        <v>1</v>
      </c>
      <c r="B3" s="25">
        <v>84.837970370370357</v>
      </c>
      <c r="C3" s="46">
        <v>76</v>
      </c>
      <c r="D3" s="47">
        <v>82.12</v>
      </c>
      <c r="E3" s="47">
        <v>83.13</v>
      </c>
      <c r="F3" s="47">
        <v>82.29</v>
      </c>
      <c r="G3" s="47">
        <v>86.11</v>
      </c>
      <c r="H3" s="47">
        <v>67.88</v>
      </c>
      <c r="I3" s="47">
        <v>83.2</v>
      </c>
      <c r="J3" s="48">
        <v>86.607100000000003</v>
      </c>
      <c r="L3" s="22">
        <f>$B3-C3</f>
        <v>8.8379703703703569</v>
      </c>
      <c r="M3" s="22">
        <f t="shared" ref="M3:S11" si="0">$B3-D3</f>
        <v>2.7179703703703524</v>
      </c>
      <c r="N3" s="22">
        <f t="shared" si="0"/>
        <v>1.7079703703703615</v>
      </c>
      <c r="O3" s="22">
        <f t="shared" si="0"/>
        <v>2.5479703703703507</v>
      </c>
      <c r="P3" s="22">
        <f t="shared" si="0"/>
        <v>-1.2720296296296425</v>
      </c>
      <c r="Q3" s="22">
        <f t="shared" si="0"/>
        <v>16.957970370370361</v>
      </c>
      <c r="R3" s="22">
        <f t="shared" si="0"/>
        <v>1.6379703703703541</v>
      </c>
      <c r="S3" s="22">
        <f t="shared" si="0"/>
        <v>-1.7691296296296457</v>
      </c>
      <c r="U3" s="22">
        <f>ABS(L3)</f>
        <v>8.8379703703703569</v>
      </c>
      <c r="V3" s="22">
        <f t="shared" ref="V3:AB3" si="1">ABS(M3)</f>
        <v>2.7179703703703524</v>
      </c>
      <c r="W3" s="22">
        <f t="shared" si="1"/>
        <v>1.7079703703703615</v>
      </c>
      <c r="X3" s="22">
        <f t="shared" si="1"/>
        <v>2.5479703703703507</v>
      </c>
      <c r="Y3" s="22">
        <f t="shared" si="1"/>
        <v>1.2720296296296425</v>
      </c>
      <c r="Z3" s="22">
        <f t="shared" si="1"/>
        <v>16.957970370370361</v>
      </c>
      <c r="AA3" s="22">
        <f t="shared" si="1"/>
        <v>1.6379703703703541</v>
      </c>
      <c r="AB3" s="22">
        <f t="shared" si="1"/>
        <v>1.7691296296296457</v>
      </c>
      <c r="AC3" s="22"/>
      <c r="AD3" s="11">
        <v>41</v>
      </c>
      <c r="AE3" s="12" t="s">
        <v>10</v>
      </c>
    </row>
    <row r="4" spans="1:34" x14ac:dyDescent="0.3">
      <c r="A4" s="10">
        <v>2</v>
      </c>
      <c r="B4" s="26">
        <v>75.231481481481467</v>
      </c>
      <c r="C4" s="49">
        <v>56.5</v>
      </c>
      <c r="D4" s="50">
        <v>44.86</v>
      </c>
      <c r="E4" s="50">
        <v>65.45</v>
      </c>
      <c r="F4" s="50">
        <v>60.42</v>
      </c>
      <c r="G4" s="50">
        <v>60.76</v>
      </c>
      <c r="H4" s="50">
        <v>42.18</v>
      </c>
      <c r="I4" s="50">
        <v>65.69</v>
      </c>
      <c r="J4" s="51">
        <v>61.261299999999999</v>
      </c>
      <c r="L4" s="22">
        <f t="shared" ref="L4:L11" si="2">$B4-C4</f>
        <v>18.731481481481467</v>
      </c>
      <c r="M4" s="22">
        <f t="shared" si="0"/>
        <v>30.371481481481467</v>
      </c>
      <c r="N4" s="22">
        <f t="shared" si="0"/>
        <v>9.7814814814814639</v>
      </c>
      <c r="O4" s="22">
        <f t="shared" si="0"/>
        <v>14.811481481481465</v>
      </c>
      <c r="P4" s="22">
        <f t="shared" si="0"/>
        <v>14.471481481481469</v>
      </c>
      <c r="Q4" s="22">
        <f t="shared" si="0"/>
        <v>33.051481481481467</v>
      </c>
      <c r="R4" s="22">
        <f t="shared" si="0"/>
        <v>9.541481481481469</v>
      </c>
      <c r="S4" s="22">
        <f t="shared" si="0"/>
        <v>13.970181481481468</v>
      </c>
      <c r="U4" s="22">
        <f t="shared" ref="U4:U11" si="3">ABS(L4)</f>
        <v>18.731481481481467</v>
      </c>
      <c r="V4" s="22">
        <f t="shared" ref="V4:V11" si="4">ABS(M4)</f>
        <v>30.371481481481467</v>
      </c>
      <c r="W4" s="22">
        <f t="shared" ref="W4:W11" si="5">ABS(N4)</f>
        <v>9.7814814814814639</v>
      </c>
      <c r="X4" s="22">
        <f t="shared" ref="X4:X11" si="6">ABS(O4)</f>
        <v>14.811481481481465</v>
      </c>
      <c r="Y4" s="22">
        <f t="shared" ref="Y4:Y11" si="7">ABS(P4)</f>
        <v>14.471481481481469</v>
      </c>
      <c r="Z4" s="22">
        <f t="shared" ref="Z4:Z11" si="8">ABS(Q4)</f>
        <v>33.051481481481467</v>
      </c>
      <c r="AA4" s="22">
        <f t="shared" ref="AA4:AA11" si="9">ABS(R4)</f>
        <v>9.541481481481469</v>
      </c>
      <c r="AB4" s="22">
        <f t="shared" ref="AB4:AB11" si="10">ABS(S4)</f>
        <v>13.970181481481468</v>
      </c>
      <c r="AC4" s="22"/>
      <c r="AD4" s="11" t="s">
        <v>9</v>
      </c>
      <c r="AE4" s="13" t="s">
        <v>8</v>
      </c>
    </row>
    <row r="5" spans="1:34" x14ac:dyDescent="0.3">
      <c r="A5" s="10">
        <v>3</v>
      </c>
      <c r="B5" s="26">
        <v>90.149174074074082</v>
      </c>
      <c r="C5" s="49">
        <v>81.25</v>
      </c>
      <c r="D5" s="50">
        <v>86.6</v>
      </c>
      <c r="E5" s="50">
        <v>80.290000000000006</v>
      </c>
      <c r="F5" s="50">
        <v>82.99</v>
      </c>
      <c r="G5" s="50">
        <v>86.81</v>
      </c>
      <c r="H5" s="50">
        <v>77.87</v>
      </c>
      <c r="I5" s="50">
        <v>90.29</v>
      </c>
      <c r="J5" s="51">
        <v>87.2727</v>
      </c>
      <c r="L5" s="22">
        <f t="shared" si="2"/>
        <v>8.8991740740740823</v>
      </c>
      <c r="M5" s="22">
        <f t="shared" si="0"/>
        <v>3.549174074074088</v>
      </c>
      <c r="N5" s="22">
        <f t="shared" si="0"/>
        <v>9.8591740740740761</v>
      </c>
      <c r="O5" s="22">
        <f t="shared" si="0"/>
        <v>7.1591740740740875</v>
      </c>
      <c r="P5" s="22">
        <f t="shared" si="0"/>
        <v>3.3391740740740801</v>
      </c>
      <c r="Q5" s="22">
        <f t="shared" si="0"/>
        <v>12.279174074074078</v>
      </c>
      <c r="R5" s="22">
        <f t="shared" si="0"/>
        <v>-0.14082592592592391</v>
      </c>
      <c r="S5" s="22">
        <f t="shared" si="0"/>
        <v>2.876474074074082</v>
      </c>
      <c r="U5" s="22">
        <f t="shared" si="3"/>
        <v>8.8991740740740823</v>
      </c>
      <c r="V5" s="22">
        <f t="shared" si="4"/>
        <v>3.549174074074088</v>
      </c>
      <c r="W5" s="22">
        <f t="shared" si="5"/>
        <v>9.8591740740740761</v>
      </c>
      <c r="X5" s="22">
        <f t="shared" si="6"/>
        <v>7.1591740740740875</v>
      </c>
      <c r="Y5" s="22">
        <f t="shared" si="7"/>
        <v>3.3391740740740801</v>
      </c>
      <c r="Z5" s="22">
        <f t="shared" si="8"/>
        <v>12.279174074074078</v>
      </c>
      <c r="AA5" s="22">
        <f t="shared" si="9"/>
        <v>0.14082592592592391</v>
      </c>
      <c r="AB5" s="22">
        <f t="shared" si="10"/>
        <v>2.876474074074082</v>
      </c>
      <c r="AC5" s="22"/>
      <c r="AD5" s="11">
        <v>46</v>
      </c>
      <c r="AE5" s="13" t="s">
        <v>7</v>
      </c>
    </row>
    <row r="6" spans="1:34" x14ac:dyDescent="0.3">
      <c r="A6" s="10">
        <v>4</v>
      </c>
      <c r="B6" s="26">
        <v>75.270066666666665</v>
      </c>
      <c r="C6" s="49">
        <v>61</v>
      </c>
      <c r="D6" s="50">
        <v>66.28</v>
      </c>
      <c r="E6" s="50">
        <v>81.599999999999994</v>
      </c>
      <c r="F6" s="50">
        <v>72.569999999999993</v>
      </c>
      <c r="G6" s="50">
        <v>67.36</v>
      </c>
      <c r="H6" s="50">
        <v>51.77</v>
      </c>
      <c r="I6" s="50">
        <v>69.42</v>
      </c>
      <c r="J6" s="51">
        <v>75.2</v>
      </c>
      <c r="L6" s="22">
        <f t="shared" si="2"/>
        <v>14.270066666666665</v>
      </c>
      <c r="M6" s="22">
        <f t="shared" si="0"/>
        <v>8.9900666666666638</v>
      </c>
      <c r="N6" s="22">
        <f t="shared" si="0"/>
        <v>-6.3299333333333294</v>
      </c>
      <c r="O6" s="22">
        <f t="shared" si="0"/>
        <v>2.7000666666666717</v>
      </c>
      <c r="P6" s="22">
        <f t="shared" si="0"/>
        <v>7.9100666666666655</v>
      </c>
      <c r="Q6" s="22">
        <f t="shared" si="0"/>
        <v>23.500066666666662</v>
      </c>
      <c r="R6" s="22">
        <f t="shared" si="0"/>
        <v>5.8500666666666632</v>
      </c>
      <c r="S6" s="22">
        <f t="shared" si="0"/>
        <v>7.0066666666662059E-2</v>
      </c>
      <c r="U6" s="22">
        <f t="shared" si="3"/>
        <v>14.270066666666665</v>
      </c>
      <c r="V6" s="22">
        <f t="shared" si="4"/>
        <v>8.9900666666666638</v>
      </c>
      <c r="W6" s="22">
        <f t="shared" si="5"/>
        <v>6.3299333333333294</v>
      </c>
      <c r="X6" s="22">
        <f t="shared" si="6"/>
        <v>2.7000666666666717</v>
      </c>
      <c r="Y6" s="22">
        <f t="shared" si="7"/>
        <v>7.9100666666666655</v>
      </c>
      <c r="Z6" s="22">
        <f t="shared" si="8"/>
        <v>23.500066666666662</v>
      </c>
      <c r="AA6" s="22">
        <f t="shared" si="9"/>
        <v>5.8500666666666632</v>
      </c>
      <c r="AB6" s="22">
        <f t="shared" si="10"/>
        <v>7.0066666666662059E-2</v>
      </c>
      <c r="AC6" s="22"/>
      <c r="AD6" s="11">
        <v>42</v>
      </c>
      <c r="AE6" s="12" t="s">
        <v>6</v>
      </c>
    </row>
    <row r="7" spans="1:34" x14ac:dyDescent="0.3">
      <c r="A7" s="10">
        <v>5</v>
      </c>
      <c r="B7" s="26">
        <v>82.381688888888903</v>
      </c>
      <c r="C7" s="49">
        <v>55</v>
      </c>
      <c r="D7" s="50">
        <v>48.72</v>
      </c>
      <c r="E7" s="50">
        <v>76.7</v>
      </c>
      <c r="F7" s="50">
        <v>60.07</v>
      </c>
      <c r="G7" s="50">
        <v>62.5</v>
      </c>
      <c r="H7" s="50">
        <v>50.17</v>
      </c>
      <c r="I7" s="50">
        <v>61.65</v>
      </c>
      <c r="J7" s="51">
        <v>64.545500000000004</v>
      </c>
      <c r="L7" s="22">
        <f t="shared" si="2"/>
        <v>27.381688888888903</v>
      </c>
      <c r="M7" s="22">
        <f t="shared" si="0"/>
        <v>33.661688888888904</v>
      </c>
      <c r="N7" s="22">
        <f t="shared" si="0"/>
        <v>5.6816888888888997</v>
      </c>
      <c r="O7" s="22">
        <f t="shared" si="0"/>
        <v>22.311688888888902</v>
      </c>
      <c r="P7" s="22">
        <f t="shared" si="0"/>
        <v>19.881688888888903</v>
      </c>
      <c r="Q7" s="22">
        <f t="shared" si="0"/>
        <v>32.211688888888901</v>
      </c>
      <c r="R7" s="22">
        <f t="shared" si="0"/>
        <v>20.731688888888904</v>
      </c>
      <c r="S7" s="22">
        <f t="shared" si="0"/>
        <v>17.836188888888898</v>
      </c>
      <c r="U7" s="22">
        <f t="shared" si="3"/>
        <v>27.381688888888903</v>
      </c>
      <c r="V7" s="22">
        <f t="shared" si="4"/>
        <v>33.661688888888904</v>
      </c>
      <c r="W7" s="22">
        <f t="shared" si="5"/>
        <v>5.6816888888888997</v>
      </c>
      <c r="X7" s="22">
        <f t="shared" si="6"/>
        <v>22.311688888888902</v>
      </c>
      <c r="Y7" s="22">
        <f t="shared" si="7"/>
        <v>19.881688888888903</v>
      </c>
      <c r="Z7" s="22">
        <f t="shared" si="8"/>
        <v>32.211688888888901</v>
      </c>
      <c r="AA7" s="22">
        <f t="shared" si="9"/>
        <v>20.731688888888904</v>
      </c>
      <c r="AB7" s="22">
        <f t="shared" si="10"/>
        <v>17.836188888888898</v>
      </c>
      <c r="AC7" s="22"/>
      <c r="AD7" s="11">
        <v>44</v>
      </c>
      <c r="AE7" s="12" t="s">
        <v>5</v>
      </c>
    </row>
    <row r="8" spans="1:34" x14ac:dyDescent="0.3">
      <c r="A8" s="10">
        <v>6</v>
      </c>
      <c r="B8" s="26">
        <v>84.760803703703687</v>
      </c>
      <c r="C8" s="49">
        <v>45.25</v>
      </c>
      <c r="D8" s="50">
        <v>53.3</v>
      </c>
      <c r="E8" s="50">
        <v>71.12</v>
      </c>
      <c r="F8" s="50">
        <v>44.1</v>
      </c>
      <c r="G8" s="50">
        <v>45.14</v>
      </c>
      <c r="H8" s="50">
        <v>45.97</v>
      </c>
      <c r="I8" s="50">
        <v>60.74</v>
      </c>
      <c r="J8" s="51">
        <v>65.909099999999995</v>
      </c>
      <c r="L8" s="22">
        <f t="shared" si="2"/>
        <v>39.510803703703687</v>
      </c>
      <c r="M8" s="22">
        <f t="shared" si="0"/>
        <v>31.460803703703689</v>
      </c>
      <c r="N8" s="22">
        <f t="shared" si="0"/>
        <v>13.640803703703682</v>
      </c>
      <c r="O8" s="22">
        <f t="shared" si="0"/>
        <v>40.660803703703685</v>
      </c>
      <c r="P8" s="22">
        <f t="shared" si="0"/>
        <v>39.620803703703686</v>
      </c>
      <c r="Q8" s="22">
        <f t="shared" si="0"/>
        <v>38.790803703703688</v>
      </c>
      <c r="R8" s="22">
        <f t="shared" si="0"/>
        <v>24.020803703703685</v>
      </c>
      <c r="S8" s="22">
        <f t="shared" si="0"/>
        <v>18.851703703703691</v>
      </c>
      <c r="U8" s="22">
        <f t="shared" si="3"/>
        <v>39.510803703703687</v>
      </c>
      <c r="V8" s="22">
        <f t="shared" si="4"/>
        <v>31.460803703703689</v>
      </c>
      <c r="W8" s="22">
        <f t="shared" si="5"/>
        <v>13.640803703703682</v>
      </c>
      <c r="X8" s="22">
        <f t="shared" si="6"/>
        <v>40.660803703703685</v>
      </c>
      <c r="Y8" s="22">
        <f t="shared" si="7"/>
        <v>39.620803703703686</v>
      </c>
      <c r="Z8" s="22">
        <f t="shared" si="8"/>
        <v>38.790803703703688</v>
      </c>
      <c r="AA8" s="22">
        <f t="shared" si="9"/>
        <v>24.020803703703685</v>
      </c>
      <c r="AB8" s="22">
        <f t="shared" si="10"/>
        <v>18.851703703703691</v>
      </c>
      <c r="AC8" s="22"/>
      <c r="AD8" s="11" t="s">
        <v>4</v>
      </c>
      <c r="AE8" s="12" t="s">
        <v>3</v>
      </c>
    </row>
    <row r="9" spans="1:34" x14ac:dyDescent="0.3">
      <c r="A9" s="10">
        <v>7</v>
      </c>
      <c r="B9" s="26">
        <v>87.229940740740744</v>
      </c>
      <c r="C9" s="49">
        <v>82.75</v>
      </c>
      <c r="D9" s="50">
        <v>72.64</v>
      </c>
      <c r="E9" s="50">
        <v>84</v>
      </c>
      <c r="F9" s="50">
        <v>86.11</v>
      </c>
      <c r="G9" s="50">
        <v>90.63</v>
      </c>
      <c r="H9" s="50">
        <v>87.5</v>
      </c>
      <c r="I9" s="50">
        <v>85.18</v>
      </c>
      <c r="J9" s="51">
        <v>83.783799999999999</v>
      </c>
      <c r="L9" s="22">
        <f t="shared" si="2"/>
        <v>4.4799407407407443</v>
      </c>
      <c r="M9" s="22">
        <f t="shared" si="0"/>
        <v>14.589940740740744</v>
      </c>
      <c r="N9" s="22">
        <f t="shared" si="0"/>
        <v>3.2299407407407443</v>
      </c>
      <c r="O9" s="22">
        <f t="shared" si="0"/>
        <v>1.1199407407407449</v>
      </c>
      <c r="P9" s="22">
        <f t="shared" si="0"/>
        <v>-3.4000592592592511</v>
      </c>
      <c r="Q9" s="22">
        <f t="shared" si="0"/>
        <v>-0.27005925925925567</v>
      </c>
      <c r="R9" s="22">
        <f t="shared" si="0"/>
        <v>2.0499407407407375</v>
      </c>
      <c r="S9" s="22">
        <f t="shared" si="0"/>
        <v>3.4461407407407449</v>
      </c>
      <c r="U9" s="22">
        <f t="shared" si="3"/>
        <v>4.4799407407407443</v>
      </c>
      <c r="V9" s="22">
        <f t="shared" si="4"/>
        <v>14.589940740740744</v>
      </c>
      <c r="W9" s="22">
        <f t="shared" si="5"/>
        <v>3.2299407407407443</v>
      </c>
      <c r="X9" s="22">
        <f t="shared" si="6"/>
        <v>1.1199407407407449</v>
      </c>
      <c r="Y9" s="22">
        <f t="shared" si="7"/>
        <v>3.4000592592592511</v>
      </c>
      <c r="Z9" s="22">
        <f t="shared" si="8"/>
        <v>0.27005925925925567</v>
      </c>
      <c r="AA9" s="22">
        <f t="shared" si="9"/>
        <v>2.0499407407407375</v>
      </c>
      <c r="AB9" s="22">
        <f t="shared" si="10"/>
        <v>3.4461407407407449</v>
      </c>
      <c r="AC9" s="22"/>
      <c r="AD9" s="11" t="s">
        <v>2</v>
      </c>
      <c r="AE9" s="9" t="s">
        <v>1</v>
      </c>
    </row>
    <row r="10" spans="1:34" x14ac:dyDescent="0.3">
      <c r="A10" s="10">
        <v>8</v>
      </c>
      <c r="B10" s="26">
        <v>88.978903703703708</v>
      </c>
      <c r="C10" s="49">
        <v>81.25</v>
      </c>
      <c r="D10" s="50">
        <v>82.33</v>
      </c>
      <c r="E10" s="50">
        <v>82.66</v>
      </c>
      <c r="F10" s="50">
        <v>77.08</v>
      </c>
      <c r="G10" s="50">
        <v>81.25</v>
      </c>
      <c r="H10" s="50">
        <v>85.79</v>
      </c>
      <c r="I10" s="50">
        <v>84.21</v>
      </c>
      <c r="J10" s="51">
        <v>89.908299999999997</v>
      </c>
      <c r="L10" s="22">
        <f t="shared" si="2"/>
        <v>7.7289037037037076</v>
      </c>
      <c r="M10" s="22">
        <f t="shared" si="0"/>
        <v>6.6489037037037093</v>
      </c>
      <c r="N10" s="22">
        <f t="shared" si="0"/>
        <v>6.318903703703711</v>
      </c>
      <c r="O10" s="22">
        <f t="shared" si="0"/>
        <v>11.898903703703709</v>
      </c>
      <c r="P10" s="22">
        <f t="shared" si="0"/>
        <v>7.7289037037037076</v>
      </c>
      <c r="Q10" s="22">
        <f t="shared" si="0"/>
        <v>3.1889037037037014</v>
      </c>
      <c r="R10" s="22">
        <f t="shared" si="0"/>
        <v>4.7689037037037139</v>
      </c>
      <c r="S10" s="22">
        <f t="shared" si="0"/>
        <v>-0.92939629629628939</v>
      </c>
      <c r="U10" s="22">
        <f t="shared" si="3"/>
        <v>7.7289037037037076</v>
      </c>
      <c r="V10" s="22">
        <f t="shared" si="4"/>
        <v>6.6489037037037093</v>
      </c>
      <c r="W10" s="22">
        <f t="shared" si="5"/>
        <v>6.318903703703711</v>
      </c>
      <c r="X10" s="22">
        <f t="shared" si="6"/>
        <v>11.898903703703709</v>
      </c>
      <c r="Y10" s="22">
        <f t="shared" si="7"/>
        <v>7.7289037037037076</v>
      </c>
      <c r="Z10" s="22">
        <f t="shared" si="8"/>
        <v>3.1889037037037014</v>
      </c>
      <c r="AA10" s="22">
        <f t="shared" si="9"/>
        <v>4.7689037037037139</v>
      </c>
      <c r="AB10" s="22">
        <f t="shared" si="10"/>
        <v>0.92939629629628939</v>
      </c>
      <c r="AC10" s="22"/>
      <c r="AG10" s="11"/>
      <c r="AH10" s="12"/>
    </row>
    <row r="11" spans="1:34" x14ac:dyDescent="0.3">
      <c r="A11" s="10">
        <v>9</v>
      </c>
      <c r="B11" s="26">
        <v>91.769548148148104</v>
      </c>
      <c r="C11" s="49">
        <v>70.75</v>
      </c>
      <c r="D11" s="50">
        <v>76.349999999999994</v>
      </c>
      <c r="E11" s="50">
        <v>80.739999999999995</v>
      </c>
      <c r="F11" s="50">
        <v>75</v>
      </c>
      <c r="G11" s="50">
        <v>77.08</v>
      </c>
      <c r="H11" s="50">
        <v>76.31</v>
      </c>
      <c r="I11" s="50">
        <v>85.48</v>
      </c>
      <c r="J11" s="51">
        <v>92.0792</v>
      </c>
      <c r="L11" s="22">
        <f t="shared" si="2"/>
        <v>21.019548148148104</v>
      </c>
      <c r="M11" s="22">
        <f t="shared" si="0"/>
        <v>15.41954814814811</v>
      </c>
      <c r="N11" s="22">
        <f t="shared" si="0"/>
        <v>11.029548148148109</v>
      </c>
      <c r="O11" s="22">
        <f t="shared" si="0"/>
        <v>16.769548148148104</v>
      </c>
      <c r="P11" s="22">
        <f t="shared" si="0"/>
        <v>14.689548148148106</v>
      </c>
      <c r="Q11" s="22">
        <f t="shared" si="0"/>
        <v>15.459548148148102</v>
      </c>
      <c r="R11" s="22">
        <f t="shared" si="0"/>
        <v>6.2895481481480999</v>
      </c>
      <c r="S11" s="22">
        <f t="shared" si="0"/>
        <v>-0.30965185185189625</v>
      </c>
      <c r="U11" s="22">
        <f t="shared" si="3"/>
        <v>21.019548148148104</v>
      </c>
      <c r="V11" s="22">
        <f t="shared" si="4"/>
        <v>15.41954814814811</v>
      </c>
      <c r="W11" s="22">
        <f t="shared" si="5"/>
        <v>11.029548148148109</v>
      </c>
      <c r="X11" s="22">
        <f t="shared" si="6"/>
        <v>16.769548148148104</v>
      </c>
      <c r="Y11" s="22">
        <f t="shared" si="7"/>
        <v>14.689548148148106</v>
      </c>
      <c r="Z11" s="22">
        <f t="shared" si="8"/>
        <v>15.459548148148102</v>
      </c>
      <c r="AA11" s="22">
        <f t="shared" si="9"/>
        <v>6.2895481481480999</v>
      </c>
      <c r="AB11" s="22">
        <f t="shared" si="10"/>
        <v>0.30965185185189625</v>
      </c>
      <c r="AC11" s="22"/>
      <c r="AG11" s="11"/>
      <c r="AH11" s="12"/>
    </row>
    <row r="12" spans="1:34" x14ac:dyDescent="0.3">
      <c r="A12" s="10" t="s">
        <v>0</v>
      </c>
      <c r="B12" s="27">
        <v>84.512175308641972</v>
      </c>
      <c r="C12" s="52">
        <v>67.75</v>
      </c>
      <c r="D12" s="53">
        <v>68.13</v>
      </c>
      <c r="E12" s="53">
        <v>78.41</v>
      </c>
      <c r="F12" s="53">
        <v>71.180000000000007</v>
      </c>
      <c r="G12" s="53">
        <v>73.069999999999993</v>
      </c>
      <c r="H12" s="53">
        <v>65.05</v>
      </c>
      <c r="I12" s="53">
        <v>76.44</v>
      </c>
      <c r="J12" s="54">
        <v>78.507400000000004</v>
      </c>
      <c r="L12" s="22"/>
      <c r="M12" s="22"/>
      <c r="N12" s="22"/>
      <c r="O12" s="22"/>
      <c r="P12" s="22"/>
      <c r="Q12" s="22"/>
      <c r="R12" s="22"/>
      <c r="U12" s="22"/>
      <c r="AG12" s="11"/>
      <c r="AH12" s="12"/>
    </row>
    <row r="13" spans="1:34" x14ac:dyDescent="0.3">
      <c r="A13" s="10"/>
      <c r="B13" s="23"/>
      <c r="C13" s="10"/>
      <c r="D13" s="10"/>
      <c r="E13" s="10"/>
      <c r="F13" s="10"/>
      <c r="G13" s="10"/>
      <c r="H13" s="10"/>
      <c r="I13" s="10"/>
      <c r="J13" s="10"/>
      <c r="L13" s="22"/>
      <c r="M13" s="22"/>
      <c r="N13" s="22"/>
      <c r="O13" s="22"/>
      <c r="P13" s="22"/>
      <c r="Q13" s="22"/>
      <c r="R13" s="22"/>
      <c r="U13" s="22"/>
      <c r="AG13" s="11"/>
      <c r="AH13" s="12"/>
    </row>
    <row r="14" spans="1:34" x14ac:dyDescent="0.3">
      <c r="A14" s="10"/>
      <c r="B14" s="23"/>
      <c r="C14" s="10"/>
      <c r="D14" s="10"/>
      <c r="E14" s="10"/>
      <c r="F14" s="10"/>
      <c r="G14" s="10"/>
      <c r="H14" s="10"/>
      <c r="I14" s="10"/>
      <c r="J14" s="10"/>
      <c r="U14" s="22"/>
      <c r="AG14" s="11"/>
      <c r="AH14" s="12"/>
    </row>
    <row r="15" spans="1:34" x14ac:dyDescent="0.3">
      <c r="A15" s="10"/>
      <c r="B15" s="23"/>
      <c r="C15" s="31" t="s">
        <v>51</v>
      </c>
      <c r="D15" s="31"/>
      <c r="E15" s="31"/>
      <c r="F15" s="31"/>
      <c r="G15" s="31"/>
      <c r="H15" s="31"/>
      <c r="I15" s="31"/>
      <c r="J15" s="31"/>
      <c r="U15" s="22"/>
      <c r="AG15" s="11"/>
      <c r="AH15" s="12"/>
    </row>
    <row r="16" spans="1:34" x14ac:dyDescent="0.3">
      <c r="A16" s="10"/>
      <c r="B16" s="23"/>
      <c r="C16" s="22">
        <f t="shared" ref="C16:C24" si="11">IF(L3=0,"",_xlfn.RANK.AVG(U3,U$3:U$11,1))</f>
        <v>3</v>
      </c>
      <c r="D16" s="22">
        <f t="shared" ref="D16:D24" si="12">IF(M3=0,"",_xlfn.RANK.AVG(V3,V$3:V$11,1))</f>
        <v>1</v>
      </c>
      <c r="E16" s="22">
        <f t="shared" ref="E16:E24" si="13">IF(N3=0,"",_xlfn.RANK.AVG(W3,W$3:W$11,1))</f>
        <v>1</v>
      </c>
      <c r="F16" s="22">
        <f t="shared" ref="F16:F24" si="14">IF(O3=0,"",_xlfn.RANK.AVG(X3,X$3:X$11,1))</f>
        <v>2</v>
      </c>
      <c r="G16" s="22">
        <f t="shared" ref="G16:G24" si="15">IF(P3=0,"",_xlfn.RANK.AVG(Y3,Y$3:Y$11,1))</f>
        <v>1</v>
      </c>
      <c r="H16" s="22">
        <f t="shared" ref="H16:H24" si="16">IF(Q3=0,"",_xlfn.RANK.AVG(Z3,Z$3:Z$11,1))</f>
        <v>5</v>
      </c>
      <c r="I16" s="22">
        <f t="shared" ref="I16:I24" si="17">IF(R3=0,"",_xlfn.RANK.AVG(AA3,AA$3:AA$11,1))</f>
        <v>2</v>
      </c>
      <c r="J16" s="22">
        <f t="shared" ref="J16:J24" si="18">IF(S3=0,"",_xlfn.RANK.AVG(AB3,AB$3:AB$11,1))</f>
        <v>4</v>
      </c>
      <c r="L16" s="9">
        <f t="shared" ref="L16:L24" si="19">IF(L3&gt;0,C16,"")</f>
        <v>3</v>
      </c>
      <c r="M16" s="9">
        <f t="shared" ref="M16:M24" si="20">IF(M3&gt;0,D16,"")</f>
        <v>1</v>
      </c>
      <c r="N16" s="9">
        <f t="shared" ref="N16:N24" si="21">IF(N3&gt;0,E16,"")</f>
        <v>1</v>
      </c>
      <c r="O16" s="9">
        <f t="shared" ref="O16:O24" si="22">IF(O3&gt;0,F16,"")</f>
        <v>2</v>
      </c>
      <c r="P16" s="9" t="str">
        <f t="shared" ref="P16:P24" si="23">IF(P3&gt;0,G16,"")</f>
        <v/>
      </c>
      <c r="Q16" s="9">
        <f t="shared" ref="Q16:Q24" si="24">IF(Q3&gt;0,H16,"")</f>
        <v>5</v>
      </c>
      <c r="R16" s="9">
        <f t="shared" ref="R16:R24" si="25">IF(R3&gt;0,I16,"")</f>
        <v>2</v>
      </c>
      <c r="S16" s="9" t="str">
        <f t="shared" ref="S16:S24" si="26">IF(S3&gt;0,J16,"")</f>
        <v/>
      </c>
      <c r="U16" s="22" t="str">
        <f t="shared" ref="U16:U24" si="27">IF(L3&lt;0,C16,"")</f>
        <v/>
      </c>
      <c r="V16" s="22" t="str">
        <f t="shared" ref="V16:V24" si="28">IF(M3&lt;0,D16,"")</f>
        <v/>
      </c>
      <c r="W16" s="22" t="str">
        <f t="shared" ref="W16:W24" si="29">IF(N3&lt;0,E16,"")</f>
        <v/>
      </c>
      <c r="X16" s="22" t="str">
        <f t="shared" ref="X16:X24" si="30">IF(O3&lt;0,F16,"")</f>
        <v/>
      </c>
      <c r="Y16" s="22">
        <f t="shared" ref="Y16:Y24" si="31">IF(P3&lt;0,G16,"")</f>
        <v>1</v>
      </c>
      <c r="Z16" s="22" t="str">
        <f t="shared" ref="Z16:Z24" si="32">IF(Q3&lt;0,H16,"")</f>
        <v/>
      </c>
      <c r="AA16" s="22" t="str">
        <f t="shared" ref="AA16:AA24" si="33">IF(R3&lt;0,I16,"")</f>
        <v/>
      </c>
      <c r="AB16" s="22">
        <f t="shared" ref="AB16:AB24" si="34">IF(S3&lt;0,J16,"")</f>
        <v>4</v>
      </c>
      <c r="AG16" s="11"/>
      <c r="AH16" s="12"/>
    </row>
    <row r="17" spans="1:34" x14ac:dyDescent="0.3">
      <c r="A17" s="10"/>
      <c r="B17" s="23"/>
      <c r="C17" s="22">
        <f t="shared" si="11"/>
        <v>6</v>
      </c>
      <c r="D17" s="22">
        <f t="shared" si="12"/>
        <v>7</v>
      </c>
      <c r="E17" s="22">
        <f t="shared" si="13"/>
        <v>6</v>
      </c>
      <c r="F17" s="22">
        <f t="shared" si="14"/>
        <v>6</v>
      </c>
      <c r="G17" s="22">
        <f t="shared" si="15"/>
        <v>6</v>
      </c>
      <c r="H17" s="22">
        <f t="shared" si="16"/>
        <v>8</v>
      </c>
      <c r="I17" s="22">
        <f t="shared" si="17"/>
        <v>7</v>
      </c>
      <c r="J17" s="22">
        <f t="shared" si="18"/>
        <v>7</v>
      </c>
      <c r="L17" s="9">
        <f t="shared" si="19"/>
        <v>6</v>
      </c>
      <c r="M17" s="9">
        <f t="shared" si="20"/>
        <v>7</v>
      </c>
      <c r="N17" s="9">
        <f t="shared" si="21"/>
        <v>6</v>
      </c>
      <c r="O17" s="9">
        <f t="shared" si="22"/>
        <v>6</v>
      </c>
      <c r="P17" s="9">
        <f t="shared" si="23"/>
        <v>6</v>
      </c>
      <c r="Q17" s="9">
        <f t="shared" si="24"/>
        <v>8</v>
      </c>
      <c r="R17" s="9">
        <f t="shared" si="25"/>
        <v>7</v>
      </c>
      <c r="S17" s="9">
        <f t="shared" si="26"/>
        <v>7</v>
      </c>
      <c r="U17" s="22" t="str">
        <f t="shared" si="27"/>
        <v/>
      </c>
      <c r="V17" s="22" t="str">
        <f t="shared" si="28"/>
        <v/>
      </c>
      <c r="W17" s="22" t="str">
        <f t="shared" si="29"/>
        <v/>
      </c>
      <c r="X17" s="22" t="str">
        <f t="shared" si="30"/>
        <v/>
      </c>
      <c r="Y17" s="22" t="str">
        <f t="shared" si="31"/>
        <v/>
      </c>
      <c r="Z17" s="22" t="str">
        <f t="shared" si="32"/>
        <v/>
      </c>
      <c r="AA17" s="22" t="str">
        <f t="shared" si="33"/>
        <v/>
      </c>
      <c r="AB17" s="22" t="str">
        <f t="shared" si="34"/>
        <v/>
      </c>
      <c r="AG17" s="11"/>
      <c r="AH17" s="12"/>
    </row>
    <row r="18" spans="1:34" x14ac:dyDescent="0.3">
      <c r="A18" s="10"/>
      <c r="B18" s="23"/>
      <c r="C18" s="22">
        <f t="shared" si="11"/>
        <v>4</v>
      </c>
      <c r="D18" s="22">
        <f t="shared" si="12"/>
        <v>2</v>
      </c>
      <c r="E18" s="22">
        <f t="shared" si="13"/>
        <v>7</v>
      </c>
      <c r="F18" s="22">
        <f t="shared" si="14"/>
        <v>4</v>
      </c>
      <c r="G18" s="22">
        <f t="shared" si="15"/>
        <v>2</v>
      </c>
      <c r="H18" s="22">
        <f t="shared" si="16"/>
        <v>3</v>
      </c>
      <c r="I18" s="22">
        <f t="shared" si="17"/>
        <v>1</v>
      </c>
      <c r="J18" s="22">
        <f t="shared" si="18"/>
        <v>5</v>
      </c>
      <c r="L18" s="9">
        <f t="shared" si="19"/>
        <v>4</v>
      </c>
      <c r="M18" s="9">
        <f t="shared" si="20"/>
        <v>2</v>
      </c>
      <c r="N18" s="9">
        <f t="shared" si="21"/>
        <v>7</v>
      </c>
      <c r="O18" s="9">
        <f t="shared" si="22"/>
        <v>4</v>
      </c>
      <c r="P18" s="9">
        <f t="shared" si="23"/>
        <v>2</v>
      </c>
      <c r="Q18" s="9">
        <f t="shared" si="24"/>
        <v>3</v>
      </c>
      <c r="R18" s="9" t="str">
        <f t="shared" si="25"/>
        <v/>
      </c>
      <c r="S18" s="9">
        <f t="shared" si="26"/>
        <v>5</v>
      </c>
      <c r="U18" s="22" t="str">
        <f t="shared" si="27"/>
        <v/>
      </c>
      <c r="V18" s="22" t="str">
        <f t="shared" si="28"/>
        <v/>
      </c>
      <c r="W18" s="22" t="str">
        <f t="shared" si="29"/>
        <v/>
      </c>
      <c r="X18" s="22" t="str">
        <f t="shared" si="30"/>
        <v/>
      </c>
      <c r="Y18" s="22" t="str">
        <f t="shared" si="31"/>
        <v/>
      </c>
      <c r="Z18" s="22" t="str">
        <f t="shared" si="32"/>
        <v/>
      </c>
      <c r="AA18" s="22">
        <f t="shared" si="33"/>
        <v>1</v>
      </c>
      <c r="AB18" s="22" t="str">
        <f t="shared" si="34"/>
        <v/>
      </c>
      <c r="AG18" s="11"/>
      <c r="AH18" s="12"/>
    </row>
    <row r="19" spans="1:34" x14ac:dyDescent="0.3">
      <c r="A19" s="10"/>
      <c r="B19" s="23"/>
      <c r="C19" s="22">
        <f t="shared" si="11"/>
        <v>5</v>
      </c>
      <c r="D19" s="22">
        <f t="shared" si="12"/>
        <v>4</v>
      </c>
      <c r="E19" s="22">
        <f t="shared" si="13"/>
        <v>5</v>
      </c>
      <c r="F19" s="22">
        <f t="shared" si="14"/>
        <v>3</v>
      </c>
      <c r="G19" s="22">
        <f t="shared" si="15"/>
        <v>5</v>
      </c>
      <c r="H19" s="22">
        <f t="shared" si="16"/>
        <v>6</v>
      </c>
      <c r="I19" s="22">
        <f t="shared" si="17"/>
        <v>5</v>
      </c>
      <c r="J19" s="22">
        <f t="shared" si="18"/>
        <v>1</v>
      </c>
      <c r="L19" s="9">
        <f t="shared" si="19"/>
        <v>5</v>
      </c>
      <c r="M19" s="9">
        <f t="shared" si="20"/>
        <v>4</v>
      </c>
      <c r="N19" s="9" t="str">
        <f t="shared" si="21"/>
        <v/>
      </c>
      <c r="O19" s="9">
        <f t="shared" si="22"/>
        <v>3</v>
      </c>
      <c r="P19" s="9">
        <f t="shared" si="23"/>
        <v>5</v>
      </c>
      <c r="Q19" s="9">
        <f t="shared" si="24"/>
        <v>6</v>
      </c>
      <c r="R19" s="9">
        <f t="shared" si="25"/>
        <v>5</v>
      </c>
      <c r="S19" s="9">
        <f t="shared" si="26"/>
        <v>1</v>
      </c>
      <c r="U19" s="22" t="str">
        <f t="shared" si="27"/>
        <v/>
      </c>
      <c r="V19" s="22" t="str">
        <f t="shared" si="28"/>
        <v/>
      </c>
      <c r="W19" s="22">
        <f t="shared" si="29"/>
        <v>5</v>
      </c>
      <c r="X19" s="22" t="str">
        <f t="shared" si="30"/>
        <v/>
      </c>
      <c r="Y19" s="22" t="str">
        <f t="shared" si="31"/>
        <v/>
      </c>
      <c r="Z19" s="22" t="str">
        <f t="shared" si="32"/>
        <v/>
      </c>
      <c r="AA19" s="22" t="str">
        <f t="shared" si="33"/>
        <v/>
      </c>
      <c r="AB19" s="22" t="str">
        <f t="shared" si="34"/>
        <v/>
      </c>
      <c r="AG19" s="11"/>
      <c r="AH19" s="12"/>
    </row>
    <row r="20" spans="1:34" x14ac:dyDescent="0.3">
      <c r="A20" s="10"/>
      <c r="B20" s="23"/>
      <c r="C20" s="22">
        <f t="shared" si="11"/>
        <v>8</v>
      </c>
      <c r="D20" s="22">
        <f t="shared" si="12"/>
        <v>9</v>
      </c>
      <c r="E20" s="22">
        <f t="shared" si="13"/>
        <v>3</v>
      </c>
      <c r="F20" s="22">
        <f t="shared" si="14"/>
        <v>8</v>
      </c>
      <c r="G20" s="22">
        <f t="shared" si="15"/>
        <v>8</v>
      </c>
      <c r="H20" s="22">
        <f t="shared" si="16"/>
        <v>7</v>
      </c>
      <c r="I20" s="22">
        <f t="shared" si="17"/>
        <v>8</v>
      </c>
      <c r="J20" s="22">
        <f t="shared" si="18"/>
        <v>8</v>
      </c>
      <c r="L20" s="9">
        <f t="shared" si="19"/>
        <v>8</v>
      </c>
      <c r="M20" s="9">
        <f t="shared" si="20"/>
        <v>9</v>
      </c>
      <c r="N20" s="9">
        <f t="shared" si="21"/>
        <v>3</v>
      </c>
      <c r="O20" s="9">
        <f t="shared" si="22"/>
        <v>8</v>
      </c>
      <c r="P20" s="9">
        <f t="shared" si="23"/>
        <v>8</v>
      </c>
      <c r="Q20" s="9">
        <f t="shared" si="24"/>
        <v>7</v>
      </c>
      <c r="R20" s="9">
        <f t="shared" si="25"/>
        <v>8</v>
      </c>
      <c r="S20" s="9">
        <f t="shared" si="26"/>
        <v>8</v>
      </c>
      <c r="U20" s="22" t="str">
        <f t="shared" si="27"/>
        <v/>
      </c>
      <c r="V20" s="22" t="str">
        <f t="shared" si="28"/>
        <v/>
      </c>
      <c r="W20" s="22" t="str">
        <f t="shared" si="29"/>
        <v/>
      </c>
      <c r="X20" s="22" t="str">
        <f t="shared" si="30"/>
        <v/>
      </c>
      <c r="Y20" s="22" t="str">
        <f t="shared" si="31"/>
        <v/>
      </c>
      <c r="Z20" s="22" t="str">
        <f t="shared" si="32"/>
        <v/>
      </c>
      <c r="AA20" s="22" t="str">
        <f t="shared" si="33"/>
        <v/>
      </c>
      <c r="AB20" s="22" t="str">
        <f t="shared" si="34"/>
        <v/>
      </c>
      <c r="AG20" s="11"/>
      <c r="AH20" s="12"/>
    </row>
    <row r="21" spans="1:34" x14ac:dyDescent="0.3">
      <c r="A21" s="10"/>
      <c r="B21" s="23"/>
      <c r="C21" s="22">
        <f t="shared" si="11"/>
        <v>9</v>
      </c>
      <c r="D21" s="22">
        <f t="shared" si="12"/>
        <v>8</v>
      </c>
      <c r="E21" s="22">
        <f t="shared" si="13"/>
        <v>9</v>
      </c>
      <c r="F21" s="22">
        <f t="shared" si="14"/>
        <v>9</v>
      </c>
      <c r="G21" s="22">
        <f t="shared" si="15"/>
        <v>9</v>
      </c>
      <c r="H21" s="22">
        <f t="shared" si="16"/>
        <v>9</v>
      </c>
      <c r="I21" s="22">
        <f t="shared" si="17"/>
        <v>9</v>
      </c>
      <c r="J21" s="22">
        <f t="shared" si="18"/>
        <v>9</v>
      </c>
      <c r="L21" s="9">
        <f t="shared" si="19"/>
        <v>9</v>
      </c>
      <c r="M21" s="9">
        <f t="shared" si="20"/>
        <v>8</v>
      </c>
      <c r="N21" s="9">
        <f t="shared" si="21"/>
        <v>9</v>
      </c>
      <c r="O21" s="9">
        <f t="shared" si="22"/>
        <v>9</v>
      </c>
      <c r="P21" s="9">
        <f t="shared" si="23"/>
        <v>9</v>
      </c>
      <c r="Q21" s="9">
        <f t="shared" si="24"/>
        <v>9</v>
      </c>
      <c r="R21" s="9">
        <f t="shared" si="25"/>
        <v>9</v>
      </c>
      <c r="S21" s="9">
        <f t="shared" si="26"/>
        <v>9</v>
      </c>
      <c r="U21" s="22" t="str">
        <f t="shared" si="27"/>
        <v/>
      </c>
      <c r="V21" s="22" t="str">
        <f t="shared" si="28"/>
        <v/>
      </c>
      <c r="W21" s="22" t="str">
        <f t="shared" si="29"/>
        <v/>
      </c>
      <c r="X21" s="22" t="str">
        <f t="shared" si="30"/>
        <v/>
      </c>
      <c r="Y21" s="22" t="str">
        <f t="shared" si="31"/>
        <v/>
      </c>
      <c r="Z21" s="22" t="str">
        <f t="shared" si="32"/>
        <v/>
      </c>
      <c r="AA21" s="22" t="str">
        <f t="shared" si="33"/>
        <v/>
      </c>
      <c r="AB21" s="22" t="str">
        <f t="shared" si="34"/>
        <v/>
      </c>
      <c r="AG21" s="11"/>
      <c r="AH21" s="12"/>
    </row>
    <row r="22" spans="1:34" x14ac:dyDescent="0.3">
      <c r="A22" s="10"/>
      <c r="B22" s="23"/>
      <c r="C22" s="22">
        <f t="shared" si="11"/>
        <v>1</v>
      </c>
      <c r="D22" s="22">
        <f t="shared" si="12"/>
        <v>5</v>
      </c>
      <c r="E22" s="22">
        <f t="shared" si="13"/>
        <v>2</v>
      </c>
      <c r="F22" s="22">
        <f t="shared" si="14"/>
        <v>1</v>
      </c>
      <c r="G22" s="22">
        <f t="shared" si="15"/>
        <v>3</v>
      </c>
      <c r="H22" s="22">
        <f t="shared" si="16"/>
        <v>1</v>
      </c>
      <c r="I22" s="22">
        <f t="shared" si="17"/>
        <v>3</v>
      </c>
      <c r="J22" s="22">
        <f t="shared" si="18"/>
        <v>6</v>
      </c>
      <c r="L22" s="9">
        <f t="shared" si="19"/>
        <v>1</v>
      </c>
      <c r="M22" s="9">
        <f t="shared" si="20"/>
        <v>5</v>
      </c>
      <c r="N22" s="9">
        <f t="shared" si="21"/>
        <v>2</v>
      </c>
      <c r="O22" s="9">
        <f t="shared" si="22"/>
        <v>1</v>
      </c>
      <c r="P22" s="9" t="str">
        <f t="shared" si="23"/>
        <v/>
      </c>
      <c r="Q22" s="9" t="str">
        <f t="shared" si="24"/>
        <v/>
      </c>
      <c r="R22" s="9">
        <f t="shared" si="25"/>
        <v>3</v>
      </c>
      <c r="S22" s="9">
        <f t="shared" si="26"/>
        <v>6</v>
      </c>
      <c r="U22" s="22" t="str">
        <f t="shared" si="27"/>
        <v/>
      </c>
      <c r="V22" s="22" t="str">
        <f t="shared" si="28"/>
        <v/>
      </c>
      <c r="W22" s="22" t="str">
        <f t="shared" si="29"/>
        <v/>
      </c>
      <c r="X22" s="22" t="str">
        <f t="shared" si="30"/>
        <v/>
      </c>
      <c r="Y22" s="22">
        <f t="shared" si="31"/>
        <v>3</v>
      </c>
      <c r="Z22" s="22">
        <f t="shared" si="32"/>
        <v>1</v>
      </c>
      <c r="AA22" s="22" t="str">
        <f t="shared" si="33"/>
        <v/>
      </c>
      <c r="AB22" s="22" t="str">
        <f t="shared" si="34"/>
        <v/>
      </c>
      <c r="AG22" s="11"/>
      <c r="AH22" s="12"/>
    </row>
    <row r="23" spans="1:34" x14ac:dyDescent="0.3">
      <c r="A23" s="10"/>
      <c r="B23" s="23"/>
      <c r="C23" s="22">
        <f t="shared" si="11"/>
        <v>2</v>
      </c>
      <c r="D23" s="22">
        <f t="shared" si="12"/>
        <v>3</v>
      </c>
      <c r="E23" s="22">
        <f t="shared" si="13"/>
        <v>4</v>
      </c>
      <c r="F23" s="22">
        <f t="shared" si="14"/>
        <v>5</v>
      </c>
      <c r="G23" s="22">
        <f t="shared" si="15"/>
        <v>4</v>
      </c>
      <c r="H23" s="22">
        <f t="shared" si="16"/>
        <v>2</v>
      </c>
      <c r="I23" s="22">
        <f t="shared" si="17"/>
        <v>4</v>
      </c>
      <c r="J23" s="22">
        <f t="shared" si="18"/>
        <v>3</v>
      </c>
      <c r="L23" s="9">
        <f t="shared" si="19"/>
        <v>2</v>
      </c>
      <c r="M23" s="9">
        <f t="shared" si="20"/>
        <v>3</v>
      </c>
      <c r="N23" s="9">
        <f t="shared" si="21"/>
        <v>4</v>
      </c>
      <c r="O23" s="9">
        <f t="shared" si="22"/>
        <v>5</v>
      </c>
      <c r="P23" s="9">
        <f t="shared" si="23"/>
        <v>4</v>
      </c>
      <c r="Q23" s="9">
        <f t="shared" si="24"/>
        <v>2</v>
      </c>
      <c r="R23" s="9">
        <f t="shared" si="25"/>
        <v>4</v>
      </c>
      <c r="S23" s="9" t="str">
        <f t="shared" si="26"/>
        <v/>
      </c>
      <c r="U23" s="22" t="str">
        <f t="shared" si="27"/>
        <v/>
      </c>
      <c r="V23" s="22" t="str">
        <f t="shared" si="28"/>
        <v/>
      </c>
      <c r="W23" s="22" t="str">
        <f t="shared" si="29"/>
        <v/>
      </c>
      <c r="X23" s="22" t="str">
        <f t="shared" si="30"/>
        <v/>
      </c>
      <c r="Y23" s="22" t="str">
        <f t="shared" si="31"/>
        <v/>
      </c>
      <c r="Z23" s="22" t="str">
        <f t="shared" si="32"/>
        <v/>
      </c>
      <c r="AA23" s="22" t="str">
        <f t="shared" si="33"/>
        <v/>
      </c>
      <c r="AB23" s="22">
        <f t="shared" si="34"/>
        <v>3</v>
      </c>
      <c r="AG23" s="11"/>
      <c r="AH23" s="12"/>
    </row>
    <row r="24" spans="1:34" x14ac:dyDescent="0.3">
      <c r="C24" s="22">
        <f t="shared" si="11"/>
        <v>7</v>
      </c>
      <c r="D24" s="22">
        <f t="shared" si="12"/>
        <v>6</v>
      </c>
      <c r="E24" s="22">
        <f t="shared" si="13"/>
        <v>8</v>
      </c>
      <c r="F24" s="22">
        <f t="shared" si="14"/>
        <v>7</v>
      </c>
      <c r="G24" s="22">
        <f t="shared" si="15"/>
        <v>7</v>
      </c>
      <c r="H24" s="22">
        <f t="shared" si="16"/>
        <v>4</v>
      </c>
      <c r="I24" s="22">
        <f t="shared" si="17"/>
        <v>6</v>
      </c>
      <c r="J24" s="22">
        <f t="shared" si="18"/>
        <v>2</v>
      </c>
      <c r="L24" s="9">
        <f t="shared" si="19"/>
        <v>7</v>
      </c>
      <c r="M24" s="9">
        <f t="shared" si="20"/>
        <v>6</v>
      </c>
      <c r="N24" s="9">
        <f t="shared" si="21"/>
        <v>8</v>
      </c>
      <c r="O24" s="9">
        <f t="shared" si="22"/>
        <v>7</v>
      </c>
      <c r="P24" s="9">
        <f t="shared" si="23"/>
        <v>7</v>
      </c>
      <c r="Q24" s="9">
        <f t="shared" si="24"/>
        <v>4</v>
      </c>
      <c r="R24" s="9">
        <f t="shared" si="25"/>
        <v>6</v>
      </c>
      <c r="S24" s="9" t="str">
        <f t="shared" si="26"/>
        <v/>
      </c>
      <c r="U24" s="22" t="str">
        <f t="shared" si="27"/>
        <v/>
      </c>
      <c r="V24" s="22" t="str">
        <f t="shared" si="28"/>
        <v/>
      </c>
      <c r="W24" s="22" t="str">
        <f t="shared" si="29"/>
        <v/>
      </c>
      <c r="X24" s="22" t="str">
        <f t="shared" si="30"/>
        <v/>
      </c>
      <c r="Y24" s="22" t="str">
        <f t="shared" si="31"/>
        <v/>
      </c>
      <c r="Z24" s="22" t="str">
        <f t="shared" si="32"/>
        <v/>
      </c>
      <c r="AA24" s="22" t="str">
        <f t="shared" si="33"/>
        <v/>
      </c>
      <c r="AB24" s="22">
        <f t="shared" si="34"/>
        <v>2</v>
      </c>
      <c r="AF24" s="11"/>
      <c r="AG24" s="12"/>
    </row>
    <row r="26" spans="1:34" x14ac:dyDescent="0.3">
      <c r="A26" s="9" t="s">
        <v>52</v>
      </c>
      <c r="C26" s="22">
        <f>MIN(SUM(L16:L24),SUM(U16:U24))</f>
        <v>0</v>
      </c>
      <c r="D26" s="22">
        <f t="shared" ref="D26:I26" si="35">MIN(SUM(M16:M24),SUM(V16:V24))</f>
        <v>0</v>
      </c>
      <c r="E26" s="22">
        <f t="shared" si="35"/>
        <v>5</v>
      </c>
      <c r="F26" s="22">
        <f t="shared" si="35"/>
        <v>0</v>
      </c>
      <c r="G26" s="22">
        <f t="shared" si="35"/>
        <v>4</v>
      </c>
      <c r="H26" s="22">
        <f t="shared" si="35"/>
        <v>1</v>
      </c>
      <c r="I26" s="22">
        <f t="shared" si="35"/>
        <v>1</v>
      </c>
      <c r="J26" s="22">
        <f>MIN(SUM(S16:S24),SUM(AB16:AB24))</f>
        <v>9</v>
      </c>
    </row>
    <row r="27" spans="1:34" x14ac:dyDescent="0.3">
      <c r="A27" s="9" t="s">
        <v>53</v>
      </c>
      <c r="C27" s="9">
        <f>COUNT(U16:U24,L16:L24)</f>
        <v>9</v>
      </c>
      <c r="D27" s="9">
        <f t="shared" ref="D27:J27" si="36">COUNT(V16:V24,M16:M24)</f>
        <v>9</v>
      </c>
      <c r="E27" s="9">
        <f t="shared" si="36"/>
        <v>9</v>
      </c>
      <c r="F27" s="9">
        <f t="shared" si="36"/>
        <v>9</v>
      </c>
      <c r="G27" s="9">
        <f t="shared" si="36"/>
        <v>9</v>
      </c>
      <c r="H27" s="9">
        <f t="shared" si="36"/>
        <v>9</v>
      </c>
      <c r="I27" s="9">
        <f t="shared" si="36"/>
        <v>9</v>
      </c>
      <c r="J27" s="9">
        <f t="shared" si="36"/>
        <v>9</v>
      </c>
    </row>
    <row r="29" spans="1:34" x14ac:dyDescent="0.3">
      <c r="AD29" s="9" t="s">
        <v>43</v>
      </c>
    </row>
    <row r="30" spans="1:34" x14ac:dyDescent="0.3">
      <c r="AD30" s="7" t="s">
        <v>40</v>
      </c>
      <c r="AE30" s="14" t="s">
        <v>34</v>
      </c>
    </row>
    <row r="31" spans="1:34" ht="28.8" x14ac:dyDescent="0.3">
      <c r="A31" s="10" t="s">
        <v>46</v>
      </c>
      <c r="B31" s="10"/>
      <c r="C31" s="10">
        <f t="shared" ref="C31:D31" si="37">TTEST($B$3:$B$11,C3:C11,1,1)</f>
        <v>1.0510967533770444E-3</v>
      </c>
      <c r="D31" s="10">
        <f t="shared" si="37"/>
        <v>2.0643698792146984E-3</v>
      </c>
      <c r="E31" s="10">
        <f>TTEST($B$3:$B$11,E3:E11,1,1)</f>
        <v>8.0955519896348839E-3</v>
      </c>
      <c r="F31" s="10">
        <f t="shared" ref="F31:I31" si="38">TTEST($B$3:$B$11,F3:F11,1,1)</f>
        <v>6.4348034440526456E-3</v>
      </c>
      <c r="G31" s="10">
        <f t="shared" si="38"/>
        <v>1.5005365434238542E-2</v>
      </c>
      <c r="H31" s="10">
        <f t="shared" si="38"/>
        <v>1.282424240102443E-3</v>
      </c>
      <c r="I31" s="10">
        <f t="shared" si="38"/>
        <v>9.569222041313304E-3</v>
      </c>
      <c r="J31" s="10">
        <f>TTEST($B$3:$B$11,J3:J11,1,1)</f>
        <v>3.2534314137088842E-2</v>
      </c>
      <c r="AD31" s="6" t="s">
        <v>41</v>
      </c>
      <c r="AE31" s="15" t="s">
        <v>36</v>
      </c>
    </row>
    <row r="32" spans="1:34" ht="28.8" x14ac:dyDescent="0.3">
      <c r="A32" s="3" t="s">
        <v>47</v>
      </c>
      <c r="B32" s="3"/>
      <c r="C32" s="28">
        <v>4.0115100000000002E-3</v>
      </c>
      <c r="D32" s="28">
        <v>9.8925699999999998E-3</v>
      </c>
      <c r="E32" s="28">
        <v>5.1069099999999999E-2</v>
      </c>
      <c r="F32" s="28">
        <v>1.68436E-2</v>
      </c>
      <c r="G32" s="28">
        <v>5.0826499999999997E-2</v>
      </c>
      <c r="H32" s="28">
        <v>6.6308399999999998E-3</v>
      </c>
      <c r="I32" s="28">
        <v>7.5403899999999996E-2</v>
      </c>
      <c r="J32" s="28">
        <v>0.19730300000000001</v>
      </c>
      <c r="AD32" s="16"/>
      <c r="AE32" s="17" t="s">
        <v>35</v>
      </c>
      <c r="AF32" s="12"/>
    </row>
    <row r="33" spans="1:31" ht="28.8" x14ac:dyDescent="0.3">
      <c r="A33" s="3" t="s">
        <v>48</v>
      </c>
      <c r="C33" s="9">
        <v>3.90625E-3</v>
      </c>
      <c r="D33" s="9">
        <v>3.90625E-3</v>
      </c>
      <c r="E33" s="10">
        <v>3.90625E-2</v>
      </c>
      <c r="F33" s="10">
        <v>3.90625E-3</v>
      </c>
      <c r="G33" s="10">
        <v>2.7343800000000001E-2</v>
      </c>
      <c r="H33" s="10">
        <v>7.8125E-3</v>
      </c>
      <c r="I33" s="10">
        <v>7.8125E-3</v>
      </c>
      <c r="J33" s="10">
        <v>0.12890599999999999</v>
      </c>
      <c r="AD33" s="18"/>
      <c r="AE33" s="18" t="s">
        <v>42</v>
      </c>
    </row>
    <row r="34" spans="1:31" x14ac:dyDescent="0.3">
      <c r="A34" s="10"/>
      <c r="AD34" s="19"/>
      <c r="AE34" s="17" t="s">
        <v>37</v>
      </c>
    </row>
    <row r="35" spans="1:31" x14ac:dyDescent="0.3">
      <c r="A35" s="10"/>
      <c r="AE35" s="18" t="s">
        <v>38</v>
      </c>
    </row>
    <row r="36" spans="1:31" ht="28.8" x14ac:dyDescent="0.3">
      <c r="A36" s="10"/>
      <c r="AE36" s="20" t="s">
        <v>39</v>
      </c>
    </row>
    <row r="37" spans="1:31" ht="43.2" x14ac:dyDescent="0.3">
      <c r="A37" s="10"/>
      <c r="AE37" s="21" t="s">
        <v>44</v>
      </c>
    </row>
    <row r="38" spans="1:31" x14ac:dyDescent="0.3">
      <c r="A38" s="10"/>
    </row>
    <row r="39" spans="1:31" x14ac:dyDescent="0.3">
      <c r="A39" s="10"/>
    </row>
    <row r="40" spans="1:31" x14ac:dyDescent="0.3">
      <c r="A40" s="10"/>
    </row>
    <row r="41" spans="1:31" x14ac:dyDescent="0.3">
      <c r="A41" s="10"/>
    </row>
    <row r="42" spans="1:31" x14ac:dyDescent="0.3">
      <c r="A42" s="10"/>
    </row>
  </sheetData>
  <mergeCells count="4">
    <mergeCell ref="A1:I1"/>
    <mergeCell ref="C15:J15"/>
    <mergeCell ref="L2:S2"/>
    <mergeCell ref="U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ED59-E818-4EA6-8A31-26D78AAD45D1}">
  <dimension ref="A1:O29"/>
  <sheetViews>
    <sheetView tabSelected="1" workbookViewId="0">
      <selection activeCell="B5" sqref="B5:B14"/>
    </sheetView>
  </sheetViews>
  <sheetFormatPr defaultRowHeight="14.4" x14ac:dyDescent="0.3"/>
  <cols>
    <col min="3" max="10" width="14.77734375" customWidth="1"/>
    <col min="14" max="14" width="19.44140625" customWidth="1"/>
  </cols>
  <sheetData>
    <row r="1" spans="1:15" x14ac:dyDescent="0.3">
      <c r="A1" s="29" t="s">
        <v>20</v>
      </c>
      <c r="B1" s="29"/>
    </row>
    <row r="3" spans="1:15" x14ac:dyDescent="0.3">
      <c r="A3" s="33" t="s">
        <v>33</v>
      </c>
      <c r="B3" s="33"/>
      <c r="C3" s="33"/>
      <c r="D3" s="33"/>
      <c r="E3" s="33"/>
      <c r="F3" s="33"/>
      <c r="G3" s="33"/>
      <c r="H3" s="33"/>
      <c r="I3" s="33"/>
      <c r="J3" s="33"/>
    </row>
    <row r="4" spans="1:15" ht="28.8" x14ac:dyDescent="0.3">
      <c r="B4" s="24" t="s">
        <v>45</v>
      </c>
      <c r="C4" s="3" t="s">
        <v>32</v>
      </c>
      <c r="D4" s="3" t="s">
        <v>31</v>
      </c>
      <c r="E4" s="3" t="s">
        <v>16</v>
      </c>
      <c r="F4" s="3" t="s">
        <v>15</v>
      </c>
      <c r="G4" s="3" t="s">
        <v>14</v>
      </c>
      <c r="H4" s="3" t="s">
        <v>30</v>
      </c>
      <c r="I4" s="3" t="s">
        <v>29</v>
      </c>
      <c r="J4" s="3" t="s">
        <v>11</v>
      </c>
    </row>
    <row r="5" spans="1:15" x14ac:dyDescent="0.3">
      <c r="A5" s="1">
        <v>1</v>
      </c>
      <c r="B5" s="34">
        <v>0.80131183333333322</v>
      </c>
      <c r="C5" s="37">
        <v>0.86</v>
      </c>
      <c r="D5" s="38">
        <v>0.64810000000000001</v>
      </c>
      <c r="E5" s="38">
        <v>0.67</v>
      </c>
      <c r="F5" s="38">
        <v>0.76400000000000001</v>
      </c>
      <c r="G5" s="38">
        <v>0.81499999999999995</v>
      </c>
      <c r="H5" s="38">
        <v>0.74070000000000003</v>
      </c>
      <c r="I5" s="38">
        <v>0.7</v>
      </c>
      <c r="J5" s="39">
        <v>0.82140000000000002</v>
      </c>
      <c r="N5" s="4"/>
      <c r="O5" s="2"/>
    </row>
    <row r="6" spans="1:15" x14ac:dyDescent="0.3">
      <c r="A6" s="1">
        <v>2</v>
      </c>
      <c r="B6" s="35">
        <v>0.67554016666666661</v>
      </c>
      <c r="C6" s="40">
        <v>0.24</v>
      </c>
      <c r="D6" s="41">
        <v>0.36570000000000003</v>
      </c>
      <c r="E6" s="41">
        <v>0.35</v>
      </c>
      <c r="F6" s="41">
        <v>0.47199999999999998</v>
      </c>
      <c r="G6" s="41">
        <v>0.47699999999999998</v>
      </c>
      <c r="H6" s="41">
        <v>0.26850000000000002</v>
      </c>
      <c r="I6" s="41">
        <v>0.32</v>
      </c>
      <c r="J6" s="42">
        <v>0.48380000000000001</v>
      </c>
      <c r="N6" s="4"/>
      <c r="O6" s="5"/>
    </row>
    <row r="7" spans="1:15" x14ac:dyDescent="0.3">
      <c r="A7" s="1">
        <v>3</v>
      </c>
      <c r="B7" s="35">
        <v>0.87345675</v>
      </c>
      <c r="C7" s="40">
        <v>0.7</v>
      </c>
      <c r="D7" s="41">
        <v>0.66320000000000001</v>
      </c>
      <c r="E7" s="41">
        <v>0.65</v>
      </c>
      <c r="F7" s="41">
        <v>0.77300000000000002</v>
      </c>
      <c r="G7" s="41">
        <v>0.82399999999999995</v>
      </c>
      <c r="H7" s="41">
        <v>0.76849999999999996</v>
      </c>
      <c r="I7" s="41">
        <v>0.75</v>
      </c>
      <c r="J7" s="42">
        <v>0.76959999999999995</v>
      </c>
      <c r="N7" s="4">
        <v>46</v>
      </c>
      <c r="O7" s="5" t="s">
        <v>7</v>
      </c>
    </row>
    <row r="8" spans="1:15" x14ac:dyDescent="0.3">
      <c r="A8" s="1">
        <v>4</v>
      </c>
      <c r="B8" s="35">
        <v>0.66435183333333336</v>
      </c>
      <c r="C8" s="40">
        <v>0.68</v>
      </c>
      <c r="D8" s="41">
        <v>0.50460000000000005</v>
      </c>
      <c r="E8" s="41">
        <v>0.62</v>
      </c>
      <c r="F8" s="41">
        <v>0.63400000000000001</v>
      </c>
      <c r="G8" s="41">
        <v>0.56499999999999995</v>
      </c>
      <c r="H8" s="41">
        <v>0.4259</v>
      </c>
      <c r="I8" s="41">
        <v>0.54</v>
      </c>
      <c r="J8" s="42">
        <v>0.66639999999999999</v>
      </c>
      <c r="N8" s="4">
        <v>42</v>
      </c>
      <c r="O8" s="2" t="s">
        <v>6</v>
      </c>
    </row>
    <row r="9" spans="1:15" x14ac:dyDescent="0.3">
      <c r="A9" s="1">
        <v>5</v>
      </c>
      <c r="B9" s="35">
        <v>0.75964508333333336</v>
      </c>
      <c r="C9" s="40">
        <v>0.36</v>
      </c>
      <c r="D9" s="41">
        <v>0.3241</v>
      </c>
      <c r="E9" s="41">
        <v>0.57999999999999996</v>
      </c>
      <c r="F9" s="41">
        <v>0.46800000000000003</v>
      </c>
      <c r="G9" s="41">
        <v>0.5</v>
      </c>
      <c r="H9" s="41">
        <v>0.28699999999999998</v>
      </c>
      <c r="I9" s="41">
        <v>0.32</v>
      </c>
      <c r="J9" s="42">
        <v>0.50239999999999996</v>
      </c>
      <c r="N9" s="4" t="s">
        <v>2</v>
      </c>
      <c r="O9" t="s">
        <v>1</v>
      </c>
    </row>
    <row r="10" spans="1:15" x14ac:dyDescent="0.3">
      <c r="A10" s="1">
        <v>6</v>
      </c>
      <c r="B10" s="35">
        <v>0.79591050000000008</v>
      </c>
      <c r="C10" s="40">
        <v>0.34</v>
      </c>
      <c r="D10" s="41">
        <v>0.29630000000000001</v>
      </c>
      <c r="E10" s="41">
        <v>0.45</v>
      </c>
      <c r="F10" s="41">
        <v>0.255</v>
      </c>
      <c r="G10" s="41">
        <v>0.26900000000000002</v>
      </c>
      <c r="H10" s="41">
        <v>0.26850000000000002</v>
      </c>
      <c r="I10" s="41">
        <v>0.34</v>
      </c>
      <c r="J10" s="42">
        <v>0.53010000000000002</v>
      </c>
      <c r="N10" s="4" t="s">
        <v>28</v>
      </c>
      <c r="O10" s="2" t="s">
        <v>27</v>
      </c>
    </row>
    <row r="11" spans="1:15" x14ac:dyDescent="0.3">
      <c r="A11" s="1">
        <v>7</v>
      </c>
      <c r="B11" s="35">
        <v>0.83449083333333329</v>
      </c>
      <c r="C11" s="40">
        <v>0.66</v>
      </c>
      <c r="D11" s="41">
        <v>0.71879999999999999</v>
      </c>
      <c r="E11" s="41">
        <v>0.69</v>
      </c>
      <c r="F11" s="41">
        <v>0.81499999999999995</v>
      </c>
      <c r="G11" s="41">
        <v>0.875</v>
      </c>
      <c r="H11" s="41">
        <v>0.73150000000000004</v>
      </c>
      <c r="I11" s="41">
        <v>0.7</v>
      </c>
      <c r="J11" s="42">
        <v>0.78369999999999995</v>
      </c>
      <c r="N11" s="4" t="s">
        <v>26</v>
      </c>
      <c r="O11" s="2" t="s">
        <v>25</v>
      </c>
    </row>
    <row r="12" spans="1:15" x14ac:dyDescent="0.3">
      <c r="A12" s="1">
        <v>8</v>
      </c>
      <c r="B12" s="35">
        <v>0.85069449999999991</v>
      </c>
      <c r="C12" s="40">
        <v>0.75</v>
      </c>
      <c r="D12" s="41">
        <v>0.63539999999999996</v>
      </c>
      <c r="E12" s="41">
        <v>0.7</v>
      </c>
      <c r="F12" s="41">
        <v>0.69399999999999995</v>
      </c>
      <c r="G12" s="41">
        <v>0.75</v>
      </c>
      <c r="H12" s="41">
        <v>0.76849999999999996</v>
      </c>
      <c r="I12" s="41">
        <v>0.69</v>
      </c>
      <c r="J12" s="42">
        <v>0.86550000000000005</v>
      </c>
      <c r="N12" s="4" t="s">
        <v>24</v>
      </c>
      <c r="O12" s="2" t="s">
        <v>23</v>
      </c>
    </row>
    <row r="13" spans="1:15" x14ac:dyDescent="0.3">
      <c r="A13" s="1">
        <v>9</v>
      </c>
      <c r="B13" s="35">
        <v>0.89004649999999985</v>
      </c>
      <c r="C13" s="40">
        <v>0.82</v>
      </c>
      <c r="D13" s="41">
        <v>0.64580000000000004</v>
      </c>
      <c r="E13" s="41">
        <v>0.64</v>
      </c>
      <c r="F13" s="41">
        <v>0.66700000000000004</v>
      </c>
      <c r="G13" s="41">
        <v>0.69399999999999995</v>
      </c>
      <c r="H13" s="41">
        <v>0.79630000000000001</v>
      </c>
      <c r="I13" s="41">
        <v>0.77</v>
      </c>
      <c r="J13" s="42">
        <v>0.89419999999999999</v>
      </c>
      <c r="N13" s="4" t="s">
        <v>22</v>
      </c>
      <c r="O13" s="2" t="s">
        <v>21</v>
      </c>
    </row>
    <row r="14" spans="1:15" x14ac:dyDescent="0.3">
      <c r="A14" s="1" t="s">
        <v>0</v>
      </c>
      <c r="B14" s="36">
        <v>0.79393866666666657</v>
      </c>
      <c r="C14" s="43">
        <v>0.6</v>
      </c>
      <c r="D14" s="44">
        <v>0.53359999999999996</v>
      </c>
      <c r="E14" s="44">
        <v>0.59</v>
      </c>
      <c r="F14" s="44">
        <v>0.61599999999999999</v>
      </c>
      <c r="G14" s="44">
        <v>0.64100000000000001</v>
      </c>
      <c r="H14" s="44">
        <v>0.56169999999999998</v>
      </c>
      <c r="I14" s="44">
        <v>0.57099999999999995</v>
      </c>
      <c r="J14" s="45">
        <v>0.62780000000000002</v>
      </c>
    </row>
    <row r="17" spans="1:14" x14ac:dyDescent="0.3">
      <c r="N17" s="2"/>
    </row>
    <row r="19" spans="1:14" x14ac:dyDescent="0.3">
      <c r="C19" s="3"/>
      <c r="D19" s="3"/>
      <c r="E19" s="3"/>
      <c r="F19" s="3"/>
      <c r="G19" s="3"/>
      <c r="H19" s="3"/>
      <c r="I19" s="3"/>
      <c r="J19" s="3"/>
    </row>
    <row r="20" spans="1:14" x14ac:dyDescent="0.3">
      <c r="A20" s="1"/>
      <c r="B20" s="8"/>
    </row>
    <row r="21" spans="1:14" x14ac:dyDescent="0.3">
      <c r="A21" s="1"/>
      <c r="B21" s="8"/>
    </row>
    <row r="22" spans="1:14" x14ac:dyDescent="0.3">
      <c r="A22" s="1"/>
      <c r="B22" s="8"/>
    </row>
    <row r="23" spans="1:14" x14ac:dyDescent="0.3">
      <c r="A23" s="1"/>
      <c r="B23" s="8"/>
    </row>
    <row r="24" spans="1:14" x14ac:dyDescent="0.3">
      <c r="A24" s="1"/>
      <c r="B24" s="8"/>
    </row>
    <row r="25" spans="1:14" x14ac:dyDescent="0.3">
      <c r="A25" s="1"/>
      <c r="B25" s="8"/>
    </row>
    <row r="26" spans="1:14" x14ac:dyDescent="0.3">
      <c r="A26" s="1"/>
      <c r="B26" s="8"/>
    </row>
    <row r="27" spans="1:14" x14ac:dyDescent="0.3">
      <c r="A27" s="1"/>
      <c r="B27" s="8"/>
    </row>
    <row r="28" spans="1:14" x14ac:dyDescent="0.3">
      <c r="A28" s="1"/>
      <c r="B28" s="8"/>
    </row>
    <row r="29" spans="1:14" x14ac:dyDescent="0.3">
      <c r="A29" s="1"/>
      <c r="B29" s="8"/>
    </row>
  </sheetData>
  <mergeCells count="1">
    <mergeCell ref="A3:J3"/>
  </mergeCells>
  <hyperlinks>
    <hyperlink ref="A1" r:id="rId1" xr:uid="{B4828672-6C1C-4B55-8039-342C0081F5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Papers Results (Accuracy)</vt:lpstr>
      <vt:lpstr>Papers Results (Kappa)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2022-01-25T17:01:40Z</dcterms:modified>
</cp:coreProperties>
</file>