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108" windowWidth="13008" windowHeight="12240" tabRatio="728"/>
  </bookViews>
  <sheets>
    <sheet name="Апрель Б 06" sheetId="3" r:id="rId1"/>
  </sheets>
  <definedNames>
    <definedName name="_xlnm._FilterDatabase" localSheetId="0" hidden="1">'Апрель Б 06'!$A$3:$AM$24</definedName>
    <definedName name="_xlnm.Print_Titles" localSheetId="0">'Апрель Б 06'!$2:$3</definedName>
    <definedName name="_xlnm.Print_Area" localSheetId="0">'Апрель Б 06'!$A$1:$AL$35</definedName>
  </definedNames>
  <calcPr calcId="162913" fullCalcOnLoad="1"/>
</workbook>
</file>

<file path=xl/calcChain.xml><?xml version="1.0" encoding="utf-8"?>
<calcChain xmlns="http://schemas.openxmlformats.org/spreadsheetml/2006/main">
  <c r="AA24" i="3" l="1"/>
  <c r="AJ23" i="3"/>
  <c r="AC23" i="3"/>
  <c r="AD23" i="3"/>
  <c r="AE23" i="3" s="1"/>
  <c r="AJ22" i="3"/>
  <c r="AC22" i="3"/>
  <c r="AD22" i="3"/>
  <c r="AE22" i="3" s="1"/>
  <c r="AJ21" i="3"/>
  <c r="AC21" i="3"/>
  <c r="AD21" i="3"/>
  <c r="AE21" i="3" s="1"/>
  <c r="AJ20" i="3"/>
  <c r="AC20" i="3"/>
  <c r="AD20" i="3"/>
  <c r="AE20" i="3" s="1"/>
  <c r="AJ19" i="3"/>
  <c r="AC19" i="3"/>
  <c r="AD19" i="3"/>
  <c r="AE19" i="3" s="1"/>
  <c r="AJ18" i="3"/>
  <c r="AC18" i="3"/>
  <c r="AD18" i="3"/>
  <c r="AE18" i="3" s="1"/>
  <c r="AJ17" i="3"/>
  <c r="AC17" i="3"/>
  <c r="AD17" i="3"/>
  <c r="AE17" i="3" s="1"/>
  <c r="AJ16" i="3"/>
  <c r="AC16" i="3"/>
  <c r="AD16" i="3"/>
  <c r="AE16" i="3" s="1"/>
  <c r="AJ15" i="3"/>
  <c r="AC15" i="3"/>
  <c r="AD15" i="3"/>
  <c r="AE15" i="3" s="1"/>
  <c r="AJ14" i="3"/>
  <c r="AC14" i="3"/>
  <c r="AD14" i="3"/>
  <c r="AE14" i="3" s="1"/>
  <c r="AJ13" i="3"/>
  <c r="AC13" i="3"/>
  <c r="AD13" i="3"/>
  <c r="AE13" i="3" s="1"/>
  <c r="AJ12" i="3"/>
  <c r="AC12" i="3"/>
  <c r="AD12" i="3"/>
  <c r="AE12" i="3" s="1"/>
  <c r="AJ11" i="3"/>
  <c r="AC11" i="3"/>
  <c r="AD11" i="3"/>
  <c r="AE11" i="3" s="1"/>
  <c r="AJ10" i="3"/>
  <c r="AC10" i="3"/>
  <c r="AD10" i="3"/>
  <c r="AE10" i="3" s="1"/>
  <c r="AJ9" i="3"/>
  <c r="AC9" i="3"/>
  <c r="AD9" i="3"/>
  <c r="AE9" i="3" s="1"/>
  <c r="AJ8" i="3"/>
  <c r="AC8" i="3"/>
  <c r="AD8" i="3"/>
  <c r="AE8" i="3" s="1"/>
  <c r="AJ7" i="3"/>
  <c r="AC7" i="3"/>
  <c r="AD7" i="3"/>
  <c r="AE7" i="3" s="1"/>
  <c r="AJ6" i="3"/>
  <c r="AC6" i="3"/>
  <c r="AD6" i="3"/>
  <c r="AE6" i="3" s="1"/>
  <c r="AJ5" i="3"/>
  <c r="AC5" i="3"/>
  <c r="AD5" i="3"/>
  <c r="AE5" i="3" s="1"/>
  <c r="AJ4" i="3"/>
  <c r="AC4" i="3"/>
  <c r="AD4" i="3"/>
  <c r="AE4" i="3" s="1"/>
</calcChain>
</file>

<file path=xl/sharedStrings.xml><?xml version="1.0" encoding="utf-8"?>
<sst xmlns="http://schemas.openxmlformats.org/spreadsheetml/2006/main" count="462" uniqueCount="103">
  <si>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</si>
  <si>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</si>
  <si>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</si>
  <si>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</si>
  <si>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</si>
  <si>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</si>
  <si>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</si>
  <si>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</si>
  <si>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</si>
  <si>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</si>
  <si>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</si>
  <si>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</si>
  <si>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</si>
  <si>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</si>
  <si>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</si>
  <si>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</si>
  <si>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</si>
  <si>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</si>
  <si>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</si>
  <si>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</si>
  <si>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</si>
  <si>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</si>
  <si>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</si>
  <si>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</si>
  <si>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</si>
  <si>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</si>
  <si>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</si>
  <si>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</si>
  <si>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</si>
  <si>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</si>
  <si>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</si>
  <si>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</si>
  <si>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</si>
  <si>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</si>
  <si>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</si>
  <si>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Категория ОК</t>
  </si>
  <si>
    <t>угл</t>
  </si>
  <si>
    <t>под приварку</t>
  </si>
  <si>
    <t>встроенный электропривод</t>
  </si>
  <si>
    <t>оборудование</t>
  </si>
  <si>
    <t>3СIIIа</t>
  </si>
  <si>
    <t>Задвижка запорная</t>
  </si>
  <si>
    <t>BEL_101123877</t>
  </si>
  <si>
    <t>3Н/C</t>
  </si>
  <si>
    <t>II</t>
  </si>
  <si>
    <t>Блок №1. Здание турбины (10UMA) бл.1</t>
  </si>
  <si>
    <t>Атомпроект (ГППС ОИТ)</t>
  </si>
  <si>
    <t>12,9</t>
  </si>
  <si>
    <t>питательная вода</t>
  </si>
  <si>
    <t>2.ИСУП.104237225</t>
  </si>
  <si>
    <t>10LAB11AA102</t>
  </si>
  <si>
    <t>SA 30.1-F30C-11</t>
  </si>
  <si>
    <t>5,5</t>
  </si>
  <si>
    <t>Стоимость оборудования в ЛСР в явном виде отсутствует, стоимость принята по договору аналогу №40/32-1/146/1606-11 от 05.07.2011</t>
  </si>
  <si>
    <t>UMA;  Параметры: Труба=426х24; Время,с=110; ИТТ:BLR1.B.110.&amp;.&amp;&amp;&amp;&amp;&amp;&amp;.&amp;&amp;&amp;&amp;&amp;.000.MD.0003; Тип атмосферы при хранении:II; Условия хранения:5(ОЖ4); Тип атмосферы при эксплуатации:I; Климатическое исполнение и категория размещения:УХЛ4</t>
  </si>
  <si>
    <t>2.ИСУП.104237226</t>
  </si>
  <si>
    <t>10LAB11AA104</t>
  </si>
  <si>
    <t>2.ИСУП.104237232</t>
  </si>
  <si>
    <t>10LAB12AA102</t>
  </si>
  <si>
    <t>2.ИСУП.104237233</t>
  </si>
  <si>
    <t>10LAB12AA104</t>
  </si>
  <si>
    <t>2.ИСУП.104237239</t>
  </si>
  <si>
    <t>10LAB13AA102</t>
  </si>
  <si>
    <t>2.ИСУП.104237240</t>
  </si>
  <si>
    <t>10LAB13AA104</t>
  </si>
  <si>
    <t>2.ИСУП.104237246</t>
  </si>
  <si>
    <t>10LAB14AA102</t>
  </si>
  <si>
    <t>2.ИСУП.104237247</t>
  </si>
  <si>
    <t>10LAB14AA104</t>
  </si>
  <si>
    <t>2.ИСУП.104237253</t>
  </si>
  <si>
    <t>10LAB15AA102</t>
  </si>
  <si>
    <t>2.ИСУП.104237254</t>
  </si>
  <si>
    <t>10LAB15AA104</t>
  </si>
  <si>
    <t>BEL_101123879</t>
  </si>
  <si>
    <t>Блок №2. Здание турбины (20UMA) бл.2</t>
  </si>
  <si>
    <t>2.ИСУП.104237857</t>
  </si>
  <si>
    <t>20LAB11AA102</t>
  </si>
  <si>
    <t>2.ИСУП.104237858</t>
  </si>
  <si>
    <t>20LAB11AA104</t>
  </si>
  <si>
    <t>2.ИСУП.104237864</t>
  </si>
  <si>
    <t>20LAB12AA102</t>
  </si>
  <si>
    <t>2.ИСУП.104237865</t>
  </si>
  <si>
    <t>20LAB12AA104</t>
  </si>
  <si>
    <t>2.ИСУП.104237871</t>
  </si>
  <si>
    <t>20LAB13AA102</t>
  </si>
  <si>
    <t>2.ИСУП.104237872</t>
  </si>
  <si>
    <t>20LAB13AA104</t>
  </si>
  <si>
    <t>2.ИСУП.104237878</t>
  </si>
  <si>
    <t>20LAB14AA102</t>
  </si>
  <si>
    <t>2.ИСУП.104237879</t>
  </si>
  <si>
    <t>20LAB14AA104</t>
  </si>
  <si>
    <t>2.ИСУП.104237885</t>
  </si>
  <si>
    <t>20LAB15AA102</t>
  </si>
  <si>
    <t>2.ИСУП.104237886</t>
  </si>
  <si>
    <t>20LAB15AA104</t>
  </si>
  <si>
    <t>ДАТА ЗЗ ПО ОГ</t>
  </si>
  <si>
    <t>Сумма НДС (18 %), руб.</t>
  </si>
  <si>
    <t>Срок доставки</t>
  </si>
  <si>
    <t>От Поставщика</t>
  </si>
  <si>
    <t>______________________________________</t>
  </si>
  <si>
    <t>по типу ТУ 3741-005-59162910-2007</t>
  </si>
  <si>
    <t>по типу КНПГ 207-400-ЭД-91 Рр 12,9МПа, Тр 250 оС</t>
  </si>
  <si>
    <t>Спецификация. Поставка задвижек ВД DN 400 мм для сооружения энергоблоков №№ 1 и 2 Белорусской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</si>
</sst>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р_._-;\-* #,##0.00_р_._-;_-* &quot;-&quot;??_р_._-;_-@_-"/>
    <numFmt numFmtId="172" formatCode="dd/mm/yy;@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0" fontId="20" fillId="3" borderId="0" applyNumberFormat="0" applyBorder="0" applyAlignment="0" applyProtection="0"/>
  </cellStyleXfs>
  <cellXfs count="54">
    <xf numFmtId="0" fontId="0" fillId="0" borderId="0" xfId="0"/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0" fontId="22" fillId="0" borderId="10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22" fontId="1" fillId="15" borderId="10" xfId="0" applyNumberFormat="1" applyFont="1" applyFill="1" applyBorder="1" applyAlignment="1">
      <alignment horizontal="center" vertical="center" wrapText="1"/>
    </xf>
    <xf numFmtId="22" fontId="22" fillId="15" borderId="10" xfId="0" applyNumberFormat="1" applyFont="1" applyFill="1" applyBorder="1" applyAlignment="1">
      <alignment horizontal="center" vertical="center" wrapText="1"/>
    </xf>
    <xf numFmtId="171" fontId="1" fillId="0" borderId="10" xfId="28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/>
    <xf numFmtId="49" fontId="23" fillId="0" borderId="0" xfId="0" applyNumberFormat="1" applyFont="1" applyFill="1" applyAlignment="1">
      <alignment vertical="center"/>
    </xf>
    <xf numFmtId="2" fontId="0" fillId="0" borderId="0" xfId="0" applyNumberFormat="1" applyFill="1"/>
    <xf numFmtId="0" fontId="0" fillId="0" borderId="0" xfId="0" applyNumberFormat="1" applyFill="1" applyAlignment="1">
      <alignment wrapText="1"/>
    </xf>
    <xf numFmtId="49" fontId="0" fillId="0" borderId="0" xfId="0" applyNumberFormat="1" applyFill="1"/>
    <xf numFmtId="49" fontId="2" fillId="0" borderId="14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22" fillId="0" borderId="11" xfId="0" applyNumberFormat="1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textRotation="90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0" fontId="2" fillId="0" borderId="17" xfId="19" applyFont="1" applyFill="1" applyBorder="1" applyAlignment="1">
      <alignment horizontal="center" vertical="center" textRotation="90" wrapText="1"/>
    </xf>
    <xf numFmtId="2" fontId="2" fillId="0" borderId="17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49" fontId="2" fillId="0" borderId="17" xfId="20" applyNumberFormat="1" applyFont="1" applyFill="1" applyBorder="1" applyAlignment="1">
      <alignment horizontal="center" vertical="center" textRotation="90" wrapText="1"/>
    </xf>
    <xf numFmtId="0" fontId="2" fillId="0" borderId="17" xfId="0" applyNumberFormat="1" applyFont="1" applyFill="1" applyBorder="1" applyAlignment="1">
      <alignment horizontal="center" vertical="center" textRotation="90" wrapText="1"/>
    </xf>
    <xf numFmtId="172" fontId="21" fillId="15" borderId="17" xfId="0" applyNumberFormat="1" applyFont="1" applyFill="1" applyBorder="1" applyAlignment="1">
      <alignment horizontal="center" vertical="center" textRotation="90" wrapText="1"/>
    </xf>
    <xf numFmtId="172" fontId="21" fillId="0" borderId="17" xfId="0" applyNumberFormat="1" applyFont="1" applyFill="1" applyBorder="1" applyAlignment="1">
      <alignment horizontal="center" vertical="center" textRotation="90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wrapText="1"/>
    </xf>
    <xf numFmtId="49" fontId="22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2" fontId="22" fillId="0" borderId="13" xfId="0" applyNumberFormat="1" applyFont="1" applyBorder="1" applyAlignment="1">
      <alignment horizontal="center" vertical="center" wrapText="1"/>
    </xf>
    <xf numFmtId="171" fontId="1" fillId="0" borderId="13" xfId="28" applyFont="1" applyBorder="1" applyAlignment="1">
      <alignment horizontal="center" vertical="center" wrapText="1"/>
    </xf>
    <xf numFmtId="0" fontId="22" fillId="0" borderId="13" xfId="0" applyNumberFormat="1" applyFont="1" applyBorder="1" applyAlignment="1">
      <alignment horizontal="center" vertical="center" wrapText="1"/>
    </xf>
    <xf numFmtId="22" fontId="22" fillId="15" borderId="13" xfId="0" applyNumberFormat="1" applyFont="1" applyFill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14" fontId="22" fillId="0" borderId="13" xfId="0" applyNumberFormat="1" applyFont="1" applyBorder="1" applyAlignment="1">
      <alignment horizontal="center" vertical="center" wrapText="1"/>
    </xf>
    <xf numFmtId="2" fontId="22" fillId="0" borderId="15" xfId="0" applyNumberFormat="1" applyFont="1" applyBorder="1" applyAlignment="1">
      <alignment horizontal="center" vertical="center" wrapText="1"/>
    </xf>
  </cellXfs>
  <cellStyles count="30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Финансовый" xfId="28" builtinId="3"/>
    <cellStyle name="Хороший" xfId="29" builtinId="26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7" formatCode="dd/mm/yyyy\ h:mm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AM23" totalsRowShown="0" dataDxfId="0" headerRowBorderDxfId="41" tableBorderDxfId="42" totalsRowBorderDxfId="40">
  <autoFilter ref="A2:AM23"/>
  <tableColumns count="39">
    <tableColumn id="1" name="№ п/п" dataDxfId="39"/>
    <tableColumn id="2" name="Идентификатор" dataDxfId="38"/>
    <tableColumn id="3" name="Маркировка арматуры" dataDxfId="37"/>
    <tableColumn id="4" name="Наименование" dataDxfId="36"/>
    <tableColumn id="5" name="Тип" dataDxfId="35"/>
    <tableColumn id="6" name="Класс и группа безопас-ности изделия по НП-68-05" dataDxfId="34"/>
    <tableColumn id="7" name="Категория ОК" dataDxfId="33"/>
    <tableColumn id="8" name="Оборудование/Материалы" dataDxfId="32"/>
    <tableColumn id="9" name="DN(арматуры), мм" dataDxfId="31"/>
    <tableColumn id="10" name="Pp (арматура АЭС), Pу (общепром. арматура), МПа" dataDxfId="30"/>
    <tableColumn id="11" name="Tp(арматуры), °С" dataDxfId="29"/>
    <tableColumn id="12" name="Рабочая среда" dataDxfId="28"/>
    <tableColumn id="13" name="Kv,м3/ч(для регулиру-ющих клапанов)" dataDxfId="27"/>
    <tableColumn id="14" name="Масса,кг" dataDxfId="26"/>
    <tableColumn id="15" name="Способ управления" dataDxfId="25"/>
    <tableColumn id="16" name="Тип электропривода" dataDxfId="24"/>
    <tableColumn id="17" name="Мощность электро-двигателя, кВт" dataDxfId="23"/>
    <tableColumn id="18" name="Материал корпуса арматуры" dataDxfId="22"/>
    <tableColumn id="19" name="Способ присоединения" dataDxfId="21"/>
    <tableColumn id="20" name="ТУ" dataDxfId="20"/>
    <tableColumn id="21" name="Смета №" dataDxfId="19"/>
    <tableColumn id="22" name="Номер чертежа" dataDxfId="18"/>
    <tableColumn id="23" name="Позиция по спецификации чертежа" dataDxfId="17"/>
    <tableColumn id="24" name="Номер з/сп" dataDxfId="16"/>
    <tableColumn id="25" name="Класс и группа трубопровода" dataDxfId="15"/>
    <tableColumn id="26" name="Категория сейсмостойкос-ти трубопровода" dataDxfId="14"/>
    <tableColumn id="27" name="Количество, шт" dataDxfId="13"/>
    <tableColumn id="28" name="Цена за ед., без НДС, руб." dataDxfId="12" dataCellStyle="Финансовый"/>
    <tableColumn id="29" name="Сумма без НДС, руб." dataDxfId="11" dataCellStyle="Финансовый">
      <calculatedColumnFormula>ROUND(AB3*AA3,2)</calculatedColumnFormula>
    </tableColumn>
    <tableColumn id="30" name="Сумма НДС (18 %), руб." dataDxfId="10" dataCellStyle="Финансовый">
      <calculatedColumnFormula>ROUND(AC3*0.18,2)</calculatedColumnFormula>
    </tableColumn>
    <tableColumn id="31" name="Сумма с НДС, руб." dataDxfId="9" dataCellStyle="Финансовый">
      <calculatedColumnFormula>AD3+AC3</calculatedColumnFormula>
    </tableColumn>
    <tableColumn id="32" name="Объект проектирования" dataDxfId="8"/>
    <tableColumn id="33" name="Завод-изготовитель" dataDxfId="7"/>
    <tableColumn id="34" name="Примечание" dataDxfId="6"/>
    <tableColumn id="35" name="ДАТА ЗЗ ПО ОГ" dataDxfId="5"/>
    <tableColumn id="36" name="Срок поставки" dataDxfId="4">
      <calculatedColumnFormula>AK3-10</calculatedColumnFormula>
    </tableColumn>
    <tableColumn id="37" name="Срок доставки" dataDxfId="3"/>
    <tableColumn id="38" name="Разработчик РД" dataDxfId="2"/>
    <tableColumn id="39" name="Стоимость изделия в ценах 2000 года, руб.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34"/>
  <sheetViews>
    <sheetView tabSelected="1" view="pageBreakPreview" topLeftCell="A2" zoomScale="75" zoomScaleNormal="100" workbookViewId="0">
      <selection activeCell="A2" sqref="A2:AM23"/>
    </sheetView>
  </sheetViews>
  <sheetFormatPr defaultColWidth="9.109375" defaultRowHeight="13.2" x14ac:dyDescent="0.25"/>
  <cols>
    <col min="1" max="1" width="8.5546875" style="3" customWidth="1"/>
    <col min="2" max="2" width="18.33203125" style="4" customWidth="1"/>
    <col min="3" max="3" width="25.21875" style="4" customWidth="1"/>
    <col min="4" max="4" width="17.44140625" style="4" customWidth="1"/>
    <col min="5" max="5" width="11.6640625" style="4" customWidth="1"/>
    <col min="6" max="6" width="52.44140625" style="3" customWidth="1"/>
    <col min="7" max="7" width="16.109375" style="3" customWidth="1"/>
    <col min="8" max="8" width="29.21875" style="3" customWidth="1"/>
    <col min="9" max="9" width="20.33203125" style="3" customWidth="1"/>
    <col min="10" max="10" width="52" style="3" customWidth="1"/>
    <col min="11" max="11" width="19.44140625" style="3" customWidth="1"/>
    <col min="12" max="12" width="17.77734375" style="3" customWidth="1"/>
    <col min="13" max="13" width="40.109375" style="3" customWidth="1"/>
    <col min="14" max="14" width="11.44140625" style="5" customWidth="1"/>
    <col min="15" max="15" width="22.33203125" style="3" customWidth="1"/>
    <col min="16" max="16" width="23.109375" style="3" customWidth="1"/>
    <col min="17" max="17" width="36" style="3" customWidth="1"/>
    <col min="18" max="18" width="31.21875" style="3" customWidth="1"/>
    <col min="19" max="19" width="25.88671875" style="3" customWidth="1"/>
    <col min="20" max="20" width="14.109375" style="3" customWidth="1"/>
    <col min="21" max="22" width="18.109375" style="3" customWidth="1"/>
    <col min="23" max="23" width="38.21875" style="3" customWidth="1"/>
    <col min="24" max="24" width="13.6640625" style="3" customWidth="1"/>
    <col min="25" max="25" width="31.88671875" style="3" customWidth="1"/>
    <col min="26" max="26" width="45" style="3" customWidth="1"/>
    <col min="27" max="27" width="17.88671875" style="3" customWidth="1"/>
    <col min="28" max="28" width="28.77734375" style="5" customWidth="1"/>
    <col min="29" max="29" width="23" style="5" customWidth="1"/>
    <col min="30" max="30" width="24.88671875" style="5" customWidth="1"/>
    <col min="31" max="31" width="20.5546875" style="5" customWidth="1"/>
    <col min="32" max="32" width="26.77734375" style="3" customWidth="1"/>
    <col min="33" max="33" width="22.5546875" style="3" customWidth="1"/>
    <col min="34" max="34" width="38.44140625" style="6" customWidth="1"/>
    <col min="35" max="35" width="19.33203125" style="12" hidden="1" customWidth="1"/>
    <col min="36" max="37" width="17.21875" style="3" customWidth="1"/>
    <col min="38" max="38" width="18.77734375" style="4" customWidth="1"/>
    <col min="39" max="39" width="45" style="5" customWidth="1"/>
  </cols>
  <sheetData>
    <row r="1" spans="1:39" s="23" customFormat="1" ht="33.75" customHeight="1" x14ac:dyDescent="0.25">
      <c r="B1" s="24" t="s">
        <v>102</v>
      </c>
      <c r="N1" s="25"/>
      <c r="AH1" s="26"/>
      <c r="AL1" s="27"/>
    </row>
    <row r="2" spans="1:39" ht="173.25" customHeight="1" x14ac:dyDescent="0.25">
      <c r="A2" s="33" t="s">
        <v>27</v>
      </c>
      <c r="B2" s="34" t="s">
        <v>0</v>
      </c>
      <c r="C2" s="35" t="s">
        <v>1</v>
      </c>
      <c r="D2" s="35" t="s">
        <v>2</v>
      </c>
      <c r="E2" s="35" t="s">
        <v>3</v>
      </c>
      <c r="F2" s="35" t="s">
        <v>4</v>
      </c>
      <c r="G2" s="35" t="s">
        <v>35</v>
      </c>
      <c r="H2" s="35" t="s">
        <v>5</v>
      </c>
      <c r="I2" s="34" t="s">
        <v>6</v>
      </c>
      <c r="J2" s="34" t="s">
        <v>7</v>
      </c>
      <c r="K2" s="35" t="s">
        <v>8</v>
      </c>
      <c r="L2" s="35" t="s">
        <v>9</v>
      </c>
      <c r="M2" s="36" t="s">
        <v>32</v>
      </c>
      <c r="N2" s="37" t="s">
        <v>10</v>
      </c>
      <c r="O2" s="35" t="s">
        <v>11</v>
      </c>
      <c r="P2" s="35" t="s">
        <v>31</v>
      </c>
      <c r="Q2" s="38" t="s">
        <v>12</v>
      </c>
      <c r="R2" s="35" t="s">
        <v>13</v>
      </c>
      <c r="S2" s="33" t="s">
        <v>14</v>
      </c>
      <c r="T2" s="33" t="s">
        <v>15</v>
      </c>
      <c r="U2" s="35" t="s">
        <v>16</v>
      </c>
      <c r="V2" s="35" t="s">
        <v>17</v>
      </c>
      <c r="W2" s="35" t="s">
        <v>18</v>
      </c>
      <c r="X2" s="35" t="s">
        <v>19</v>
      </c>
      <c r="Y2" s="35" t="s">
        <v>20</v>
      </c>
      <c r="Z2" s="35" t="s">
        <v>21</v>
      </c>
      <c r="AA2" s="35" t="s">
        <v>22</v>
      </c>
      <c r="AB2" s="39" t="s">
        <v>28</v>
      </c>
      <c r="AC2" s="39" t="s">
        <v>29</v>
      </c>
      <c r="AD2" s="39" t="s">
        <v>96</v>
      </c>
      <c r="AE2" s="39" t="s">
        <v>30</v>
      </c>
      <c r="AF2" s="34" t="s">
        <v>23</v>
      </c>
      <c r="AG2" s="35" t="s">
        <v>24</v>
      </c>
      <c r="AH2" s="40" t="s">
        <v>25</v>
      </c>
      <c r="AI2" s="41" t="s">
        <v>95</v>
      </c>
      <c r="AJ2" s="42" t="s">
        <v>33</v>
      </c>
      <c r="AK2" s="42" t="s">
        <v>97</v>
      </c>
      <c r="AL2" s="34" t="s">
        <v>26</v>
      </c>
      <c r="AM2" s="43" t="s">
        <v>34</v>
      </c>
    </row>
    <row r="3" spans="1:39" ht="14.25" customHeight="1" x14ac:dyDescent="0.25">
      <c r="A3" s="28">
        <v>1</v>
      </c>
      <c r="B3" s="1">
        <v>2</v>
      </c>
      <c r="C3" s="2">
        <v>3</v>
      </c>
      <c r="D3" s="2">
        <v>4</v>
      </c>
      <c r="E3" s="1">
        <v>5</v>
      </c>
      <c r="F3" s="2">
        <v>6</v>
      </c>
      <c r="G3" s="2">
        <v>7</v>
      </c>
      <c r="H3" s="1">
        <v>8</v>
      </c>
      <c r="I3" s="2">
        <v>9</v>
      </c>
      <c r="J3" s="2">
        <v>10</v>
      </c>
      <c r="K3" s="1">
        <v>11</v>
      </c>
      <c r="L3" s="2">
        <v>12</v>
      </c>
      <c r="M3" s="2">
        <v>13</v>
      </c>
      <c r="N3" s="1">
        <v>14</v>
      </c>
      <c r="O3" s="2">
        <v>15</v>
      </c>
      <c r="P3" s="2">
        <v>16</v>
      </c>
      <c r="Q3" s="1">
        <v>17</v>
      </c>
      <c r="R3" s="2">
        <v>18</v>
      </c>
      <c r="S3" s="2">
        <v>19</v>
      </c>
      <c r="T3" s="1">
        <v>20</v>
      </c>
      <c r="U3" s="2">
        <v>21</v>
      </c>
      <c r="V3" s="2">
        <v>22</v>
      </c>
      <c r="W3" s="1">
        <v>23</v>
      </c>
      <c r="X3" s="2">
        <v>24</v>
      </c>
      <c r="Y3" s="2">
        <v>25</v>
      </c>
      <c r="Z3" s="1">
        <v>26</v>
      </c>
      <c r="AA3" s="2">
        <v>27</v>
      </c>
      <c r="AB3" s="2">
        <v>28</v>
      </c>
      <c r="AC3" s="1">
        <v>29</v>
      </c>
      <c r="AD3" s="2">
        <v>30</v>
      </c>
      <c r="AE3" s="2">
        <v>31</v>
      </c>
      <c r="AF3" s="1">
        <v>32</v>
      </c>
      <c r="AG3" s="2">
        <v>33</v>
      </c>
      <c r="AH3" s="2">
        <v>34</v>
      </c>
      <c r="AI3" s="1">
        <v>35</v>
      </c>
      <c r="AJ3" s="2">
        <v>36</v>
      </c>
      <c r="AK3" s="2">
        <v>37</v>
      </c>
      <c r="AL3" s="1">
        <v>38</v>
      </c>
      <c r="AM3" s="30">
        <v>28</v>
      </c>
    </row>
    <row r="4" spans="1:39" ht="118.8" x14ac:dyDescent="0.25">
      <c r="A4" s="29">
        <v>108</v>
      </c>
      <c r="B4" s="7" t="s">
        <v>49</v>
      </c>
      <c r="C4" s="7" t="s">
        <v>50</v>
      </c>
      <c r="D4" s="7" t="s">
        <v>41</v>
      </c>
      <c r="E4" s="7" t="s">
        <v>101</v>
      </c>
      <c r="F4" s="8" t="s">
        <v>40</v>
      </c>
      <c r="G4" s="8">
        <v>3</v>
      </c>
      <c r="H4" s="8" t="s">
        <v>39</v>
      </c>
      <c r="I4" s="8">
        <v>400</v>
      </c>
      <c r="J4" s="8" t="s">
        <v>47</v>
      </c>
      <c r="K4" s="8">
        <v>180</v>
      </c>
      <c r="L4" s="8" t="s">
        <v>48</v>
      </c>
      <c r="M4" s="8"/>
      <c r="N4" s="9">
        <v>2150</v>
      </c>
      <c r="O4" s="8" t="s">
        <v>38</v>
      </c>
      <c r="P4" s="8" t="s">
        <v>51</v>
      </c>
      <c r="Q4" s="8" t="s">
        <v>52</v>
      </c>
      <c r="R4" s="8" t="s">
        <v>36</v>
      </c>
      <c r="S4" s="8" t="s">
        <v>37</v>
      </c>
      <c r="T4" s="8" t="s">
        <v>100</v>
      </c>
      <c r="U4" s="8" t="s">
        <v>53</v>
      </c>
      <c r="V4" s="8"/>
      <c r="W4" s="8"/>
      <c r="X4" s="8" t="s">
        <v>42</v>
      </c>
      <c r="Y4" s="8" t="s">
        <v>43</v>
      </c>
      <c r="Z4" s="8" t="s">
        <v>44</v>
      </c>
      <c r="AA4" s="8">
        <v>1</v>
      </c>
      <c r="AB4" s="20">
        <v>0</v>
      </c>
      <c r="AC4" s="20">
        <f t="shared" ref="AC4:AC13" si="0">ROUND(AB4*AA4,2)</f>
        <v>0</v>
      </c>
      <c r="AD4" s="20">
        <f t="shared" ref="AD4:AD13" si="1">ROUND(AC4*0.18,2)</f>
        <v>0</v>
      </c>
      <c r="AE4" s="20">
        <f t="shared" ref="AE4:AE13" si="2">AD4+AC4</f>
        <v>0</v>
      </c>
      <c r="AF4" s="8" t="s">
        <v>45</v>
      </c>
      <c r="AG4" s="8"/>
      <c r="AH4" s="10" t="s">
        <v>54</v>
      </c>
      <c r="AI4" s="18">
        <v>42059.333333333336</v>
      </c>
      <c r="AJ4" s="11">
        <f t="shared" ref="AJ4:AJ13" si="3">AK4-10</f>
        <v>42675</v>
      </c>
      <c r="AK4" s="11">
        <v>42685</v>
      </c>
      <c r="AL4" s="7" t="s">
        <v>46</v>
      </c>
      <c r="AM4" s="31">
        <v>902605</v>
      </c>
    </row>
    <row r="5" spans="1:39" ht="118.8" x14ac:dyDescent="0.25">
      <c r="A5" s="29">
        <v>109</v>
      </c>
      <c r="B5" s="7" t="s">
        <v>55</v>
      </c>
      <c r="C5" s="7" t="s">
        <v>56</v>
      </c>
      <c r="D5" s="7" t="s">
        <v>41</v>
      </c>
      <c r="E5" s="7" t="s">
        <v>101</v>
      </c>
      <c r="F5" s="8" t="s">
        <v>40</v>
      </c>
      <c r="G5" s="8">
        <v>3</v>
      </c>
      <c r="H5" s="8" t="s">
        <v>39</v>
      </c>
      <c r="I5" s="8">
        <v>400</v>
      </c>
      <c r="J5" s="8" t="s">
        <v>47</v>
      </c>
      <c r="K5" s="8">
        <v>180</v>
      </c>
      <c r="L5" s="8" t="s">
        <v>48</v>
      </c>
      <c r="M5" s="8"/>
      <c r="N5" s="9">
        <v>2150</v>
      </c>
      <c r="O5" s="8" t="s">
        <v>38</v>
      </c>
      <c r="P5" s="8" t="s">
        <v>51</v>
      </c>
      <c r="Q5" s="8" t="s">
        <v>52</v>
      </c>
      <c r="R5" s="8" t="s">
        <v>36</v>
      </c>
      <c r="S5" s="8" t="s">
        <v>37</v>
      </c>
      <c r="T5" s="8" t="s">
        <v>100</v>
      </c>
      <c r="U5" s="8" t="s">
        <v>53</v>
      </c>
      <c r="V5" s="8"/>
      <c r="W5" s="8"/>
      <c r="X5" s="8" t="s">
        <v>42</v>
      </c>
      <c r="Y5" s="8" t="s">
        <v>43</v>
      </c>
      <c r="Z5" s="8" t="s">
        <v>44</v>
      </c>
      <c r="AA5" s="8">
        <v>1</v>
      </c>
      <c r="AB5" s="20">
        <v>0</v>
      </c>
      <c r="AC5" s="20">
        <f t="shared" si="0"/>
        <v>0</v>
      </c>
      <c r="AD5" s="20">
        <f t="shared" si="1"/>
        <v>0</v>
      </c>
      <c r="AE5" s="20">
        <f t="shared" si="2"/>
        <v>0</v>
      </c>
      <c r="AF5" s="8" t="s">
        <v>45</v>
      </c>
      <c r="AG5" s="8"/>
      <c r="AH5" s="10" t="s">
        <v>54</v>
      </c>
      <c r="AI5" s="18">
        <v>42059.333333333336</v>
      </c>
      <c r="AJ5" s="11">
        <f t="shared" si="3"/>
        <v>42675</v>
      </c>
      <c r="AK5" s="11">
        <v>42685</v>
      </c>
      <c r="AL5" s="7" t="s">
        <v>46</v>
      </c>
      <c r="AM5" s="31">
        <v>902605</v>
      </c>
    </row>
    <row r="6" spans="1:39" ht="118.8" x14ac:dyDescent="0.25">
      <c r="A6" s="29">
        <v>113</v>
      </c>
      <c r="B6" s="7" t="s">
        <v>57</v>
      </c>
      <c r="C6" s="7" t="s">
        <v>58</v>
      </c>
      <c r="D6" s="7" t="s">
        <v>41</v>
      </c>
      <c r="E6" s="7" t="s">
        <v>101</v>
      </c>
      <c r="F6" s="8" t="s">
        <v>40</v>
      </c>
      <c r="G6" s="8">
        <v>3</v>
      </c>
      <c r="H6" s="8" t="s">
        <v>39</v>
      </c>
      <c r="I6" s="8">
        <v>400</v>
      </c>
      <c r="J6" s="8" t="s">
        <v>47</v>
      </c>
      <c r="K6" s="8">
        <v>180</v>
      </c>
      <c r="L6" s="8" t="s">
        <v>48</v>
      </c>
      <c r="M6" s="8"/>
      <c r="N6" s="9">
        <v>2150</v>
      </c>
      <c r="O6" s="8" t="s">
        <v>38</v>
      </c>
      <c r="P6" s="8" t="s">
        <v>51</v>
      </c>
      <c r="Q6" s="8" t="s">
        <v>52</v>
      </c>
      <c r="R6" s="8" t="s">
        <v>36</v>
      </c>
      <c r="S6" s="8" t="s">
        <v>37</v>
      </c>
      <c r="T6" s="8" t="s">
        <v>100</v>
      </c>
      <c r="U6" s="8" t="s">
        <v>53</v>
      </c>
      <c r="V6" s="8"/>
      <c r="W6" s="8"/>
      <c r="X6" s="8" t="s">
        <v>42</v>
      </c>
      <c r="Y6" s="8" t="s">
        <v>43</v>
      </c>
      <c r="Z6" s="8" t="s">
        <v>44</v>
      </c>
      <c r="AA6" s="8">
        <v>1</v>
      </c>
      <c r="AB6" s="20">
        <v>0</v>
      </c>
      <c r="AC6" s="20">
        <f t="shared" si="0"/>
        <v>0</v>
      </c>
      <c r="AD6" s="20">
        <f t="shared" si="1"/>
        <v>0</v>
      </c>
      <c r="AE6" s="20">
        <f t="shared" si="2"/>
        <v>0</v>
      </c>
      <c r="AF6" s="8" t="s">
        <v>45</v>
      </c>
      <c r="AG6" s="8"/>
      <c r="AH6" s="10" t="s">
        <v>54</v>
      </c>
      <c r="AI6" s="18">
        <v>42059.333333333336</v>
      </c>
      <c r="AJ6" s="11">
        <f t="shared" si="3"/>
        <v>42675</v>
      </c>
      <c r="AK6" s="11">
        <v>42685</v>
      </c>
      <c r="AL6" s="7" t="s">
        <v>46</v>
      </c>
      <c r="AM6" s="31">
        <v>902605</v>
      </c>
    </row>
    <row r="7" spans="1:39" ht="118.8" x14ac:dyDescent="0.25">
      <c r="A7" s="29">
        <v>114</v>
      </c>
      <c r="B7" s="7" t="s">
        <v>59</v>
      </c>
      <c r="C7" s="7" t="s">
        <v>60</v>
      </c>
      <c r="D7" s="7" t="s">
        <v>41</v>
      </c>
      <c r="E7" s="7" t="s">
        <v>101</v>
      </c>
      <c r="F7" s="8" t="s">
        <v>40</v>
      </c>
      <c r="G7" s="8">
        <v>3</v>
      </c>
      <c r="H7" s="8" t="s">
        <v>39</v>
      </c>
      <c r="I7" s="8">
        <v>400</v>
      </c>
      <c r="J7" s="8" t="s">
        <v>47</v>
      </c>
      <c r="K7" s="8">
        <v>180</v>
      </c>
      <c r="L7" s="8" t="s">
        <v>48</v>
      </c>
      <c r="M7" s="8"/>
      <c r="N7" s="9">
        <v>2150</v>
      </c>
      <c r="O7" s="8" t="s">
        <v>38</v>
      </c>
      <c r="P7" s="8" t="s">
        <v>51</v>
      </c>
      <c r="Q7" s="8" t="s">
        <v>52</v>
      </c>
      <c r="R7" s="8" t="s">
        <v>36</v>
      </c>
      <c r="S7" s="8" t="s">
        <v>37</v>
      </c>
      <c r="T7" s="8" t="s">
        <v>100</v>
      </c>
      <c r="U7" s="8" t="s">
        <v>53</v>
      </c>
      <c r="V7" s="8"/>
      <c r="W7" s="8"/>
      <c r="X7" s="8" t="s">
        <v>42</v>
      </c>
      <c r="Y7" s="8" t="s">
        <v>43</v>
      </c>
      <c r="Z7" s="8" t="s">
        <v>44</v>
      </c>
      <c r="AA7" s="8">
        <v>1</v>
      </c>
      <c r="AB7" s="20">
        <v>0</v>
      </c>
      <c r="AC7" s="20">
        <f t="shared" si="0"/>
        <v>0</v>
      </c>
      <c r="AD7" s="20">
        <f t="shared" si="1"/>
        <v>0</v>
      </c>
      <c r="AE7" s="20">
        <f t="shared" si="2"/>
        <v>0</v>
      </c>
      <c r="AF7" s="8" t="s">
        <v>45</v>
      </c>
      <c r="AG7" s="8"/>
      <c r="AH7" s="10" t="s">
        <v>54</v>
      </c>
      <c r="AI7" s="18">
        <v>42059.333333333336</v>
      </c>
      <c r="AJ7" s="11">
        <f t="shared" si="3"/>
        <v>42675</v>
      </c>
      <c r="AK7" s="11">
        <v>42685</v>
      </c>
      <c r="AL7" s="7" t="s">
        <v>46</v>
      </c>
      <c r="AM7" s="31">
        <v>902605</v>
      </c>
    </row>
    <row r="8" spans="1:39" ht="118.8" x14ac:dyDescent="0.25">
      <c r="A8" s="29">
        <v>118</v>
      </c>
      <c r="B8" s="7" t="s">
        <v>61</v>
      </c>
      <c r="C8" s="7" t="s">
        <v>62</v>
      </c>
      <c r="D8" s="7" t="s">
        <v>41</v>
      </c>
      <c r="E8" s="7" t="s">
        <v>101</v>
      </c>
      <c r="F8" s="8" t="s">
        <v>40</v>
      </c>
      <c r="G8" s="8">
        <v>3</v>
      </c>
      <c r="H8" s="8" t="s">
        <v>39</v>
      </c>
      <c r="I8" s="8">
        <v>400</v>
      </c>
      <c r="J8" s="8" t="s">
        <v>47</v>
      </c>
      <c r="K8" s="8">
        <v>180</v>
      </c>
      <c r="L8" s="8" t="s">
        <v>48</v>
      </c>
      <c r="M8" s="8"/>
      <c r="N8" s="9">
        <v>2150</v>
      </c>
      <c r="O8" s="8" t="s">
        <v>38</v>
      </c>
      <c r="P8" s="8" t="s">
        <v>51</v>
      </c>
      <c r="Q8" s="8" t="s">
        <v>52</v>
      </c>
      <c r="R8" s="8" t="s">
        <v>36</v>
      </c>
      <c r="S8" s="8" t="s">
        <v>37</v>
      </c>
      <c r="T8" s="8" t="s">
        <v>100</v>
      </c>
      <c r="U8" s="8" t="s">
        <v>53</v>
      </c>
      <c r="V8" s="8"/>
      <c r="W8" s="8"/>
      <c r="X8" s="8" t="s">
        <v>42</v>
      </c>
      <c r="Y8" s="8" t="s">
        <v>43</v>
      </c>
      <c r="Z8" s="8" t="s">
        <v>44</v>
      </c>
      <c r="AA8" s="8">
        <v>1</v>
      </c>
      <c r="AB8" s="20">
        <v>0</v>
      </c>
      <c r="AC8" s="20">
        <f t="shared" si="0"/>
        <v>0</v>
      </c>
      <c r="AD8" s="20">
        <f t="shared" si="1"/>
        <v>0</v>
      </c>
      <c r="AE8" s="20">
        <f t="shared" si="2"/>
        <v>0</v>
      </c>
      <c r="AF8" s="8" t="s">
        <v>45</v>
      </c>
      <c r="AG8" s="8"/>
      <c r="AH8" s="10" t="s">
        <v>54</v>
      </c>
      <c r="AI8" s="18">
        <v>42059.333333333336</v>
      </c>
      <c r="AJ8" s="11">
        <f t="shared" si="3"/>
        <v>42675</v>
      </c>
      <c r="AK8" s="11">
        <v>42685</v>
      </c>
      <c r="AL8" s="7" t="s">
        <v>46</v>
      </c>
      <c r="AM8" s="31">
        <v>902605</v>
      </c>
    </row>
    <row r="9" spans="1:39" ht="118.8" x14ac:dyDescent="0.25">
      <c r="A9" s="29">
        <v>119</v>
      </c>
      <c r="B9" s="7" t="s">
        <v>63</v>
      </c>
      <c r="C9" s="7" t="s">
        <v>64</v>
      </c>
      <c r="D9" s="7" t="s">
        <v>41</v>
      </c>
      <c r="E9" s="7" t="s">
        <v>101</v>
      </c>
      <c r="F9" s="8" t="s">
        <v>40</v>
      </c>
      <c r="G9" s="8">
        <v>3</v>
      </c>
      <c r="H9" s="8" t="s">
        <v>39</v>
      </c>
      <c r="I9" s="8">
        <v>400</v>
      </c>
      <c r="J9" s="8" t="s">
        <v>47</v>
      </c>
      <c r="K9" s="8">
        <v>180</v>
      </c>
      <c r="L9" s="8" t="s">
        <v>48</v>
      </c>
      <c r="M9" s="8"/>
      <c r="N9" s="9">
        <v>2150</v>
      </c>
      <c r="O9" s="8" t="s">
        <v>38</v>
      </c>
      <c r="P9" s="8" t="s">
        <v>51</v>
      </c>
      <c r="Q9" s="8" t="s">
        <v>52</v>
      </c>
      <c r="R9" s="8" t="s">
        <v>36</v>
      </c>
      <c r="S9" s="8" t="s">
        <v>37</v>
      </c>
      <c r="T9" s="8" t="s">
        <v>100</v>
      </c>
      <c r="U9" s="8" t="s">
        <v>53</v>
      </c>
      <c r="V9" s="8"/>
      <c r="W9" s="8"/>
      <c r="X9" s="8" t="s">
        <v>42</v>
      </c>
      <c r="Y9" s="8" t="s">
        <v>43</v>
      </c>
      <c r="Z9" s="8" t="s">
        <v>44</v>
      </c>
      <c r="AA9" s="8">
        <v>1</v>
      </c>
      <c r="AB9" s="20">
        <v>0</v>
      </c>
      <c r="AC9" s="20">
        <f t="shared" si="0"/>
        <v>0</v>
      </c>
      <c r="AD9" s="20">
        <f t="shared" si="1"/>
        <v>0</v>
      </c>
      <c r="AE9" s="20">
        <f t="shared" si="2"/>
        <v>0</v>
      </c>
      <c r="AF9" s="8" t="s">
        <v>45</v>
      </c>
      <c r="AG9" s="8"/>
      <c r="AH9" s="10" t="s">
        <v>54</v>
      </c>
      <c r="AI9" s="18">
        <v>42059.333333333336</v>
      </c>
      <c r="AJ9" s="11">
        <f t="shared" si="3"/>
        <v>42675</v>
      </c>
      <c r="AK9" s="11">
        <v>42685</v>
      </c>
      <c r="AL9" s="7" t="s">
        <v>46</v>
      </c>
      <c r="AM9" s="31">
        <v>902605</v>
      </c>
    </row>
    <row r="10" spans="1:39" ht="118.8" x14ac:dyDescent="0.25">
      <c r="A10" s="29">
        <v>123</v>
      </c>
      <c r="B10" s="7" t="s">
        <v>65</v>
      </c>
      <c r="C10" s="7" t="s">
        <v>66</v>
      </c>
      <c r="D10" s="7" t="s">
        <v>41</v>
      </c>
      <c r="E10" s="7" t="s">
        <v>101</v>
      </c>
      <c r="F10" s="8" t="s">
        <v>40</v>
      </c>
      <c r="G10" s="8">
        <v>3</v>
      </c>
      <c r="H10" s="8" t="s">
        <v>39</v>
      </c>
      <c r="I10" s="8">
        <v>400</v>
      </c>
      <c r="J10" s="8" t="s">
        <v>47</v>
      </c>
      <c r="K10" s="8">
        <v>180</v>
      </c>
      <c r="L10" s="8" t="s">
        <v>48</v>
      </c>
      <c r="M10" s="8"/>
      <c r="N10" s="9">
        <v>2150</v>
      </c>
      <c r="O10" s="8" t="s">
        <v>38</v>
      </c>
      <c r="P10" s="8" t="s">
        <v>51</v>
      </c>
      <c r="Q10" s="8" t="s">
        <v>52</v>
      </c>
      <c r="R10" s="8" t="s">
        <v>36</v>
      </c>
      <c r="S10" s="8" t="s">
        <v>37</v>
      </c>
      <c r="T10" s="8" t="s">
        <v>100</v>
      </c>
      <c r="U10" s="8" t="s">
        <v>53</v>
      </c>
      <c r="V10" s="8"/>
      <c r="W10" s="8"/>
      <c r="X10" s="8" t="s">
        <v>42</v>
      </c>
      <c r="Y10" s="8" t="s">
        <v>43</v>
      </c>
      <c r="Z10" s="8" t="s">
        <v>44</v>
      </c>
      <c r="AA10" s="8">
        <v>1</v>
      </c>
      <c r="AB10" s="20">
        <v>0</v>
      </c>
      <c r="AC10" s="20">
        <f t="shared" si="0"/>
        <v>0</v>
      </c>
      <c r="AD10" s="20">
        <f t="shared" si="1"/>
        <v>0</v>
      </c>
      <c r="AE10" s="20">
        <f t="shared" si="2"/>
        <v>0</v>
      </c>
      <c r="AF10" s="8" t="s">
        <v>45</v>
      </c>
      <c r="AG10" s="8"/>
      <c r="AH10" s="10" t="s">
        <v>54</v>
      </c>
      <c r="AI10" s="18">
        <v>42059.333333333336</v>
      </c>
      <c r="AJ10" s="11">
        <f t="shared" si="3"/>
        <v>42675</v>
      </c>
      <c r="AK10" s="11">
        <v>42685</v>
      </c>
      <c r="AL10" s="7" t="s">
        <v>46</v>
      </c>
      <c r="AM10" s="31">
        <v>902605</v>
      </c>
    </row>
    <row r="11" spans="1:39" ht="118.8" x14ac:dyDescent="0.25">
      <c r="A11" s="29">
        <v>124</v>
      </c>
      <c r="B11" s="7" t="s">
        <v>67</v>
      </c>
      <c r="C11" s="7" t="s">
        <v>68</v>
      </c>
      <c r="D11" s="7" t="s">
        <v>41</v>
      </c>
      <c r="E11" s="7" t="s">
        <v>101</v>
      </c>
      <c r="F11" s="8" t="s">
        <v>40</v>
      </c>
      <c r="G11" s="8">
        <v>3</v>
      </c>
      <c r="H11" s="8" t="s">
        <v>39</v>
      </c>
      <c r="I11" s="8">
        <v>400</v>
      </c>
      <c r="J11" s="8" t="s">
        <v>47</v>
      </c>
      <c r="K11" s="8">
        <v>180</v>
      </c>
      <c r="L11" s="8" t="s">
        <v>48</v>
      </c>
      <c r="M11" s="8"/>
      <c r="N11" s="9">
        <v>2150</v>
      </c>
      <c r="O11" s="8" t="s">
        <v>38</v>
      </c>
      <c r="P11" s="8" t="s">
        <v>51</v>
      </c>
      <c r="Q11" s="8" t="s">
        <v>52</v>
      </c>
      <c r="R11" s="8" t="s">
        <v>36</v>
      </c>
      <c r="S11" s="8" t="s">
        <v>37</v>
      </c>
      <c r="T11" s="8" t="s">
        <v>100</v>
      </c>
      <c r="U11" s="8" t="s">
        <v>53</v>
      </c>
      <c r="V11" s="8"/>
      <c r="W11" s="8"/>
      <c r="X11" s="8" t="s">
        <v>42</v>
      </c>
      <c r="Y11" s="8" t="s">
        <v>43</v>
      </c>
      <c r="Z11" s="8" t="s">
        <v>44</v>
      </c>
      <c r="AA11" s="8">
        <v>1</v>
      </c>
      <c r="AB11" s="20">
        <v>0</v>
      </c>
      <c r="AC11" s="20">
        <f t="shared" si="0"/>
        <v>0</v>
      </c>
      <c r="AD11" s="20">
        <f t="shared" si="1"/>
        <v>0</v>
      </c>
      <c r="AE11" s="20">
        <f t="shared" si="2"/>
        <v>0</v>
      </c>
      <c r="AF11" s="8" t="s">
        <v>45</v>
      </c>
      <c r="AG11" s="8"/>
      <c r="AH11" s="10" t="s">
        <v>54</v>
      </c>
      <c r="AI11" s="18">
        <v>42059.333333333336</v>
      </c>
      <c r="AJ11" s="11">
        <f t="shared" si="3"/>
        <v>42675</v>
      </c>
      <c r="AK11" s="11">
        <v>42685</v>
      </c>
      <c r="AL11" s="7" t="s">
        <v>46</v>
      </c>
      <c r="AM11" s="31">
        <v>902605</v>
      </c>
    </row>
    <row r="12" spans="1:39" ht="118.8" x14ac:dyDescent="0.25">
      <c r="A12" s="29">
        <v>128</v>
      </c>
      <c r="B12" s="7" t="s">
        <v>69</v>
      </c>
      <c r="C12" s="7" t="s">
        <v>70</v>
      </c>
      <c r="D12" s="7" t="s">
        <v>41</v>
      </c>
      <c r="E12" s="7" t="s">
        <v>101</v>
      </c>
      <c r="F12" s="8" t="s">
        <v>40</v>
      </c>
      <c r="G12" s="8">
        <v>3</v>
      </c>
      <c r="H12" s="8" t="s">
        <v>39</v>
      </c>
      <c r="I12" s="8">
        <v>400</v>
      </c>
      <c r="J12" s="8" t="s">
        <v>47</v>
      </c>
      <c r="K12" s="8">
        <v>180</v>
      </c>
      <c r="L12" s="8" t="s">
        <v>48</v>
      </c>
      <c r="M12" s="8"/>
      <c r="N12" s="9">
        <v>2150</v>
      </c>
      <c r="O12" s="8" t="s">
        <v>38</v>
      </c>
      <c r="P12" s="8" t="s">
        <v>51</v>
      </c>
      <c r="Q12" s="8" t="s">
        <v>52</v>
      </c>
      <c r="R12" s="8" t="s">
        <v>36</v>
      </c>
      <c r="S12" s="8" t="s">
        <v>37</v>
      </c>
      <c r="T12" s="8" t="s">
        <v>100</v>
      </c>
      <c r="U12" s="8" t="s">
        <v>53</v>
      </c>
      <c r="V12" s="8"/>
      <c r="W12" s="8"/>
      <c r="X12" s="8" t="s">
        <v>42</v>
      </c>
      <c r="Y12" s="8" t="s">
        <v>43</v>
      </c>
      <c r="Z12" s="8" t="s">
        <v>44</v>
      </c>
      <c r="AA12" s="8">
        <v>1</v>
      </c>
      <c r="AB12" s="20">
        <v>0</v>
      </c>
      <c r="AC12" s="20">
        <f t="shared" si="0"/>
        <v>0</v>
      </c>
      <c r="AD12" s="20">
        <f t="shared" si="1"/>
        <v>0</v>
      </c>
      <c r="AE12" s="20">
        <f t="shared" si="2"/>
        <v>0</v>
      </c>
      <c r="AF12" s="8" t="s">
        <v>45</v>
      </c>
      <c r="AG12" s="8"/>
      <c r="AH12" s="10" t="s">
        <v>54</v>
      </c>
      <c r="AI12" s="18">
        <v>42059.333333333336</v>
      </c>
      <c r="AJ12" s="11">
        <f t="shared" si="3"/>
        <v>42675</v>
      </c>
      <c r="AK12" s="11">
        <v>42685</v>
      </c>
      <c r="AL12" s="7" t="s">
        <v>46</v>
      </c>
      <c r="AM12" s="31">
        <v>902605</v>
      </c>
    </row>
    <row r="13" spans="1:39" ht="118.8" x14ac:dyDescent="0.25">
      <c r="A13" s="29">
        <v>129</v>
      </c>
      <c r="B13" s="7" t="s">
        <v>71</v>
      </c>
      <c r="C13" s="7" t="s">
        <v>72</v>
      </c>
      <c r="D13" s="7" t="s">
        <v>41</v>
      </c>
      <c r="E13" s="7" t="s">
        <v>101</v>
      </c>
      <c r="F13" s="8" t="s">
        <v>40</v>
      </c>
      <c r="G13" s="8">
        <v>3</v>
      </c>
      <c r="H13" s="8" t="s">
        <v>39</v>
      </c>
      <c r="I13" s="8">
        <v>400</v>
      </c>
      <c r="J13" s="8" t="s">
        <v>47</v>
      </c>
      <c r="K13" s="8">
        <v>180</v>
      </c>
      <c r="L13" s="8" t="s">
        <v>48</v>
      </c>
      <c r="M13" s="8"/>
      <c r="N13" s="9">
        <v>2150</v>
      </c>
      <c r="O13" s="8" t="s">
        <v>38</v>
      </c>
      <c r="P13" s="8" t="s">
        <v>51</v>
      </c>
      <c r="Q13" s="8" t="s">
        <v>52</v>
      </c>
      <c r="R13" s="8" t="s">
        <v>36</v>
      </c>
      <c r="S13" s="8" t="s">
        <v>37</v>
      </c>
      <c r="T13" s="8" t="s">
        <v>100</v>
      </c>
      <c r="U13" s="8" t="s">
        <v>53</v>
      </c>
      <c r="V13" s="8"/>
      <c r="W13" s="8"/>
      <c r="X13" s="8" t="s">
        <v>42</v>
      </c>
      <c r="Y13" s="8" t="s">
        <v>43</v>
      </c>
      <c r="Z13" s="8" t="s">
        <v>44</v>
      </c>
      <c r="AA13" s="8">
        <v>1</v>
      </c>
      <c r="AB13" s="20">
        <v>0</v>
      </c>
      <c r="AC13" s="20">
        <f t="shared" si="0"/>
        <v>0</v>
      </c>
      <c r="AD13" s="20">
        <f t="shared" si="1"/>
        <v>0</v>
      </c>
      <c r="AE13" s="20">
        <f t="shared" si="2"/>
        <v>0</v>
      </c>
      <c r="AF13" s="8" t="s">
        <v>45</v>
      </c>
      <c r="AG13" s="8"/>
      <c r="AH13" s="10" t="s">
        <v>54</v>
      </c>
      <c r="AI13" s="18">
        <v>42059.333333333336</v>
      </c>
      <c r="AJ13" s="11">
        <f t="shared" si="3"/>
        <v>42675</v>
      </c>
      <c r="AK13" s="11">
        <v>42685</v>
      </c>
      <c r="AL13" s="7" t="s">
        <v>46</v>
      </c>
      <c r="AM13" s="31">
        <v>902605</v>
      </c>
    </row>
    <row r="14" spans="1:39" ht="118.8" x14ac:dyDescent="0.25">
      <c r="A14" s="29">
        <v>339</v>
      </c>
      <c r="B14" s="13" t="s">
        <v>75</v>
      </c>
      <c r="C14" s="13" t="s">
        <v>76</v>
      </c>
      <c r="D14" s="13" t="s">
        <v>41</v>
      </c>
      <c r="E14" s="13" t="s">
        <v>101</v>
      </c>
      <c r="F14" s="14" t="s">
        <v>40</v>
      </c>
      <c r="G14" s="14">
        <v>3</v>
      </c>
      <c r="H14" s="14" t="s">
        <v>39</v>
      </c>
      <c r="I14" s="14">
        <v>400</v>
      </c>
      <c r="J14" s="14" t="s">
        <v>47</v>
      </c>
      <c r="K14" s="14">
        <v>180</v>
      </c>
      <c r="L14" s="14" t="s">
        <v>48</v>
      </c>
      <c r="M14" s="14"/>
      <c r="N14" s="15">
        <v>2150</v>
      </c>
      <c r="O14" s="14" t="s">
        <v>38</v>
      </c>
      <c r="P14" s="14" t="s">
        <v>51</v>
      </c>
      <c r="Q14" s="14" t="s">
        <v>52</v>
      </c>
      <c r="R14" s="14" t="s">
        <v>36</v>
      </c>
      <c r="S14" s="14" t="s">
        <v>37</v>
      </c>
      <c r="T14" s="14" t="s">
        <v>100</v>
      </c>
      <c r="U14" s="14" t="s">
        <v>53</v>
      </c>
      <c r="V14" s="14"/>
      <c r="W14" s="14"/>
      <c r="X14" s="14" t="s">
        <v>73</v>
      </c>
      <c r="Y14" s="14" t="s">
        <v>43</v>
      </c>
      <c r="Z14" s="14" t="s">
        <v>44</v>
      </c>
      <c r="AA14" s="14">
        <v>1</v>
      </c>
      <c r="AB14" s="20">
        <v>0</v>
      </c>
      <c r="AC14" s="20">
        <f t="shared" ref="AC14:AC23" si="4">ROUND(AB14*AA14,2)</f>
        <v>0</v>
      </c>
      <c r="AD14" s="20">
        <f t="shared" ref="AD14:AD23" si="5">ROUND(AC14*0.18,2)</f>
        <v>0</v>
      </c>
      <c r="AE14" s="20">
        <f t="shared" ref="AE14:AE23" si="6">AD14+AC14</f>
        <v>0</v>
      </c>
      <c r="AF14" s="14" t="s">
        <v>74</v>
      </c>
      <c r="AG14" s="14"/>
      <c r="AH14" s="16" t="s">
        <v>54</v>
      </c>
      <c r="AI14" s="19">
        <v>42059.333333333336</v>
      </c>
      <c r="AJ14" s="11">
        <f t="shared" ref="AJ14:AJ23" si="7">AK14-10</f>
        <v>43172</v>
      </c>
      <c r="AK14" s="17">
        <v>43182</v>
      </c>
      <c r="AL14" s="13" t="s">
        <v>46</v>
      </c>
      <c r="AM14" s="32">
        <v>902605</v>
      </c>
    </row>
    <row r="15" spans="1:39" ht="118.8" x14ac:dyDescent="0.25">
      <c r="A15" s="29">
        <v>340</v>
      </c>
      <c r="B15" s="13" t="s">
        <v>77</v>
      </c>
      <c r="C15" s="13" t="s">
        <v>78</v>
      </c>
      <c r="D15" s="13" t="s">
        <v>41</v>
      </c>
      <c r="E15" s="13" t="s">
        <v>101</v>
      </c>
      <c r="F15" s="14" t="s">
        <v>40</v>
      </c>
      <c r="G15" s="14">
        <v>3</v>
      </c>
      <c r="H15" s="14" t="s">
        <v>39</v>
      </c>
      <c r="I15" s="14">
        <v>400</v>
      </c>
      <c r="J15" s="14" t="s">
        <v>47</v>
      </c>
      <c r="K15" s="14">
        <v>180</v>
      </c>
      <c r="L15" s="14" t="s">
        <v>48</v>
      </c>
      <c r="M15" s="14"/>
      <c r="N15" s="15">
        <v>2150</v>
      </c>
      <c r="O15" s="14" t="s">
        <v>38</v>
      </c>
      <c r="P15" s="14" t="s">
        <v>51</v>
      </c>
      <c r="Q15" s="14" t="s">
        <v>52</v>
      </c>
      <c r="R15" s="14" t="s">
        <v>36</v>
      </c>
      <c r="S15" s="14" t="s">
        <v>37</v>
      </c>
      <c r="T15" s="14" t="s">
        <v>100</v>
      </c>
      <c r="U15" s="14" t="s">
        <v>53</v>
      </c>
      <c r="V15" s="14"/>
      <c r="W15" s="14"/>
      <c r="X15" s="14" t="s">
        <v>73</v>
      </c>
      <c r="Y15" s="14" t="s">
        <v>43</v>
      </c>
      <c r="Z15" s="14" t="s">
        <v>44</v>
      </c>
      <c r="AA15" s="14">
        <v>1</v>
      </c>
      <c r="AB15" s="20">
        <v>0</v>
      </c>
      <c r="AC15" s="20">
        <f t="shared" si="4"/>
        <v>0</v>
      </c>
      <c r="AD15" s="20">
        <f t="shared" si="5"/>
        <v>0</v>
      </c>
      <c r="AE15" s="20">
        <f t="shared" si="6"/>
        <v>0</v>
      </c>
      <c r="AF15" s="14" t="s">
        <v>74</v>
      </c>
      <c r="AG15" s="14"/>
      <c r="AH15" s="16" t="s">
        <v>54</v>
      </c>
      <c r="AI15" s="19">
        <v>42059.333333333336</v>
      </c>
      <c r="AJ15" s="11">
        <f t="shared" si="7"/>
        <v>43172</v>
      </c>
      <c r="AK15" s="17">
        <v>43182</v>
      </c>
      <c r="AL15" s="13" t="s">
        <v>46</v>
      </c>
      <c r="AM15" s="32">
        <v>902605</v>
      </c>
    </row>
    <row r="16" spans="1:39" ht="118.8" x14ac:dyDescent="0.25">
      <c r="A16" s="29">
        <v>344</v>
      </c>
      <c r="B16" s="13" t="s">
        <v>79</v>
      </c>
      <c r="C16" s="13" t="s">
        <v>80</v>
      </c>
      <c r="D16" s="13" t="s">
        <v>41</v>
      </c>
      <c r="E16" s="13" t="s">
        <v>101</v>
      </c>
      <c r="F16" s="14" t="s">
        <v>40</v>
      </c>
      <c r="G16" s="14">
        <v>3</v>
      </c>
      <c r="H16" s="14" t="s">
        <v>39</v>
      </c>
      <c r="I16" s="14">
        <v>400</v>
      </c>
      <c r="J16" s="14" t="s">
        <v>47</v>
      </c>
      <c r="K16" s="14">
        <v>180</v>
      </c>
      <c r="L16" s="14" t="s">
        <v>48</v>
      </c>
      <c r="M16" s="14"/>
      <c r="N16" s="15">
        <v>2150</v>
      </c>
      <c r="O16" s="14" t="s">
        <v>38</v>
      </c>
      <c r="P16" s="14" t="s">
        <v>51</v>
      </c>
      <c r="Q16" s="14" t="s">
        <v>52</v>
      </c>
      <c r="R16" s="14" t="s">
        <v>36</v>
      </c>
      <c r="S16" s="14" t="s">
        <v>37</v>
      </c>
      <c r="T16" s="14" t="s">
        <v>100</v>
      </c>
      <c r="U16" s="14" t="s">
        <v>53</v>
      </c>
      <c r="V16" s="14"/>
      <c r="W16" s="14"/>
      <c r="X16" s="14" t="s">
        <v>73</v>
      </c>
      <c r="Y16" s="14" t="s">
        <v>43</v>
      </c>
      <c r="Z16" s="14" t="s">
        <v>44</v>
      </c>
      <c r="AA16" s="14">
        <v>1</v>
      </c>
      <c r="AB16" s="20">
        <v>0</v>
      </c>
      <c r="AC16" s="20">
        <f t="shared" si="4"/>
        <v>0</v>
      </c>
      <c r="AD16" s="20">
        <f t="shared" si="5"/>
        <v>0</v>
      </c>
      <c r="AE16" s="20">
        <f t="shared" si="6"/>
        <v>0</v>
      </c>
      <c r="AF16" s="14" t="s">
        <v>74</v>
      </c>
      <c r="AG16" s="14"/>
      <c r="AH16" s="16" t="s">
        <v>54</v>
      </c>
      <c r="AI16" s="19">
        <v>42059.333333333336</v>
      </c>
      <c r="AJ16" s="11">
        <f t="shared" si="7"/>
        <v>43172</v>
      </c>
      <c r="AK16" s="17">
        <v>43182</v>
      </c>
      <c r="AL16" s="13" t="s">
        <v>46</v>
      </c>
      <c r="AM16" s="32">
        <v>902605</v>
      </c>
    </row>
    <row r="17" spans="1:39" ht="118.8" x14ac:dyDescent="0.25">
      <c r="A17" s="29">
        <v>345</v>
      </c>
      <c r="B17" s="13" t="s">
        <v>81</v>
      </c>
      <c r="C17" s="13" t="s">
        <v>82</v>
      </c>
      <c r="D17" s="13" t="s">
        <v>41</v>
      </c>
      <c r="E17" s="13" t="s">
        <v>101</v>
      </c>
      <c r="F17" s="14" t="s">
        <v>40</v>
      </c>
      <c r="G17" s="14">
        <v>3</v>
      </c>
      <c r="H17" s="14" t="s">
        <v>39</v>
      </c>
      <c r="I17" s="14">
        <v>400</v>
      </c>
      <c r="J17" s="14" t="s">
        <v>47</v>
      </c>
      <c r="K17" s="14">
        <v>180</v>
      </c>
      <c r="L17" s="14" t="s">
        <v>48</v>
      </c>
      <c r="M17" s="14"/>
      <c r="N17" s="15">
        <v>2150</v>
      </c>
      <c r="O17" s="14" t="s">
        <v>38</v>
      </c>
      <c r="P17" s="14" t="s">
        <v>51</v>
      </c>
      <c r="Q17" s="14" t="s">
        <v>52</v>
      </c>
      <c r="R17" s="14" t="s">
        <v>36</v>
      </c>
      <c r="S17" s="14" t="s">
        <v>37</v>
      </c>
      <c r="T17" s="14" t="s">
        <v>100</v>
      </c>
      <c r="U17" s="14" t="s">
        <v>53</v>
      </c>
      <c r="V17" s="14"/>
      <c r="W17" s="14"/>
      <c r="X17" s="14" t="s">
        <v>73</v>
      </c>
      <c r="Y17" s="14" t="s">
        <v>43</v>
      </c>
      <c r="Z17" s="14" t="s">
        <v>44</v>
      </c>
      <c r="AA17" s="14">
        <v>1</v>
      </c>
      <c r="AB17" s="20">
        <v>0</v>
      </c>
      <c r="AC17" s="20">
        <f t="shared" si="4"/>
        <v>0</v>
      </c>
      <c r="AD17" s="20">
        <f t="shared" si="5"/>
        <v>0</v>
      </c>
      <c r="AE17" s="20">
        <f t="shared" si="6"/>
        <v>0</v>
      </c>
      <c r="AF17" s="14" t="s">
        <v>74</v>
      </c>
      <c r="AG17" s="14"/>
      <c r="AH17" s="16" t="s">
        <v>54</v>
      </c>
      <c r="AI17" s="19">
        <v>42059.333333333336</v>
      </c>
      <c r="AJ17" s="11">
        <f t="shared" si="7"/>
        <v>43172</v>
      </c>
      <c r="AK17" s="17">
        <v>43182</v>
      </c>
      <c r="AL17" s="13" t="s">
        <v>46</v>
      </c>
      <c r="AM17" s="32">
        <v>902605</v>
      </c>
    </row>
    <row r="18" spans="1:39" ht="118.8" x14ac:dyDescent="0.25">
      <c r="A18" s="29">
        <v>349</v>
      </c>
      <c r="B18" s="13" t="s">
        <v>83</v>
      </c>
      <c r="C18" s="13" t="s">
        <v>84</v>
      </c>
      <c r="D18" s="13" t="s">
        <v>41</v>
      </c>
      <c r="E18" s="13" t="s">
        <v>101</v>
      </c>
      <c r="F18" s="14" t="s">
        <v>40</v>
      </c>
      <c r="G18" s="14">
        <v>3</v>
      </c>
      <c r="H18" s="14" t="s">
        <v>39</v>
      </c>
      <c r="I18" s="14">
        <v>400</v>
      </c>
      <c r="J18" s="14" t="s">
        <v>47</v>
      </c>
      <c r="K18" s="14">
        <v>180</v>
      </c>
      <c r="L18" s="14" t="s">
        <v>48</v>
      </c>
      <c r="M18" s="14"/>
      <c r="N18" s="15">
        <v>2150</v>
      </c>
      <c r="O18" s="14" t="s">
        <v>38</v>
      </c>
      <c r="P18" s="14" t="s">
        <v>51</v>
      </c>
      <c r="Q18" s="14" t="s">
        <v>52</v>
      </c>
      <c r="R18" s="14" t="s">
        <v>36</v>
      </c>
      <c r="S18" s="14" t="s">
        <v>37</v>
      </c>
      <c r="T18" s="14" t="s">
        <v>100</v>
      </c>
      <c r="U18" s="14" t="s">
        <v>53</v>
      </c>
      <c r="V18" s="14"/>
      <c r="W18" s="14"/>
      <c r="X18" s="14" t="s">
        <v>73</v>
      </c>
      <c r="Y18" s="14" t="s">
        <v>43</v>
      </c>
      <c r="Z18" s="14" t="s">
        <v>44</v>
      </c>
      <c r="AA18" s="14">
        <v>1</v>
      </c>
      <c r="AB18" s="20">
        <v>0</v>
      </c>
      <c r="AC18" s="20">
        <f t="shared" si="4"/>
        <v>0</v>
      </c>
      <c r="AD18" s="20">
        <f t="shared" si="5"/>
        <v>0</v>
      </c>
      <c r="AE18" s="20">
        <f t="shared" si="6"/>
        <v>0</v>
      </c>
      <c r="AF18" s="14" t="s">
        <v>74</v>
      </c>
      <c r="AG18" s="14"/>
      <c r="AH18" s="16" t="s">
        <v>54</v>
      </c>
      <c r="AI18" s="19">
        <v>42059.333333333336</v>
      </c>
      <c r="AJ18" s="11">
        <f t="shared" si="7"/>
        <v>43172</v>
      </c>
      <c r="AK18" s="17">
        <v>43182</v>
      </c>
      <c r="AL18" s="13" t="s">
        <v>46</v>
      </c>
      <c r="AM18" s="32">
        <v>902605</v>
      </c>
    </row>
    <row r="19" spans="1:39" ht="118.8" x14ac:dyDescent="0.25">
      <c r="A19" s="29">
        <v>350</v>
      </c>
      <c r="B19" s="13" t="s">
        <v>85</v>
      </c>
      <c r="C19" s="13" t="s">
        <v>86</v>
      </c>
      <c r="D19" s="13" t="s">
        <v>41</v>
      </c>
      <c r="E19" s="13" t="s">
        <v>101</v>
      </c>
      <c r="F19" s="14" t="s">
        <v>40</v>
      </c>
      <c r="G19" s="14">
        <v>3</v>
      </c>
      <c r="H19" s="14" t="s">
        <v>39</v>
      </c>
      <c r="I19" s="14">
        <v>400</v>
      </c>
      <c r="J19" s="14" t="s">
        <v>47</v>
      </c>
      <c r="K19" s="14">
        <v>180</v>
      </c>
      <c r="L19" s="14" t="s">
        <v>48</v>
      </c>
      <c r="M19" s="14"/>
      <c r="N19" s="15">
        <v>2150</v>
      </c>
      <c r="O19" s="14" t="s">
        <v>38</v>
      </c>
      <c r="P19" s="14" t="s">
        <v>51</v>
      </c>
      <c r="Q19" s="14" t="s">
        <v>52</v>
      </c>
      <c r="R19" s="14" t="s">
        <v>36</v>
      </c>
      <c r="S19" s="14" t="s">
        <v>37</v>
      </c>
      <c r="T19" s="14" t="s">
        <v>100</v>
      </c>
      <c r="U19" s="14" t="s">
        <v>53</v>
      </c>
      <c r="V19" s="14"/>
      <c r="W19" s="14"/>
      <c r="X19" s="14" t="s">
        <v>73</v>
      </c>
      <c r="Y19" s="14" t="s">
        <v>43</v>
      </c>
      <c r="Z19" s="14" t="s">
        <v>44</v>
      </c>
      <c r="AA19" s="14">
        <v>1</v>
      </c>
      <c r="AB19" s="20">
        <v>0</v>
      </c>
      <c r="AC19" s="20">
        <f t="shared" si="4"/>
        <v>0</v>
      </c>
      <c r="AD19" s="20">
        <f t="shared" si="5"/>
        <v>0</v>
      </c>
      <c r="AE19" s="20">
        <f t="shared" si="6"/>
        <v>0</v>
      </c>
      <c r="AF19" s="14" t="s">
        <v>74</v>
      </c>
      <c r="AG19" s="14"/>
      <c r="AH19" s="16" t="s">
        <v>54</v>
      </c>
      <c r="AI19" s="19">
        <v>42059.333333333336</v>
      </c>
      <c r="AJ19" s="11">
        <f t="shared" si="7"/>
        <v>43172</v>
      </c>
      <c r="AK19" s="17">
        <v>43182</v>
      </c>
      <c r="AL19" s="13" t="s">
        <v>46</v>
      </c>
      <c r="AM19" s="32">
        <v>902605</v>
      </c>
    </row>
    <row r="20" spans="1:39" ht="118.8" x14ac:dyDescent="0.25">
      <c r="A20" s="29">
        <v>354</v>
      </c>
      <c r="B20" s="13" t="s">
        <v>87</v>
      </c>
      <c r="C20" s="13" t="s">
        <v>88</v>
      </c>
      <c r="D20" s="13" t="s">
        <v>41</v>
      </c>
      <c r="E20" s="13" t="s">
        <v>101</v>
      </c>
      <c r="F20" s="14" t="s">
        <v>40</v>
      </c>
      <c r="G20" s="14">
        <v>3</v>
      </c>
      <c r="H20" s="14" t="s">
        <v>39</v>
      </c>
      <c r="I20" s="14">
        <v>400</v>
      </c>
      <c r="J20" s="14" t="s">
        <v>47</v>
      </c>
      <c r="K20" s="14">
        <v>180</v>
      </c>
      <c r="L20" s="14" t="s">
        <v>48</v>
      </c>
      <c r="M20" s="14"/>
      <c r="N20" s="15">
        <v>2150</v>
      </c>
      <c r="O20" s="14" t="s">
        <v>38</v>
      </c>
      <c r="P20" s="14" t="s">
        <v>51</v>
      </c>
      <c r="Q20" s="14" t="s">
        <v>52</v>
      </c>
      <c r="R20" s="14" t="s">
        <v>36</v>
      </c>
      <c r="S20" s="14" t="s">
        <v>37</v>
      </c>
      <c r="T20" s="14" t="s">
        <v>100</v>
      </c>
      <c r="U20" s="14" t="s">
        <v>53</v>
      </c>
      <c r="V20" s="14"/>
      <c r="W20" s="14"/>
      <c r="X20" s="14" t="s">
        <v>73</v>
      </c>
      <c r="Y20" s="14" t="s">
        <v>43</v>
      </c>
      <c r="Z20" s="14" t="s">
        <v>44</v>
      </c>
      <c r="AA20" s="14">
        <v>1</v>
      </c>
      <c r="AB20" s="20">
        <v>0</v>
      </c>
      <c r="AC20" s="20">
        <f t="shared" si="4"/>
        <v>0</v>
      </c>
      <c r="AD20" s="20">
        <f t="shared" si="5"/>
        <v>0</v>
      </c>
      <c r="AE20" s="20">
        <f t="shared" si="6"/>
        <v>0</v>
      </c>
      <c r="AF20" s="14" t="s">
        <v>74</v>
      </c>
      <c r="AG20" s="14"/>
      <c r="AH20" s="16" t="s">
        <v>54</v>
      </c>
      <c r="AI20" s="19">
        <v>42059.333333333336</v>
      </c>
      <c r="AJ20" s="11">
        <f t="shared" si="7"/>
        <v>43172</v>
      </c>
      <c r="AK20" s="17">
        <v>43182</v>
      </c>
      <c r="AL20" s="13" t="s">
        <v>46</v>
      </c>
      <c r="AM20" s="32">
        <v>902605</v>
      </c>
    </row>
    <row r="21" spans="1:39" ht="118.8" x14ac:dyDescent="0.25">
      <c r="A21" s="29">
        <v>355</v>
      </c>
      <c r="B21" s="13" t="s">
        <v>89</v>
      </c>
      <c r="C21" s="13" t="s">
        <v>90</v>
      </c>
      <c r="D21" s="13" t="s">
        <v>41</v>
      </c>
      <c r="E21" s="13" t="s">
        <v>101</v>
      </c>
      <c r="F21" s="14" t="s">
        <v>40</v>
      </c>
      <c r="G21" s="14">
        <v>3</v>
      </c>
      <c r="H21" s="14" t="s">
        <v>39</v>
      </c>
      <c r="I21" s="14">
        <v>400</v>
      </c>
      <c r="J21" s="14" t="s">
        <v>47</v>
      </c>
      <c r="K21" s="14">
        <v>180</v>
      </c>
      <c r="L21" s="14" t="s">
        <v>48</v>
      </c>
      <c r="M21" s="14"/>
      <c r="N21" s="15">
        <v>2150</v>
      </c>
      <c r="O21" s="14" t="s">
        <v>38</v>
      </c>
      <c r="P21" s="14" t="s">
        <v>51</v>
      </c>
      <c r="Q21" s="14" t="s">
        <v>52</v>
      </c>
      <c r="R21" s="14" t="s">
        <v>36</v>
      </c>
      <c r="S21" s="14" t="s">
        <v>37</v>
      </c>
      <c r="T21" s="14" t="s">
        <v>100</v>
      </c>
      <c r="U21" s="14" t="s">
        <v>53</v>
      </c>
      <c r="V21" s="14"/>
      <c r="W21" s="14"/>
      <c r="X21" s="14" t="s">
        <v>73</v>
      </c>
      <c r="Y21" s="14" t="s">
        <v>43</v>
      </c>
      <c r="Z21" s="14" t="s">
        <v>44</v>
      </c>
      <c r="AA21" s="14">
        <v>1</v>
      </c>
      <c r="AB21" s="20">
        <v>0</v>
      </c>
      <c r="AC21" s="20">
        <f t="shared" si="4"/>
        <v>0</v>
      </c>
      <c r="AD21" s="20">
        <f t="shared" si="5"/>
        <v>0</v>
      </c>
      <c r="AE21" s="20">
        <f t="shared" si="6"/>
        <v>0</v>
      </c>
      <c r="AF21" s="14" t="s">
        <v>74</v>
      </c>
      <c r="AG21" s="14"/>
      <c r="AH21" s="16" t="s">
        <v>54</v>
      </c>
      <c r="AI21" s="19">
        <v>42059.333333333336</v>
      </c>
      <c r="AJ21" s="11">
        <f t="shared" si="7"/>
        <v>43172</v>
      </c>
      <c r="AK21" s="17">
        <v>43182</v>
      </c>
      <c r="AL21" s="13" t="s">
        <v>46</v>
      </c>
      <c r="AM21" s="32">
        <v>902605</v>
      </c>
    </row>
    <row r="22" spans="1:39" ht="118.8" x14ac:dyDescent="0.25">
      <c r="A22" s="29">
        <v>359</v>
      </c>
      <c r="B22" s="13" t="s">
        <v>91</v>
      </c>
      <c r="C22" s="13" t="s">
        <v>92</v>
      </c>
      <c r="D22" s="13" t="s">
        <v>41</v>
      </c>
      <c r="E22" s="13" t="s">
        <v>101</v>
      </c>
      <c r="F22" s="14" t="s">
        <v>40</v>
      </c>
      <c r="G22" s="14">
        <v>3</v>
      </c>
      <c r="H22" s="14" t="s">
        <v>39</v>
      </c>
      <c r="I22" s="14">
        <v>400</v>
      </c>
      <c r="J22" s="14" t="s">
        <v>47</v>
      </c>
      <c r="K22" s="14">
        <v>180</v>
      </c>
      <c r="L22" s="14" t="s">
        <v>48</v>
      </c>
      <c r="M22" s="14"/>
      <c r="N22" s="15">
        <v>2150</v>
      </c>
      <c r="O22" s="14" t="s">
        <v>38</v>
      </c>
      <c r="P22" s="14" t="s">
        <v>51</v>
      </c>
      <c r="Q22" s="14" t="s">
        <v>52</v>
      </c>
      <c r="R22" s="14" t="s">
        <v>36</v>
      </c>
      <c r="S22" s="14" t="s">
        <v>37</v>
      </c>
      <c r="T22" s="14" t="s">
        <v>100</v>
      </c>
      <c r="U22" s="14" t="s">
        <v>53</v>
      </c>
      <c r="V22" s="14"/>
      <c r="W22" s="14"/>
      <c r="X22" s="14" t="s">
        <v>73</v>
      </c>
      <c r="Y22" s="14" t="s">
        <v>43</v>
      </c>
      <c r="Z22" s="14" t="s">
        <v>44</v>
      </c>
      <c r="AA22" s="14">
        <v>1</v>
      </c>
      <c r="AB22" s="20">
        <v>0</v>
      </c>
      <c r="AC22" s="20">
        <f t="shared" si="4"/>
        <v>0</v>
      </c>
      <c r="AD22" s="20">
        <f t="shared" si="5"/>
        <v>0</v>
      </c>
      <c r="AE22" s="20">
        <f t="shared" si="6"/>
        <v>0</v>
      </c>
      <c r="AF22" s="14" t="s">
        <v>74</v>
      </c>
      <c r="AG22" s="14"/>
      <c r="AH22" s="16" t="s">
        <v>54</v>
      </c>
      <c r="AI22" s="19">
        <v>42059.333333333336</v>
      </c>
      <c r="AJ22" s="11">
        <f t="shared" si="7"/>
        <v>43172</v>
      </c>
      <c r="AK22" s="17">
        <v>43182</v>
      </c>
      <c r="AL22" s="13" t="s">
        <v>46</v>
      </c>
      <c r="AM22" s="32">
        <v>902605</v>
      </c>
    </row>
    <row r="23" spans="1:39" ht="118.8" x14ac:dyDescent="0.25">
      <c r="A23" s="44">
        <v>360</v>
      </c>
      <c r="B23" s="45" t="s">
        <v>93</v>
      </c>
      <c r="C23" s="45" t="s">
        <v>94</v>
      </c>
      <c r="D23" s="45" t="s">
        <v>41</v>
      </c>
      <c r="E23" s="45" t="s">
        <v>101</v>
      </c>
      <c r="F23" s="46" t="s">
        <v>40</v>
      </c>
      <c r="G23" s="46">
        <v>3</v>
      </c>
      <c r="H23" s="46" t="s">
        <v>39</v>
      </c>
      <c r="I23" s="46">
        <v>400</v>
      </c>
      <c r="J23" s="46" t="s">
        <v>47</v>
      </c>
      <c r="K23" s="46">
        <v>180</v>
      </c>
      <c r="L23" s="46" t="s">
        <v>48</v>
      </c>
      <c r="M23" s="46"/>
      <c r="N23" s="47">
        <v>2150</v>
      </c>
      <c r="O23" s="46" t="s">
        <v>38</v>
      </c>
      <c r="P23" s="46" t="s">
        <v>51</v>
      </c>
      <c r="Q23" s="46" t="s">
        <v>52</v>
      </c>
      <c r="R23" s="46" t="s">
        <v>36</v>
      </c>
      <c r="S23" s="46" t="s">
        <v>37</v>
      </c>
      <c r="T23" s="46" t="s">
        <v>100</v>
      </c>
      <c r="U23" s="46" t="s">
        <v>53</v>
      </c>
      <c r="V23" s="46"/>
      <c r="W23" s="46"/>
      <c r="X23" s="46" t="s">
        <v>73</v>
      </c>
      <c r="Y23" s="46" t="s">
        <v>43</v>
      </c>
      <c r="Z23" s="46" t="s">
        <v>44</v>
      </c>
      <c r="AA23" s="46">
        <v>1</v>
      </c>
      <c r="AB23" s="48">
        <v>0</v>
      </c>
      <c r="AC23" s="48">
        <f t="shared" si="4"/>
        <v>0</v>
      </c>
      <c r="AD23" s="48">
        <f t="shared" si="5"/>
        <v>0</v>
      </c>
      <c r="AE23" s="48">
        <f t="shared" si="6"/>
        <v>0</v>
      </c>
      <c r="AF23" s="46" t="s">
        <v>74</v>
      </c>
      <c r="AG23" s="46"/>
      <c r="AH23" s="49" t="s">
        <v>54</v>
      </c>
      <c r="AI23" s="50">
        <v>42059.333333333336</v>
      </c>
      <c r="AJ23" s="51">
        <f t="shared" si="7"/>
        <v>43172</v>
      </c>
      <c r="AK23" s="52">
        <v>43182</v>
      </c>
      <c r="AL23" s="45" t="s">
        <v>46</v>
      </c>
      <c r="AM23" s="53">
        <v>902605</v>
      </c>
    </row>
    <row r="24" spans="1:39" x14ac:dyDescent="0.25">
      <c r="AA24" s="3">
        <f>SUM(AA4:AA23)</f>
        <v>20</v>
      </c>
    </row>
    <row r="28" spans="1:39" x14ac:dyDescent="0.25">
      <c r="AE28" s="21" t="s">
        <v>98</v>
      </c>
      <c r="AF28" s="22"/>
    </row>
    <row r="34" spans="2:39" s="3" customFormat="1" x14ac:dyDescent="0.25">
      <c r="B34" s="4"/>
      <c r="C34" s="4"/>
      <c r="D34" s="4"/>
      <c r="E34" s="4"/>
      <c r="N34" s="5"/>
      <c r="AB34" s="5"/>
      <c r="AC34" s="5"/>
      <c r="AD34" s="5"/>
      <c r="AE34" s="21" t="s">
        <v>99</v>
      </c>
      <c r="AF34" s="22"/>
      <c r="AH34" s="6"/>
      <c r="AI34" s="12"/>
      <c r="AL34" s="4"/>
      <c r="AM34" s="5"/>
    </row>
  </sheetData>
  <pageMargins left="0.23622047244094491" right="0.11" top="0.72" bottom="0.39370078740157483" header="0.46" footer="0.19685039370078741"/>
  <pageSetup paperSize="9" scale="16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Апрель Б 06</vt:lpstr>
      <vt:lpstr>'Апрель Б 06'!Заголовки_для_печати</vt:lpstr>
      <vt:lpstr>'Апрель Б 06'!Область_печати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0969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2018-07-11T14:46:20Z</dcterms:modified>
</cp:coreProperties>
</file>