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0" windowWidth="11976" windowHeight="9132"/>
  </bookViews>
  <sheets>
    <sheet name="Сентябрь Б01" sheetId="1" r:id="rId1"/>
  </sheets>
  <definedNames>
    <definedName name="_xlnm._FilterDatabase" localSheetId="0" hidden="1">'Сентябрь Б01'!$A$5:$AI$49</definedName>
    <definedName name="_xlnm.Print_Titles" localSheetId="0">'Сентябрь Б01'!$4:$5</definedName>
    <definedName name="_xlnm.Print_Area" localSheetId="0">'Сентябрь Б01'!$A$1:$AJ$58</definedName>
  </definedNames>
  <calcPr calcId="162913"/>
</workbook>
</file>

<file path=xl/calcChain.xml><?xml version="1.0" encoding="utf-8"?>
<calcChain xmlns="http://schemas.openxmlformats.org/spreadsheetml/2006/main">
  <c r="AB9" i="1" l="1"/>
  <c r="AC9" i="1" s="1"/>
  <c r="AB7" i="1"/>
  <c r="AC7" i="1" s="1"/>
  <c r="AB8" i="1"/>
  <c r="AC8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6" i="1"/>
  <c r="AC6" i="1" s="1"/>
  <c r="AD7" i="1" l="1"/>
  <c r="AD46" i="1"/>
  <c r="AD38" i="1"/>
  <c r="AD30" i="1"/>
  <c r="AD26" i="1"/>
  <c r="AD23" i="1"/>
  <c r="AD47" i="1"/>
  <c r="AD18" i="1"/>
  <c r="AD15" i="1"/>
  <c r="AD39" i="1"/>
  <c r="AD14" i="1"/>
  <c r="AD10" i="1"/>
  <c r="AD31" i="1"/>
  <c r="AD42" i="1"/>
  <c r="AD22" i="1"/>
  <c r="AD37" i="1"/>
  <c r="AD13" i="1"/>
  <c r="AD44" i="1"/>
  <c r="AD36" i="1"/>
  <c r="AD28" i="1"/>
  <c r="AD20" i="1"/>
  <c r="AD12" i="1"/>
  <c r="AD45" i="1"/>
  <c r="AD29" i="1"/>
  <c r="AD21" i="1"/>
  <c r="AD43" i="1"/>
  <c r="AD35" i="1"/>
  <c r="AD27" i="1"/>
  <c r="AD19" i="1"/>
  <c r="AD11" i="1"/>
  <c r="AD34" i="1"/>
  <c r="AD41" i="1"/>
  <c r="AD33" i="1"/>
  <c r="AD25" i="1"/>
  <c r="AD17" i="1"/>
  <c r="AD9" i="1"/>
  <c r="AD6" i="1"/>
  <c r="AD40" i="1"/>
  <c r="AD32" i="1"/>
  <c r="AD24" i="1"/>
  <c r="AD16" i="1"/>
  <c r="AD8" i="1"/>
  <c r="AD48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</calcChain>
</file>

<file path=xl/sharedStrings.xml><?xml version="1.0" encoding="utf-8"?>
<sst xmlns="http://schemas.openxmlformats.org/spreadsheetml/2006/main" count="917" uniqueCount="205">
  <si>
    <t>UJE;  Параметры: Труба=159x5;, ИТТ:BLR1.B.110.&amp;.&amp;&amp;&amp;&amp;&amp;&amp;.&amp;&amp;&amp;&amp;&amp;.000.MD.0003;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</si>
  <si>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Блок №2. Паровая камера (20UJE) бл.2</t>
  </si>
  <si>
    <t>II</t>
  </si>
  <si>
    <t>4/-</t>
  </si>
  <si>
    <t>BLR1.D.110.2.0UJE93.SGD&amp;&amp;.067.SD.0001(БЛ-13862с/о)</t>
  </si>
  <si>
    <t>BLR1.D.110.2.0UJE93.SGD&amp;&amp;.067.DC.0001 (БЛ-13851с/о)</t>
  </si>
  <si>
    <t>БЛ-13824с/о (2-07.2-2019ВК) (п.-31)</t>
  </si>
  <si>
    <t>фланцевое с комплектом ответных фланцев, крепежа и прокладок</t>
  </si>
  <si>
    <t>угл</t>
  </si>
  <si>
    <t>0,16</t>
  </si>
  <si>
    <t>AUMA SG 07.1</t>
  </si>
  <si>
    <t>встроенный электропривод</t>
  </si>
  <si>
    <t>вода после механической очистки</t>
  </si>
  <si>
    <t>оборудование</t>
  </si>
  <si>
    <t>-</t>
  </si>
  <si>
    <t>Затвор дисковый с электроприводом AUMA c фланцами по ГОСТ 12821-80, крепежом и прокладками</t>
  </si>
  <si>
    <t>20SGD72AA105</t>
  </si>
  <si>
    <t>2.ИСУП.104309336</t>
  </si>
  <si>
    <t>UJE;  Параметры: Труба=108x4;, ИТТ:BLR1.B.110.&amp;.&amp;&amp;&amp;&amp;&amp;&amp;.&amp;&amp;&amp;&amp;&amp;.000.MD.0003;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</si>
  <si>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БЛ-13824с/о (2-07.2-2019ВК) (п.-33)</t>
  </si>
  <si>
    <t>0,09</t>
  </si>
  <si>
    <t>AUMA SG 05.1</t>
  </si>
  <si>
    <t>20SGD72AA104</t>
  </si>
  <si>
    <t>2.ИСУП.104309334</t>
  </si>
  <si>
    <t>20SGD72AA103</t>
  </si>
  <si>
    <t>2.ИСУП.104309332</t>
  </si>
  <si>
    <t>UCB;  Параметры: Труба=108x4;, ИТТ:BLR1.B.110.&amp;.&amp;&amp;&amp;&amp;&amp;&amp;.&amp;&amp;&amp;&amp;&amp;.000.MD.0003;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</si>
  <si>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Блок №2. Здание управления (20UCB) бл.2</t>
  </si>
  <si>
    <t>BLR1.D.110.2.0UCB12.SGD50.067.SD.0001(БЛ-11088с/о)</t>
  </si>
  <si>
    <t>BLR1.D.110.2.0UCB12.SGD50.067.DC.0001 (БЛ-11406с/о)</t>
  </si>
  <si>
    <t>БЛ-11169с/о (2-14.2-2013ВК) (п.-35)</t>
  </si>
  <si>
    <t>20SGD50AA129</t>
  </si>
  <si>
    <t>2.ИСУП.104309092</t>
  </si>
  <si>
    <t>UCB;  Параметры: Труба=159x5;, ИТТ:BLR1.B.110.&amp;.&amp;&amp;&amp;&amp;&amp;&amp;.&amp;&amp;&amp;&amp;&amp;.000.MD.0003;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</si>
  <si>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БЛ-11169с/о (2-14.2-2013ВК) (п.-37)</t>
  </si>
  <si>
    <t>20SGD50AA128</t>
  </si>
  <si>
    <t>2.ИСУП.104309090</t>
  </si>
  <si>
    <t>UCB;  Параметры: Труба=89x3,5;, ИТТ:BLR1.B.110.&amp;.&amp;&amp;&amp;&amp;&amp;&amp;.&amp;&amp;&amp;&amp;&amp;.000.MD.0003;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</si>
  <si>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БЛ-11169с/о (2-14.2-2013ВК) (п.-33)</t>
  </si>
  <si>
    <t>20SGD50AA127</t>
  </si>
  <si>
    <t>2.ИСУП.104309088</t>
  </si>
  <si>
    <t>20SGD50AA126</t>
  </si>
  <si>
    <t>2.ИСУП.104309086</t>
  </si>
  <si>
    <t>20SGD50AA125</t>
  </si>
  <si>
    <t>2.ИСУП.104309084</t>
  </si>
  <si>
    <t>20SGD50AA124</t>
  </si>
  <si>
    <t>2.ИСУП.104309082</t>
  </si>
  <si>
    <t>20SGD50AA123</t>
  </si>
  <si>
    <t>2.ИСУП.104309080</t>
  </si>
  <si>
    <t>20SGD50AA122</t>
  </si>
  <si>
    <t>2.ИСУП.104309078</t>
  </si>
  <si>
    <t>20SGD50AA121</t>
  </si>
  <si>
    <t>2.ИСУП.104309076</t>
  </si>
  <si>
    <t>UCB;  Параметры: Труба=219x7;, ИТТ:BLR1.B.110.&amp;.&amp;&amp;&amp;&amp;&amp;&amp;.&amp;&amp;&amp;&amp;&amp;.000.MD.0003;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</si>
  <si>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БЛ-11169с/о (2-14.2-2013ВК) (п.-39)</t>
  </si>
  <si>
    <t>AUMA SG 10.1</t>
  </si>
  <si>
    <t>20SGD50AA120</t>
  </si>
  <si>
    <t>2.ИСУП.104309074</t>
  </si>
  <si>
    <t>20SGD50AA119</t>
  </si>
  <si>
    <t>2.ИСУП.104309072</t>
  </si>
  <si>
    <t>20SGD50AA118</t>
  </si>
  <si>
    <t>2.ИСУП.104309070</t>
  </si>
  <si>
    <t>BLR1.D.110.2.0UJE&amp;&amp;.SGD&amp;&amp;.067.SD.0002(БЛ-09359с/о)</t>
  </si>
  <si>
    <t>BLR1.D.110.2.0UJE&amp;&amp;.SGD&amp;&amp;.067.DC.0002 (БЛ-09649с/о)</t>
  </si>
  <si>
    <t>БЛ-09691с/о (2-07.2-2001ВК) (п.-37)</t>
  </si>
  <si>
    <t>20SGD20AA108</t>
  </si>
  <si>
    <t>2.ИСУП.104297366</t>
  </si>
  <si>
    <t>20UKA, ИТТ:; Тип атмосферы при хранении:II; Условия хранения:1(Л); Тип атмосферы при эксплуатации:I; Климатическое исполнение и категория размещения:УХЛ4</t>
  </si>
  <si>
    <t>Блок №2. Вспомогательный корпус (20UKA) бл.2</t>
  </si>
  <si>
    <t>4Н/-</t>
  </si>
  <si>
    <t>BLR1.D.797.2.0UKA&amp;&amp;.QK&amp;&amp;&amp;.051.SD.0001(БЛ-13033с/о)</t>
  </si>
  <si>
    <t>BLR1.D.797.2.0UKA&amp;&amp;.QK&amp;&amp;&amp;.051.DC.0001 (БЛ-13030с/о)</t>
  </si>
  <si>
    <t>ЛСР2-06.2-202ТМ поз.30</t>
  </si>
  <si>
    <t>под приварку</t>
  </si>
  <si>
    <t>электропривод</t>
  </si>
  <si>
    <t>Подпиточная вода ("чистый" конденсат, обессоленная вода)</t>
  </si>
  <si>
    <t>Затвор дисковый запорный с электроприводом</t>
  </si>
  <si>
    <t>20QKA22AA101</t>
  </si>
  <si>
    <t>2.ИСУП.104370215</t>
  </si>
  <si>
    <t>Стоимость оборудования в ЛСР в явном виде отсутствует</t>
  </si>
  <si>
    <t>20QKB22AA101</t>
  </si>
  <si>
    <t>2.ИСУП.104370187</t>
  </si>
  <si>
    <t>20QKA21AA101</t>
  </si>
  <si>
    <t>2.ИСУП.104370186</t>
  </si>
  <si>
    <t>20QKB21AA101</t>
  </si>
  <si>
    <t>2.ИСУП.104370182</t>
  </si>
  <si>
    <t>Блок №1. Паровая камера (10UJE) бл.1</t>
  </si>
  <si>
    <t>BLR1.D.110.1.0UJE93.SGD&amp;&amp;.067.SD.0001(БЛ-03302с/о)</t>
  </si>
  <si>
    <t>BLR1.D.110.1.0UJE93.SGD&amp;&amp;. 067.DC.0001 (БЛ-03770с/о)</t>
  </si>
  <si>
    <t>БЛ-03805с/о (BLR1.D.110.1.0UJE93.SGD&amp;&amp;.067.TL.0001) (п.-31)</t>
  </si>
  <si>
    <t>10SGD72AA105</t>
  </si>
  <si>
    <t>2.ИСУП.104309335</t>
  </si>
  <si>
    <t>10SGD72AA104</t>
  </si>
  <si>
    <t>2.ИСУП.104309333</t>
  </si>
  <si>
    <t>БЛ-03805с/о (BLR1.D.110.1.0UJE93.SGD&amp;&amp;.067.TL.0001) (п.-29)</t>
  </si>
  <si>
    <t>10SGD72AA103</t>
  </si>
  <si>
    <t>2.ИСУП.104309331</t>
  </si>
  <si>
    <t>Блок №1. Здание управления (10UCB) бл.1</t>
  </si>
  <si>
    <t>BLR1.D.110.1.0UCB12.SGD50.067.SD.0001(БЛ-11087с/о)</t>
  </si>
  <si>
    <t>BLR1.D.110.1.0UCB12.SGD50.067.DC.0001 (БЛ-11355с/о)</t>
  </si>
  <si>
    <t>БЛ-11168с/о (2-14.1-2019ВК) (п.-35)</t>
  </si>
  <si>
    <t>10SGD50AA129</t>
  </si>
  <si>
    <t>2.ИСУП.104309091</t>
  </si>
  <si>
    <t>БЛ-11168с/о (2-14.1-2019ВК) (п.-37)</t>
  </si>
  <si>
    <t>10SGD50AA128</t>
  </si>
  <si>
    <t>2.ИСУП.104309089</t>
  </si>
  <si>
    <t>БЛ-11168с/о (2-14.1-2019ВК) (п.-33)</t>
  </si>
  <si>
    <t>10SGD50AA127</t>
  </si>
  <si>
    <t>2.ИСУП.104309087</t>
  </si>
  <si>
    <t>10SGD50AA126</t>
  </si>
  <si>
    <t>2.ИСУП.104309085</t>
  </si>
  <si>
    <t>10SGD50AA125</t>
  </si>
  <si>
    <t>2.ИСУП.104309083</t>
  </si>
  <si>
    <t>10SGD50AA124</t>
  </si>
  <si>
    <t>2.ИСУП.104309081</t>
  </si>
  <si>
    <t>10SGD50AA123</t>
  </si>
  <si>
    <t>2.ИСУП.104309079</t>
  </si>
  <si>
    <t>10SGD50AA122</t>
  </si>
  <si>
    <t>2.ИСУП.104309077</t>
  </si>
  <si>
    <t>10SGD50AA121</t>
  </si>
  <si>
    <t>2.ИСУП.104309075</t>
  </si>
  <si>
    <t>БЛ-11168с/о (2-14.1-2019ВК) (п.-39)</t>
  </si>
  <si>
    <t>10SGD50AA120</t>
  </si>
  <si>
    <t>2.ИСУП.104309073</t>
  </si>
  <si>
    <t>10SGD50AA119</t>
  </si>
  <si>
    <t>2.ИСУП.104309071</t>
  </si>
  <si>
    <t>10SGD50AA118</t>
  </si>
  <si>
    <t>2.ИСУП.104309069</t>
  </si>
  <si>
    <t>BLR1.D.110.1.0UJE&amp;&amp;.SGD&amp;&amp;.067.SD.0002(БЛ-04938с/оизм.1)</t>
  </si>
  <si>
    <t>BLR1.D.110.1.0UJE&amp;&amp;.SGD&amp;&amp;.067.DF.0002 (БЛ-06330с/о</t>
  </si>
  <si>
    <t>БЛ-10413с/о (2-07.1-2007ВК-В1) (п.-36)</t>
  </si>
  <si>
    <t>10SGD20AA108</t>
  </si>
  <si>
    <t>2.ИСУП.104297365</t>
  </si>
  <si>
    <t>10UKA, ИТТ:-; Тип атмосферы при хранении:II; Условия хранения:1(Л); Тип атмосферы при эксплуатации:I; Климатическое исполнение и категория размещения:УХЛ4</t>
  </si>
  <si>
    <t>Блок №1. Вспомогательный корпус (10UKA ) бл.1</t>
  </si>
  <si>
    <t>BLR1.D.110.1.0UKA&amp;&amp;.QK&amp;&amp;&amp;.051.SD.0001(БЛ-11757с/о)</t>
  </si>
  <si>
    <t>ЛСР2-06.1-202ТМ поз.30</t>
  </si>
  <si>
    <t>химически обессоленная вода</t>
  </si>
  <si>
    <t>10QKA22AA101</t>
  </si>
  <si>
    <t>2.ИСУП.104338495</t>
  </si>
  <si>
    <t>10QKB22AA101</t>
  </si>
  <si>
    <t>2.ИСУП.104338466</t>
  </si>
  <si>
    <t>10QKA21AA101</t>
  </si>
  <si>
    <t>2.ИСУП.104338465</t>
  </si>
  <si>
    <t>10QKB21AA101</t>
  </si>
  <si>
    <t>2.ИСУП.104338461</t>
  </si>
  <si>
    <t>ULD;  Параметры: Труба=219х7; Время,с=11;, ИТТ:-;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</si>
  <si>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Блок №1. Здание установки очистки вод предпусковых промывок с баком собственных нужд (00ULD), бак приема вод предпусковых промывок V=1000м3 (00UDT)</t>
  </si>
  <si>
    <t>III</t>
  </si>
  <si>
    <t>BLR1.D.110.0.0ULD&amp;&amp;.PCB17.021.SD.0001(БЛ-06933с/о)</t>
  </si>
  <si>
    <t>BLR1.D.110.0.0ULD&amp;&amp;.PCB17.021.DC.0001 (БЛ-10410с/о)</t>
  </si>
  <si>
    <t>AUMA SG 05.1-F07SG-22-90?-S-105-TP100/010</t>
  </si>
  <si>
    <t>вода</t>
  </si>
  <si>
    <t>Затвор дисковый</t>
  </si>
  <si>
    <t>00PCB17AA102</t>
  </si>
  <si>
    <t>2.ИСУП.104304698</t>
  </si>
  <si>
    <t>00PCB17AA101</t>
  </si>
  <si>
    <t>2.ИСУП.104304697</t>
  </si>
  <si>
    <t>Срок доставки</t>
  </si>
  <si>
    <t>Срок поставки</t>
  </si>
  <si>
    <t>Примечание</t>
  </si>
  <si>
    <t>Завод-изготовитель</t>
  </si>
  <si>
    <t>Объект проектирования</t>
  </si>
  <si>
    <t>Сумма с НДС, руб.</t>
  </si>
  <si>
    <t>Сумма без НДС, руб.</t>
  </si>
  <si>
    <t>Цена за ед., без НДС, руб.</t>
  </si>
  <si>
    <t>Количество, шт</t>
  </si>
  <si>
    <t>Категория сейсмостойкос-ти трубопровода</t>
  </si>
  <si>
    <t>Класс и группа трубопровода</t>
  </si>
  <si>
    <t>Номер з/сп</t>
  </si>
  <si>
    <t>Позиция по спецификации чертежа</t>
  </si>
  <si>
    <t>Номер чертежа</t>
  </si>
  <si>
    <t>Смета №</t>
  </si>
  <si>
    <t>Способ присоединения</t>
  </si>
  <si>
    <t>Материал корпуса арматуры</t>
  </si>
  <si>
    <t>Мощность электро-двигателя, кВт</t>
  </si>
  <si>
    <t>Тип электропривода</t>
  </si>
  <si>
    <t>Способ управления</t>
  </si>
  <si>
    <t>Масса,кг</t>
  </si>
  <si>
    <t>Kv,м3/ч(для регулиру-ющих клапанов)</t>
  </si>
  <si>
    <t>Рабочая среда</t>
  </si>
  <si>
    <t>Tp(арматуры), °С</t>
  </si>
  <si>
    <t>Pp (арматура АЭС), Pу (общепром. арматура), МПа</t>
  </si>
  <si>
    <t>DN(арматуры), мм</t>
  </si>
  <si>
    <t>Оборудование/Материалы</t>
  </si>
  <si>
    <t>Категория ОК</t>
  </si>
  <si>
    <t>Класс и группа безопас-ности изделия по НП-68-05</t>
  </si>
  <si>
    <t>Тип</t>
  </si>
  <si>
    <t>Наименование</t>
  </si>
  <si>
    <t>Маркировка арматуры</t>
  </si>
  <si>
    <t>Идентификатор</t>
  </si>
  <si>
    <t>№ п/п</t>
  </si>
  <si>
    <t>Спецификация. Поставка затворов дисковых для сооружения энергоблоков №1,2 Белорусской АЭС</t>
  </si>
  <si>
    <t xml:space="preserve"> НДС, руб.</t>
  </si>
  <si>
    <t>Стоимость изделия в ценах 2000 года, руб.</t>
  </si>
  <si>
    <t>Разработчик РД</t>
  </si>
  <si>
    <t>Атомпроект</t>
  </si>
  <si>
    <t>Примечание. Вся фланцевая арматура поставляется в комплекте с ответными фланцами, крепежом и прокладками.</t>
  </si>
  <si>
    <t xml:space="preserve">Ringo Valvulas S.L. (Испания) </t>
  </si>
  <si>
    <t>ОК.065.АД.143Э</t>
  </si>
  <si>
    <t>ОК.080.АД.143Э</t>
  </si>
  <si>
    <t>ОК.100.АД.143Э</t>
  </si>
  <si>
    <t>ОК.150.АД.143Э</t>
  </si>
  <si>
    <t>ОК.200.АД.143Э</t>
  </si>
  <si>
    <t>ОК.250.АД.143Э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</si>
</sst>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#,##0.00\ _₽"/>
  </numFmts>
  <fonts count="6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"/>
      <family val="2"/>
      <charset val="204"/>
    </font>
    <font>
      <sz val="10"/>
      <name val="Helv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" fillId="2" borderId="5" applyNumberFormat="0" applyFont="0" applyAlignment="0" applyProtection="0"/>
    <xf numFmtId="0" fontId="5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0" fontId="0" fillId="0" borderId="0" xfId="0" applyBorder="1"/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textRotation="90" wrapText="1"/>
    </xf>
    <xf numFmtId="0" fontId="0" fillId="0" borderId="0" xfId="0" applyNumberFormat="1" applyAlignment="1">
      <alignment wrapText="1"/>
    </xf>
    <xf numFmtId="2" fontId="0" fillId="0" borderId="0" xfId="0" applyNumberFormat="1"/>
    <xf numFmtId="49" fontId="0" fillId="0" borderId="0" xfId="0" applyNumberFormat="1"/>
    <xf numFmtId="0" fontId="2" fillId="0" borderId="0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textRotation="90" wrapText="1"/>
    </xf>
    <xf numFmtId="49" fontId="2" fillId="0" borderId="9" xfId="0" applyNumberFormat="1" applyFont="1" applyFill="1" applyBorder="1" applyAlignment="1">
      <alignment horizontal="center" vertical="center" textRotation="90" wrapText="1"/>
    </xf>
    <xf numFmtId="0" fontId="2" fillId="0" borderId="9" xfId="0" applyFont="1" applyFill="1" applyBorder="1" applyAlignment="1">
      <alignment horizontal="center" vertical="center" textRotation="90" wrapText="1"/>
    </xf>
    <xf numFmtId="0" fontId="2" fillId="0" borderId="9" xfId="2" applyFont="1" applyFill="1" applyBorder="1" applyAlignment="1">
      <alignment horizontal="center" vertical="center" textRotation="90" wrapText="1"/>
    </xf>
    <xf numFmtId="2" fontId="2" fillId="0" borderId="9" xfId="0" applyNumberFormat="1" applyFont="1" applyFill="1" applyBorder="1" applyAlignment="1">
      <alignment horizontal="center" vertical="center" textRotation="90" wrapText="1"/>
    </xf>
    <xf numFmtId="0" fontId="2" fillId="0" borderId="10" xfId="0" applyFont="1" applyFill="1" applyBorder="1" applyAlignment="1">
      <alignment horizontal="center" vertical="center" textRotation="90" wrapText="1"/>
    </xf>
    <xf numFmtId="49" fontId="2" fillId="0" borderId="9" xfId="1" applyNumberFormat="1" applyFont="1" applyFill="1" applyBorder="1" applyAlignment="1">
      <alignment horizontal="center" vertical="center" textRotation="90" wrapText="1"/>
    </xf>
    <xf numFmtId="0" fontId="2" fillId="0" borderId="9" xfId="0" applyNumberFormat="1" applyFont="1" applyFill="1" applyBorder="1" applyAlignment="1">
      <alignment horizontal="center" vertical="center" textRotation="90" wrapText="1"/>
    </xf>
    <xf numFmtId="164" fontId="3" fillId="0" borderId="9" xfId="0" applyNumberFormat="1" applyFont="1" applyFill="1" applyBorder="1" applyAlignment="1">
      <alignment horizontal="center" vertical="center" textRotation="90" wrapText="1"/>
    </xf>
    <xf numFmtId="49" fontId="0" fillId="0" borderId="0" xfId="0" applyNumberForma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</cellXfs>
  <cellStyles count="6">
    <cellStyle name="Обычный" xfId="0" builtinId="0"/>
    <cellStyle name="Обычный 2" xfId="3"/>
    <cellStyle name="Обычный_Атоммашэкспорт" xfId="2"/>
    <cellStyle name="Обычный_СПЛАВ" xfId="1"/>
    <cellStyle name="Примечание 2" xfId="4"/>
    <cellStyle name="Стиль 1" xfId="5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65" formatCode="#,##0.00\ _₽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65" formatCode="#,##0.00\ _₽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65" formatCode="#,##0.00\ _₽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65" formatCode="#,##0.00\ _₽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4:AJ47" totalsRowShown="0" headerRowDxfId="39" dataDxfId="37" headerRowBorderDxfId="38" tableBorderDxfId="36">
  <autoFilter ref="A4:AJ47"/>
  <tableColumns count="36">
    <tableColumn id="1" name="№ п/п" dataDxfId="35">
      <calculatedColumnFormula>A4+1</calculatedColumnFormula>
    </tableColumn>
    <tableColumn id="2" name="Идентификатор" dataDxfId="34"/>
    <tableColumn id="3" name="Маркировка арматуры" dataDxfId="33"/>
    <tableColumn id="4" name="Наименование" dataDxfId="32"/>
    <tableColumn id="5" name="Тип" dataDxfId="31"/>
    <tableColumn id="6" name="Класс и группа безопас-ности изделия по НП-68-05" dataDxfId="30"/>
    <tableColumn id="7" name="Категория ОК" dataDxfId="29"/>
    <tableColumn id="8" name="Оборудование/Материалы" dataDxfId="28"/>
    <tableColumn id="9" name="DN(арматуры), мм" dataDxfId="27"/>
    <tableColumn id="10" name="Pp (арматура АЭС), Pу (общепром. арматура), МПа" dataDxfId="26"/>
    <tableColumn id="11" name="Tp(арматуры), °С" dataDxfId="25"/>
    <tableColumn id="12" name="Рабочая среда" dataDxfId="24"/>
    <tableColumn id="13" name="Kv,м3/ч(для регулиру-ющих клапанов)" dataDxfId="23"/>
    <tableColumn id="14" name="Масса,кг" dataDxfId="22"/>
    <tableColumn id="15" name="Способ управления" dataDxfId="21"/>
    <tableColumn id="16" name="Тип электропривода" dataDxfId="20"/>
    <tableColumn id="17" name="Мощность электро-двигателя, кВт" dataDxfId="19"/>
    <tableColumn id="18" name="Материал корпуса арматуры" dataDxfId="18"/>
    <tableColumn id="19" name="Способ присоединения" dataDxfId="17"/>
    <tableColumn id="20" name="Смета №" dataDxfId="16"/>
    <tableColumn id="21" name="Номер чертежа" dataDxfId="15"/>
    <tableColumn id="22" name="Позиция по спецификации чертежа" dataDxfId="14"/>
    <tableColumn id="23" name="Номер з/сп" dataDxfId="13"/>
    <tableColumn id="24" name="Класс и группа трубопровода" dataDxfId="12"/>
    <tableColumn id="25" name="Категория сейсмостойкос-ти трубопровода" dataDxfId="11"/>
    <tableColumn id="26" name="Количество, шт" dataDxfId="10"/>
    <tableColumn id="27" name="Цена за ед., без НДС, руб." dataDxfId="9"/>
    <tableColumn id="28" name="Сумма без НДС, руб." dataDxfId="8">
      <calculatedColumnFormula>AA5*1</calculatedColumnFormula>
    </tableColumn>
    <tableColumn id="29" name=" НДС, руб." dataDxfId="7">
      <calculatedColumnFormula>AB5*0.18</calculatedColumnFormula>
    </tableColumn>
    <tableColumn id="30" name="Сумма с НДС, руб." dataDxfId="6">
      <calculatedColumnFormula>AB5*1.18</calculatedColumnFormula>
    </tableColumn>
    <tableColumn id="31" name="Объект проектирования" dataDxfId="5"/>
    <tableColumn id="32" name="Завод-изготовитель" dataDxfId="4"/>
    <tableColumn id="33" name="Примечание" dataDxfId="3"/>
    <tableColumn id="34" name="Срок поставки" dataDxfId="2"/>
    <tableColumn id="35" name="Срок доставки" dataDxfId="1">
      <calculatedColumnFormula>AH5-10</calculatedColumnFormula>
    </tableColumn>
    <tableColumn id="36" name="Разработчик РД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51"/>
  <sheetViews>
    <sheetView tabSelected="1" view="pageBreakPreview" topLeftCell="A4" zoomScale="75" zoomScaleNormal="100" workbookViewId="0">
      <selection activeCell="A4" sqref="A4:AJ47"/>
    </sheetView>
  </sheetViews>
  <sheetFormatPr defaultRowHeight="13.2" x14ac:dyDescent="0.25"/>
  <cols>
    <col min="1" max="1" width="8.5546875" style="1" customWidth="1"/>
    <col min="2" max="2" width="18.33203125" style="4" customWidth="1"/>
    <col min="3" max="3" width="25.21875" style="4" customWidth="1"/>
    <col min="4" max="4" width="17.44140625" style="4" customWidth="1"/>
    <col min="5" max="5" width="14.88671875" style="4" customWidth="1"/>
    <col min="6" max="6" width="52.44140625" style="1" customWidth="1"/>
    <col min="7" max="7" width="16.109375" style="1" customWidth="1"/>
    <col min="8" max="8" width="29.21875" style="1" customWidth="1"/>
    <col min="9" max="9" width="20.33203125" style="1" customWidth="1"/>
    <col min="10" max="10" width="52" style="1" customWidth="1"/>
    <col min="11" max="11" width="19.44140625" style="1" customWidth="1"/>
    <col min="12" max="12" width="17.77734375" style="1" customWidth="1"/>
    <col min="13" max="13" width="40.109375" style="1" customWidth="1"/>
    <col min="14" max="14" width="13.88671875" style="3" customWidth="1"/>
    <col min="15" max="15" width="22.33203125" style="1" customWidth="1"/>
    <col min="16" max="16" width="23.109375" style="1" customWidth="1"/>
    <col min="17" max="17" width="36" style="1" customWidth="1"/>
    <col min="18" max="18" width="31.21875" style="1" customWidth="1"/>
    <col min="19" max="19" width="25.88671875" style="1" customWidth="1"/>
    <col min="20" max="20" width="14.6640625" style="1" customWidth="1"/>
    <col min="21" max="21" width="18.109375" style="1" customWidth="1"/>
    <col min="22" max="22" width="38.21875" style="1" customWidth="1"/>
    <col min="23" max="23" width="13.6640625" style="1" customWidth="1"/>
    <col min="24" max="24" width="31.88671875" style="1" customWidth="1"/>
    <col min="25" max="25" width="45" style="1" customWidth="1"/>
    <col min="26" max="26" width="17.88671875" style="1" customWidth="1"/>
    <col min="27" max="27" width="28.77734375" style="3" customWidth="1"/>
    <col min="28" max="28" width="23" style="3" customWidth="1"/>
    <col min="29" max="29" width="17.6640625" style="3" customWidth="1"/>
    <col min="30" max="30" width="20.5546875" style="3" customWidth="1"/>
    <col min="31" max="31" width="26.77734375" style="1" customWidth="1"/>
    <col min="32" max="32" width="22.5546875" style="1" customWidth="1"/>
    <col min="33" max="33" width="28.6640625" style="2" customWidth="1"/>
    <col min="34" max="35" width="17.21875" style="1" customWidth="1"/>
    <col min="36" max="36" width="18.77734375" style="1" customWidth="1"/>
    <col min="37" max="37" width="16.44140625" customWidth="1"/>
  </cols>
  <sheetData>
    <row r="2" spans="1:37" x14ac:dyDescent="0.25">
      <c r="E2" s="44" t="s">
        <v>192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37" x14ac:dyDescent="0.25">
      <c r="A3"/>
      <c r="B3" s="18"/>
      <c r="C3"/>
      <c r="D3"/>
      <c r="E3"/>
      <c r="F3"/>
      <c r="G3"/>
      <c r="H3"/>
      <c r="I3"/>
      <c r="J3"/>
      <c r="K3"/>
      <c r="L3"/>
      <c r="M3"/>
      <c r="N3" s="17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 s="16"/>
      <c r="AH3"/>
      <c r="AI3"/>
      <c r="AJ3"/>
    </row>
    <row r="4" spans="1:37" ht="135" customHeight="1" x14ac:dyDescent="0.25">
      <c r="A4" s="35" t="s">
        <v>191</v>
      </c>
      <c r="B4" s="36" t="s">
        <v>190</v>
      </c>
      <c r="C4" s="37" t="s">
        <v>189</v>
      </c>
      <c r="D4" s="37" t="s">
        <v>188</v>
      </c>
      <c r="E4" s="37" t="s">
        <v>187</v>
      </c>
      <c r="F4" s="37" t="s">
        <v>186</v>
      </c>
      <c r="G4" s="37" t="s">
        <v>185</v>
      </c>
      <c r="H4" s="37" t="s">
        <v>184</v>
      </c>
      <c r="I4" s="36" t="s">
        <v>183</v>
      </c>
      <c r="J4" s="36" t="s">
        <v>182</v>
      </c>
      <c r="K4" s="37" t="s">
        <v>181</v>
      </c>
      <c r="L4" s="37" t="s">
        <v>180</v>
      </c>
      <c r="M4" s="38" t="s">
        <v>179</v>
      </c>
      <c r="N4" s="39" t="s">
        <v>178</v>
      </c>
      <c r="O4" s="37" t="s">
        <v>177</v>
      </c>
      <c r="P4" s="37" t="s">
        <v>176</v>
      </c>
      <c r="Q4" s="40" t="s">
        <v>175</v>
      </c>
      <c r="R4" s="37" t="s">
        <v>174</v>
      </c>
      <c r="S4" s="35" t="s">
        <v>173</v>
      </c>
      <c r="T4" s="37" t="s">
        <v>172</v>
      </c>
      <c r="U4" s="37" t="s">
        <v>171</v>
      </c>
      <c r="V4" s="37" t="s">
        <v>170</v>
      </c>
      <c r="W4" s="37" t="s">
        <v>169</v>
      </c>
      <c r="X4" s="37" t="s">
        <v>168</v>
      </c>
      <c r="Y4" s="37" t="s">
        <v>167</v>
      </c>
      <c r="Z4" s="37" t="s">
        <v>166</v>
      </c>
      <c r="AA4" s="41" t="s">
        <v>165</v>
      </c>
      <c r="AB4" s="41" t="s">
        <v>164</v>
      </c>
      <c r="AC4" s="41" t="s">
        <v>193</v>
      </c>
      <c r="AD4" s="41" t="s">
        <v>163</v>
      </c>
      <c r="AE4" s="36" t="s">
        <v>162</v>
      </c>
      <c r="AF4" s="37" t="s">
        <v>161</v>
      </c>
      <c r="AG4" s="42" t="s">
        <v>160</v>
      </c>
      <c r="AH4" s="43" t="s">
        <v>159</v>
      </c>
      <c r="AI4" s="43" t="s">
        <v>158</v>
      </c>
      <c r="AJ4" s="43" t="s">
        <v>195</v>
      </c>
      <c r="AK4" s="15" t="s">
        <v>194</v>
      </c>
    </row>
    <row r="5" spans="1:37" ht="14.25" customHeight="1" x14ac:dyDescent="0.25">
      <c r="A5" s="33">
        <v>1</v>
      </c>
      <c r="B5" s="13">
        <v>2</v>
      </c>
      <c r="C5" s="14">
        <v>3</v>
      </c>
      <c r="D5" s="13">
        <v>4</v>
      </c>
      <c r="E5" s="13"/>
      <c r="F5" s="13">
        <v>6</v>
      </c>
      <c r="G5" s="13">
        <v>7</v>
      </c>
      <c r="H5" s="13">
        <v>8</v>
      </c>
      <c r="I5" s="13">
        <v>9</v>
      </c>
      <c r="J5" s="13">
        <v>10</v>
      </c>
      <c r="K5" s="13">
        <v>11</v>
      </c>
      <c r="L5" s="13">
        <v>12</v>
      </c>
      <c r="M5" s="13">
        <v>13</v>
      </c>
      <c r="N5" s="13">
        <v>14</v>
      </c>
      <c r="O5" s="13">
        <v>15</v>
      </c>
      <c r="P5" s="13">
        <v>16</v>
      </c>
      <c r="Q5" s="13">
        <v>17</v>
      </c>
      <c r="R5" s="13">
        <v>18</v>
      </c>
      <c r="S5" s="13">
        <v>19</v>
      </c>
      <c r="T5" s="13">
        <v>21</v>
      </c>
      <c r="U5" s="13">
        <v>22</v>
      </c>
      <c r="V5" s="13">
        <v>23</v>
      </c>
      <c r="W5" s="13">
        <v>24</v>
      </c>
      <c r="X5" s="13">
        <v>25</v>
      </c>
      <c r="Y5" s="13">
        <v>26</v>
      </c>
      <c r="Z5" s="13">
        <v>27</v>
      </c>
      <c r="AA5" s="13">
        <v>29</v>
      </c>
      <c r="AB5" s="13">
        <v>30</v>
      </c>
      <c r="AC5" s="13"/>
      <c r="AD5" s="13">
        <v>31</v>
      </c>
      <c r="AE5" s="13">
        <v>32</v>
      </c>
      <c r="AF5" s="13">
        <v>33</v>
      </c>
      <c r="AG5" s="13">
        <v>34</v>
      </c>
      <c r="AH5" s="13">
        <v>36</v>
      </c>
      <c r="AI5" s="13">
        <v>35</v>
      </c>
      <c r="AJ5" s="19">
        <v>37</v>
      </c>
      <c r="AK5">
        <v>28</v>
      </c>
    </row>
    <row r="6" spans="1:37" s="12" customFormat="1" ht="105.6" x14ac:dyDescent="0.25">
      <c r="A6" s="34">
        <v>1</v>
      </c>
      <c r="B6" s="9" t="s">
        <v>157</v>
      </c>
      <c r="C6" s="9" t="s">
        <v>156</v>
      </c>
      <c r="D6" s="9" t="s">
        <v>153</v>
      </c>
      <c r="E6" s="10" t="s">
        <v>203</v>
      </c>
      <c r="F6" s="7" t="s">
        <v>14</v>
      </c>
      <c r="G6" s="7">
        <v>4</v>
      </c>
      <c r="H6" s="7" t="s">
        <v>13</v>
      </c>
      <c r="I6" s="7">
        <v>200</v>
      </c>
      <c r="J6" s="7">
        <v>1</v>
      </c>
      <c r="K6" s="7">
        <v>60</v>
      </c>
      <c r="L6" s="7" t="s">
        <v>152</v>
      </c>
      <c r="M6" s="7"/>
      <c r="N6" s="8">
        <v>67.3</v>
      </c>
      <c r="O6" s="7" t="s">
        <v>11</v>
      </c>
      <c r="P6" s="7" t="s">
        <v>151</v>
      </c>
      <c r="Q6" s="7" t="s">
        <v>9</v>
      </c>
      <c r="R6" s="7" t="s">
        <v>8</v>
      </c>
      <c r="S6" s="7" t="s">
        <v>7</v>
      </c>
      <c r="T6" s="7" t="s">
        <v>79</v>
      </c>
      <c r="U6" s="7" t="s">
        <v>150</v>
      </c>
      <c r="V6" s="7"/>
      <c r="W6" s="7" t="s">
        <v>149</v>
      </c>
      <c r="X6" s="7" t="s">
        <v>3</v>
      </c>
      <c r="Y6" s="7" t="s">
        <v>148</v>
      </c>
      <c r="Z6" s="7">
        <v>1</v>
      </c>
      <c r="AA6" s="21">
        <v>694067.79661016958</v>
      </c>
      <c r="AB6" s="21">
        <f>AA6*1</f>
        <v>694067.79661016958</v>
      </c>
      <c r="AC6" s="21">
        <f>AB6*0.18</f>
        <v>124932.20338983052</v>
      </c>
      <c r="AD6" s="21">
        <f>AB6*1.18</f>
        <v>819000.00000000012</v>
      </c>
      <c r="AE6" s="7" t="s">
        <v>147</v>
      </c>
      <c r="AF6" s="22" t="s">
        <v>198</v>
      </c>
      <c r="AG6" s="11" t="s">
        <v>146</v>
      </c>
      <c r="AH6" s="5">
        <v>42668</v>
      </c>
      <c r="AI6" s="5">
        <f t="shared" ref="AI6:AI47" si="0">AH6-10</f>
        <v>42658</v>
      </c>
      <c r="AJ6" s="5" t="s">
        <v>196</v>
      </c>
      <c r="AK6" s="8">
        <v>0</v>
      </c>
    </row>
    <row r="7" spans="1:37" s="12" customFormat="1" ht="105.6" x14ac:dyDescent="0.25">
      <c r="A7" s="34">
        <f>A6+1</f>
        <v>2</v>
      </c>
      <c r="B7" s="9" t="s">
        <v>155</v>
      </c>
      <c r="C7" s="9" t="s">
        <v>154</v>
      </c>
      <c r="D7" s="9" t="s">
        <v>153</v>
      </c>
      <c r="E7" s="10" t="s">
        <v>203</v>
      </c>
      <c r="F7" s="7" t="s">
        <v>14</v>
      </c>
      <c r="G7" s="7">
        <v>4</v>
      </c>
      <c r="H7" s="7" t="s">
        <v>13</v>
      </c>
      <c r="I7" s="7">
        <v>200</v>
      </c>
      <c r="J7" s="7">
        <v>1</v>
      </c>
      <c r="K7" s="7">
        <v>60</v>
      </c>
      <c r="L7" s="7" t="s">
        <v>152</v>
      </c>
      <c r="M7" s="7"/>
      <c r="N7" s="8">
        <v>67.3</v>
      </c>
      <c r="O7" s="7" t="s">
        <v>11</v>
      </c>
      <c r="P7" s="7" t="s">
        <v>151</v>
      </c>
      <c r="Q7" s="7" t="s">
        <v>9</v>
      </c>
      <c r="R7" s="7" t="s">
        <v>8</v>
      </c>
      <c r="S7" s="7" t="s">
        <v>7</v>
      </c>
      <c r="T7" s="7" t="s">
        <v>79</v>
      </c>
      <c r="U7" s="7" t="s">
        <v>150</v>
      </c>
      <c r="V7" s="7"/>
      <c r="W7" s="7" t="s">
        <v>149</v>
      </c>
      <c r="X7" s="7" t="s">
        <v>3</v>
      </c>
      <c r="Y7" s="7" t="s">
        <v>148</v>
      </c>
      <c r="Z7" s="7">
        <v>1</v>
      </c>
      <c r="AA7" s="21">
        <v>694067.79661016958</v>
      </c>
      <c r="AB7" s="21">
        <f t="shared" ref="AB7:AB47" si="1">AA7*1</f>
        <v>694067.79661016958</v>
      </c>
      <c r="AC7" s="21">
        <f t="shared" ref="AC7:AC47" si="2">AB7*0.18</f>
        <v>124932.20338983052</v>
      </c>
      <c r="AD7" s="21">
        <f t="shared" ref="AD7:AD47" si="3">AB7*1.18</f>
        <v>819000.00000000012</v>
      </c>
      <c r="AE7" s="7" t="s">
        <v>147</v>
      </c>
      <c r="AF7" s="22" t="s">
        <v>198</v>
      </c>
      <c r="AG7" s="11" t="s">
        <v>146</v>
      </c>
      <c r="AH7" s="5">
        <v>42668</v>
      </c>
      <c r="AI7" s="5">
        <f t="shared" si="0"/>
        <v>42658</v>
      </c>
      <c r="AJ7" s="5" t="s">
        <v>196</v>
      </c>
      <c r="AK7" s="8">
        <v>0</v>
      </c>
    </row>
    <row r="8" spans="1:37" s="12" customFormat="1" ht="79.2" x14ac:dyDescent="0.25">
      <c r="A8" s="34">
        <f t="shared" ref="A8:A47" si="4">A7+1</f>
        <v>3</v>
      </c>
      <c r="B8" s="9" t="s">
        <v>145</v>
      </c>
      <c r="C8" s="9" t="s">
        <v>144</v>
      </c>
      <c r="D8" s="9" t="s">
        <v>76</v>
      </c>
      <c r="E8" s="10" t="s">
        <v>204</v>
      </c>
      <c r="F8" s="7" t="s">
        <v>14</v>
      </c>
      <c r="G8" s="7">
        <v>4</v>
      </c>
      <c r="H8" s="7" t="s">
        <v>13</v>
      </c>
      <c r="I8" s="7">
        <v>250</v>
      </c>
      <c r="J8" s="7">
        <v>1</v>
      </c>
      <c r="K8" s="7">
        <v>35</v>
      </c>
      <c r="L8" s="7" t="s">
        <v>137</v>
      </c>
      <c r="M8" s="7"/>
      <c r="N8" s="8">
        <v>80.72</v>
      </c>
      <c r="O8" s="7" t="s">
        <v>74</v>
      </c>
      <c r="P8" s="7" t="s">
        <v>14</v>
      </c>
      <c r="Q8" s="7" t="s">
        <v>14</v>
      </c>
      <c r="R8" s="7" t="s">
        <v>8</v>
      </c>
      <c r="S8" s="7" t="s">
        <v>73</v>
      </c>
      <c r="T8" s="7" t="s">
        <v>79</v>
      </c>
      <c r="U8" s="7"/>
      <c r="V8" s="7"/>
      <c r="W8" s="7" t="s">
        <v>135</v>
      </c>
      <c r="X8" s="7" t="s">
        <v>69</v>
      </c>
      <c r="Y8" s="7" t="s">
        <v>2</v>
      </c>
      <c r="Z8" s="7">
        <v>1</v>
      </c>
      <c r="AA8" s="21">
        <v>747238.34745762718</v>
      </c>
      <c r="AB8" s="21">
        <f t="shared" si="1"/>
        <v>747238.34745762718</v>
      </c>
      <c r="AC8" s="21">
        <f t="shared" si="2"/>
        <v>134502.90254237287</v>
      </c>
      <c r="AD8" s="21">
        <f t="shared" si="3"/>
        <v>881741.25</v>
      </c>
      <c r="AE8" s="7" t="s">
        <v>134</v>
      </c>
      <c r="AF8" s="22" t="s">
        <v>198</v>
      </c>
      <c r="AG8" s="6" t="s">
        <v>133</v>
      </c>
      <c r="AH8" s="5">
        <v>42777</v>
      </c>
      <c r="AI8" s="5">
        <f t="shared" si="0"/>
        <v>42767</v>
      </c>
      <c r="AJ8" s="5" t="s">
        <v>196</v>
      </c>
      <c r="AK8" s="8">
        <v>0</v>
      </c>
    </row>
    <row r="9" spans="1:37" s="12" customFormat="1" ht="79.2" x14ac:dyDescent="0.25">
      <c r="A9" s="34">
        <f t="shared" si="4"/>
        <v>4</v>
      </c>
      <c r="B9" s="9" t="s">
        <v>143</v>
      </c>
      <c r="C9" s="9" t="s">
        <v>142</v>
      </c>
      <c r="D9" s="9" t="s">
        <v>76</v>
      </c>
      <c r="E9" s="10" t="s">
        <v>199</v>
      </c>
      <c r="F9" s="7" t="s">
        <v>14</v>
      </c>
      <c r="G9" s="7">
        <v>4</v>
      </c>
      <c r="H9" s="7" t="s">
        <v>13</v>
      </c>
      <c r="I9" s="7">
        <v>65</v>
      </c>
      <c r="J9" s="7">
        <v>1</v>
      </c>
      <c r="K9" s="7">
        <v>35</v>
      </c>
      <c r="L9" s="7" t="s">
        <v>137</v>
      </c>
      <c r="M9" s="7"/>
      <c r="N9" s="8">
        <v>6.9</v>
      </c>
      <c r="O9" s="7" t="s">
        <v>74</v>
      </c>
      <c r="P9" s="7" t="s">
        <v>14</v>
      </c>
      <c r="Q9" s="7" t="s">
        <v>14</v>
      </c>
      <c r="R9" s="7" t="s">
        <v>8</v>
      </c>
      <c r="S9" s="7" t="s">
        <v>73</v>
      </c>
      <c r="T9" s="7" t="s">
        <v>136</v>
      </c>
      <c r="U9" s="7"/>
      <c r="V9" s="7"/>
      <c r="W9" s="7" t="s">
        <v>135</v>
      </c>
      <c r="X9" s="7" t="s">
        <v>69</v>
      </c>
      <c r="Y9" s="7" t="s">
        <v>2</v>
      </c>
      <c r="Z9" s="7">
        <v>1</v>
      </c>
      <c r="AA9" s="21">
        <v>495762.71186440683</v>
      </c>
      <c r="AB9" s="21">
        <f t="shared" si="1"/>
        <v>495762.71186440683</v>
      </c>
      <c r="AC9" s="21">
        <f t="shared" si="2"/>
        <v>89237.288135593219</v>
      </c>
      <c r="AD9" s="21">
        <f t="shared" si="3"/>
        <v>585000</v>
      </c>
      <c r="AE9" s="7" t="s">
        <v>134</v>
      </c>
      <c r="AF9" s="22" t="s">
        <v>198</v>
      </c>
      <c r="AG9" s="6" t="s">
        <v>133</v>
      </c>
      <c r="AH9" s="5">
        <v>42687</v>
      </c>
      <c r="AI9" s="5">
        <f t="shared" si="0"/>
        <v>42677</v>
      </c>
      <c r="AJ9" s="5" t="s">
        <v>196</v>
      </c>
      <c r="AK9" s="8">
        <v>46035.42</v>
      </c>
    </row>
    <row r="10" spans="1:37" ht="79.2" x14ac:dyDescent="0.25">
      <c r="A10" s="34">
        <f t="shared" si="4"/>
        <v>5</v>
      </c>
      <c r="B10" s="9" t="s">
        <v>141</v>
      </c>
      <c r="C10" s="9" t="s">
        <v>140</v>
      </c>
      <c r="D10" s="9" t="s">
        <v>76</v>
      </c>
      <c r="E10" s="10" t="s">
        <v>204</v>
      </c>
      <c r="F10" s="7" t="s">
        <v>14</v>
      </c>
      <c r="G10" s="7">
        <v>4</v>
      </c>
      <c r="H10" s="7" t="s">
        <v>13</v>
      </c>
      <c r="I10" s="7">
        <v>250</v>
      </c>
      <c r="J10" s="7">
        <v>1</v>
      </c>
      <c r="K10" s="7">
        <v>35</v>
      </c>
      <c r="L10" s="7" t="s">
        <v>137</v>
      </c>
      <c r="M10" s="7"/>
      <c r="N10" s="8">
        <v>80.72</v>
      </c>
      <c r="O10" s="7" t="s">
        <v>74</v>
      </c>
      <c r="P10" s="7" t="s">
        <v>14</v>
      </c>
      <c r="Q10" s="7" t="s">
        <v>14</v>
      </c>
      <c r="R10" s="7" t="s">
        <v>8</v>
      </c>
      <c r="S10" s="7" t="s">
        <v>73</v>
      </c>
      <c r="T10" s="7" t="s">
        <v>79</v>
      </c>
      <c r="U10" s="7"/>
      <c r="V10" s="7"/>
      <c r="W10" s="7" t="s">
        <v>135</v>
      </c>
      <c r="X10" s="7" t="s">
        <v>69</v>
      </c>
      <c r="Y10" s="7" t="s">
        <v>2</v>
      </c>
      <c r="Z10" s="7">
        <v>1</v>
      </c>
      <c r="AA10" s="21">
        <v>747238.34745762718</v>
      </c>
      <c r="AB10" s="21">
        <f t="shared" si="1"/>
        <v>747238.34745762718</v>
      </c>
      <c r="AC10" s="21">
        <f t="shared" si="2"/>
        <v>134502.90254237287</v>
      </c>
      <c r="AD10" s="21">
        <f t="shared" si="3"/>
        <v>881741.25</v>
      </c>
      <c r="AE10" s="7" t="s">
        <v>134</v>
      </c>
      <c r="AF10" s="22" t="s">
        <v>198</v>
      </c>
      <c r="AG10" s="6" t="s">
        <v>133</v>
      </c>
      <c r="AH10" s="5">
        <v>42777</v>
      </c>
      <c r="AI10" s="5">
        <f t="shared" si="0"/>
        <v>42767</v>
      </c>
      <c r="AJ10" s="5" t="s">
        <v>196</v>
      </c>
      <c r="AK10" s="8">
        <v>0</v>
      </c>
    </row>
    <row r="11" spans="1:37" ht="79.2" x14ac:dyDescent="0.25">
      <c r="A11" s="34">
        <f t="shared" si="4"/>
        <v>6</v>
      </c>
      <c r="B11" s="9" t="s">
        <v>139</v>
      </c>
      <c r="C11" s="9" t="s">
        <v>138</v>
      </c>
      <c r="D11" s="9" t="s">
        <v>76</v>
      </c>
      <c r="E11" s="10" t="s">
        <v>199</v>
      </c>
      <c r="F11" s="7" t="s">
        <v>14</v>
      </c>
      <c r="G11" s="7">
        <v>4</v>
      </c>
      <c r="H11" s="7" t="s">
        <v>13</v>
      </c>
      <c r="I11" s="7">
        <v>65</v>
      </c>
      <c r="J11" s="7">
        <v>1</v>
      </c>
      <c r="K11" s="7">
        <v>35</v>
      </c>
      <c r="L11" s="7" t="s">
        <v>137</v>
      </c>
      <c r="M11" s="7"/>
      <c r="N11" s="8">
        <v>6.9</v>
      </c>
      <c r="O11" s="7" t="s">
        <v>74</v>
      </c>
      <c r="P11" s="7" t="s">
        <v>14</v>
      </c>
      <c r="Q11" s="7" t="s">
        <v>14</v>
      </c>
      <c r="R11" s="7" t="s">
        <v>8</v>
      </c>
      <c r="S11" s="7" t="s">
        <v>73</v>
      </c>
      <c r="T11" s="7" t="s">
        <v>136</v>
      </c>
      <c r="U11" s="7"/>
      <c r="V11" s="7"/>
      <c r="W11" s="7" t="s">
        <v>135</v>
      </c>
      <c r="X11" s="7" t="s">
        <v>69</v>
      </c>
      <c r="Y11" s="7" t="s">
        <v>2</v>
      </c>
      <c r="Z11" s="7">
        <v>1</v>
      </c>
      <c r="AA11" s="21">
        <v>495762.71186440683</v>
      </c>
      <c r="AB11" s="21">
        <f t="shared" si="1"/>
        <v>495762.71186440683</v>
      </c>
      <c r="AC11" s="21">
        <f t="shared" si="2"/>
        <v>89237.288135593219</v>
      </c>
      <c r="AD11" s="21">
        <f t="shared" si="3"/>
        <v>585000</v>
      </c>
      <c r="AE11" s="7" t="s">
        <v>134</v>
      </c>
      <c r="AF11" s="22" t="s">
        <v>198</v>
      </c>
      <c r="AG11" s="6" t="s">
        <v>133</v>
      </c>
      <c r="AH11" s="5">
        <v>42687</v>
      </c>
      <c r="AI11" s="5">
        <f t="shared" si="0"/>
        <v>42677</v>
      </c>
      <c r="AJ11" s="5" t="s">
        <v>196</v>
      </c>
      <c r="AK11" s="8">
        <v>46035.42</v>
      </c>
    </row>
    <row r="12" spans="1:37" ht="132" x14ac:dyDescent="0.25">
      <c r="A12" s="34">
        <f t="shared" si="4"/>
        <v>7</v>
      </c>
      <c r="B12" s="9" t="s">
        <v>132</v>
      </c>
      <c r="C12" s="9" t="s">
        <v>131</v>
      </c>
      <c r="D12" s="9" t="s">
        <v>15</v>
      </c>
      <c r="E12" s="10" t="s">
        <v>201</v>
      </c>
      <c r="F12" s="7" t="s">
        <v>14</v>
      </c>
      <c r="G12" s="7">
        <v>3</v>
      </c>
      <c r="H12" s="7" t="s">
        <v>13</v>
      </c>
      <c r="I12" s="7">
        <v>100</v>
      </c>
      <c r="J12" s="7">
        <v>1</v>
      </c>
      <c r="K12" s="7">
        <v>25</v>
      </c>
      <c r="L12" s="7" t="s">
        <v>12</v>
      </c>
      <c r="M12" s="7"/>
      <c r="N12" s="8">
        <v>35</v>
      </c>
      <c r="O12" s="7" t="s">
        <v>11</v>
      </c>
      <c r="P12" s="7" t="s">
        <v>21</v>
      </c>
      <c r="Q12" s="7" t="s">
        <v>20</v>
      </c>
      <c r="R12" s="7" t="s">
        <v>8</v>
      </c>
      <c r="S12" s="7" t="s">
        <v>7</v>
      </c>
      <c r="T12" s="7" t="s">
        <v>130</v>
      </c>
      <c r="U12" s="7" t="s">
        <v>129</v>
      </c>
      <c r="V12" s="7"/>
      <c r="W12" s="7" t="s">
        <v>128</v>
      </c>
      <c r="X12" s="7" t="s">
        <v>3</v>
      </c>
      <c r="Y12" s="7" t="s">
        <v>2</v>
      </c>
      <c r="Z12" s="7">
        <v>1</v>
      </c>
      <c r="AA12" s="21">
        <v>594915.25423728814</v>
      </c>
      <c r="AB12" s="21">
        <f t="shared" si="1"/>
        <v>594915.25423728814</v>
      </c>
      <c r="AC12" s="21">
        <f t="shared" si="2"/>
        <v>107084.74576271186</v>
      </c>
      <c r="AD12" s="21">
        <f t="shared" si="3"/>
        <v>702000</v>
      </c>
      <c r="AE12" s="7" t="s">
        <v>86</v>
      </c>
      <c r="AF12" s="22" t="s">
        <v>198</v>
      </c>
      <c r="AG12" s="6" t="s">
        <v>18</v>
      </c>
      <c r="AH12" s="5">
        <v>42653</v>
      </c>
      <c r="AI12" s="5">
        <f t="shared" si="0"/>
        <v>42643</v>
      </c>
      <c r="AJ12" s="5" t="s">
        <v>196</v>
      </c>
      <c r="AK12" s="8">
        <v>27372.37</v>
      </c>
    </row>
    <row r="13" spans="1:37" ht="132" x14ac:dyDescent="0.25">
      <c r="A13" s="34">
        <f t="shared" si="4"/>
        <v>8</v>
      </c>
      <c r="B13" s="9" t="s">
        <v>127</v>
      </c>
      <c r="C13" s="9" t="s">
        <v>126</v>
      </c>
      <c r="D13" s="9" t="s">
        <v>15</v>
      </c>
      <c r="E13" s="10" t="s">
        <v>203</v>
      </c>
      <c r="F13" s="7" t="s">
        <v>14</v>
      </c>
      <c r="G13" s="7">
        <v>3</v>
      </c>
      <c r="H13" s="7" t="s">
        <v>13</v>
      </c>
      <c r="I13" s="7">
        <v>200</v>
      </c>
      <c r="J13" s="7">
        <v>1</v>
      </c>
      <c r="K13" s="7">
        <v>25</v>
      </c>
      <c r="L13" s="7" t="s">
        <v>12</v>
      </c>
      <c r="M13" s="7"/>
      <c r="N13" s="8">
        <v>64</v>
      </c>
      <c r="O13" s="7" t="s">
        <v>11</v>
      </c>
      <c r="P13" s="7" t="s">
        <v>55</v>
      </c>
      <c r="Q13" s="7" t="s">
        <v>14</v>
      </c>
      <c r="R13" s="7" t="s">
        <v>8</v>
      </c>
      <c r="S13" s="7" t="s">
        <v>7</v>
      </c>
      <c r="T13" s="7" t="s">
        <v>121</v>
      </c>
      <c r="U13" s="7" t="s">
        <v>99</v>
      </c>
      <c r="V13" s="7"/>
      <c r="W13" s="7" t="s">
        <v>98</v>
      </c>
      <c r="X13" s="7" t="s">
        <v>3</v>
      </c>
      <c r="Y13" s="7" t="s">
        <v>2</v>
      </c>
      <c r="Z13" s="7">
        <v>1</v>
      </c>
      <c r="AA13" s="21">
        <v>694067.79661016958</v>
      </c>
      <c r="AB13" s="21">
        <f t="shared" si="1"/>
        <v>694067.79661016958</v>
      </c>
      <c r="AC13" s="21">
        <f t="shared" si="2"/>
        <v>124932.20338983052</v>
      </c>
      <c r="AD13" s="21">
        <f t="shared" si="3"/>
        <v>819000.00000000012</v>
      </c>
      <c r="AE13" s="7" t="s">
        <v>97</v>
      </c>
      <c r="AF13" s="22" t="s">
        <v>198</v>
      </c>
      <c r="AG13" s="6" t="s">
        <v>53</v>
      </c>
      <c r="AH13" s="5">
        <v>42728</v>
      </c>
      <c r="AI13" s="5">
        <f t="shared" si="0"/>
        <v>42718</v>
      </c>
      <c r="AJ13" s="5" t="s">
        <v>196</v>
      </c>
      <c r="AK13" s="8">
        <v>52748.62</v>
      </c>
    </row>
    <row r="14" spans="1:37" ht="132" x14ac:dyDescent="0.25">
      <c r="A14" s="34">
        <f t="shared" si="4"/>
        <v>9</v>
      </c>
      <c r="B14" s="9" t="s">
        <v>125</v>
      </c>
      <c r="C14" s="9" t="s">
        <v>124</v>
      </c>
      <c r="D14" s="9" t="s">
        <v>15</v>
      </c>
      <c r="E14" s="10" t="s">
        <v>203</v>
      </c>
      <c r="F14" s="7" t="s">
        <v>14</v>
      </c>
      <c r="G14" s="7">
        <v>3</v>
      </c>
      <c r="H14" s="7" t="s">
        <v>13</v>
      </c>
      <c r="I14" s="7">
        <v>200</v>
      </c>
      <c r="J14" s="7">
        <v>1</v>
      </c>
      <c r="K14" s="7">
        <v>25</v>
      </c>
      <c r="L14" s="7" t="s">
        <v>12</v>
      </c>
      <c r="M14" s="7"/>
      <c r="N14" s="8">
        <v>64</v>
      </c>
      <c r="O14" s="7" t="s">
        <v>11</v>
      </c>
      <c r="P14" s="7" t="s">
        <v>55</v>
      </c>
      <c r="Q14" s="7" t="s">
        <v>14</v>
      </c>
      <c r="R14" s="7" t="s">
        <v>8</v>
      </c>
      <c r="S14" s="7" t="s">
        <v>7</v>
      </c>
      <c r="T14" s="7" t="s">
        <v>121</v>
      </c>
      <c r="U14" s="7" t="s">
        <v>99</v>
      </c>
      <c r="V14" s="7"/>
      <c r="W14" s="7" t="s">
        <v>98</v>
      </c>
      <c r="X14" s="7" t="s">
        <v>3</v>
      </c>
      <c r="Y14" s="7" t="s">
        <v>2</v>
      </c>
      <c r="Z14" s="7">
        <v>1</v>
      </c>
      <c r="AA14" s="21">
        <v>694067.79661016958</v>
      </c>
      <c r="AB14" s="21">
        <f t="shared" si="1"/>
        <v>694067.79661016958</v>
      </c>
      <c r="AC14" s="21">
        <f t="shared" si="2"/>
        <v>124932.20338983052</v>
      </c>
      <c r="AD14" s="21">
        <f t="shared" si="3"/>
        <v>819000.00000000012</v>
      </c>
      <c r="AE14" s="7" t="s">
        <v>97</v>
      </c>
      <c r="AF14" s="22" t="s">
        <v>198</v>
      </c>
      <c r="AG14" s="6" t="s">
        <v>53</v>
      </c>
      <c r="AH14" s="5">
        <v>42728</v>
      </c>
      <c r="AI14" s="5">
        <f t="shared" si="0"/>
        <v>42718</v>
      </c>
      <c r="AJ14" s="5" t="s">
        <v>196</v>
      </c>
      <c r="AK14" s="8">
        <v>52748.62</v>
      </c>
    </row>
    <row r="15" spans="1:37" ht="132" x14ac:dyDescent="0.25">
      <c r="A15" s="34">
        <f t="shared" si="4"/>
        <v>10</v>
      </c>
      <c r="B15" s="9" t="s">
        <v>123</v>
      </c>
      <c r="C15" s="9" t="s">
        <v>122</v>
      </c>
      <c r="D15" s="9" t="s">
        <v>15</v>
      </c>
      <c r="E15" s="10" t="s">
        <v>203</v>
      </c>
      <c r="F15" s="7" t="s">
        <v>14</v>
      </c>
      <c r="G15" s="7">
        <v>3</v>
      </c>
      <c r="H15" s="7" t="s">
        <v>13</v>
      </c>
      <c r="I15" s="7">
        <v>200</v>
      </c>
      <c r="J15" s="7">
        <v>1</v>
      </c>
      <c r="K15" s="7">
        <v>25</v>
      </c>
      <c r="L15" s="7" t="s">
        <v>12</v>
      </c>
      <c r="M15" s="7"/>
      <c r="N15" s="8">
        <v>64</v>
      </c>
      <c r="O15" s="7" t="s">
        <v>11</v>
      </c>
      <c r="P15" s="7" t="s">
        <v>55</v>
      </c>
      <c r="Q15" s="7" t="s">
        <v>14</v>
      </c>
      <c r="R15" s="7" t="s">
        <v>8</v>
      </c>
      <c r="S15" s="7" t="s">
        <v>7</v>
      </c>
      <c r="T15" s="7" t="s">
        <v>121</v>
      </c>
      <c r="U15" s="7" t="s">
        <v>99</v>
      </c>
      <c r="V15" s="7"/>
      <c r="W15" s="7" t="s">
        <v>98</v>
      </c>
      <c r="X15" s="7" t="s">
        <v>3</v>
      </c>
      <c r="Y15" s="7" t="s">
        <v>2</v>
      </c>
      <c r="Z15" s="7">
        <v>1</v>
      </c>
      <c r="AA15" s="21">
        <v>694067.79661016958</v>
      </c>
      <c r="AB15" s="21">
        <f t="shared" si="1"/>
        <v>694067.79661016958</v>
      </c>
      <c r="AC15" s="21">
        <f t="shared" si="2"/>
        <v>124932.20338983052</v>
      </c>
      <c r="AD15" s="21">
        <f t="shared" si="3"/>
        <v>819000.00000000012</v>
      </c>
      <c r="AE15" s="7" t="s">
        <v>97</v>
      </c>
      <c r="AF15" s="22" t="s">
        <v>198</v>
      </c>
      <c r="AG15" s="6" t="s">
        <v>53</v>
      </c>
      <c r="AH15" s="5">
        <v>42728</v>
      </c>
      <c r="AI15" s="5">
        <f t="shared" si="0"/>
        <v>42718</v>
      </c>
      <c r="AJ15" s="5" t="s">
        <v>196</v>
      </c>
      <c r="AK15" s="8">
        <v>52748.62</v>
      </c>
    </row>
    <row r="16" spans="1:37" ht="132" x14ac:dyDescent="0.25">
      <c r="A16" s="34">
        <f t="shared" si="4"/>
        <v>11</v>
      </c>
      <c r="B16" s="9" t="s">
        <v>120</v>
      </c>
      <c r="C16" s="9" t="s">
        <v>119</v>
      </c>
      <c r="D16" s="9" t="s">
        <v>15</v>
      </c>
      <c r="E16" s="10" t="s">
        <v>202</v>
      </c>
      <c r="F16" s="7" t="s">
        <v>14</v>
      </c>
      <c r="G16" s="7">
        <v>3</v>
      </c>
      <c r="H16" s="7" t="s">
        <v>13</v>
      </c>
      <c r="I16" s="7">
        <v>150</v>
      </c>
      <c r="J16" s="7">
        <v>1</v>
      </c>
      <c r="K16" s="7">
        <v>25</v>
      </c>
      <c r="L16" s="7" t="s">
        <v>12</v>
      </c>
      <c r="M16" s="7"/>
      <c r="N16" s="8">
        <v>46</v>
      </c>
      <c r="O16" s="7" t="s">
        <v>11</v>
      </c>
      <c r="P16" s="7" t="s">
        <v>10</v>
      </c>
      <c r="Q16" s="7" t="s">
        <v>14</v>
      </c>
      <c r="R16" s="7" t="s">
        <v>8</v>
      </c>
      <c r="S16" s="7" t="s">
        <v>7</v>
      </c>
      <c r="T16" s="7" t="s">
        <v>103</v>
      </c>
      <c r="U16" s="7" t="s">
        <v>99</v>
      </c>
      <c r="V16" s="7"/>
      <c r="W16" s="7" t="s">
        <v>98</v>
      </c>
      <c r="X16" s="7" t="s">
        <v>3</v>
      </c>
      <c r="Y16" s="7" t="s">
        <v>2</v>
      </c>
      <c r="Z16" s="7">
        <v>1</v>
      </c>
      <c r="AA16" s="21">
        <v>644491.52542372886</v>
      </c>
      <c r="AB16" s="21">
        <f t="shared" si="1"/>
        <v>644491.52542372886</v>
      </c>
      <c r="AC16" s="21">
        <f t="shared" si="2"/>
        <v>116008.4745762712</v>
      </c>
      <c r="AD16" s="21">
        <f t="shared" si="3"/>
        <v>760500</v>
      </c>
      <c r="AE16" s="7" t="s">
        <v>97</v>
      </c>
      <c r="AF16" s="22" t="s">
        <v>198</v>
      </c>
      <c r="AG16" s="6" t="s">
        <v>33</v>
      </c>
      <c r="AH16" s="5">
        <v>42728</v>
      </c>
      <c r="AI16" s="5">
        <f t="shared" si="0"/>
        <v>42718</v>
      </c>
      <c r="AJ16" s="5" t="s">
        <v>196</v>
      </c>
      <c r="AK16" s="8">
        <v>35349.1</v>
      </c>
    </row>
    <row r="17" spans="1:37" ht="132" x14ac:dyDescent="0.25">
      <c r="A17" s="34">
        <f t="shared" si="4"/>
        <v>12</v>
      </c>
      <c r="B17" s="9" t="s">
        <v>118</v>
      </c>
      <c r="C17" s="9" t="s">
        <v>117</v>
      </c>
      <c r="D17" s="9" t="s">
        <v>15</v>
      </c>
      <c r="E17" s="10" t="s">
        <v>202</v>
      </c>
      <c r="F17" s="7" t="s">
        <v>14</v>
      </c>
      <c r="G17" s="7">
        <v>3</v>
      </c>
      <c r="H17" s="7" t="s">
        <v>13</v>
      </c>
      <c r="I17" s="7">
        <v>150</v>
      </c>
      <c r="J17" s="7">
        <v>1</v>
      </c>
      <c r="K17" s="7">
        <v>25</v>
      </c>
      <c r="L17" s="7" t="s">
        <v>12</v>
      </c>
      <c r="M17" s="7"/>
      <c r="N17" s="8">
        <v>46</v>
      </c>
      <c r="O17" s="7" t="s">
        <v>11</v>
      </c>
      <c r="P17" s="7" t="s">
        <v>10</v>
      </c>
      <c r="Q17" s="7" t="s">
        <v>14</v>
      </c>
      <c r="R17" s="7" t="s">
        <v>8</v>
      </c>
      <c r="S17" s="7" t="s">
        <v>7</v>
      </c>
      <c r="T17" s="7" t="s">
        <v>103</v>
      </c>
      <c r="U17" s="7" t="s">
        <v>99</v>
      </c>
      <c r="V17" s="7"/>
      <c r="W17" s="7" t="s">
        <v>98</v>
      </c>
      <c r="X17" s="7" t="s">
        <v>3</v>
      </c>
      <c r="Y17" s="7" t="s">
        <v>2</v>
      </c>
      <c r="Z17" s="7">
        <v>1</v>
      </c>
      <c r="AA17" s="21">
        <v>644491.52542372886</v>
      </c>
      <c r="AB17" s="21">
        <f t="shared" si="1"/>
        <v>644491.52542372886</v>
      </c>
      <c r="AC17" s="21">
        <f t="shared" si="2"/>
        <v>116008.4745762712</v>
      </c>
      <c r="AD17" s="21">
        <f t="shared" si="3"/>
        <v>760500</v>
      </c>
      <c r="AE17" s="7" t="s">
        <v>97</v>
      </c>
      <c r="AF17" s="22" t="s">
        <v>198</v>
      </c>
      <c r="AG17" s="6" t="s">
        <v>33</v>
      </c>
      <c r="AH17" s="5">
        <v>42728</v>
      </c>
      <c r="AI17" s="5">
        <f t="shared" si="0"/>
        <v>42718</v>
      </c>
      <c r="AJ17" s="5" t="s">
        <v>196</v>
      </c>
      <c r="AK17" s="8">
        <v>35349.1</v>
      </c>
    </row>
    <row r="18" spans="1:37" ht="132" x14ac:dyDescent="0.25">
      <c r="A18" s="34">
        <f t="shared" si="4"/>
        <v>13</v>
      </c>
      <c r="B18" s="9" t="s">
        <v>116</v>
      </c>
      <c r="C18" s="9" t="s">
        <v>115</v>
      </c>
      <c r="D18" s="9" t="s">
        <v>15</v>
      </c>
      <c r="E18" s="10" t="s">
        <v>202</v>
      </c>
      <c r="F18" s="7" t="s">
        <v>14</v>
      </c>
      <c r="G18" s="7">
        <v>3</v>
      </c>
      <c r="H18" s="7" t="s">
        <v>13</v>
      </c>
      <c r="I18" s="7">
        <v>150</v>
      </c>
      <c r="J18" s="7">
        <v>1</v>
      </c>
      <c r="K18" s="7">
        <v>25</v>
      </c>
      <c r="L18" s="7" t="s">
        <v>12</v>
      </c>
      <c r="M18" s="7"/>
      <c r="N18" s="8">
        <v>46</v>
      </c>
      <c r="O18" s="7" t="s">
        <v>11</v>
      </c>
      <c r="P18" s="7" t="s">
        <v>10</v>
      </c>
      <c r="Q18" s="7" t="s">
        <v>14</v>
      </c>
      <c r="R18" s="7" t="s">
        <v>8</v>
      </c>
      <c r="S18" s="7" t="s">
        <v>7</v>
      </c>
      <c r="T18" s="7" t="s">
        <v>103</v>
      </c>
      <c r="U18" s="7" t="s">
        <v>99</v>
      </c>
      <c r="V18" s="7"/>
      <c r="W18" s="7" t="s">
        <v>98</v>
      </c>
      <c r="X18" s="7" t="s">
        <v>3</v>
      </c>
      <c r="Y18" s="7" t="s">
        <v>2</v>
      </c>
      <c r="Z18" s="7">
        <v>1</v>
      </c>
      <c r="AA18" s="21">
        <v>644491.52542372886</v>
      </c>
      <c r="AB18" s="21">
        <f t="shared" si="1"/>
        <v>644491.52542372886</v>
      </c>
      <c r="AC18" s="21">
        <f t="shared" si="2"/>
        <v>116008.4745762712</v>
      </c>
      <c r="AD18" s="21">
        <f t="shared" si="3"/>
        <v>760500</v>
      </c>
      <c r="AE18" s="7" t="s">
        <v>97</v>
      </c>
      <c r="AF18" s="22" t="s">
        <v>198</v>
      </c>
      <c r="AG18" s="6" t="s">
        <v>33</v>
      </c>
      <c r="AH18" s="5">
        <v>42728</v>
      </c>
      <c r="AI18" s="5">
        <f t="shared" si="0"/>
        <v>42718</v>
      </c>
      <c r="AJ18" s="5" t="s">
        <v>196</v>
      </c>
      <c r="AK18" s="8">
        <v>35349.1</v>
      </c>
    </row>
    <row r="19" spans="1:37" ht="132" x14ac:dyDescent="0.25">
      <c r="A19" s="34">
        <f t="shared" si="4"/>
        <v>14</v>
      </c>
      <c r="B19" s="9" t="s">
        <v>114</v>
      </c>
      <c r="C19" s="9" t="s">
        <v>113</v>
      </c>
      <c r="D19" s="9" t="s">
        <v>15</v>
      </c>
      <c r="E19" s="10" t="s">
        <v>202</v>
      </c>
      <c r="F19" s="7" t="s">
        <v>14</v>
      </c>
      <c r="G19" s="7">
        <v>3</v>
      </c>
      <c r="H19" s="7" t="s">
        <v>13</v>
      </c>
      <c r="I19" s="7">
        <v>150</v>
      </c>
      <c r="J19" s="7">
        <v>1</v>
      </c>
      <c r="K19" s="7">
        <v>25</v>
      </c>
      <c r="L19" s="7" t="s">
        <v>12</v>
      </c>
      <c r="M19" s="7"/>
      <c r="N19" s="8">
        <v>46</v>
      </c>
      <c r="O19" s="7" t="s">
        <v>11</v>
      </c>
      <c r="P19" s="7" t="s">
        <v>10</v>
      </c>
      <c r="Q19" s="7" t="s">
        <v>14</v>
      </c>
      <c r="R19" s="7" t="s">
        <v>8</v>
      </c>
      <c r="S19" s="7" t="s">
        <v>7</v>
      </c>
      <c r="T19" s="7" t="s">
        <v>103</v>
      </c>
      <c r="U19" s="7" t="s">
        <v>99</v>
      </c>
      <c r="V19" s="7"/>
      <c r="W19" s="7" t="s">
        <v>98</v>
      </c>
      <c r="X19" s="7" t="s">
        <v>3</v>
      </c>
      <c r="Y19" s="7" t="s">
        <v>2</v>
      </c>
      <c r="Z19" s="7">
        <v>1</v>
      </c>
      <c r="AA19" s="21">
        <v>644491.52542372886</v>
      </c>
      <c r="AB19" s="21">
        <f t="shared" si="1"/>
        <v>644491.52542372886</v>
      </c>
      <c r="AC19" s="21">
        <f t="shared" si="2"/>
        <v>116008.4745762712</v>
      </c>
      <c r="AD19" s="21">
        <f t="shared" si="3"/>
        <v>760500</v>
      </c>
      <c r="AE19" s="7" t="s">
        <v>97</v>
      </c>
      <c r="AF19" s="22" t="s">
        <v>198</v>
      </c>
      <c r="AG19" s="6" t="s">
        <v>33</v>
      </c>
      <c r="AH19" s="5">
        <v>42728</v>
      </c>
      <c r="AI19" s="5">
        <f t="shared" si="0"/>
        <v>42718</v>
      </c>
      <c r="AJ19" s="5" t="s">
        <v>196</v>
      </c>
      <c r="AK19" s="8">
        <v>35349.1</v>
      </c>
    </row>
    <row r="20" spans="1:37" ht="132" x14ac:dyDescent="0.25">
      <c r="A20" s="34">
        <f t="shared" si="4"/>
        <v>15</v>
      </c>
      <c r="B20" s="9" t="s">
        <v>112</v>
      </c>
      <c r="C20" s="9" t="s">
        <v>111</v>
      </c>
      <c r="D20" s="9" t="s">
        <v>15</v>
      </c>
      <c r="E20" s="10" t="s">
        <v>202</v>
      </c>
      <c r="F20" s="7" t="s">
        <v>14</v>
      </c>
      <c r="G20" s="7">
        <v>3</v>
      </c>
      <c r="H20" s="7" t="s">
        <v>13</v>
      </c>
      <c r="I20" s="7">
        <v>150</v>
      </c>
      <c r="J20" s="7">
        <v>1</v>
      </c>
      <c r="K20" s="7">
        <v>25</v>
      </c>
      <c r="L20" s="7" t="s">
        <v>12</v>
      </c>
      <c r="M20" s="7"/>
      <c r="N20" s="8">
        <v>46</v>
      </c>
      <c r="O20" s="7" t="s">
        <v>11</v>
      </c>
      <c r="P20" s="7" t="s">
        <v>10</v>
      </c>
      <c r="Q20" s="7" t="s">
        <v>14</v>
      </c>
      <c r="R20" s="7" t="s">
        <v>8</v>
      </c>
      <c r="S20" s="7" t="s">
        <v>7</v>
      </c>
      <c r="T20" s="7" t="s">
        <v>103</v>
      </c>
      <c r="U20" s="7" t="s">
        <v>99</v>
      </c>
      <c r="V20" s="7"/>
      <c r="W20" s="7" t="s">
        <v>98</v>
      </c>
      <c r="X20" s="7" t="s">
        <v>3</v>
      </c>
      <c r="Y20" s="7" t="s">
        <v>2</v>
      </c>
      <c r="Z20" s="7">
        <v>1</v>
      </c>
      <c r="AA20" s="21">
        <v>644491.52542372886</v>
      </c>
      <c r="AB20" s="21">
        <f t="shared" si="1"/>
        <v>644491.52542372886</v>
      </c>
      <c r="AC20" s="21">
        <f t="shared" si="2"/>
        <v>116008.4745762712</v>
      </c>
      <c r="AD20" s="21">
        <f t="shared" si="3"/>
        <v>760500</v>
      </c>
      <c r="AE20" s="7" t="s">
        <v>97</v>
      </c>
      <c r="AF20" s="22" t="s">
        <v>198</v>
      </c>
      <c r="AG20" s="6" t="s">
        <v>33</v>
      </c>
      <c r="AH20" s="5">
        <v>42728</v>
      </c>
      <c r="AI20" s="5">
        <f t="shared" si="0"/>
        <v>42718</v>
      </c>
      <c r="AJ20" s="5" t="s">
        <v>196</v>
      </c>
      <c r="AK20" s="8">
        <v>35349.1</v>
      </c>
    </row>
    <row r="21" spans="1:37" ht="132" x14ac:dyDescent="0.25">
      <c r="A21" s="34">
        <f t="shared" si="4"/>
        <v>16</v>
      </c>
      <c r="B21" s="9" t="s">
        <v>110</v>
      </c>
      <c r="C21" s="9" t="s">
        <v>109</v>
      </c>
      <c r="D21" s="9" t="s">
        <v>15</v>
      </c>
      <c r="E21" s="10" t="s">
        <v>202</v>
      </c>
      <c r="F21" s="7" t="s">
        <v>14</v>
      </c>
      <c r="G21" s="7">
        <v>3</v>
      </c>
      <c r="H21" s="7" t="s">
        <v>13</v>
      </c>
      <c r="I21" s="7">
        <v>150</v>
      </c>
      <c r="J21" s="7">
        <v>1</v>
      </c>
      <c r="K21" s="7">
        <v>25</v>
      </c>
      <c r="L21" s="7" t="s">
        <v>12</v>
      </c>
      <c r="M21" s="7"/>
      <c r="N21" s="8">
        <v>46</v>
      </c>
      <c r="O21" s="7" t="s">
        <v>11</v>
      </c>
      <c r="P21" s="7" t="s">
        <v>10</v>
      </c>
      <c r="Q21" s="7" t="s">
        <v>14</v>
      </c>
      <c r="R21" s="7" t="s">
        <v>8</v>
      </c>
      <c r="S21" s="7" t="s">
        <v>7</v>
      </c>
      <c r="T21" s="7" t="s">
        <v>103</v>
      </c>
      <c r="U21" s="7" t="s">
        <v>99</v>
      </c>
      <c r="V21" s="7"/>
      <c r="W21" s="7" t="s">
        <v>98</v>
      </c>
      <c r="X21" s="7" t="s">
        <v>3</v>
      </c>
      <c r="Y21" s="7" t="s">
        <v>2</v>
      </c>
      <c r="Z21" s="7">
        <v>1</v>
      </c>
      <c r="AA21" s="21">
        <v>644491.52542372886</v>
      </c>
      <c r="AB21" s="21">
        <f t="shared" si="1"/>
        <v>644491.52542372886</v>
      </c>
      <c r="AC21" s="21">
        <f t="shared" si="2"/>
        <v>116008.4745762712</v>
      </c>
      <c r="AD21" s="21">
        <f t="shared" si="3"/>
        <v>760500</v>
      </c>
      <c r="AE21" s="7" t="s">
        <v>97</v>
      </c>
      <c r="AF21" s="22" t="s">
        <v>198</v>
      </c>
      <c r="AG21" s="6" t="s">
        <v>33</v>
      </c>
      <c r="AH21" s="5">
        <v>42728</v>
      </c>
      <c r="AI21" s="5">
        <f t="shared" si="0"/>
        <v>42718</v>
      </c>
      <c r="AJ21" s="5" t="s">
        <v>196</v>
      </c>
      <c r="AK21" s="8">
        <v>35349.1</v>
      </c>
    </row>
    <row r="22" spans="1:37" ht="132" x14ac:dyDescent="0.25">
      <c r="A22" s="34">
        <f t="shared" si="4"/>
        <v>17</v>
      </c>
      <c r="B22" s="9" t="s">
        <v>108</v>
      </c>
      <c r="C22" s="9" t="s">
        <v>107</v>
      </c>
      <c r="D22" s="9" t="s">
        <v>15</v>
      </c>
      <c r="E22" s="10" t="s">
        <v>200</v>
      </c>
      <c r="F22" s="7" t="s">
        <v>14</v>
      </c>
      <c r="G22" s="7">
        <v>3</v>
      </c>
      <c r="H22" s="7" t="s">
        <v>13</v>
      </c>
      <c r="I22" s="7">
        <v>80</v>
      </c>
      <c r="J22" s="7">
        <v>1</v>
      </c>
      <c r="K22" s="7">
        <v>25</v>
      </c>
      <c r="L22" s="7" t="s">
        <v>12</v>
      </c>
      <c r="M22" s="7"/>
      <c r="N22" s="8">
        <v>30.5</v>
      </c>
      <c r="O22" s="7" t="s">
        <v>11</v>
      </c>
      <c r="P22" s="7" t="s">
        <v>21</v>
      </c>
      <c r="Q22" s="7" t="s">
        <v>14</v>
      </c>
      <c r="R22" s="7" t="s">
        <v>8</v>
      </c>
      <c r="S22" s="7" t="s">
        <v>7</v>
      </c>
      <c r="T22" s="7" t="s">
        <v>106</v>
      </c>
      <c r="U22" s="7" t="s">
        <v>99</v>
      </c>
      <c r="V22" s="7"/>
      <c r="W22" s="7" t="s">
        <v>98</v>
      </c>
      <c r="X22" s="7" t="s">
        <v>3</v>
      </c>
      <c r="Y22" s="7" t="s">
        <v>2</v>
      </c>
      <c r="Z22" s="7">
        <v>1</v>
      </c>
      <c r="AA22" s="21">
        <v>549591.1</v>
      </c>
      <c r="AB22" s="21">
        <f t="shared" si="1"/>
        <v>549591.1</v>
      </c>
      <c r="AC22" s="21">
        <f t="shared" si="2"/>
        <v>98926.397999999986</v>
      </c>
      <c r="AD22" s="21">
        <f t="shared" si="3"/>
        <v>648517.49799999991</v>
      </c>
      <c r="AE22" s="7" t="s">
        <v>97</v>
      </c>
      <c r="AF22" s="22" t="s">
        <v>198</v>
      </c>
      <c r="AG22" s="6" t="s">
        <v>37</v>
      </c>
      <c r="AH22" s="5">
        <v>42688</v>
      </c>
      <c r="AI22" s="5">
        <f t="shared" si="0"/>
        <v>42678</v>
      </c>
      <c r="AJ22" s="5" t="s">
        <v>196</v>
      </c>
      <c r="AK22" s="8">
        <v>18973.03</v>
      </c>
    </row>
    <row r="23" spans="1:37" ht="132" x14ac:dyDescent="0.25">
      <c r="A23" s="34">
        <f t="shared" si="4"/>
        <v>18</v>
      </c>
      <c r="B23" s="9" t="s">
        <v>105</v>
      </c>
      <c r="C23" s="9" t="s">
        <v>104</v>
      </c>
      <c r="D23" s="9" t="s">
        <v>15</v>
      </c>
      <c r="E23" s="10" t="s">
        <v>202</v>
      </c>
      <c r="F23" s="7" t="s">
        <v>14</v>
      </c>
      <c r="G23" s="7">
        <v>3</v>
      </c>
      <c r="H23" s="7" t="s">
        <v>13</v>
      </c>
      <c r="I23" s="7">
        <v>150</v>
      </c>
      <c r="J23" s="7">
        <v>1</v>
      </c>
      <c r="K23" s="7">
        <v>25</v>
      </c>
      <c r="L23" s="7" t="s">
        <v>12</v>
      </c>
      <c r="M23" s="7"/>
      <c r="N23" s="8">
        <v>46</v>
      </c>
      <c r="O23" s="7" t="s">
        <v>11</v>
      </c>
      <c r="P23" s="7" t="s">
        <v>10</v>
      </c>
      <c r="Q23" s="7" t="s">
        <v>14</v>
      </c>
      <c r="R23" s="7" t="s">
        <v>8</v>
      </c>
      <c r="S23" s="7" t="s">
        <v>7</v>
      </c>
      <c r="T23" s="7" t="s">
        <v>103</v>
      </c>
      <c r="U23" s="7" t="s">
        <v>99</v>
      </c>
      <c r="V23" s="7"/>
      <c r="W23" s="7" t="s">
        <v>98</v>
      </c>
      <c r="X23" s="7" t="s">
        <v>3</v>
      </c>
      <c r="Y23" s="7" t="s">
        <v>2</v>
      </c>
      <c r="Z23" s="7">
        <v>1</v>
      </c>
      <c r="AA23" s="21">
        <v>644491.52542372886</v>
      </c>
      <c r="AB23" s="21">
        <f t="shared" si="1"/>
        <v>644491.52542372886</v>
      </c>
      <c r="AC23" s="21">
        <f t="shared" si="2"/>
        <v>116008.4745762712</v>
      </c>
      <c r="AD23" s="21">
        <f t="shared" si="3"/>
        <v>760500</v>
      </c>
      <c r="AE23" s="7" t="s">
        <v>97</v>
      </c>
      <c r="AF23" s="22" t="s">
        <v>198</v>
      </c>
      <c r="AG23" s="6" t="s">
        <v>33</v>
      </c>
      <c r="AH23" s="5">
        <v>42728</v>
      </c>
      <c r="AI23" s="5">
        <f t="shared" si="0"/>
        <v>42718</v>
      </c>
      <c r="AJ23" s="5" t="s">
        <v>196</v>
      </c>
      <c r="AK23" s="8">
        <v>35349.1</v>
      </c>
    </row>
    <row r="24" spans="1:37" ht="132" x14ac:dyDescent="0.25">
      <c r="A24" s="34">
        <f t="shared" si="4"/>
        <v>19</v>
      </c>
      <c r="B24" s="9" t="s">
        <v>102</v>
      </c>
      <c r="C24" s="9" t="s">
        <v>101</v>
      </c>
      <c r="D24" s="9" t="s">
        <v>15</v>
      </c>
      <c r="E24" s="10" t="s">
        <v>201</v>
      </c>
      <c r="F24" s="7" t="s">
        <v>14</v>
      </c>
      <c r="G24" s="7">
        <v>3</v>
      </c>
      <c r="H24" s="7" t="s">
        <v>13</v>
      </c>
      <c r="I24" s="7">
        <v>100</v>
      </c>
      <c r="J24" s="7">
        <v>1</v>
      </c>
      <c r="K24" s="7">
        <v>25</v>
      </c>
      <c r="L24" s="7" t="s">
        <v>12</v>
      </c>
      <c r="M24" s="7"/>
      <c r="N24" s="8">
        <v>35</v>
      </c>
      <c r="O24" s="7" t="s">
        <v>11</v>
      </c>
      <c r="P24" s="7" t="s">
        <v>21</v>
      </c>
      <c r="Q24" s="7" t="s">
        <v>14</v>
      </c>
      <c r="R24" s="7" t="s">
        <v>8</v>
      </c>
      <c r="S24" s="7" t="s">
        <v>7</v>
      </c>
      <c r="T24" s="7" t="s">
        <v>100</v>
      </c>
      <c r="U24" s="7" t="s">
        <v>99</v>
      </c>
      <c r="V24" s="7"/>
      <c r="W24" s="7" t="s">
        <v>98</v>
      </c>
      <c r="X24" s="7" t="s">
        <v>3</v>
      </c>
      <c r="Y24" s="7" t="s">
        <v>2</v>
      </c>
      <c r="Z24" s="7">
        <v>1</v>
      </c>
      <c r="AA24" s="21">
        <v>594915.25423728814</v>
      </c>
      <c r="AB24" s="21">
        <f t="shared" si="1"/>
        <v>594915.25423728814</v>
      </c>
      <c r="AC24" s="21">
        <f t="shared" si="2"/>
        <v>107084.74576271186</v>
      </c>
      <c r="AD24" s="21">
        <f t="shared" si="3"/>
        <v>702000</v>
      </c>
      <c r="AE24" s="7" t="s">
        <v>97</v>
      </c>
      <c r="AF24" s="22" t="s">
        <v>198</v>
      </c>
      <c r="AG24" s="6" t="s">
        <v>26</v>
      </c>
      <c r="AH24" s="5">
        <v>42688</v>
      </c>
      <c r="AI24" s="5">
        <f t="shared" si="0"/>
        <v>42678</v>
      </c>
      <c r="AJ24" s="5" t="s">
        <v>196</v>
      </c>
      <c r="AK24" s="8">
        <v>27372.37</v>
      </c>
    </row>
    <row r="25" spans="1:37" ht="132" x14ac:dyDescent="0.25">
      <c r="A25" s="34">
        <f t="shared" si="4"/>
        <v>20</v>
      </c>
      <c r="B25" s="9" t="s">
        <v>96</v>
      </c>
      <c r="C25" s="9" t="s">
        <v>95</v>
      </c>
      <c r="D25" s="9" t="s">
        <v>15</v>
      </c>
      <c r="E25" s="10" t="s">
        <v>201</v>
      </c>
      <c r="F25" s="7" t="s">
        <v>14</v>
      </c>
      <c r="G25" s="7">
        <v>3</v>
      </c>
      <c r="H25" s="7" t="s">
        <v>13</v>
      </c>
      <c r="I25" s="7">
        <v>100</v>
      </c>
      <c r="J25" s="7">
        <v>1</v>
      </c>
      <c r="K25" s="7">
        <v>25</v>
      </c>
      <c r="L25" s="7" t="s">
        <v>12</v>
      </c>
      <c r="M25" s="7"/>
      <c r="N25" s="8">
        <v>35</v>
      </c>
      <c r="O25" s="7" t="s">
        <v>11</v>
      </c>
      <c r="P25" s="7" t="s">
        <v>21</v>
      </c>
      <c r="Q25" s="7" t="s">
        <v>20</v>
      </c>
      <c r="R25" s="7" t="s">
        <v>8</v>
      </c>
      <c r="S25" s="7" t="s">
        <v>7</v>
      </c>
      <c r="T25" s="7" t="s">
        <v>94</v>
      </c>
      <c r="U25" s="7" t="s">
        <v>88</v>
      </c>
      <c r="V25" s="7"/>
      <c r="W25" s="7" t="s">
        <v>87</v>
      </c>
      <c r="X25" s="7" t="s">
        <v>3</v>
      </c>
      <c r="Y25" s="7" t="s">
        <v>2</v>
      </c>
      <c r="Z25" s="7">
        <v>1</v>
      </c>
      <c r="AA25" s="21">
        <v>594915.25423728814</v>
      </c>
      <c r="AB25" s="21">
        <f t="shared" si="1"/>
        <v>594915.25423728814</v>
      </c>
      <c r="AC25" s="21">
        <f t="shared" si="2"/>
        <v>107084.74576271186</v>
      </c>
      <c r="AD25" s="21">
        <f t="shared" si="3"/>
        <v>702000</v>
      </c>
      <c r="AE25" s="7" t="s">
        <v>86</v>
      </c>
      <c r="AF25" s="22" t="s">
        <v>198</v>
      </c>
      <c r="AG25" s="6" t="s">
        <v>18</v>
      </c>
      <c r="AH25" s="5">
        <v>42688</v>
      </c>
      <c r="AI25" s="5">
        <f t="shared" si="0"/>
        <v>42678</v>
      </c>
      <c r="AJ25" s="5" t="s">
        <v>196</v>
      </c>
      <c r="AK25" s="8">
        <v>4595.49</v>
      </c>
    </row>
    <row r="26" spans="1:37" ht="132" x14ac:dyDescent="0.25">
      <c r="A26" s="34">
        <f t="shared" si="4"/>
        <v>21</v>
      </c>
      <c r="B26" s="9" t="s">
        <v>93</v>
      </c>
      <c r="C26" s="9" t="s">
        <v>92</v>
      </c>
      <c r="D26" s="9" t="s">
        <v>15</v>
      </c>
      <c r="E26" s="10" t="s">
        <v>201</v>
      </c>
      <c r="F26" s="7" t="s">
        <v>14</v>
      </c>
      <c r="G26" s="7">
        <v>3</v>
      </c>
      <c r="H26" s="7" t="s">
        <v>13</v>
      </c>
      <c r="I26" s="7">
        <v>100</v>
      </c>
      <c r="J26" s="7">
        <v>1</v>
      </c>
      <c r="K26" s="7">
        <v>25</v>
      </c>
      <c r="L26" s="7" t="s">
        <v>12</v>
      </c>
      <c r="M26" s="7"/>
      <c r="N26" s="8">
        <v>35</v>
      </c>
      <c r="O26" s="7" t="s">
        <v>11</v>
      </c>
      <c r="P26" s="7" t="s">
        <v>21</v>
      </c>
      <c r="Q26" s="7" t="s">
        <v>20</v>
      </c>
      <c r="R26" s="7" t="s">
        <v>8</v>
      </c>
      <c r="S26" s="7" t="s">
        <v>7</v>
      </c>
      <c r="T26" s="7" t="s">
        <v>89</v>
      </c>
      <c r="U26" s="7" t="s">
        <v>88</v>
      </c>
      <c r="V26" s="7"/>
      <c r="W26" s="7" t="s">
        <v>87</v>
      </c>
      <c r="X26" s="7" t="s">
        <v>3</v>
      </c>
      <c r="Y26" s="7" t="s">
        <v>2</v>
      </c>
      <c r="Z26" s="7">
        <v>1</v>
      </c>
      <c r="AA26" s="21">
        <v>594915.25423728814</v>
      </c>
      <c r="AB26" s="21">
        <f t="shared" si="1"/>
        <v>594915.25423728814</v>
      </c>
      <c r="AC26" s="21">
        <f t="shared" si="2"/>
        <v>107084.74576271186</v>
      </c>
      <c r="AD26" s="21">
        <f t="shared" si="3"/>
        <v>702000</v>
      </c>
      <c r="AE26" s="7" t="s">
        <v>86</v>
      </c>
      <c r="AF26" s="22" t="s">
        <v>198</v>
      </c>
      <c r="AG26" s="6" t="s">
        <v>18</v>
      </c>
      <c r="AH26" s="5">
        <v>42688</v>
      </c>
      <c r="AI26" s="5">
        <f t="shared" si="0"/>
        <v>42678</v>
      </c>
      <c r="AJ26" s="5" t="s">
        <v>196</v>
      </c>
      <c r="AK26" s="8">
        <v>4010.56</v>
      </c>
    </row>
    <row r="27" spans="1:37" ht="132" x14ac:dyDescent="0.25">
      <c r="A27" s="34">
        <f t="shared" si="4"/>
        <v>22</v>
      </c>
      <c r="B27" s="9" t="s">
        <v>91</v>
      </c>
      <c r="C27" s="9" t="s">
        <v>90</v>
      </c>
      <c r="D27" s="9" t="s">
        <v>15</v>
      </c>
      <c r="E27" s="10" t="s">
        <v>202</v>
      </c>
      <c r="F27" s="7" t="s">
        <v>14</v>
      </c>
      <c r="G27" s="7">
        <v>3</v>
      </c>
      <c r="H27" s="7" t="s">
        <v>13</v>
      </c>
      <c r="I27" s="7">
        <v>150</v>
      </c>
      <c r="J27" s="7">
        <v>1</v>
      </c>
      <c r="K27" s="7">
        <v>25</v>
      </c>
      <c r="L27" s="7" t="s">
        <v>12</v>
      </c>
      <c r="M27" s="7"/>
      <c r="N27" s="8">
        <v>46</v>
      </c>
      <c r="O27" s="7" t="s">
        <v>11</v>
      </c>
      <c r="P27" s="7" t="s">
        <v>10</v>
      </c>
      <c r="Q27" s="7" t="s">
        <v>9</v>
      </c>
      <c r="R27" s="7" t="s">
        <v>8</v>
      </c>
      <c r="S27" s="7" t="s">
        <v>7</v>
      </c>
      <c r="T27" s="7" t="s">
        <v>89</v>
      </c>
      <c r="U27" s="7" t="s">
        <v>88</v>
      </c>
      <c r="V27" s="7"/>
      <c r="W27" s="7" t="s">
        <v>87</v>
      </c>
      <c r="X27" s="7" t="s">
        <v>3</v>
      </c>
      <c r="Y27" s="7" t="s">
        <v>2</v>
      </c>
      <c r="Z27" s="7">
        <v>1</v>
      </c>
      <c r="AA27" s="21">
        <v>644491.52542372886</v>
      </c>
      <c r="AB27" s="21">
        <f t="shared" si="1"/>
        <v>644491.52542372886</v>
      </c>
      <c r="AC27" s="21">
        <f t="shared" si="2"/>
        <v>116008.4745762712</v>
      </c>
      <c r="AD27" s="21">
        <f t="shared" si="3"/>
        <v>760500</v>
      </c>
      <c r="AE27" s="7" t="s">
        <v>86</v>
      </c>
      <c r="AF27" s="22" t="s">
        <v>198</v>
      </c>
      <c r="AG27" s="6" t="s">
        <v>0</v>
      </c>
      <c r="AH27" s="5">
        <v>42728</v>
      </c>
      <c r="AI27" s="5">
        <f t="shared" si="0"/>
        <v>42718</v>
      </c>
      <c r="AJ27" s="5" t="s">
        <v>196</v>
      </c>
      <c r="AK27" s="8">
        <v>4010.56</v>
      </c>
    </row>
    <row r="28" spans="1:37" ht="79.2" x14ac:dyDescent="0.25">
      <c r="A28" s="34">
        <f t="shared" si="4"/>
        <v>23</v>
      </c>
      <c r="B28" s="9" t="s">
        <v>85</v>
      </c>
      <c r="C28" s="9" t="s">
        <v>84</v>
      </c>
      <c r="D28" s="9" t="s">
        <v>76</v>
      </c>
      <c r="E28" s="10" t="s">
        <v>204</v>
      </c>
      <c r="F28" s="7" t="s">
        <v>14</v>
      </c>
      <c r="G28" s="7">
        <v>4</v>
      </c>
      <c r="H28" s="7" t="s">
        <v>13</v>
      </c>
      <c r="I28" s="7">
        <v>250</v>
      </c>
      <c r="J28" s="7">
        <v>1</v>
      </c>
      <c r="K28" s="7">
        <v>35</v>
      </c>
      <c r="L28" s="7" t="s">
        <v>75</v>
      </c>
      <c r="M28" s="7"/>
      <c r="N28" s="8">
        <v>80.72</v>
      </c>
      <c r="O28" s="7" t="s">
        <v>74</v>
      </c>
      <c r="P28" s="7" t="s">
        <v>14</v>
      </c>
      <c r="Q28" s="7" t="s">
        <v>14</v>
      </c>
      <c r="R28" s="7" t="s">
        <v>8</v>
      </c>
      <c r="S28" s="7" t="s">
        <v>73</v>
      </c>
      <c r="T28" s="7" t="s">
        <v>79</v>
      </c>
      <c r="U28" s="7" t="s">
        <v>71</v>
      </c>
      <c r="V28" s="7"/>
      <c r="W28" s="7" t="s">
        <v>70</v>
      </c>
      <c r="X28" s="7" t="s">
        <v>69</v>
      </c>
      <c r="Y28" s="7" t="s">
        <v>2</v>
      </c>
      <c r="Z28" s="7">
        <v>1</v>
      </c>
      <c r="AA28" s="21">
        <v>747238.34745762718</v>
      </c>
      <c r="AB28" s="21">
        <f t="shared" si="1"/>
        <v>747238.34745762718</v>
      </c>
      <c r="AC28" s="21">
        <f t="shared" si="2"/>
        <v>134502.90254237287</v>
      </c>
      <c r="AD28" s="21">
        <f t="shared" si="3"/>
        <v>881741.25</v>
      </c>
      <c r="AE28" s="7" t="s">
        <v>68</v>
      </c>
      <c r="AF28" s="22" t="s">
        <v>198</v>
      </c>
      <c r="AG28" s="11" t="s">
        <v>67</v>
      </c>
      <c r="AH28" s="5">
        <v>42705</v>
      </c>
      <c r="AI28" s="5">
        <f t="shared" si="0"/>
        <v>42695</v>
      </c>
      <c r="AJ28" s="5" t="s">
        <v>196</v>
      </c>
      <c r="AK28" s="8">
        <v>0</v>
      </c>
    </row>
    <row r="29" spans="1:37" ht="79.2" x14ac:dyDescent="0.25">
      <c r="A29" s="34">
        <f t="shared" si="4"/>
        <v>24</v>
      </c>
      <c r="B29" s="9" t="s">
        <v>83</v>
      </c>
      <c r="C29" s="9" t="s">
        <v>82</v>
      </c>
      <c r="D29" s="9" t="s">
        <v>76</v>
      </c>
      <c r="E29" s="10" t="s">
        <v>199</v>
      </c>
      <c r="F29" s="7" t="s">
        <v>14</v>
      </c>
      <c r="G29" s="7">
        <v>4</v>
      </c>
      <c r="H29" s="7" t="s">
        <v>13</v>
      </c>
      <c r="I29" s="7">
        <v>65</v>
      </c>
      <c r="J29" s="7">
        <v>1</v>
      </c>
      <c r="K29" s="7">
        <v>35</v>
      </c>
      <c r="L29" s="7" t="s">
        <v>75</v>
      </c>
      <c r="M29" s="7"/>
      <c r="N29" s="8">
        <v>6.9</v>
      </c>
      <c r="O29" s="7" t="s">
        <v>74</v>
      </c>
      <c r="P29" s="7" t="s">
        <v>14</v>
      </c>
      <c r="Q29" s="7" t="s">
        <v>14</v>
      </c>
      <c r="R29" s="7" t="s">
        <v>8</v>
      </c>
      <c r="S29" s="7" t="s">
        <v>73</v>
      </c>
      <c r="T29" s="7" t="s">
        <v>72</v>
      </c>
      <c r="U29" s="7" t="s">
        <v>71</v>
      </c>
      <c r="V29" s="7"/>
      <c r="W29" s="7" t="s">
        <v>70</v>
      </c>
      <c r="X29" s="7" t="s">
        <v>69</v>
      </c>
      <c r="Y29" s="7" t="s">
        <v>2</v>
      </c>
      <c r="Z29" s="7">
        <v>1</v>
      </c>
      <c r="AA29" s="21">
        <v>495762.71186440683</v>
      </c>
      <c r="AB29" s="21">
        <f t="shared" si="1"/>
        <v>495762.71186440683</v>
      </c>
      <c r="AC29" s="21">
        <f t="shared" si="2"/>
        <v>89237.288135593219</v>
      </c>
      <c r="AD29" s="21">
        <f t="shared" si="3"/>
        <v>585000</v>
      </c>
      <c r="AE29" s="7" t="s">
        <v>68</v>
      </c>
      <c r="AF29" s="22" t="s">
        <v>198</v>
      </c>
      <c r="AG29" s="11" t="s">
        <v>67</v>
      </c>
      <c r="AH29" s="5">
        <v>42705</v>
      </c>
      <c r="AI29" s="5">
        <f t="shared" si="0"/>
        <v>42695</v>
      </c>
      <c r="AJ29" s="5" t="s">
        <v>196</v>
      </c>
      <c r="AK29" s="8">
        <v>46035.42</v>
      </c>
    </row>
    <row r="30" spans="1:37" ht="79.2" x14ac:dyDescent="0.25">
      <c r="A30" s="34">
        <f t="shared" si="4"/>
        <v>25</v>
      </c>
      <c r="B30" s="9" t="s">
        <v>81</v>
      </c>
      <c r="C30" s="9" t="s">
        <v>80</v>
      </c>
      <c r="D30" s="9" t="s">
        <v>76</v>
      </c>
      <c r="E30" s="10" t="s">
        <v>204</v>
      </c>
      <c r="F30" s="7" t="s">
        <v>14</v>
      </c>
      <c r="G30" s="7">
        <v>4</v>
      </c>
      <c r="H30" s="7" t="s">
        <v>13</v>
      </c>
      <c r="I30" s="7">
        <v>250</v>
      </c>
      <c r="J30" s="7">
        <v>1</v>
      </c>
      <c r="K30" s="7">
        <v>35</v>
      </c>
      <c r="L30" s="7" t="s">
        <v>75</v>
      </c>
      <c r="M30" s="7"/>
      <c r="N30" s="8">
        <v>80.72</v>
      </c>
      <c r="O30" s="7" t="s">
        <v>74</v>
      </c>
      <c r="P30" s="7" t="s">
        <v>14</v>
      </c>
      <c r="Q30" s="7" t="s">
        <v>14</v>
      </c>
      <c r="R30" s="7" t="s">
        <v>8</v>
      </c>
      <c r="S30" s="7" t="s">
        <v>73</v>
      </c>
      <c r="T30" s="7" t="s">
        <v>79</v>
      </c>
      <c r="U30" s="7" t="s">
        <v>71</v>
      </c>
      <c r="V30" s="7"/>
      <c r="W30" s="7" t="s">
        <v>70</v>
      </c>
      <c r="X30" s="7" t="s">
        <v>69</v>
      </c>
      <c r="Y30" s="7" t="s">
        <v>2</v>
      </c>
      <c r="Z30" s="7">
        <v>1</v>
      </c>
      <c r="AA30" s="21">
        <v>747238.34745762718</v>
      </c>
      <c r="AB30" s="21">
        <f t="shared" si="1"/>
        <v>747238.34745762718</v>
      </c>
      <c r="AC30" s="21">
        <f t="shared" si="2"/>
        <v>134502.90254237287</v>
      </c>
      <c r="AD30" s="21">
        <f t="shared" si="3"/>
        <v>881741.25</v>
      </c>
      <c r="AE30" s="7" t="s">
        <v>68</v>
      </c>
      <c r="AF30" s="22" t="s">
        <v>198</v>
      </c>
      <c r="AG30" s="11" t="s">
        <v>67</v>
      </c>
      <c r="AH30" s="5">
        <v>42705</v>
      </c>
      <c r="AI30" s="5">
        <f t="shared" si="0"/>
        <v>42695</v>
      </c>
      <c r="AJ30" s="5" t="s">
        <v>196</v>
      </c>
      <c r="AK30" s="8">
        <v>0</v>
      </c>
    </row>
    <row r="31" spans="1:37" ht="79.2" x14ac:dyDescent="0.25">
      <c r="A31" s="34">
        <f t="shared" si="4"/>
        <v>26</v>
      </c>
      <c r="B31" s="9" t="s">
        <v>78</v>
      </c>
      <c r="C31" s="9" t="s">
        <v>77</v>
      </c>
      <c r="D31" s="9" t="s">
        <v>76</v>
      </c>
      <c r="E31" s="10" t="s">
        <v>199</v>
      </c>
      <c r="F31" s="7" t="s">
        <v>14</v>
      </c>
      <c r="G31" s="7">
        <v>4</v>
      </c>
      <c r="H31" s="7" t="s">
        <v>13</v>
      </c>
      <c r="I31" s="7">
        <v>65</v>
      </c>
      <c r="J31" s="7">
        <v>1</v>
      </c>
      <c r="K31" s="7">
        <v>35</v>
      </c>
      <c r="L31" s="7" t="s">
        <v>75</v>
      </c>
      <c r="M31" s="7"/>
      <c r="N31" s="8">
        <v>6.9</v>
      </c>
      <c r="O31" s="7" t="s">
        <v>74</v>
      </c>
      <c r="P31" s="7" t="s">
        <v>14</v>
      </c>
      <c r="Q31" s="7" t="s">
        <v>14</v>
      </c>
      <c r="R31" s="7" t="s">
        <v>8</v>
      </c>
      <c r="S31" s="7" t="s">
        <v>73</v>
      </c>
      <c r="T31" s="7" t="s">
        <v>72</v>
      </c>
      <c r="U31" s="7" t="s">
        <v>71</v>
      </c>
      <c r="V31" s="7"/>
      <c r="W31" s="7" t="s">
        <v>70</v>
      </c>
      <c r="X31" s="7" t="s">
        <v>69</v>
      </c>
      <c r="Y31" s="7" t="s">
        <v>2</v>
      </c>
      <c r="Z31" s="7">
        <v>1</v>
      </c>
      <c r="AA31" s="21">
        <v>495762.71186440683</v>
      </c>
      <c r="AB31" s="21">
        <f t="shared" si="1"/>
        <v>495762.71186440683</v>
      </c>
      <c r="AC31" s="21">
        <f t="shared" si="2"/>
        <v>89237.288135593219</v>
      </c>
      <c r="AD31" s="21">
        <f t="shared" si="3"/>
        <v>585000</v>
      </c>
      <c r="AE31" s="7" t="s">
        <v>68</v>
      </c>
      <c r="AF31" s="22" t="s">
        <v>198</v>
      </c>
      <c r="AG31" s="11" t="s">
        <v>67</v>
      </c>
      <c r="AH31" s="5">
        <v>42705</v>
      </c>
      <c r="AI31" s="5">
        <f t="shared" si="0"/>
        <v>42695</v>
      </c>
      <c r="AJ31" s="5" t="s">
        <v>196</v>
      </c>
      <c r="AK31" s="8">
        <v>46035.42</v>
      </c>
    </row>
    <row r="32" spans="1:37" ht="132" x14ac:dyDescent="0.25">
      <c r="A32" s="34">
        <f t="shared" si="4"/>
        <v>27</v>
      </c>
      <c r="B32" s="9" t="s">
        <v>66</v>
      </c>
      <c r="C32" s="9" t="s">
        <v>65</v>
      </c>
      <c r="D32" s="9" t="s">
        <v>15</v>
      </c>
      <c r="E32" s="10" t="s">
        <v>201</v>
      </c>
      <c r="F32" s="7" t="s">
        <v>14</v>
      </c>
      <c r="G32" s="7">
        <v>3</v>
      </c>
      <c r="H32" s="7" t="s">
        <v>13</v>
      </c>
      <c r="I32" s="7">
        <v>100</v>
      </c>
      <c r="J32" s="7">
        <v>1</v>
      </c>
      <c r="K32" s="7">
        <v>25</v>
      </c>
      <c r="L32" s="7" t="s">
        <v>12</v>
      </c>
      <c r="M32" s="7"/>
      <c r="N32" s="8">
        <v>35</v>
      </c>
      <c r="O32" s="7" t="s">
        <v>11</v>
      </c>
      <c r="P32" s="7" t="s">
        <v>21</v>
      </c>
      <c r="Q32" s="7" t="s">
        <v>20</v>
      </c>
      <c r="R32" s="7" t="s">
        <v>8</v>
      </c>
      <c r="S32" s="7" t="s">
        <v>7</v>
      </c>
      <c r="T32" s="7" t="s">
        <v>64</v>
      </c>
      <c r="U32" s="7" t="s">
        <v>63</v>
      </c>
      <c r="V32" s="7"/>
      <c r="W32" s="7" t="s">
        <v>62</v>
      </c>
      <c r="X32" s="7" t="s">
        <v>3</v>
      </c>
      <c r="Y32" s="7" t="s">
        <v>2</v>
      </c>
      <c r="Z32" s="7">
        <v>1</v>
      </c>
      <c r="AA32" s="21">
        <v>594915.25423728814</v>
      </c>
      <c r="AB32" s="21">
        <f t="shared" si="1"/>
        <v>594915.25423728814</v>
      </c>
      <c r="AC32" s="21">
        <f t="shared" si="2"/>
        <v>107084.74576271186</v>
      </c>
      <c r="AD32" s="21">
        <f t="shared" si="3"/>
        <v>702000</v>
      </c>
      <c r="AE32" s="7" t="s">
        <v>1</v>
      </c>
      <c r="AF32" s="22" t="s">
        <v>198</v>
      </c>
      <c r="AG32" s="6" t="s">
        <v>18</v>
      </c>
      <c r="AH32" s="5">
        <v>42772</v>
      </c>
      <c r="AI32" s="5">
        <f t="shared" si="0"/>
        <v>42762</v>
      </c>
      <c r="AJ32" s="5" t="s">
        <v>196</v>
      </c>
      <c r="AK32" s="8">
        <v>17786.91</v>
      </c>
    </row>
    <row r="33" spans="1:37" ht="132" x14ac:dyDescent="0.25">
      <c r="A33" s="34">
        <f t="shared" si="4"/>
        <v>28</v>
      </c>
      <c r="B33" s="9" t="s">
        <v>61</v>
      </c>
      <c r="C33" s="9" t="s">
        <v>60</v>
      </c>
      <c r="D33" s="9" t="s">
        <v>15</v>
      </c>
      <c r="E33" s="10" t="s">
        <v>203</v>
      </c>
      <c r="F33" s="7" t="s">
        <v>14</v>
      </c>
      <c r="G33" s="7">
        <v>3</v>
      </c>
      <c r="H33" s="7" t="s">
        <v>13</v>
      </c>
      <c r="I33" s="7">
        <v>200</v>
      </c>
      <c r="J33" s="7">
        <v>1</v>
      </c>
      <c r="K33" s="7">
        <v>25</v>
      </c>
      <c r="L33" s="7" t="s">
        <v>12</v>
      </c>
      <c r="M33" s="7"/>
      <c r="N33" s="8">
        <v>64</v>
      </c>
      <c r="O33" s="7" t="s">
        <v>11</v>
      </c>
      <c r="P33" s="7" t="s">
        <v>55</v>
      </c>
      <c r="Q33" s="7" t="s">
        <v>14</v>
      </c>
      <c r="R33" s="7" t="s">
        <v>8</v>
      </c>
      <c r="S33" s="7" t="s">
        <v>7</v>
      </c>
      <c r="T33" s="7" t="s">
        <v>54</v>
      </c>
      <c r="U33" s="7" t="s">
        <v>29</v>
      </c>
      <c r="V33" s="7"/>
      <c r="W33" s="7" t="s">
        <v>28</v>
      </c>
      <c r="X33" s="7" t="s">
        <v>3</v>
      </c>
      <c r="Y33" s="7" t="s">
        <v>2</v>
      </c>
      <c r="Z33" s="7">
        <v>1</v>
      </c>
      <c r="AA33" s="21">
        <v>694067.79661016958</v>
      </c>
      <c r="AB33" s="21">
        <f t="shared" si="1"/>
        <v>694067.79661016958</v>
      </c>
      <c r="AC33" s="21">
        <f t="shared" si="2"/>
        <v>124932.20338983052</v>
      </c>
      <c r="AD33" s="21">
        <f t="shared" si="3"/>
        <v>819000.00000000012</v>
      </c>
      <c r="AE33" s="7" t="s">
        <v>27</v>
      </c>
      <c r="AF33" s="22" t="s">
        <v>198</v>
      </c>
      <c r="AG33" s="6" t="s">
        <v>53</v>
      </c>
      <c r="AH33" s="5">
        <v>42847</v>
      </c>
      <c r="AI33" s="5">
        <f t="shared" si="0"/>
        <v>42837</v>
      </c>
      <c r="AJ33" s="5" t="s">
        <v>196</v>
      </c>
      <c r="AK33" s="8">
        <v>52748.62</v>
      </c>
    </row>
    <row r="34" spans="1:37" ht="132" x14ac:dyDescent="0.25">
      <c r="A34" s="34">
        <f t="shared" si="4"/>
        <v>29</v>
      </c>
      <c r="B34" s="9" t="s">
        <v>59</v>
      </c>
      <c r="C34" s="9" t="s">
        <v>58</v>
      </c>
      <c r="D34" s="9" t="s">
        <v>15</v>
      </c>
      <c r="E34" s="10" t="s">
        <v>203</v>
      </c>
      <c r="F34" s="7" t="s">
        <v>14</v>
      </c>
      <c r="G34" s="7">
        <v>3</v>
      </c>
      <c r="H34" s="7" t="s">
        <v>13</v>
      </c>
      <c r="I34" s="7">
        <v>200</v>
      </c>
      <c r="J34" s="7">
        <v>1</v>
      </c>
      <c r="K34" s="7">
        <v>25</v>
      </c>
      <c r="L34" s="7" t="s">
        <v>12</v>
      </c>
      <c r="M34" s="7"/>
      <c r="N34" s="8">
        <v>64</v>
      </c>
      <c r="O34" s="7" t="s">
        <v>11</v>
      </c>
      <c r="P34" s="7" t="s">
        <v>55</v>
      </c>
      <c r="Q34" s="7" t="s">
        <v>14</v>
      </c>
      <c r="R34" s="7" t="s">
        <v>8</v>
      </c>
      <c r="S34" s="7" t="s">
        <v>7</v>
      </c>
      <c r="T34" s="7" t="s">
        <v>54</v>
      </c>
      <c r="U34" s="7" t="s">
        <v>29</v>
      </c>
      <c r="V34" s="7"/>
      <c r="W34" s="7" t="s">
        <v>28</v>
      </c>
      <c r="X34" s="7" t="s">
        <v>3</v>
      </c>
      <c r="Y34" s="7" t="s">
        <v>2</v>
      </c>
      <c r="Z34" s="7">
        <v>1</v>
      </c>
      <c r="AA34" s="21">
        <v>694067.79661016958</v>
      </c>
      <c r="AB34" s="21">
        <f t="shared" si="1"/>
        <v>694067.79661016958</v>
      </c>
      <c r="AC34" s="21">
        <f t="shared" si="2"/>
        <v>124932.20338983052</v>
      </c>
      <c r="AD34" s="21">
        <f t="shared" si="3"/>
        <v>819000.00000000012</v>
      </c>
      <c r="AE34" s="7" t="s">
        <v>27</v>
      </c>
      <c r="AF34" s="22" t="s">
        <v>198</v>
      </c>
      <c r="AG34" s="6" t="s">
        <v>53</v>
      </c>
      <c r="AH34" s="5">
        <v>42847</v>
      </c>
      <c r="AI34" s="5">
        <f t="shared" si="0"/>
        <v>42837</v>
      </c>
      <c r="AJ34" s="5" t="s">
        <v>196</v>
      </c>
      <c r="AK34" s="8">
        <v>52748.62</v>
      </c>
    </row>
    <row r="35" spans="1:37" ht="132" x14ac:dyDescent="0.25">
      <c r="A35" s="34">
        <f t="shared" si="4"/>
        <v>30</v>
      </c>
      <c r="B35" s="9" t="s">
        <v>57</v>
      </c>
      <c r="C35" s="9" t="s">
        <v>56</v>
      </c>
      <c r="D35" s="9" t="s">
        <v>15</v>
      </c>
      <c r="E35" s="10" t="s">
        <v>203</v>
      </c>
      <c r="F35" s="7" t="s">
        <v>14</v>
      </c>
      <c r="G35" s="7">
        <v>3</v>
      </c>
      <c r="H35" s="7" t="s">
        <v>13</v>
      </c>
      <c r="I35" s="7">
        <v>200</v>
      </c>
      <c r="J35" s="7">
        <v>1</v>
      </c>
      <c r="K35" s="7">
        <v>25</v>
      </c>
      <c r="L35" s="7" t="s">
        <v>12</v>
      </c>
      <c r="M35" s="7"/>
      <c r="N35" s="8">
        <v>64</v>
      </c>
      <c r="O35" s="7" t="s">
        <v>11</v>
      </c>
      <c r="P35" s="7" t="s">
        <v>55</v>
      </c>
      <c r="Q35" s="7" t="s">
        <v>14</v>
      </c>
      <c r="R35" s="7" t="s">
        <v>8</v>
      </c>
      <c r="S35" s="7" t="s">
        <v>7</v>
      </c>
      <c r="T35" s="7" t="s">
        <v>54</v>
      </c>
      <c r="U35" s="7" t="s">
        <v>29</v>
      </c>
      <c r="V35" s="7"/>
      <c r="W35" s="7" t="s">
        <v>28</v>
      </c>
      <c r="X35" s="7" t="s">
        <v>3</v>
      </c>
      <c r="Y35" s="7" t="s">
        <v>2</v>
      </c>
      <c r="Z35" s="7">
        <v>1</v>
      </c>
      <c r="AA35" s="21">
        <v>694067.79661016958</v>
      </c>
      <c r="AB35" s="21">
        <f t="shared" si="1"/>
        <v>694067.79661016958</v>
      </c>
      <c r="AC35" s="21">
        <f t="shared" si="2"/>
        <v>124932.20338983052</v>
      </c>
      <c r="AD35" s="21">
        <f t="shared" si="3"/>
        <v>819000.00000000012</v>
      </c>
      <c r="AE35" s="7" t="s">
        <v>27</v>
      </c>
      <c r="AF35" s="22" t="s">
        <v>198</v>
      </c>
      <c r="AG35" s="6" t="s">
        <v>53</v>
      </c>
      <c r="AH35" s="5">
        <v>42847</v>
      </c>
      <c r="AI35" s="5">
        <f t="shared" si="0"/>
        <v>42837</v>
      </c>
      <c r="AJ35" s="5" t="s">
        <v>196</v>
      </c>
      <c r="AK35" s="8">
        <v>52748.62</v>
      </c>
    </row>
    <row r="36" spans="1:37" ht="132" x14ac:dyDescent="0.25">
      <c r="A36" s="34">
        <f t="shared" si="4"/>
        <v>31</v>
      </c>
      <c r="B36" s="9" t="s">
        <v>52</v>
      </c>
      <c r="C36" s="9" t="s">
        <v>51</v>
      </c>
      <c r="D36" s="9" t="s">
        <v>15</v>
      </c>
      <c r="E36" s="10" t="s">
        <v>202</v>
      </c>
      <c r="F36" s="7" t="s">
        <v>14</v>
      </c>
      <c r="G36" s="7">
        <v>3</v>
      </c>
      <c r="H36" s="7" t="s">
        <v>13</v>
      </c>
      <c r="I36" s="7">
        <v>150</v>
      </c>
      <c r="J36" s="7">
        <v>1</v>
      </c>
      <c r="K36" s="7">
        <v>25</v>
      </c>
      <c r="L36" s="7" t="s">
        <v>12</v>
      </c>
      <c r="M36" s="7"/>
      <c r="N36" s="8">
        <v>46</v>
      </c>
      <c r="O36" s="7" t="s">
        <v>11</v>
      </c>
      <c r="P36" s="7" t="s">
        <v>10</v>
      </c>
      <c r="Q36" s="7" t="s">
        <v>14</v>
      </c>
      <c r="R36" s="7" t="s">
        <v>8</v>
      </c>
      <c r="S36" s="7" t="s">
        <v>7</v>
      </c>
      <c r="T36" s="7" t="s">
        <v>34</v>
      </c>
      <c r="U36" s="7" t="s">
        <v>29</v>
      </c>
      <c r="V36" s="7"/>
      <c r="W36" s="7" t="s">
        <v>28</v>
      </c>
      <c r="X36" s="7" t="s">
        <v>3</v>
      </c>
      <c r="Y36" s="7" t="s">
        <v>2</v>
      </c>
      <c r="Z36" s="7">
        <v>1</v>
      </c>
      <c r="AA36" s="21">
        <v>644491.52542372886</v>
      </c>
      <c r="AB36" s="21">
        <f t="shared" si="1"/>
        <v>644491.52542372886</v>
      </c>
      <c r="AC36" s="21">
        <f t="shared" si="2"/>
        <v>116008.4745762712</v>
      </c>
      <c r="AD36" s="21">
        <f t="shared" si="3"/>
        <v>760500</v>
      </c>
      <c r="AE36" s="7" t="s">
        <v>27</v>
      </c>
      <c r="AF36" s="22" t="s">
        <v>198</v>
      </c>
      <c r="AG36" s="6" t="s">
        <v>33</v>
      </c>
      <c r="AH36" s="5">
        <v>42847</v>
      </c>
      <c r="AI36" s="5">
        <f t="shared" si="0"/>
        <v>42837</v>
      </c>
      <c r="AJ36" s="5" t="s">
        <v>196</v>
      </c>
      <c r="AK36" s="8">
        <v>35349.1</v>
      </c>
    </row>
    <row r="37" spans="1:37" ht="132" x14ac:dyDescent="0.25">
      <c r="A37" s="34">
        <f t="shared" si="4"/>
        <v>32</v>
      </c>
      <c r="B37" s="9" t="s">
        <v>50</v>
      </c>
      <c r="C37" s="9" t="s">
        <v>49</v>
      </c>
      <c r="D37" s="9" t="s">
        <v>15</v>
      </c>
      <c r="E37" s="10" t="s">
        <v>202</v>
      </c>
      <c r="F37" s="7" t="s">
        <v>14</v>
      </c>
      <c r="G37" s="7">
        <v>3</v>
      </c>
      <c r="H37" s="7" t="s">
        <v>13</v>
      </c>
      <c r="I37" s="7">
        <v>150</v>
      </c>
      <c r="J37" s="7">
        <v>1</v>
      </c>
      <c r="K37" s="7">
        <v>25</v>
      </c>
      <c r="L37" s="7" t="s">
        <v>12</v>
      </c>
      <c r="M37" s="7"/>
      <c r="N37" s="8">
        <v>46</v>
      </c>
      <c r="O37" s="7" t="s">
        <v>11</v>
      </c>
      <c r="P37" s="7" t="s">
        <v>10</v>
      </c>
      <c r="Q37" s="7" t="s">
        <v>14</v>
      </c>
      <c r="R37" s="7" t="s">
        <v>8</v>
      </c>
      <c r="S37" s="7" t="s">
        <v>7</v>
      </c>
      <c r="T37" s="7" t="s">
        <v>34</v>
      </c>
      <c r="U37" s="7" t="s">
        <v>29</v>
      </c>
      <c r="V37" s="7"/>
      <c r="W37" s="7" t="s">
        <v>28</v>
      </c>
      <c r="X37" s="7" t="s">
        <v>3</v>
      </c>
      <c r="Y37" s="7" t="s">
        <v>2</v>
      </c>
      <c r="Z37" s="7">
        <v>1</v>
      </c>
      <c r="AA37" s="21">
        <v>644491.52542372886</v>
      </c>
      <c r="AB37" s="21">
        <f t="shared" si="1"/>
        <v>644491.52542372886</v>
      </c>
      <c r="AC37" s="21">
        <f t="shared" si="2"/>
        <v>116008.4745762712</v>
      </c>
      <c r="AD37" s="21">
        <f t="shared" si="3"/>
        <v>760500</v>
      </c>
      <c r="AE37" s="7" t="s">
        <v>27</v>
      </c>
      <c r="AF37" s="22" t="s">
        <v>198</v>
      </c>
      <c r="AG37" s="6" t="s">
        <v>33</v>
      </c>
      <c r="AH37" s="5">
        <v>42847</v>
      </c>
      <c r="AI37" s="5">
        <f t="shared" si="0"/>
        <v>42837</v>
      </c>
      <c r="AJ37" s="5" t="s">
        <v>196</v>
      </c>
      <c r="AK37" s="8">
        <v>35349.1</v>
      </c>
    </row>
    <row r="38" spans="1:37" ht="132" x14ac:dyDescent="0.25">
      <c r="A38" s="34">
        <f t="shared" si="4"/>
        <v>33</v>
      </c>
      <c r="B38" s="9" t="s">
        <v>48</v>
      </c>
      <c r="C38" s="9" t="s">
        <v>47</v>
      </c>
      <c r="D38" s="9" t="s">
        <v>15</v>
      </c>
      <c r="E38" s="10" t="s">
        <v>202</v>
      </c>
      <c r="F38" s="7" t="s">
        <v>14</v>
      </c>
      <c r="G38" s="7">
        <v>3</v>
      </c>
      <c r="H38" s="7" t="s">
        <v>13</v>
      </c>
      <c r="I38" s="7">
        <v>150</v>
      </c>
      <c r="J38" s="7">
        <v>1</v>
      </c>
      <c r="K38" s="7">
        <v>25</v>
      </c>
      <c r="L38" s="7" t="s">
        <v>12</v>
      </c>
      <c r="M38" s="7"/>
      <c r="N38" s="8">
        <v>46</v>
      </c>
      <c r="O38" s="7" t="s">
        <v>11</v>
      </c>
      <c r="P38" s="7" t="s">
        <v>10</v>
      </c>
      <c r="Q38" s="7" t="s">
        <v>14</v>
      </c>
      <c r="R38" s="7" t="s">
        <v>8</v>
      </c>
      <c r="S38" s="7" t="s">
        <v>7</v>
      </c>
      <c r="T38" s="7" t="s">
        <v>34</v>
      </c>
      <c r="U38" s="7" t="s">
        <v>29</v>
      </c>
      <c r="V38" s="7"/>
      <c r="W38" s="7" t="s">
        <v>28</v>
      </c>
      <c r="X38" s="7" t="s">
        <v>3</v>
      </c>
      <c r="Y38" s="7" t="s">
        <v>2</v>
      </c>
      <c r="Z38" s="7">
        <v>1</v>
      </c>
      <c r="AA38" s="21">
        <v>644491.52542372886</v>
      </c>
      <c r="AB38" s="21">
        <f t="shared" si="1"/>
        <v>644491.52542372886</v>
      </c>
      <c r="AC38" s="21">
        <f t="shared" si="2"/>
        <v>116008.4745762712</v>
      </c>
      <c r="AD38" s="21">
        <f t="shared" si="3"/>
        <v>760500</v>
      </c>
      <c r="AE38" s="7" t="s">
        <v>27</v>
      </c>
      <c r="AF38" s="22" t="s">
        <v>198</v>
      </c>
      <c r="AG38" s="6" t="s">
        <v>33</v>
      </c>
      <c r="AH38" s="5">
        <v>42847</v>
      </c>
      <c r="AI38" s="5">
        <f t="shared" si="0"/>
        <v>42837</v>
      </c>
      <c r="AJ38" s="5" t="s">
        <v>196</v>
      </c>
      <c r="AK38" s="8">
        <v>35349.1</v>
      </c>
    </row>
    <row r="39" spans="1:37" ht="132" x14ac:dyDescent="0.25">
      <c r="A39" s="34">
        <f t="shared" si="4"/>
        <v>34</v>
      </c>
      <c r="B39" s="9" t="s">
        <v>46</v>
      </c>
      <c r="C39" s="9" t="s">
        <v>45</v>
      </c>
      <c r="D39" s="9" t="s">
        <v>15</v>
      </c>
      <c r="E39" s="10" t="s">
        <v>202</v>
      </c>
      <c r="F39" s="7" t="s">
        <v>14</v>
      </c>
      <c r="G39" s="7">
        <v>3</v>
      </c>
      <c r="H39" s="7" t="s">
        <v>13</v>
      </c>
      <c r="I39" s="7">
        <v>150</v>
      </c>
      <c r="J39" s="7">
        <v>1</v>
      </c>
      <c r="K39" s="7">
        <v>25</v>
      </c>
      <c r="L39" s="7" t="s">
        <v>12</v>
      </c>
      <c r="M39" s="7"/>
      <c r="N39" s="8">
        <v>46</v>
      </c>
      <c r="O39" s="7" t="s">
        <v>11</v>
      </c>
      <c r="P39" s="7" t="s">
        <v>10</v>
      </c>
      <c r="Q39" s="7" t="s">
        <v>14</v>
      </c>
      <c r="R39" s="7" t="s">
        <v>8</v>
      </c>
      <c r="S39" s="7" t="s">
        <v>7</v>
      </c>
      <c r="T39" s="7" t="s">
        <v>34</v>
      </c>
      <c r="U39" s="7" t="s">
        <v>29</v>
      </c>
      <c r="V39" s="7"/>
      <c r="W39" s="7" t="s">
        <v>28</v>
      </c>
      <c r="X39" s="7" t="s">
        <v>3</v>
      </c>
      <c r="Y39" s="7" t="s">
        <v>2</v>
      </c>
      <c r="Z39" s="7">
        <v>1</v>
      </c>
      <c r="AA39" s="21">
        <v>644491.52542372886</v>
      </c>
      <c r="AB39" s="21">
        <f t="shared" si="1"/>
        <v>644491.52542372886</v>
      </c>
      <c r="AC39" s="21">
        <f t="shared" si="2"/>
        <v>116008.4745762712</v>
      </c>
      <c r="AD39" s="21">
        <f t="shared" si="3"/>
        <v>760500</v>
      </c>
      <c r="AE39" s="7" t="s">
        <v>27</v>
      </c>
      <c r="AF39" s="22" t="s">
        <v>198</v>
      </c>
      <c r="AG39" s="6" t="s">
        <v>33</v>
      </c>
      <c r="AH39" s="5">
        <v>42847</v>
      </c>
      <c r="AI39" s="5">
        <f t="shared" si="0"/>
        <v>42837</v>
      </c>
      <c r="AJ39" s="5" t="s">
        <v>196</v>
      </c>
      <c r="AK39" s="8">
        <v>35349.1</v>
      </c>
    </row>
    <row r="40" spans="1:37" ht="132" x14ac:dyDescent="0.25">
      <c r="A40" s="34">
        <f t="shared" si="4"/>
        <v>35</v>
      </c>
      <c r="B40" s="9" t="s">
        <v>44</v>
      </c>
      <c r="C40" s="9" t="s">
        <v>43</v>
      </c>
      <c r="D40" s="9" t="s">
        <v>15</v>
      </c>
      <c r="E40" s="10" t="s">
        <v>202</v>
      </c>
      <c r="F40" s="7" t="s">
        <v>14</v>
      </c>
      <c r="G40" s="7">
        <v>3</v>
      </c>
      <c r="H40" s="7" t="s">
        <v>13</v>
      </c>
      <c r="I40" s="7">
        <v>150</v>
      </c>
      <c r="J40" s="7">
        <v>1</v>
      </c>
      <c r="K40" s="7">
        <v>25</v>
      </c>
      <c r="L40" s="7" t="s">
        <v>12</v>
      </c>
      <c r="M40" s="7"/>
      <c r="N40" s="8">
        <v>46</v>
      </c>
      <c r="O40" s="7" t="s">
        <v>11</v>
      </c>
      <c r="P40" s="7" t="s">
        <v>10</v>
      </c>
      <c r="Q40" s="7" t="s">
        <v>14</v>
      </c>
      <c r="R40" s="7" t="s">
        <v>8</v>
      </c>
      <c r="S40" s="7" t="s">
        <v>7</v>
      </c>
      <c r="T40" s="7" t="s">
        <v>34</v>
      </c>
      <c r="U40" s="7" t="s">
        <v>29</v>
      </c>
      <c r="V40" s="7"/>
      <c r="W40" s="7" t="s">
        <v>28</v>
      </c>
      <c r="X40" s="7" t="s">
        <v>3</v>
      </c>
      <c r="Y40" s="7" t="s">
        <v>2</v>
      </c>
      <c r="Z40" s="7">
        <v>1</v>
      </c>
      <c r="AA40" s="21">
        <v>644491.52542372886</v>
      </c>
      <c r="AB40" s="21">
        <f t="shared" si="1"/>
        <v>644491.52542372886</v>
      </c>
      <c r="AC40" s="21">
        <f t="shared" si="2"/>
        <v>116008.4745762712</v>
      </c>
      <c r="AD40" s="21">
        <f t="shared" si="3"/>
        <v>760500</v>
      </c>
      <c r="AE40" s="7" t="s">
        <v>27</v>
      </c>
      <c r="AF40" s="22" t="s">
        <v>198</v>
      </c>
      <c r="AG40" s="6" t="s">
        <v>33</v>
      </c>
      <c r="AH40" s="5">
        <v>42847</v>
      </c>
      <c r="AI40" s="5">
        <f t="shared" si="0"/>
        <v>42837</v>
      </c>
      <c r="AJ40" s="5" t="s">
        <v>196</v>
      </c>
      <c r="AK40" s="8">
        <v>35349.1</v>
      </c>
    </row>
    <row r="41" spans="1:37" ht="132" x14ac:dyDescent="0.25">
      <c r="A41" s="34">
        <f t="shared" si="4"/>
        <v>36</v>
      </c>
      <c r="B41" s="9" t="s">
        <v>42</v>
      </c>
      <c r="C41" s="9" t="s">
        <v>41</v>
      </c>
      <c r="D41" s="9" t="s">
        <v>15</v>
      </c>
      <c r="E41" s="10" t="s">
        <v>202</v>
      </c>
      <c r="F41" s="7" t="s">
        <v>14</v>
      </c>
      <c r="G41" s="7">
        <v>3</v>
      </c>
      <c r="H41" s="7" t="s">
        <v>13</v>
      </c>
      <c r="I41" s="7">
        <v>150</v>
      </c>
      <c r="J41" s="7">
        <v>1</v>
      </c>
      <c r="K41" s="7">
        <v>25</v>
      </c>
      <c r="L41" s="7" t="s">
        <v>12</v>
      </c>
      <c r="M41" s="7"/>
      <c r="N41" s="8">
        <v>46</v>
      </c>
      <c r="O41" s="7" t="s">
        <v>11</v>
      </c>
      <c r="P41" s="7" t="s">
        <v>10</v>
      </c>
      <c r="Q41" s="7" t="s">
        <v>14</v>
      </c>
      <c r="R41" s="7" t="s">
        <v>8</v>
      </c>
      <c r="S41" s="7" t="s">
        <v>7</v>
      </c>
      <c r="T41" s="7" t="s">
        <v>34</v>
      </c>
      <c r="U41" s="7" t="s">
        <v>29</v>
      </c>
      <c r="V41" s="7"/>
      <c r="W41" s="7" t="s">
        <v>28</v>
      </c>
      <c r="X41" s="7" t="s">
        <v>3</v>
      </c>
      <c r="Y41" s="7" t="s">
        <v>2</v>
      </c>
      <c r="Z41" s="7">
        <v>1</v>
      </c>
      <c r="AA41" s="21">
        <v>644491.52542372886</v>
      </c>
      <c r="AB41" s="21">
        <f t="shared" si="1"/>
        <v>644491.52542372886</v>
      </c>
      <c r="AC41" s="21">
        <f t="shared" si="2"/>
        <v>116008.4745762712</v>
      </c>
      <c r="AD41" s="21">
        <f t="shared" si="3"/>
        <v>760500</v>
      </c>
      <c r="AE41" s="7" t="s">
        <v>27</v>
      </c>
      <c r="AF41" s="22" t="s">
        <v>198</v>
      </c>
      <c r="AG41" s="6" t="s">
        <v>33</v>
      </c>
      <c r="AH41" s="5">
        <v>42847</v>
      </c>
      <c r="AI41" s="5">
        <f t="shared" si="0"/>
        <v>42837</v>
      </c>
      <c r="AJ41" s="5" t="s">
        <v>196</v>
      </c>
      <c r="AK41" s="8">
        <v>35349.1</v>
      </c>
    </row>
    <row r="42" spans="1:37" ht="132" x14ac:dyDescent="0.25">
      <c r="A42" s="34">
        <f t="shared" si="4"/>
        <v>37</v>
      </c>
      <c r="B42" s="9" t="s">
        <v>40</v>
      </c>
      <c r="C42" s="9" t="s">
        <v>39</v>
      </c>
      <c r="D42" s="9" t="s">
        <v>15</v>
      </c>
      <c r="E42" s="10" t="s">
        <v>200</v>
      </c>
      <c r="F42" s="7" t="s">
        <v>14</v>
      </c>
      <c r="G42" s="7">
        <v>3</v>
      </c>
      <c r="H42" s="7" t="s">
        <v>13</v>
      </c>
      <c r="I42" s="7">
        <v>80</v>
      </c>
      <c r="J42" s="7">
        <v>1</v>
      </c>
      <c r="K42" s="7">
        <v>25</v>
      </c>
      <c r="L42" s="7" t="s">
        <v>12</v>
      </c>
      <c r="M42" s="7"/>
      <c r="N42" s="8">
        <v>30.5</v>
      </c>
      <c r="O42" s="7" t="s">
        <v>11</v>
      </c>
      <c r="P42" s="7" t="s">
        <v>21</v>
      </c>
      <c r="Q42" s="7" t="s">
        <v>14</v>
      </c>
      <c r="R42" s="7" t="s">
        <v>8</v>
      </c>
      <c r="S42" s="7" t="s">
        <v>7</v>
      </c>
      <c r="T42" s="7" t="s">
        <v>38</v>
      </c>
      <c r="U42" s="7" t="s">
        <v>29</v>
      </c>
      <c r="V42" s="7"/>
      <c r="W42" s="7" t="s">
        <v>28</v>
      </c>
      <c r="X42" s="7" t="s">
        <v>3</v>
      </c>
      <c r="Y42" s="7" t="s">
        <v>2</v>
      </c>
      <c r="Z42" s="7">
        <v>1</v>
      </c>
      <c r="AA42" s="21">
        <v>549591.1</v>
      </c>
      <c r="AB42" s="21">
        <f t="shared" si="1"/>
        <v>549591.1</v>
      </c>
      <c r="AC42" s="21">
        <f t="shared" si="2"/>
        <v>98926.397999999986</v>
      </c>
      <c r="AD42" s="21">
        <f t="shared" si="3"/>
        <v>648517.49799999991</v>
      </c>
      <c r="AE42" s="7" t="s">
        <v>27</v>
      </c>
      <c r="AF42" s="22" t="s">
        <v>198</v>
      </c>
      <c r="AG42" s="6" t="s">
        <v>37</v>
      </c>
      <c r="AH42" s="5">
        <v>42807</v>
      </c>
      <c r="AI42" s="5">
        <f t="shared" si="0"/>
        <v>42797</v>
      </c>
      <c r="AJ42" s="5" t="s">
        <v>196</v>
      </c>
      <c r="AK42" s="8">
        <v>18973.03</v>
      </c>
    </row>
    <row r="43" spans="1:37" ht="132" x14ac:dyDescent="0.25">
      <c r="A43" s="34">
        <f t="shared" si="4"/>
        <v>38</v>
      </c>
      <c r="B43" s="9" t="s">
        <v>36</v>
      </c>
      <c r="C43" s="9" t="s">
        <v>35</v>
      </c>
      <c r="D43" s="9" t="s">
        <v>15</v>
      </c>
      <c r="E43" s="10" t="s">
        <v>202</v>
      </c>
      <c r="F43" s="7" t="s">
        <v>14</v>
      </c>
      <c r="G43" s="7">
        <v>3</v>
      </c>
      <c r="H43" s="7" t="s">
        <v>13</v>
      </c>
      <c r="I43" s="7">
        <v>150</v>
      </c>
      <c r="J43" s="7">
        <v>1</v>
      </c>
      <c r="K43" s="7">
        <v>25</v>
      </c>
      <c r="L43" s="7" t="s">
        <v>12</v>
      </c>
      <c r="M43" s="7"/>
      <c r="N43" s="8">
        <v>46</v>
      </c>
      <c r="O43" s="7" t="s">
        <v>11</v>
      </c>
      <c r="P43" s="7" t="s">
        <v>10</v>
      </c>
      <c r="Q43" s="7" t="s">
        <v>14</v>
      </c>
      <c r="R43" s="7" t="s">
        <v>8</v>
      </c>
      <c r="S43" s="7" t="s">
        <v>7</v>
      </c>
      <c r="T43" s="7" t="s">
        <v>34</v>
      </c>
      <c r="U43" s="7" t="s">
        <v>29</v>
      </c>
      <c r="V43" s="7"/>
      <c r="W43" s="7" t="s">
        <v>28</v>
      </c>
      <c r="X43" s="7" t="s">
        <v>3</v>
      </c>
      <c r="Y43" s="7" t="s">
        <v>2</v>
      </c>
      <c r="Z43" s="7">
        <v>1</v>
      </c>
      <c r="AA43" s="21">
        <v>644491.52542372886</v>
      </c>
      <c r="AB43" s="21">
        <f t="shared" si="1"/>
        <v>644491.52542372886</v>
      </c>
      <c r="AC43" s="21">
        <f t="shared" si="2"/>
        <v>116008.4745762712</v>
      </c>
      <c r="AD43" s="21">
        <f t="shared" si="3"/>
        <v>760500</v>
      </c>
      <c r="AE43" s="7" t="s">
        <v>27</v>
      </c>
      <c r="AF43" s="22" t="s">
        <v>198</v>
      </c>
      <c r="AG43" s="6" t="s">
        <v>33</v>
      </c>
      <c r="AH43" s="5">
        <v>42847</v>
      </c>
      <c r="AI43" s="5">
        <f t="shared" si="0"/>
        <v>42837</v>
      </c>
      <c r="AJ43" s="5" t="s">
        <v>196</v>
      </c>
      <c r="AK43" s="8">
        <v>35349.1</v>
      </c>
    </row>
    <row r="44" spans="1:37" ht="132" x14ac:dyDescent="0.25">
      <c r="A44" s="34">
        <f t="shared" si="4"/>
        <v>39</v>
      </c>
      <c r="B44" s="9" t="s">
        <v>32</v>
      </c>
      <c r="C44" s="9" t="s">
        <v>31</v>
      </c>
      <c r="D44" s="9" t="s">
        <v>15</v>
      </c>
      <c r="E44" s="10" t="s">
        <v>201</v>
      </c>
      <c r="F44" s="7" t="s">
        <v>14</v>
      </c>
      <c r="G44" s="7">
        <v>3</v>
      </c>
      <c r="H44" s="7" t="s">
        <v>13</v>
      </c>
      <c r="I44" s="7">
        <v>100</v>
      </c>
      <c r="J44" s="7">
        <v>1</v>
      </c>
      <c r="K44" s="7">
        <v>25</v>
      </c>
      <c r="L44" s="7" t="s">
        <v>12</v>
      </c>
      <c r="M44" s="7"/>
      <c r="N44" s="8">
        <v>35</v>
      </c>
      <c r="O44" s="7" t="s">
        <v>11</v>
      </c>
      <c r="P44" s="7" t="s">
        <v>21</v>
      </c>
      <c r="Q44" s="7" t="s">
        <v>14</v>
      </c>
      <c r="R44" s="7" t="s">
        <v>8</v>
      </c>
      <c r="S44" s="7" t="s">
        <v>7</v>
      </c>
      <c r="T44" s="7" t="s">
        <v>30</v>
      </c>
      <c r="U44" s="7" t="s">
        <v>29</v>
      </c>
      <c r="V44" s="7"/>
      <c r="W44" s="7" t="s">
        <v>28</v>
      </c>
      <c r="X44" s="7" t="s">
        <v>3</v>
      </c>
      <c r="Y44" s="7" t="s">
        <v>2</v>
      </c>
      <c r="Z44" s="7">
        <v>1</v>
      </c>
      <c r="AA44" s="21">
        <v>594915.25423728814</v>
      </c>
      <c r="AB44" s="21">
        <f t="shared" si="1"/>
        <v>594915.25423728814</v>
      </c>
      <c r="AC44" s="21">
        <f t="shared" si="2"/>
        <v>107084.74576271186</v>
      </c>
      <c r="AD44" s="21">
        <f t="shared" si="3"/>
        <v>702000</v>
      </c>
      <c r="AE44" s="7" t="s">
        <v>27</v>
      </c>
      <c r="AF44" s="22" t="s">
        <v>198</v>
      </c>
      <c r="AG44" s="6" t="s">
        <v>26</v>
      </c>
      <c r="AH44" s="5">
        <v>42807</v>
      </c>
      <c r="AI44" s="5">
        <f t="shared" si="0"/>
        <v>42797</v>
      </c>
      <c r="AJ44" s="5" t="s">
        <v>196</v>
      </c>
      <c r="AK44" s="8">
        <v>27372.37</v>
      </c>
    </row>
    <row r="45" spans="1:37" ht="132" x14ac:dyDescent="0.25">
      <c r="A45" s="34">
        <f t="shared" si="4"/>
        <v>40</v>
      </c>
      <c r="B45" s="9" t="s">
        <v>25</v>
      </c>
      <c r="C45" s="9" t="s">
        <v>24</v>
      </c>
      <c r="D45" s="9" t="s">
        <v>15</v>
      </c>
      <c r="E45" s="10" t="s">
        <v>201</v>
      </c>
      <c r="F45" s="7" t="s">
        <v>14</v>
      </c>
      <c r="G45" s="7">
        <v>3</v>
      </c>
      <c r="H45" s="7" t="s">
        <v>13</v>
      </c>
      <c r="I45" s="7">
        <v>100</v>
      </c>
      <c r="J45" s="7">
        <v>1</v>
      </c>
      <c r="K45" s="7">
        <v>25</v>
      </c>
      <c r="L45" s="7" t="s">
        <v>12</v>
      </c>
      <c r="M45" s="7"/>
      <c r="N45" s="8">
        <v>35</v>
      </c>
      <c r="O45" s="7" t="s">
        <v>11</v>
      </c>
      <c r="P45" s="7" t="s">
        <v>21</v>
      </c>
      <c r="Q45" s="7" t="s">
        <v>20</v>
      </c>
      <c r="R45" s="7" t="s">
        <v>8</v>
      </c>
      <c r="S45" s="7" t="s">
        <v>7</v>
      </c>
      <c r="T45" s="7" t="s">
        <v>19</v>
      </c>
      <c r="U45" s="7" t="s">
        <v>5</v>
      </c>
      <c r="V45" s="7"/>
      <c r="W45" s="7" t="s">
        <v>4</v>
      </c>
      <c r="X45" s="7" t="s">
        <v>3</v>
      </c>
      <c r="Y45" s="7" t="s">
        <v>2</v>
      </c>
      <c r="Z45" s="7">
        <v>1</v>
      </c>
      <c r="AA45" s="21">
        <v>594915.25423728814</v>
      </c>
      <c r="AB45" s="21">
        <f t="shared" si="1"/>
        <v>594915.25423728814</v>
      </c>
      <c r="AC45" s="21">
        <f t="shared" si="2"/>
        <v>107084.74576271186</v>
      </c>
      <c r="AD45" s="21">
        <f t="shared" si="3"/>
        <v>702000</v>
      </c>
      <c r="AE45" s="7" t="s">
        <v>1</v>
      </c>
      <c r="AF45" s="22" t="s">
        <v>198</v>
      </c>
      <c r="AG45" s="6" t="s">
        <v>18</v>
      </c>
      <c r="AH45" s="5">
        <v>42807</v>
      </c>
      <c r="AI45" s="5">
        <f t="shared" si="0"/>
        <v>42797</v>
      </c>
      <c r="AJ45" s="5" t="s">
        <v>196</v>
      </c>
      <c r="AK45" s="8">
        <v>27372.28</v>
      </c>
    </row>
    <row r="46" spans="1:37" ht="132" x14ac:dyDescent="0.25">
      <c r="A46" s="34">
        <f t="shared" si="4"/>
        <v>41</v>
      </c>
      <c r="B46" s="9" t="s">
        <v>23</v>
      </c>
      <c r="C46" s="9" t="s">
        <v>22</v>
      </c>
      <c r="D46" s="9" t="s">
        <v>15</v>
      </c>
      <c r="E46" s="10" t="s">
        <v>201</v>
      </c>
      <c r="F46" s="7" t="s">
        <v>14</v>
      </c>
      <c r="G46" s="7">
        <v>3</v>
      </c>
      <c r="H46" s="7" t="s">
        <v>13</v>
      </c>
      <c r="I46" s="7">
        <v>100</v>
      </c>
      <c r="J46" s="7">
        <v>1</v>
      </c>
      <c r="K46" s="7">
        <v>25</v>
      </c>
      <c r="L46" s="7" t="s">
        <v>12</v>
      </c>
      <c r="M46" s="7"/>
      <c r="N46" s="8">
        <v>35</v>
      </c>
      <c r="O46" s="7" t="s">
        <v>11</v>
      </c>
      <c r="P46" s="7" t="s">
        <v>21</v>
      </c>
      <c r="Q46" s="7" t="s">
        <v>20</v>
      </c>
      <c r="R46" s="7" t="s">
        <v>8</v>
      </c>
      <c r="S46" s="7" t="s">
        <v>7</v>
      </c>
      <c r="T46" s="7" t="s">
        <v>19</v>
      </c>
      <c r="U46" s="7" t="s">
        <v>5</v>
      </c>
      <c r="V46" s="7"/>
      <c r="W46" s="7" t="s">
        <v>4</v>
      </c>
      <c r="X46" s="7" t="s">
        <v>3</v>
      </c>
      <c r="Y46" s="7" t="s">
        <v>2</v>
      </c>
      <c r="Z46" s="7">
        <v>1</v>
      </c>
      <c r="AA46" s="21">
        <v>594915.25423728814</v>
      </c>
      <c r="AB46" s="21">
        <f t="shared" si="1"/>
        <v>594915.25423728814</v>
      </c>
      <c r="AC46" s="21">
        <f t="shared" si="2"/>
        <v>107084.74576271186</v>
      </c>
      <c r="AD46" s="21">
        <f t="shared" si="3"/>
        <v>702000</v>
      </c>
      <c r="AE46" s="7" t="s">
        <v>1</v>
      </c>
      <c r="AF46" s="22" t="s">
        <v>198</v>
      </c>
      <c r="AG46" s="6" t="s">
        <v>18</v>
      </c>
      <c r="AH46" s="5">
        <v>42807</v>
      </c>
      <c r="AI46" s="5">
        <f t="shared" si="0"/>
        <v>42797</v>
      </c>
      <c r="AJ46" s="5" t="s">
        <v>196</v>
      </c>
      <c r="AK46" s="8">
        <v>27372.28</v>
      </c>
    </row>
    <row r="47" spans="1:37" ht="132" x14ac:dyDescent="0.25">
      <c r="A47" s="34">
        <f t="shared" si="4"/>
        <v>42</v>
      </c>
      <c r="B47" s="9" t="s">
        <v>17</v>
      </c>
      <c r="C47" s="9" t="s">
        <v>16</v>
      </c>
      <c r="D47" s="9" t="s">
        <v>15</v>
      </c>
      <c r="E47" s="10" t="s">
        <v>202</v>
      </c>
      <c r="F47" s="7" t="s">
        <v>14</v>
      </c>
      <c r="G47" s="7">
        <v>3</v>
      </c>
      <c r="H47" s="7" t="s">
        <v>13</v>
      </c>
      <c r="I47" s="7">
        <v>150</v>
      </c>
      <c r="J47" s="7">
        <v>1</v>
      </c>
      <c r="K47" s="7">
        <v>25</v>
      </c>
      <c r="L47" s="7" t="s">
        <v>12</v>
      </c>
      <c r="M47" s="7"/>
      <c r="N47" s="8">
        <v>46</v>
      </c>
      <c r="O47" s="7" t="s">
        <v>11</v>
      </c>
      <c r="P47" s="7" t="s">
        <v>10</v>
      </c>
      <c r="Q47" s="7" t="s">
        <v>9</v>
      </c>
      <c r="R47" s="7" t="s">
        <v>8</v>
      </c>
      <c r="S47" s="7" t="s">
        <v>7</v>
      </c>
      <c r="T47" s="7" t="s">
        <v>6</v>
      </c>
      <c r="U47" s="7" t="s">
        <v>5</v>
      </c>
      <c r="V47" s="7"/>
      <c r="W47" s="7" t="s">
        <v>4</v>
      </c>
      <c r="X47" s="7" t="s">
        <v>3</v>
      </c>
      <c r="Y47" s="7" t="s">
        <v>2</v>
      </c>
      <c r="Z47" s="7">
        <v>1</v>
      </c>
      <c r="AA47" s="21">
        <v>644491.52542372886</v>
      </c>
      <c r="AB47" s="21">
        <f t="shared" si="1"/>
        <v>644491.52542372886</v>
      </c>
      <c r="AC47" s="21">
        <f t="shared" si="2"/>
        <v>116008.4745762712</v>
      </c>
      <c r="AD47" s="21">
        <f t="shared" si="3"/>
        <v>760500</v>
      </c>
      <c r="AE47" s="28" t="s">
        <v>1</v>
      </c>
      <c r="AF47" s="29" t="s">
        <v>198</v>
      </c>
      <c r="AG47" s="30" t="s">
        <v>0</v>
      </c>
      <c r="AH47" s="5">
        <v>42847</v>
      </c>
      <c r="AI47" s="5">
        <f t="shared" si="0"/>
        <v>42837</v>
      </c>
      <c r="AJ47" s="5" t="s">
        <v>196</v>
      </c>
      <c r="AK47" s="8">
        <v>35349.440000000002</v>
      </c>
    </row>
    <row r="48" spans="1:37" x14ac:dyDescent="0.25">
      <c r="AD48" s="27">
        <f>SUM(AD6:AD47)</f>
        <v>31499999.995999999</v>
      </c>
      <c r="AE48" s="23"/>
      <c r="AF48" s="32"/>
      <c r="AG48" s="24"/>
    </row>
    <row r="49" spans="4:33" x14ac:dyDescent="0.25">
      <c r="D49" s="20" t="s">
        <v>197</v>
      </c>
      <c r="AE49" s="25"/>
      <c r="AF49" s="31"/>
      <c r="AG49" s="26"/>
    </row>
    <row r="50" spans="4:33" x14ac:dyDescent="0.25">
      <c r="AE50" s="25"/>
      <c r="AF50" s="25"/>
      <c r="AG50" s="26"/>
    </row>
    <row r="51" spans="4:33" x14ac:dyDescent="0.25">
      <c r="AE51" s="25"/>
      <c r="AF51" s="25"/>
      <c r="AG51" s="26"/>
    </row>
  </sheetData>
  <mergeCells count="1">
    <mergeCell ref="E2:V2"/>
  </mergeCells>
  <pageMargins left="0.23622047244094491" right="0.11" top="0.72" bottom="0.39370078740157483" header="0.46" footer="0.19685039370078741"/>
  <pageSetup paperSize="9" scale="16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Сентябрь Б01</vt:lpstr>
      <vt:lpstr>'Сентябрь Б01'!Заголовки_для_печати</vt:lpstr>
      <vt:lpstr>'Сентябрь Б01'!Область_печати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20904603</dc:creator>
  <cp:lastModifiedBy>Антон Васильев</cp:lastModifiedBy>
  <dcterms:created xsi:type="dcterms:W3CDTF">2015-09-21T10:45:02Z</dcterms:created>
  <dcterms:modified xsi:type="dcterms:W3CDTF">2018-07-11T15:53:04Z</dcterms:modified>
</cp:coreProperties>
</file>