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0" yWindow="168" windowWidth="15000" windowHeight="12660"/>
  </bookViews>
  <sheets>
    <sheet name="Лист1" sheetId="1" r:id="rId1"/>
  </sheets>
  <definedNames>
    <definedName name="_xlnm._FilterDatabase" localSheetId="0" hidden="1">Лист1!$A$4:$AO$84</definedName>
    <definedName name="DataRange">Лист1!#REF!</definedName>
    <definedName name="_xlnm.Print_Titles" localSheetId="0">Лист1!$3:$4</definedName>
    <definedName name="_xlnm.Print_Area" localSheetId="0">Лист1!$A$1:$AK$110</definedName>
  </definedNames>
  <calcPr calcId="162913" fullCalcOnLoad="1"/>
</workbook>
</file>

<file path=xl/calcChain.xml><?xml version="1.0" encoding="utf-8"?>
<calcChain xmlns="http://schemas.openxmlformats.org/spreadsheetml/2006/main">
  <c r="AD84" i="1" l="1"/>
  <c r="AE84" i="1"/>
  <c r="AF84" i="1"/>
  <c r="AD83" i="1"/>
  <c r="AE83" i="1"/>
  <c r="AF83" i="1"/>
  <c r="AD82" i="1"/>
  <c r="AE82" i="1"/>
  <c r="AF82" i="1"/>
  <c r="AD81" i="1"/>
  <c r="AE81" i="1"/>
  <c r="AF81" i="1"/>
  <c r="AD80" i="1"/>
  <c r="AE80" i="1"/>
  <c r="AF80" i="1"/>
  <c r="AD79" i="1"/>
  <c r="AE79" i="1"/>
  <c r="AF79" i="1"/>
  <c r="AD78" i="1"/>
  <c r="AE78" i="1"/>
  <c r="AF78" i="1"/>
  <c r="AD77" i="1"/>
  <c r="AE77" i="1"/>
  <c r="AF77" i="1"/>
  <c r="AD76" i="1"/>
  <c r="AE76" i="1"/>
  <c r="AF76" i="1"/>
  <c r="AD75" i="1"/>
  <c r="AE75" i="1"/>
  <c r="AF75" i="1"/>
  <c r="AD74" i="1"/>
  <c r="AE74" i="1"/>
  <c r="AF74" i="1"/>
  <c r="AD73" i="1"/>
  <c r="AE73" i="1"/>
  <c r="AF73" i="1"/>
  <c r="AD72" i="1"/>
  <c r="AE72" i="1"/>
  <c r="AF72" i="1"/>
  <c r="AD71" i="1"/>
  <c r="AE71" i="1"/>
  <c r="AF71" i="1"/>
  <c r="AD70" i="1"/>
  <c r="AE70" i="1"/>
  <c r="AF70" i="1"/>
  <c r="AD69" i="1"/>
  <c r="AE69" i="1"/>
  <c r="AF69" i="1"/>
  <c r="AD68" i="1"/>
  <c r="AE68" i="1"/>
  <c r="AF68" i="1"/>
  <c r="AD67" i="1"/>
  <c r="AE67" i="1"/>
  <c r="AF67" i="1"/>
  <c r="AD66" i="1"/>
  <c r="AE66" i="1"/>
  <c r="AF66" i="1"/>
  <c r="AD65" i="1"/>
  <c r="AE65" i="1"/>
  <c r="AF65" i="1"/>
  <c r="AD64" i="1"/>
  <c r="AE64" i="1"/>
  <c r="AF64" i="1"/>
  <c r="AD63" i="1"/>
  <c r="AE63" i="1"/>
  <c r="AF63" i="1"/>
  <c r="AD62" i="1"/>
  <c r="AE62" i="1"/>
  <c r="AF62" i="1"/>
  <c r="AD61" i="1"/>
  <c r="AE61" i="1"/>
  <c r="AF61" i="1"/>
  <c r="AD60" i="1"/>
  <c r="AE60" i="1"/>
  <c r="AF60" i="1"/>
  <c r="AD59" i="1"/>
  <c r="AE59" i="1"/>
  <c r="AF59" i="1"/>
  <c r="AD58" i="1"/>
  <c r="AE58" i="1"/>
  <c r="AF58" i="1"/>
  <c r="AD57" i="1"/>
  <c r="AE57" i="1"/>
  <c r="AF57" i="1"/>
  <c r="AD56" i="1"/>
  <c r="AE56" i="1"/>
  <c r="AF56" i="1"/>
  <c r="AD55" i="1"/>
  <c r="AE55" i="1"/>
  <c r="AF55" i="1"/>
  <c r="AD54" i="1"/>
  <c r="AE54" i="1"/>
  <c r="AF54" i="1"/>
  <c r="AD53" i="1"/>
  <c r="AE53" i="1"/>
  <c r="AF53" i="1"/>
  <c r="AD52" i="1"/>
  <c r="AE52" i="1"/>
  <c r="AF52" i="1"/>
  <c r="AD51" i="1"/>
  <c r="AE51" i="1"/>
  <c r="AF51" i="1"/>
  <c r="AD50" i="1"/>
  <c r="AE50" i="1"/>
  <c r="AF50" i="1"/>
  <c r="AD49" i="1"/>
  <c r="AE49" i="1"/>
  <c r="AF49" i="1"/>
  <c r="AD48" i="1"/>
  <c r="AE48" i="1"/>
  <c r="AF48" i="1"/>
  <c r="AD47" i="1"/>
  <c r="AE47" i="1"/>
  <c r="AF47" i="1"/>
  <c r="AD46" i="1"/>
  <c r="AE46" i="1"/>
  <c r="AF46" i="1"/>
  <c r="AD45" i="1"/>
  <c r="AE45" i="1"/>
  <c r="AF45" i="1"/>
  <c r="AD44" i="1"/>
  <c r="AE44" i="1"/>
  <c r="AF44" i="1"/>
  <c r="AD43" i="1"/>
  <c r="AE43" i="1"/>
  <c r="AF43" i="1"/>
  <c r="AD42" i="1"/>
  <c r="AE42" i="1"/>
  <c r="AF42" i="1"/>
  <c r="AD41" i="1"/>
  <c r="AE41" i="1"/>
  <c r="AF41" i="1"/>
  <c r="AD40" i="1"/>
  <c r="AE40" i="1"/>
  <c r="AF40" i="1"/>
  <c r="AD39" i="1"/>
  <c r="AE39" i="1"/>
  <c r="AF39" i="1"/>
  <c r="AD38" i="1"/>
  <c r="AE38" i="1"/>
  <c r="AF38" i="1"/>
  <c r="AD37" i="1"/>
  <c r="AE37" i="1"/>
  <c r="AF37" i="1"/>
  <c r="AD36" i="1"/>
  <c r="AE36" i="1"/>
  <c r="AF36" i="1"/>
  <c r="AD35" i="1"/>
  <c r="AE35" i="1"/>
  <c r="AF35" i="1"/>
  <c r="AD34" i="1"/>
  <c r="AE34" i="1"/>
  <c r="AF34" i="1"/>
  <c r="AD33" i="1"/>
  <c r="AE33" i="1"/>
  <c r="AF33" i="1"/>
  <c r="AD32" i="1"/>
  <c r="AE32" i="1"/>
  <c r="AF32" i="1"/>
  <c r="AD31" i="1"/>
  <c r="AE31" i="1"/>
  <c r="AF31" i="1"/>
  <c r="AD30" i="1"/>
  <c r="AE30" i="1"/>
  <c r="AF30" i="1"/>
  <c r="AD29" i="1"/>
  <c r="AE29" i="1"/>
  <c r="AF29" i="1"/>
  <c r="AD28" i="1"/>
  <c r="AE28" i="1"/>
  <c r="AF28" i="1"/>
  <c r="AD27" i="1"/>
  <c r="AE27" i="1"/>
  <c r="AF27" i="1"/>
  <c r="AD26" i="1"/>
  <c r="AE26" i="1"/>
  <c r="AF26" i="1"/>
  <c r="AD25" i="1"/>
  <c r="AE25" i="1"/>
  <c r="AF25" i="1"/>
  <c r="AD24" i="1"/>
  <c r="AE24" i="1"/>
  <c r="AF24" i="1"/>
  <c r="AD23" i="1"/>
  <c r="AE23" i="1"/>
  <c r="AF23" i="1"/>
  <c r="AD22" i="1"/>
  <c r="AE22" i="1"/>
  <c r="AF22" i="1"/>
  <c r="AD21" i="1"/>
  <c r="AE21" i="1"/>
  <c r="AF21" i="1"/>
  <c r="AD20" i="1"/>
  <c r="AE20" i="1"/>
  <c r="AF20" i="1"/>
  <c r="AD19" i="1"/>
  <c r="AE19" i="1"/>
  <c r="AF19" i="1"/>
  <c r="AD18" i="1"/>
  <c r="AE18" i="1"/>
  <c r="AF18" i="1"/>
  <c r="AD17" i="1"/>
  <c r="AE17" i="1"/>
  <c r="AF17" i="1"/>
  <c r="AD16" i="1"/>
  <c r="AE16" i="1"/>
  <c r="AF16" i="1"/>
  <c r="AD15" i="1"/>
  <c r="AE15" i="1"/>
  <c r="AF15" i="1"/>
  <c r="AD14" i="1"/>
  <c r="AE14" i="1"/>
  <c r="AF14" i="1"/>
  <c r="AD13" i="1"/>
  <c r="AE13" i="1"/>
  <c r="AF13" i="1"/>
  <c r="AD12" i="1"/>
  <c r="AE12" i="1"/>
  <c r="AF12" i="1"/>
  <c r="AD11" i="1"/>
  <c r="AE11" i="1"/>
  <c r="AF11" i="1"/>
  <c r="AD10" i="1"/>
  <c r="AE10" i="1"/>
  <c r="AF10" i="1"/>
  <c r="AD9" i="1"/>
  <c r="AE9" i="1"/>
  <c r="AF9" i="1"/>
  <c r="AD8" i="1"/>
  <c r="AE8" i="1"/>
  <c r="AF8" i="1"/>
  <c r="AD7" i="1"/>
  <c r="AE7" i="1"/>
  <c r="AF7" i="1"/>
  <c r="AD6" i="1"/>
  <c r="AE6" i="1"/>
  <c r="AF6" i="1"/>
  <c r="AD5" i="1"/>
  <c r="AE5" i="1"/>
  <c r="AF5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</calcChain>
</file>

<file path=xl/sharedStrings.xml><?xml version="1.0" encoding="utf-8"?>
<sst xmlns="http://schemas.openxmlformats.org/spreadsheetml/2006/main" count="1926" uniqueCount="474">
  <si>
    <t>Идентификатор</t>
  </si>
  <si>
    <t>Маркировка арматуры</t>
  </si>
  <si>
    <t>Наименование</t>
  </si>
  <si>
    <t>Тип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</si>
  <si>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</si>
  <si>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</si>
  <si>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</si>
  <si>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</si>
  <si>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</si>
  <si>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Масса,кг</t>
  </si>
  <si>
    <t>Способ управления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</si>
  <si>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</si>
  <si>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</si>
  <si>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</si>
  <si>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</si>
  <si>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</si>
  <si>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</si>
  <si>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</si>
  <si>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</si>
  <si>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</si>
  <si>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</si>
  <si>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</si>
  <si>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Объект проектирования</t>
  </si>
  <si>
    <t>Завод-изготовитель</t>
  </si>
  <si>
    <t>Примечание</t>
  </si>
  <si>
    <t>Разработчик РД</t>
  </si>
  <si>
    <t>№ п/п</t>
  </si>
  <si>
    <t>Цена за ед., без НДС, руб.</t>
  </si>
  <si>
    <t>Сумма без НДС, руб.</t>
  </si>
  <si>
    <t>Сумма с НДС, руб.</t>
  </si>
  <si>
    <t>Тип электропривода</t>
  </si>
  <si>
    <t>Kv,м3/ч(для регулиру-ющих клапанов)</t>
  </si>
  <si>
    <t>Срок поставки</t>
  </si>
  <si>
    <t>Стоимость изделия в ценах 2000 года, руб.</t>
  </si>
  <si>
    <t>Код ЕОС НСИ (GID)</t>
  </si>
  <si>
    <t>Категория ОК</t>
  </si>
  <si>
    <t>ИТТ</t>
  </si>
  <si>
    <t>Имя ЕОС НСИ</t>
  </si>
  <si>
    <t>Классификационное обозначение арматуры по НП-068-05</t>
  </si>
  <si>
    <t>оборудование</t>
  </si>
  <si>
    <t>сжатый воздух</t>
  </si>
  <si>
    <t xml:space="preserve">Электропривод </t>
  </si>
  <si>
    <t>Угл</t>
  </si>
  <si>
    <t>Под приварку</t>
  </si>
  <si>
    <t xml:space="preserve">KUR-РАА0001; KUR-PAA0001_B01_KZ_03 </t>
  </si>
  <si>
    <t>QA3</t>
  </si>
  <si>
    <t>под приварку</t>
  </si>
  <si>
    <t>II</t>
  </si>
  <si>
    <t>7,5</t>
  </si>
  <si>
    <t>-</t>
  </si>
  <si>
    <t>QA4</t>
  </si>
  <si>
    <t>техническая вода</t>
  </si>
  <si>
    <t>4Н</t>
  </si>
  <si>
    <t>Клапан регулирующий</t>
  </si>
  <si>
    <t>вода</t>
  </si>
  <si>
    <t>Межфланцевый с ответными фланцами</t>
  </si>
  <si>
    <t>4Н / -</t>
  </si>
  <si>
    <t>Фланцевый</t>
  </si>
  <si>
    <t>2.ИСУП.5958728</t>
  </si>
  <si>
    <t>10PAB01AA001</t>
  </si>
  <si>
    <t>Задвижка клиновая</t>
  </si>
  <si>
    <t>30с941нж ; с электроприводом В-А2-10</t>
  </si>
  <si>
    <t>0,25</t>
  </si>
  <si>
    <t>ТУ 3741-001-71430388-2005</t>
  </si>
  <si>
    <t>ЛСР 02-40.1-1Т  п.294</t>
  </si>
  <si>
    <t>KUR_1165315</t>
  </si>
  <si>
    <t>4-</t>
  </si>
  <si>
    <t>Блочная насосная станция (10URS) ;  10URS10R001</t>
  </si>
  <si>
    <t>10URS; Трубопрово- ды системы охлаждения электродви- гателей. Фланцевый, с ответными фланцами и крепежом</t>
  </si>
  <si>
    <t>NIAEP;BKP2;6</t>
  </si>
  <si>
    <t>Задвижка клиновая ТД13016-100М-07 30с941нж МатКорп=сталь углеродистая 20Л DN=100 P=1.6МПа РабСр=вода техническая СпосПрисоед=фланцевый СпосУпр=встроенный электропривод tрасч=425 °С 4 Н III ТУ 3741-001-71430388-2005</t>
  </si>
  <si>
    <t>2.ИСУП.5958729</t>
  </si>
  <si>
    <t>10PAB02AA001</t>
  </si>
  <si>
    <t>Ручной привод</t>
  </si>
  <si>
    <t>От собст. среды однократного действия</t>
  </si>
  <si>
    <t>III</t>
  </si>
  <si>
    <t>NIAEP;BKP1;3</t>
  </si>
  <si>
    <t>Оборудование</t>
  </si>
  <si>
    <t>KUR_1171984</t>
  </si>
  <si>
    <t>Задвижка под приварку с электроприводом</t>
  </si>
  <si>
    <t>сетевая вода</t>
  </si>
  <si>
    <t>каталог ОАО "Тяжпромарматура", г. Алексин</t>
  </si>
  <si>
    <t>03-48-2т</t>
  </si>
  <si>
    <t>KUR_1165373</t>
  </si>
  <si>
    <t>Теплораспределительный пункт  (00UNA)</t>
  </si>
  <si>
    <t>NIAEP;BKP1;6</t>
  </si>
  <si>
    <t>2.ИСУП.35308414</t>
  </si>
  <si>
    <t>20NDB10AA001</t>
  </si>
  <si>
    <t>30c964нжC; с электроприводом ЭПЦ-10000 Д.12</t>
  </si>
  <si>
    <t>00UNA;Особые требования:_x000D_
Стыкуемая труба_x000D_
820х11мм, 17ГС_x000D_
Тип сварного шва C-17; Строительная длина_x000D_
1000мм±10_x000D_
 Высота_x000D_
(габар) не более_x000D_
4500 мм; отклонения по массе ± 10%; Dраст.=800мм±0,9мм_x000D_
Соответствует ПНСТ-166-2016</t>
  </si>
  <si>
    <t>Задвижка 30с964нжС МА11022-31 МатКорп=сталь углеродистая DN=800 P=2.5МПа РабСр=вода сетевая tрабСр=до 565 °С СпосПрисоед=под приварку СпосУпр=встроенный электропривод Прив=ЭПЦ-10000 Д.12 Pприв=7.5 кВт 4 Н III QA4 У 1 Тяжпромарматура</t>
  </si>
  <si>
    <t>2.ИСУП.35308415</t>
  </si>
  <si>
    <t>20NDB10AA002</t>
  </si>
  <si>
    <t>Задвижка фланцевая с электроприводом</t>
  </si>
  <si>
    <t>Armatik GTV F 80/2,5; с электроприводом ЭП4Н-А-60</t>
  </si>
  <si>
    <t>0,2</t>
  </si>
  <si>
    <t>каталог ЗАО "НПК ЭЛЛИРОН"</t>
  </si>
  <si>
    <t xml:space="preserve">00UNA;Особые требования:_x000D_
Стыкуемая труба_x000D_
89х3,5мм, Сталь 20_x000D_
Тип сварного шва C-23;_x000D_
Dраст.=84мм±0,35мм_x000D_
Соответствует ПНСТ-166-2016_x000D_
Комплектно с фланцами и крепежом </t>
  </si>
  <si>
    <t>Задвижка Armatik GTV F 80/2.5-1M22 МатКорп=сталь углеродистая DN=80 P=2.5МПа РабСр=вода сетевая tрабСр=-196...550 °С СпосПрисоед=фланцевый СпосУпр=встроенный электропривод Прив=ЭП4Н-А-60 Pприв=0.2 кВт 4 Н III QA4 НПК Эллирон</t>
  </si>
  <si>
    <t>межфланцевый с ответными фланцами</t>
  </si>
  <si>
    <t>каталог Гранвэл</t>
  </si>
  <si>
    <t>5,5</t>
  </si>
  <si>
    <t>Клапан обратный</t>
  </si>
  <si>
    <t>0,003</t>
  </si>
  <si>
    <t>2.ИСУП.5882886</t>
  </si>
  <si>
    <t>00SGA30AA002</t>
  </si>
  <si>
    <t xml:space="preserve">Затвор стальной дисковый поворотный_x000D_
</t>
  </si>
  <si>
    <t>по типу "Гранвэл" 3П CC FA(W)-5-300/1,6-MR</t>
  </si>
  <si>
    <t>ЛСР 03-42-1ВК</t>
  </si>
  <si>
    <t>Санитарно-бытовой корпус зоны контролируемого доступа   (00UYB) с вентиляционной трубой (03UKH)</t>
  </si>
  <si>
    <t>00UYB;   Затвор стальной дисковый поворотный по типу "Гранвэл" 3П CC FA(W)-5-300/1,6-MR, межфланцевый, с рукояткой, в комплекте с ответными фланцами</t>
  </si>
  <si>
    <t>NIAEP;BKP2;6;vk</t>
  </si>
  <si>
    <t>Затвор поворотный 3П CC FA(W)-5-300/1,6-MR МатКорп=сталь углеродистая DN=300 P=1,6МПа РабСр=вода СпосПрисоед=межфланцевый с ответными фланцами СпосУпр=привод ручной tрасч=200 °С ТипЗапор/РегОрг=диск 4 Н III QA4 Гранвэл</t>
  </si>
  <si>
    <t>2.ИСУП.5882897</t>
  </si>
  <si>
    <t>00SGA30AA003</t>
  </si>
  <si>
    <t>2.ИСУП.5882898</t>
  </si>
  <si>
    <t>00SGA30AA005</t>
  </si>
  <si>
    <t>2.ИСУП.5882900</t>
  </si>
  <si>
    <t>00SGA30AA007</t>
  </si>
  <si>
    <t>2.ИСУП.5882909</t>
  </si>
  <si>
    <t>00SGA30AA004</t>
  </si>
  <si>
    <t>2.ИСУП.5882910</t>
  </si>
  <si>
    <t>00SGA30AA006</t>
  </si>
  <si>
    <t>KUR_1173072</t>
  </si>
  <si>
    <t>Здание блочной обессоливающей установки (10UMX)</t>
  </si>
  <si>
    <t>02-07.1-4/3т</t>
  </si>
  <si>
    <t>2.ИСУП.5882636</t>
  </si>
  <si>
    <t>10LDB12AA201</t>
  </si>
  <si>
    <t>6с-13-2э; с электроприводом по типу МЭОФ-100/25-0.25У-99К</t>
  </si>
  <si>
    <t>ТУ 3740-002-15365247-2004</t>
  </si>
  <si>
    <t xml:space="preserve">10UMX; tсраб=25 s; Kv=71 m^3/h; </t>
  </si>
  <si>
    <t>Клапан регулирующий 6с-13-2э МатКорп=сталь углеродистая DN=100 P=10МПа РабСр=вода tрабСр=до 450 °С СпосПрисоед=под приварку СпосУпр=встроенный электропривод Прив=МЭОФ-100/25-0.25У-99К Pприв=0,25кВт 4 Н III QA4 УХЛ 3 II ТУ 3740-002-15365247-2004</t>
  </si>
  <si>
    <t>2.ИСУП.5882637</t>
  </si>
  <si>
    <t>10LDB12AA202</t>
  </si>
  <si>
    <t>2.ИСУП.5899691</t>
  </si>
  <si>
    <t>10SGA15AA003</t>
  </si>
  <si>
    <t>№1 от 01.07.2017г. к договору №430/96/20167759/160297 от 10.04.2016г.</t>
  </si>
  <si>
    <t>4- / -</t>
  </si>
  <si>
    <t>2.ИСУП.5899693</t>
  </si>
  <si>
    <t>10SGA15AA004</t>
  </si>
  <si>
    <t>2.ИСУП.5899701</t>
  </si>
  <si>
    <t>10SGA15AA007</t>
  </si>
  <si>
    <t>2.ИСУП.5899705</t>
  </si>
  <si>
    <t>10SGA15AA001</t>
  </si>
  <si>
    <t>2.ИСУП.5899856</t>
  </si>
  <si>
    <t>10SGA15AA011</t>
  </si>
  <si>
    <t>19с53нж</t>
  </si>
  <si>
    <t>фланцевый с ответными фланцами</t>
  </si>
  <si>
    <t>ТУ 3742-003-07533604-2008</t>
  </si>
  <si>
    <t>ФССЦ18.1.04.02-0032</t>
  </si>
  <si>
    <t>10UMX; отсутствует в ЛСР; входит в состав книги KUR-P05020102-BAA0010 (А-120109пм), спецификация 10UMX-MPA0003</t>
  </si>
  <si>
    <t>Клапан обратный 19с53нж СМ 44092-300 DN=300 P=1.6МПа РабСр=вода газы нефтепродукты пар tрабСр=-60...425 °С СпосПрисоед=фланцевый ТУ 3742-006-96455923-2008</t>
  </si>
  <si>
    <t>2.ИСУП.5899858</t>
  </si>
  <si>
    <t>10SGA15AA010</t>
  </si>
  <si>
    <t>2.ИСУП.5882890</t>
  </si>
  <si>
    <t>00SGA30AA001</t>
  </si>
  <si>
    <t>ЛСР 03-38-1Т</t>
  </si>
  <si>
    <t>KUR_1171950</t>
  </si>
  <si>
    <t xml:space="preserve">Здание компрессорной  (00UTF) ;  00UTF10R001; </t>
  </si>
  <si>
    <t>Климатическое исполнение по ГОСТ 15150-69 УХЛ4._x000D_
Категория помещения по СП-12.13130.2012 - В3._x000D_
Стыкуемая труба - 28х3._x000D_
Разделка кромок должна соответствовать требованиям ПНАЭ Г-7-009._x000D_
00UTF; Соответствует ПНСТ-166-2016;</t>
  </si>
  <si>
    <t>NIAEP;BKP1;2,</t>
  </si>
  <si>
    <t>2.ИСУП.5868232</t>
  </si>
  <si>
    <t>00SCA50AA601</t>
  </si>
  <si>
    <t>Л 41097-020-02 (16с26п2)</t>
  </si>
  <si>
    <t>ГОСТ Р 53671-2009 _x000D_
ТУ 26-07-314-85</t>
  </si>
  <si>
    <t>Клапан обратный Л 41097-020-02 МатКорп=сталь углеродистая Ст.20 DN=20 P=6.3МПа РабСр=хладагент tрабСр=-40...150 °С СпосПрисоед=под приварку ТипЗапор/РегОрг=золотник 4 Н III QA4 У 2 ТУ 26-07-314-85</t>
  </si>
  <si>
    <t>2.ИСУП.5868233</t>
  </si>
  <si>
    <t>00SCA50AA602</t>
  </si>
  <si>
    <t>2.ИСУП.5868234</t>
  </si>
  <si>
    <t>00SCA50AA603</t>
  </si>
  <si>
    <t xml:space="preserve">Реакторное здание  (10UJA) ;  10UKA04R026; </t>
  </si>
  <si>
    <t>2.ИСУП.5899697</t>
  </si>
  <si>
    <t>10SGA15AA005</t>
  </si>
  <si>
    <t>2.ИСУП.5899699</t>
  </si>
  <si>
    <t>10SGA15AA002</t>
  </si>
  <si>
    <t>2.ИСУП.5899707</t>
  </si>
  <si>
    <t>10SGA15AA006</t>
  </si>
  <si>
    <t>2.ИСУП.18373664</t>
  </si>
  <si>
    <t>10GMN10AA601</t>
  </si>
  <si>
    <t>Клапан сбросной</t>
  </si>
  <si>
    <t>AC 171.00.00A</t>
  </si>
  <si>
    <t>паровоздушная смесь</t>
  </si>
  <si>
    <t>Привод пружинный</t>
  </si>
  <si>
    <t>АС 171.00.00АТУ</t>
  </si>
  <si>
    <t>ЛСР 02-01.1-126Т</t>
  </si>
  <si>
    <t>KUR_1182992</t>
  </si>
  <si>
    <t xml:space="preserve">Реакторное здание  (10UJA) ;  10UKA04R014; </t>
  </si>
  <si>
    <t xml:space="preserve">10UKA_x000D_
1. 406,4х5 -типоразмер присоединяемой трубы;   _x000D_
2. Др=398,3 мм;                                                                        3. патрубки соосны;                         _x000D_
4. Материал корпуса - ст.20;                                      _x000D_
5. Тип присоединения к трубопроводу-под приварку;                                                                              6. Нагрузки принять по НП-068-05 в соответствии с  DN, параметрами и материалом;                                                                          7. Габаритные размеры-не более 390/618 мм;                _x000D_
8. Тип разделки кромок- 1-25-1(С-42) </t>
  </si>
  <si>
    <t>АЭП;БКП-6;ОКиКТ</t>
  </si>
  <si>
    <t>Клапан АС 171.00.00А 3CIIIв Ду400 Ру0.15 фланцевый смесь парогазовая 105C с КОФ и крепежом АС 171.00.00АТУ 4 III QA4 II УХЛ4</t>
  </si>
  <si>
    <t>2.ИСУП.18373724</t>
  </si>
  <si>
    <t>10GMN10AA602</t>
  </si>
  <si>
    <t>2.ИСУП.18548092</t>
  </si>
  <si>
    <t>12GMN20AA601</t>
  </si>
  <si>
    <t>2.ИСУП.18548093</t>
  </si>
  <si>
    <t>12GMN20AA602</t>
  </si>
  <si>
    <t>2.ИСУП.18548094</t>
  </si>
  <si>
    <t>12GMN21AA601</t>
  </si>
  <si>
    <t xml:space="preserve">Реакторное здание  (10UJA) ;  10UKA04R028; </t>
  </si>
  <si>
    <t xml:space="preserve">10UKA_x000D_
1. 406,4х5 -типоразмер присоединяемой трубы;   _x000D_
2. Др=315,8 мм;                                                                        3. патрубки соосны;                         _x000D_
4. Материал корпуса - ст.20;                                      _x000D_
5. Тип присоединения к трубопроводу-под приварку;                                                                              6. Нагрузки принять по НП-068-05 в соответствии с  DN, параметрами и материалом;                                                                          7. Габаритные размеры-не более 390/618 мм;                _x000D_
8. Тип разделки кромок- 1-25-1(С-42) </t>
  </si>
  <si>
    <t>2.ИСУП.18548095</t>
  </si>
  <si>
    <t>12GMN21AA602</t>
  </si>
  <si>
    <t>2.ИСУП.18548090</t>
  </si>
  <si>
    <t>11GMN11AA601</t>
  </si>
  <si>
    <t xml:space="preserve">Реакторное здание  (10UJA) ;  10UKA04R016; </t>
  </si>
  <si>
    <t>2.ИСУП.18548091</t>
  </si>
  <si>
    <t>11GMN11AA602</t>
  </si>
  <si>
    <t>2.ИСУП.33966216</t>
  </si>
  <si>
    <t>00SBL00AA202</t>
  </si>
  <si>
    <t>Клапан регулирующий седельный трехходовой</t>
  </si>
  <si>
    <t>VF3; с электроприводом AMV 435</t>
  </si>
  <si>
    <t>1,6</t>
  </si>
  <si>
    <t>0,002</t>
  </si>
  <si>
    <t>Чугун</t>
  </si>
  <si>
    <t>Каталог "Danfoss"</t>
  </si>
  <si>
    <t>A-129807пм (03-40-3034ОВ)</t>
  </si>
  <si>
    <t>A-182325</t>
  </si>
  <si>
    <t>A-182326</t>
  </si>
  <si>
    <t>Сооружение гражданской обороны (01UХХ,  02UХХ, 03UХХ, 01UYX, 04UYX, 00UYQ).</t>
  </si>
  <si>
    <t>Danfoss</t>
  </si>
  <si>
    <t>01UXX;   Клапан регулирующий седельный трехходовойкат. № 065Z0253 в комплекте c электроприводом кат. № 082H0163</t>
  </si>
  <si>
    <t>NIAEP;APM</t>
  </si>
  <si>
    <t>Клапан регулирующий VF3 065Z0255 Ду15 Ру1.6МПа фланцевый с электроприводом AMV 438 SU 0.012кВт Danfoss</t>
  </si>
  <si>
    <t>2.ИСУП.33966686</t>
  </si>
  <si>
    <t>00SBL94AA202</t>
  </si>
  <si>
    <t xml:space="preserve">H614N ; с электроприводом NV24A-MP-TPС Belimo </t>
  </si>
  <si>
    <t>2,5 </t>
  </si>
  <si>
    <t>0,005</t>
  </si>
  <si>
    <t>каталог Belimo</t>
  </si>
  <si>
    <t>А-129918 пм (03-40-1194ОВ)</t>
  </si>
  <si>
    <t>A-177793</t>
  </si>
  <si>
    <t>A-177794</t>
  </si>
  <si>
    <t>04UYX; Belimo ;  Клапан регулирующий H614N, седельный, двухходовой, с ответными фланцами, c электроприводом NV24A-MP-TPС Belimo, N=0,005 кВт</t>
  </si>
  <si>
    <t>NIAEP;BKP1;4</t>
  </si>
  <si>
    <t>Клапан регулирующий седельный H614N МатКорп=чугун серый GG-25 DN=15 P=1.6МПа РабСр=вода tрабСр=-10...120 °С СпосПрисоед=фланцевый СпосУпр=встроенный электропривод Kvy=2.5м^3/ч Прив=NV24A-MP-TPС УстанПоложНаТрубопр=вертикальное и горизонтальное 4 Н III QA4 Belimo</t>
  </si>
  <si>
    <t>2.ИСУП.33966581</t>
  </si>
  <si>
    <t>00SBL91AA201</t>
  </si>
  <si>
    <t>VRG3 Danfoss (код 065Z0112); с электроприводом AMV 438SU Danfoss (код 082Н0123)</t>
  </si>
  <si>
    <t>1,0 </t>
  </si>
  <si>
    <t>фитинговое</t>
  </si>
  <si>
    <t>Каталог Danfoss</t>
  </si>
  <si>
    <t>04UYX; Danfoss;   Клапан регулирующий седельный трехходовой, с коэффициентом начала кавитации Z=0,4 и с цилиндрической наружной резьбой G 1" А, фитингами с внутренней резьбой Rр 1/2" – 3 шт. (код 065Z0291), в комплекте с редукторным приводом AMV 438SU Danfoss (код 082Н0123) с возвратной пружиной, потребляемой мощностью 14 ВА, питающее напряжение 230 В, IP 54, с максимальной температурой теплоносителя 150 °С</t>
  </si>
  <si>
    <t>Клапан регулирующий VRG3 065Z0113 МатКорп=чугун серый DN=15 P=1.6МПа РабСр=вода tрабСр=-10...130 °С СпосПрисоед=на резьбе СпосУпр=встроенный электропривод Kvy=1.6м^3/ч tрасч=130°С Прив=AMV435 Pприв=2Вт Danfoss</t>
  </si>
  <si>
    <t>2.ИСУП.35307950</t>
  </si>
  <si>
    <t>00SBA70AA001</t>
  </si>
  <si>
    <t>00UNA;Особые требования:_x000D_
Стыкуемая труба_x000D_
720х8мм, 17ГС_x000D_
Тип сварного шва C-17;_x000D_
Строительная длина_x000D_
914мм±50; Высота_x000D_
(габар) не более_x000D_
3950 мм; отклонения по массе ± 10%; Dраст.=704мм±0,8мм_x000D_
Соответствует ПНСТ-166-2016</t>
  </si>
  <si>
    <t>Задвижка 30с964нжС МА 11022-31 МатКорп=сталь углеродистая DN=700 P=2.5МПа РабСр=вода сетевая tрабСр=до 565 °С СпосПрисоед=под приварку СпосУпр=встроенный электропривод Прив=ЭПЦ-10000 Д.12 Pприв=4 кВт 4 Н III QA4 У 1 Тяжпромарматура</t>
  </si>
  <si>
    <t>2.ИСУП.35307951</t>
  </si>
  <si>
    <t>00SBA70AA002</t>
  </si>
  <si>
    <t>2.ИСУП.35307829</t>
  </si>
  <si>
    <t>00NDA50AA001</t>
  </si>
  <si>
    <t>30с964нжС; с электроприводом В-Г-03</t>
  </si>
  <si>
    <t xml:space="preserve"> -</t>
  </si>
  <si>
    <t>00UNA;Особые требования:_x000D_
Стыкуемая труба_x000D_
530х8мм, 17ГС_x000D_
Тип сварного шва C-24-1;_x000D_
Строительная длина_x000D_
711мм±50; Высота_x000D_
(габар) не более_x000D_
2800 мм; отклонения по массе ± 10%; Dраст.=516мм±0,7мм_x000D_
Соответствует ПНСТ-166-2016</t>
  </si>
  <si>
    <t>Задвижка 30с964нжС МА 11022-31 МатКорп=сталь углеродистая DN=500 P=2.5МПа РабСр=вода сетевая tрабСр=до 565 °С СпосПрисоед=под приварку СпосУпр=встроенный электропривод Прив=B-Г-03 Pприв=5.5 кВт 4 Н III QA4 У 1 Тяжпромарматура</t>
  </si>
  <si>
    <t>2.ИСУП.35307830</t>
  </si>
  <si>
    <t>00NDA50AA002</t>
  </si>
  <si>
    <t>30с941нжС; с электроприводом В-Г-06</t>
  </si>
  <si>
    <t>00UNA;Особые требования:_x000D_
Стыкуемая труба_x000D_
630х8мм, 17ГС_x000D_
Тип сварного шва C-24-1;_x000D_
Строительная длина_x000D_
813мм±2; Высота_x000D_
(габар) не более_x000D_
3465 мм; отклонения по массе ± 10%;Dраст.=616мм±0,7мм_x000D_
Соответствует ПНСТ-166-2016</t>
  </si>
  <si>
    <t>Задвижка 30с941нжС МА 11021-31 МатКорп=сталь углеродистая DN=600 P=1.6МПа РабСр=вода сетевая tрабСр=до 565 °С СпосПрисоед=под приварку СпосУпр=встроенный электропривод Прив=B-Г-06 Pприв=7.5 кВт 4 Н III QA4 У 1 Тяжпромарматура</t>
  </si>
  <si>
    <t>2.ИСУП.35307832</t>
  </si>
  <si>
    <t>00NDA50AA004</t>
  </si>
  <si>
    <t>Задвижка фланцевая с э/приводом</t>
  </si>
  <si>
    <t>Armatik GTV F 50/2,5; с электроприводом ЭП4Н-А-60</t>
  </si>
  <si>
    <t xml:space="preserve">00UNA;Особые требования:_x000D_
Стыкуемая труба_x000D_
57х3мм, Сталь 20_x000D_
Тип сварного шва C-23;_x000D_
Dраст.=52мм±0,3мм_x000D_
Соответствует ПНСТ-166-2016_x000D_
Комплектно с фланцами и крепежом </t>
  </si>
  <si>
    <t>Задвижка Armatik GTV F 50/2.5-1M22 МатКорп=сталь углеродистая DN=50 P=2.5МПа РабСр=вода сетевая tрабСр=-196...550 °С СпосПрисоед=фланцевый СпосУпр=встроенный электропривод Прив=ЭП4Н-А-60 Pприв=0.2 кВт 4 Н III QA4 НПК Эллирон</t>
  </si>
  <si>
    <t>2.ИСУП.35307833</t>
  </si>
  <si>
    <t>00NDA50AA005</t>
  </si>
  <si>
    <t>Armatik GTV F 50/1,6; с электроприводом ЭП4Н-А-60</t>
  </si>
  <si>
    <t>Задвижка Armatik GTV F 50/1.6-1M22 МатКорп=сталь углеродистая DN=50 P=1.6МПа РабСр=вода сетевая tрабСр=-196...550 °С СпосПрисоед=фланцевый СпосУпр=встроенный электропривод Прив=ЭП4 Н-А-60 Pприв=0.2 кВт 4 Н III QA4 НПК Эллирон</t>
  </si>
  <si>
    <t>2.ИСУП.35307956</t>
  </si>
  <si>
    <t>00SBA80AA001</t>
  </si>
  <si>
    <t>2.ИСУП.35307957</t>
  </si>
  <si>
    <t>00SBA80AA002</t>
  </si>
  <si>
    <t>2.ИСУП.35307837</t>
  </si>
  <si>
    <t>00NDA50AA009</t>
  </si>
  <si>
    <t>Задвижка клиновая фланцевая</t>
  </si>
  <si>
    <t>30с41нж</t>
  </si>
  <si>
    <t>каталог ЗАО "Торговый дом "Знамя труда""</t>
  </si>
  <si>
    <t xml:space="preserve">00UNA;Особые требования:_x000D_
Стыкуемая труба_x000D_
325х10мм, Сталь 20_x000D_
Тип сварного шва C-24-1;_x000D_
Строительная длина_x000D_
500мм±0; Комплектно с ответными фланцами; Высота_x000D_
(габар) не более_x000D_
1100 мм;  Dраст.=311мм±0,52мм_x000D_
Соответствует ПНСТ-166-2016_x000D_
Комплектно с фланцами и крепежом </t>
  </si>
  <si>
    <t>Задвижка 30с41нж МатКорп=сталь углеродистая 20Л DN=300 P=1.6МПа РабСр=вода сетевая tрабСр=0...425 °С СпосПрисоед=фланцевый СпосУпр=привод ручной ТипЗапор/РегОрг=клин 4 Н III QA4 УХЛ 3 II Завод «Знамя Труда»</t>
  </si>
  <si>
    <t>2.ИСУП.35307838</t>
  </si>
  <si>
    <t>00NDA50AA010</t>
  </si>
  <si>
    <t xml:space="preserve">00UNA;Особые требования:_x000D_
Стыкуемая труба_x000D_
325х10мм, Сталь 20_x000D_
Тип сварного шва C-24-1;_x000D_
 Комплектно с ответными фланцами; Высота_x000D_
(габар) не более_x000D_
1100 мм;  Dраст.=311мм±0,52мм_x000D_
Соответствует ПНСТ-166-2016_x000D_
Комплектно с фланцами и крепежом </t>
  </si>
  <si>
    <t>2.ИСУП.35307839</t>
  </si>
  <si>
    <t>00NDA50AA011</t>
  </si>
  <si>
    <t>2.ИСУП.35308353</t>
  </si>
  <si>
    <t>10NDB10AA001</t>
  </si>
  <si>
    <t>2.ИСУП.35308354</t>
  </si>
  <si>
    <t>10NDB10AA002</t>
  </si>
  <si>
    <t>2.ИСУП.35307856</t>
  </si>
  <si>
    <t>00NDB10AA001</t>
  </si>
  <si>
    <t>2.ИСУП.35307857</t>
  </si>
  <si>
    <t>00NDB10AA002</t>
  </si>
  <si>
    <t>2.ИСУП.35307859</t>
  </si>
  <si>
    <t>00NDB10AA004</t>
  </si>
  <si>
    <t>2.ИСУП.35307860</t>
  </si>
  <si>
    <t>00NDB10AA005</t>
  </si>
  <si>
    <t>2.ИСУП.35307938</t>
  </si>
  <si>
    <t>00SBA50AA001</t>
  </si>
  <si>
    <t>2.ИСУП.35307939</t>
  </si>
  <si>
    <t>00SBA50AA002</t>
  </si>
  <si>
    <t>2.ИСУП.35307944</t>
  </si>
  <si>
    <t>00SBA60AA001</t>
  </si>
  <si>
    <t>2.ИСУП.35307945</t>
  </si>
  <si>
    <t>00SBA60AA002</t>
  </si>
  <si>
    <t>2.ИСУП.36929568</t>
  </si>
  <si>
    <t>00SBP43AA201</t>
  </si>
  <si>
    <t>Кран запорно-регулирующий</t>
  </si>
  <si>
    <t>Вексве тип 143</t>
  </si>
  <si>
    <t>200 </t>
  </si>
  <si>
    <t>0,5-12</t>
  </si>
  <si>
    <t>каталог VEXVE</t>
  </si>
  <si>
    <t>А-130161 пм (03-40-1220ОВ)</t>
  </si>
  <si>
    <t>A-184348</t>
  </si>
  <si>
    <t>A-184349</t>
  </si>
  <si>
    <t>00UYQ; ИТП; VEXVE, код 143025, не менее 16 ступеней предварительной настройки;  Кран запорно-регулирующий DN 25 PN 4,0 МПа Tp 200 °С, фланцевый с ручным приводом, в комплекте с ответными фланцами, прокладками и крепежом</t>
  </si>
  <si>
    <t>Кран регулирующий 143 025 МатКорп=сталь углеродистая P235GH DN=25 P=4МПа РабСр=вода tрабСр=-30...200 °С СпосПрисоед=фланцевый СпосУпр=привод ручной КонстрЗапор/РегОрг=шаровой 4 Н III QA4 Vexve</t>
  </si>
  <si>
    <t>2.ИСУП.36929577</t>
  </si>
  <si>
    <t>00SBP44AA203</t>
  </si>
  <si>
    <t xml:space="preserve">Клапан регулирующий двухходовой шаровой </t>
  </si>
  <si>
    <t>R2015-1-S1 (R210); с электроприводом LR24A-SR Belimo,</t>
  </si>
  <si>
    <t>120 </t>
  </si>
  <si>
    <t>латунь</t>
  </si>
  <si>
    <t>00UYQ; Теплоснабжение; Клапан регулирующий двухходовой шаровой R2015-1-S1 (R210), Dy 15 мм, kvs=1,0 м2/ч, Tмакс=120 °C, с электроприводом LR24A-SR Belimo, питающее напряжение 24 В, мощность 0,003 кВт</t>
  </si>
  <si>
    <t>Кран регулирующий R2015-1-S1 МатКорп=латунь DN=15 P=1.6МПа РабСр=вода tрабСр=-10...120 °С СпосПрисоед=на резьбе СпосУпр=встроенный электропривод Kvy=1м^3/ч Прив=LR24A-SR 4 Н III QA4 Belimo</t>
  </si>
  <si>
    <t>KUR_1165347</t>
  </si>
  <si>
    <t>Здание блочной обессоливающей установки (20UMX)</t>
  </si>
  <si>
    <t>2.ИСУП.5875836</t>
  </si>
  <si>
    <t>20LDB12AA202</t>
  </si>
  <si>
    <t>02-07.2-4/3т</t>
  </si>
  <si>
    <t xml:space="preserve">20UMX; tсраб=25 s; Kv=71 m^3/h; </t>
  </si>
  <si>
    <t>2.ИСУП.5875837</t>
  </si>
  <si>
    <t>20LDB12AA201</t>
  </si>
  <si>
    <t>Реакторное здание (20UJA) ; 20UKA04R026</t>
  </si>
  <si>
    <t>Реакторное здание (20UJA) ; 20UKA04R028</t>
  </si>
  <si>
    <t>фланцевый</t>
  </si>
  <si>
    <t>2.ИСУП.18548158</t>
  </si>
  <si>
    <t>21GMN11AA601</t>
  </si>
  <si>
    <t>ЛСР 02-01.2-126Т</t>
  </si>
  <si>
    <t>KUR_1199163</t>
  </si>
  <si>
    <t>Реакторное здание (20UJA) ; 20UKA04R016</t>
  </si>
  <si>
    <t xml:space="preserve">20UKA_x000D_
1. 406,4х5 -типоразмер присоединяемой трубы;   _x000D_
2. Др=398,3 мм;                                                                        3. патрубки соосны;                         _x000D_
4. Материал корпуса - ст.20;                                      _x000D_
5. Тип присоединения к трубопроводу-под приварку;                                                                              6. Нагрузки принять по НП-068-05 в соответствии с  DN, параметрами и материалом;                                                                          7. Габаритные размеры-не более 390/618 мм;                _x000D_
8. Тип разделки кромок- 1-25-1(С-42) </t>
  </si>
  <si>
    <t>2.ИСУП.18548159</t>
  </si>
  <si>
    <t>21GMN11AA602</t>
  </si>
  <si>
    <t>2.ИСУП.18548160</t>
  </si>
  <si>
    <t>22GMN20AA601</t>
  </si>
  <si>
    <t>2.ИСУП.18548161</t>
  </si>
  <si>
    <t>22GMN20AA602</t>
  </si>
  <si>
    <t>2.ИСУП.18548162</t>
  </si>
  <si>
    <t>22GMN21AA601</t>
  </si>
  <si>
    <t>2.ИСУП.18548163</t>
  </si>
  <si>
    <t>22GMN21AA602</t>
  </si>
  <si>
    <t>2.ИСУП.18548096</t>
  </si>
  <si>
    <t>20GMN10AA601</t>
  </si>
  <si>
    <t>Реакторное здание (20UJA) ; 20UKA04R014</t>
  </si>
  <si>
    <t>2.ИСУП.18548097</t>
  </si>
  <si>
    <t>20GMN10AA602</t>
  </si>
  <si>
    <t>KUR_1165317</t>
  </si>
  <si>
    <t>Блочная насосная станция (20URS) ; 20URS10R001</t>
  </si>
  <si>
    <t>2.ИСУП.5993497</t>
  </si>
  <si>
    <t>20PAB01AA001</t>
  </si>
  <si>
    <t>ЛСР 02-40.2-1Т  п.294</t>
  </si>
  <si>
    <t>20URS; Трубопрово- ды системы охлаждения электродви- гателей. Фланцевый, с ответными фланцами и крепежом</t>
  </si>
  <si>
    <t>2.ИСУП.5993498</t>
  </si>
  <si>
    <t>20PAB02AA001</t>
  </si>
  <si>
    <t>2.ИСУП.5876702</t>
  </si>
  <si>
    <t>20SGA15AA011</t>
  </si>
  <si>
    <t>20UMX; отсутствует в ЛСР; входит в состав книги KUR-P05020102-BAA0010 (А-120109пм), спецификация 20UMX-MPA0003</t>
  </si>
  <si>
    <t>2.ИСУП.5876619</t>
  </si>
  <si>
    <t>20SGA15AA004</t>
  </si>
  <si>
    <t xml:space="preserve">Затвор стальной дисковый поворотный </t>
  </si>
  <si>
    <t xml:space="preserve">по типу "Гранвэл" 3П CC FA(W)-5-300/1,6-MR, межфланцевый, с рукояткой, в комплекте с ответными фланцами </t>
  </si>
  <si>
    <t>2.ИСУП.5876620</t>
  </si>
  <si>
    <t>20SGA15AA001</t>
  </si>
  <si>
    <t>2.ИСУП.5876621</t>
  </si>
  <si>
    <t>20SGA15AA007</t>
  </si>
  <si>
    <t>2.ИСУП.5876623</t>
  </si>
  <si>
    <t>20SGA15AA002</t>
  </si>
  <si>
    <t>2.ИСУП.5876625</t>
  </si>
  <si>
    <t>20SGA15AA006</t>
  </si>
  <si>
    <t>2.ИСУП.5876703</t>
  </si>
  <si>
    <t>20SGA15AA010</t>
  </si>
  <si>
    <t>2.ИСУП.5876624</t>
  </si>
  <si>
    <t>20SGA15AA005</t>
  </si>
  <si>
    <t>2.ИСУП.5876626</t>
  </si>
  <si>
    <t>20SGA15AA003</t>
  </si>
  <si>
    <t>Сумма НДС, руб.</t>
  </si>
  <si>
    <t>«При отсутствии в графе «Примечание» спецификации явно указанных требований по интервалу массогабаритных значений, массогабаритные параметры арматуры (кроме размеров по разделке кромок) и время срабатывания указаны в спецификации как предельно допустимые (не более);
- мощности электродвигателя:
«Значения мощности электродвигателя в закупочной спецификации указаны по прототипу, требования определяются п.3.11.1 ИТТ KUR PAA-0001»</t>
  </si>
  <si>
    <t>ОТ ПОСТАВЩИКА</t>
  </si>
  <si>
    <t>Деление:</t>
  </si>
  <si>
    <t>- условные обозначения для привода (э/о и э/п), указанные в графе «Тип»:
«э/о - от электропривода (исполнение для гермозоны); э/п - от электропровода (исполнение для обслуживаемых помещений). При этом марка привода определяется поставщиком в соответствии с ИТТ, извещением к ИТТ  и предложенным типом арматуры;
- Требования к техническим параметрам, о которых в ИТТ прописано «указаны в конкурсной спецификации»  и  при этом отсутствующим в спецификации, являются необязательными»</t>
  </si>
  <si>
    <t>11. Арматуры общепромышленная</t>
  </si>
  <si>
    <t>Спецификация. Поставка арматуры общепромышленной для сооружения энергоблоков № 1,2 Курской АЭС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</si>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</sst>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dd/mm/yy;@"/>
    <numFmt numFmtId="173" formatCode="0.000"/>
    <numFmt numFmtId="174" formatCode="0.0000"/>
  </numFmts>
  <fonts count="24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Helv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14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9">
    <xf numFmtId="0" fontId="0" fillId="0" borderId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5" fillId="4" borderId="1" applyNumberFormat="0" applyAlignment="0" applyProtection="0"/>
    <xf numFmtId="0" fontId="6" fillId="11" borderId="2" applyNumberFormat="0" applyAlignment="0" applyProtection="0"/>
    <xf numFmtId="0" fontId="7" fillId="11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12" borderId="7" applyNumberFormat="0" applyAlignment="0" applyProtection="0"/>
    <xf numFmtId="0" fontId="13" fillId="0" borderId="0" applyNumberFormat="0" applyFill="0" applyBorder="0" applyAlignment="0" applyProtection="0"/>
    <xf numFmtId="0" fontId="14" fillId="13" borderId="0" applyNumberFormat="0" applyBorder="0" applyAlignment="0" applyProtection="0"/>
    <xf numFmtId="0" fontId="22" fillId="0" borderId="0"/>
    <xf numFmtId="0" fontId="1" fillId="0" borderId="0"/>
    <xf numFmtId="0" fontId="15" fillId="0" borderId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22" fillId="14" borderId="8" applyNumberFormat="0" applyFont="0" applyAlignment="0" applyProtection="0"/>
    <xf numFmtId="0" fontId="18" fillId="0" borderId="9" applyNumberFormat="0" applyFill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 wrapText="1"/>
    </xf>
    <xf numFmtId="174" fontId="1" fillId="0" borderId="10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173" fontId="1" fillId="0" borderId="10" xfId="0" applyNumberFormat="1" applyFont="1" applyBorder="1" applyAlignment="1">
      <alignment horizontal="center" vertical="center" wrapText="1"/>
    </xf>
    <xf numFmtId="1" fontId="1" fillId="0" borderId="10" xfId="0" applyNumberFormat="1" applyFont="1" applyFill="1" applyBorder="1" applyAlignment="1">
      <alignment horizontal="center" vertical="center" wrapText="1"/>
    </xf>
    <xf numFmtId="4" fontId="1" fillId="0" borderId="10" xfId="0" applyNumberFormat="1" applyFont="1" applyBorder="1" applyAlignment="1">
      <alignment horizontal="center" vertical="center" wrapText="1"/>
    </xf>
    <xf numFmtId="4" fontId="1" fillId="0" borderId="10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1" fontId="22" fillId="0" borderId="10" xfId="0" applyNumberFormat="1" applyFont="1" applyBorder="1" applyAlignment="1">
      <alignment horizontal="center" vertical="center" wrapText="1"/>
    </xf>
    <xf numFmtId="174" fontId="22" fillId="0" borderId="10" xfId="0" applyNumberFormat="1" applyFont="1" applyBorder="1" applyAlignment="1">
      <alignment horizontal="center" vertical="center" wrapText="1"/>
    </xf>
    <xf numFmtId="2" fontId="22" fillId="0" borderId="10" xfId="0" applyNumberFormat="1" applyFont="1" applyBorder="1" applyAlignment="1">
      <alignment horizontal="center" vertical="center" wrapText="1"/>
    </xf>
    <xf numFmtId="173" fontId="22" fillId="0" borderId="10" xfId="0" applyNumberFormat="1" applyFont="1" applyBorder="1" applyAlignment="1">
      <alignment horizontal="center" vertical="center" wrapText="1"/>
    </xf>
    <xf numFmtId="1" fontId="22" fillId="0" borderId="10" xfId="0" applyNumberFormat="1" applyFont="1" applyFill="1" applyBorder="1" applyAlignment="1">
      <alignment horizontal="center" vertical="center" wrapText="1"/>
    </xf>
    <xf numFmtId="4" fontId="22" fillId="0" borderId="10" xfId="0" applyNumberFormat="1" applyFont="1" applyBorder="1" applyAlignment="1">
      <alignment horizontal="center" vertical="center" wrapText="1"/>
    </xf>
    <xf numFmtId="4" fontId="22" fillId="0" borderId="10" xfId="0" applyNumberFormat="1" applyFont="1" applyFill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49" fontId="22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2" fontId="22" fillId="0" borderId="12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22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NumberFormat="1" applyFont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textRotation="90" wrapText="1"/>
    </xf>
    <xf numFmtId="49" fontId="2" fillId="0" borderId="14" xfId="0" applyNumberFormat="1" applyFont="1" applyFill="1" applyBorder="1" applyAlignment="1">
      <alignment horizontal="center" vertical="center" textRotation="90" wrapText="1"/>
    </xf>
    <xf numFmtId="0" fontId="2" fillId="0" borderId="14" xfId="0" applyFont="1" applyFill="1" applyBorder="1" applyAlignment="1">
      <alignment horizontal="center" vertical="center" textRotation="90" wrapText="1"/>
    </xf>
    <xf numFmtId="0" fontId="2" fillId="0" borderId="14" xfId="19" applyFont="1" applyFill="1" applyBorder="1" applyAlignment="1">
      <alignment horizontal="center" vertical="center" textRotation="90" wrapText="1"/>
    </xf>
    <xf numFmtId="2" fontId="2" fillId="0" borderId="14" xfId="0" applyNumberFormat="1" applyFont="1" applyFill="1" applyBorder="1" applyAlignment="1">
      <alignment horizontal="center" vertical="center" textRotation="90" wrapText="1"/>
    </xf>
    <xf numFmtId="0" fontId="2" fillId="0" borderId="18" xfId="0" applyFont="1" applyFill="1" applyBorder="1" applyAlignment="1">
      <alignment horizontal="center" vertical="center" textRotation="90" wrapText="1"/>
    </xf>
    <xf numFmtId="0" fontId="2" fillId="0" borderId="17" xfId="0" applyFont="1" applyFill="1" applyBorder="1" applyAlignment="1">
      <alignment horizontal="center" vertical="center" textRotation="90" wrapText="1"/>
    </xf>
    <xf numFmtId="49" fontId="2" fillId="0" borderId="14" xfId="20" applyNumberFormat="1" applyFont="1" applyFill="1" applyBorder="1" applyAlignment="1">
      <alignment horizontal="center" vertical="center" textRotation="90" wrapText="1"/>
    </xf>
    <xf numFmtId="0" fontId="2" fillId="0" borderId="14" xfId="0" applyNumberFormat="1" applyFont="1" applyFill="1" applyBorder="1" applyAlignment="1">
      <alignment horizontal="center" vertical="center" textRotation="90" wrapText="1"/>
    </xf>
    <xf numFmtId="172" fontId="21" fillId="0" borderId="14" xfId="0" applyNumberFormat="1" applyFont="1" applyFill="1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/>
    </xf>
    <xf numFmtId="0" fontId="23" fillId="0" borderId="13" xfId="0" applyFon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9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/>
    <cellStyle name="Обычный_Атоммашэкспорт" xfId="19"/>
    <cellStyle name="Обычный_СПЛАВ" xfId="20"/>
    <cellStyle name="Плохой" xfId="21" builtinId="27" customBuiltin="1"/>
    <cellStyle name="Пояснение" xfId="22" builtinId="53" customBuiltin="1"/>
    <cellStyle name="Примечание" xfId="23" builtinId="10" customBuiltin="1"/>
    <cellStyle name="Примечание 2" xfId="24"/>
    <cellStyle name="Связанная ячейка" xfId="25" builtinId="24" customBuiltin="1"/>
    <cellStyle name="Стиль 1" xfId="26"/>
    <cellStyle name="Текст предупреждения" xfId="27" builtinId="11" customBuiltin="1"/>
    <cellStyle name="Хороший" xfId="28" builtinId="26" customBuiltin="1"/>
  </cellStyles>
  <dxfs count="43"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73" formatCode="0.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74" formatCode="0.0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3:AO84" totalsRowShown="0" headerRowDxfId="1" tableBorderDxfId="0">
  <autoFilter ref="A3:AO84"/>
  <tableColumns count="41">
    <tableColumn id="1" name="№ п/п" dataDxfId="42"/>
    <tableColumn id="2" name="Идентификатор" dataDxfId="41"/>
    <tableColumn id="3" name="Маркировка арматуры" dataDxfId="40"/>
    <tableColumn id="4" name="Наименование" dataDxfId="39"/>
    <tableColumn id="5" name="Тип" dataDxfId="38"/>
    <tableColumn id="6" name="Классификационное обозначение арматуры по НП-068-05" dataDxfId="37"/>
    <tableColumn id="7" name="Категория ОК" dataDxfId="36"/>
    <tableColumn id="8" name="Оборудование/Материалы" dataDxfId="35"/>
    <tableColumn id="9" name="DN(арматуры), мм" dataDxfId="34"/>
    <tableColumn id="10" name="Pp (арматура АЭС), Pу (общепром. арматура), МПа" dataDxfId="33"/>
    <tableColumn id="11" name="Tp(арматуры), °С" dataDxfId="32"/>
    <tableColumn id="12" name="Рабочая среда" dataDxfId="31"/>
    <tableColumn id="13" name="Kv,м3/ч(для регулиру-ющих клапанов)" dataDxfId="30"/>
    <tableColumn id="14" name="Масса,кг" dataDxfId="29"/>
    <tableColumn id="15" name="Способ управления" dataDxfId="28"/>
    <tableColumn id="16" name="Тип электропривода" dataDxfId="27"/>
    <tableColumn id="17" name="Мощность электро-двигателя, кВт" dataDxfId="26"/>
    <tableColumn id="18" name="Материал корпуса арматуры" dataDxfId="25"/>
    <tableColumn id="19" name="Способ присоединения" dataDxfId="24"/>
    <tableColumn id="20" name="ТУ" dataDxfId="23"/>
    <tableColumn id="21" name="ИТТ" dataDxfId="22"/>
    <tableColumn id="22" name="Смета №" dataDxfId="21"/>
    <tableColumn id="23" name="Номер чертежа" dataDxfId="20"/>
    <tableColumn id="24" name="Позиция по спецификации чертежа" dataDxfId="19"/>
    <tableColumn id="25" name="Номер з/сп" dataDxfId="18"/>
    <tableColumn id="26" name="Класс и группа трубопровода" dataDxfId="17"/>
    <tableColumn id="27" name="Категория сейсмостойкос-ти трубопровода" dataDxfId="16"/>
    <tableColumn id="28" name="Количество, шт" dataDxfId="15"/>
    <tableColumn id="29" name="Цена за ед., без НДС, руб." dataDxfId="14"/>
    <tableColumn id="30" name="Сумма без НДС, руб." dataDxfId="13">
      <calculatedColumnFormula>AC4*AB4</calculatedColumnFormula>
    </tableColumn>
    <tableColumn id="31" name="Сумма НДС, руб." dataDxfId="12">
      <calculatedColumnFormula>AD4*0.18</calculatedColumnFormula>
    </tableColumn>
    <tableColumn id="32" name="Сумма с НДС, руб." dataDxfId="11">
      <calculatedColumnFormula>AE4+AD4</calculatedColumnFormula>
    </tableColumn>
    <tableColumn id="33" name="Объект проектирования" dataDxfId="10"/>
    <tableColumn id="34" name="Завод-изготовитель" dataDxfId="9"/>
    <tableColumn id="35" name="Примечание" dataDxfId="8"/>
    <tableColumn id="36" name="Срок поставки" dataDxfId="7"/>
    <tableColumn id="37" name="Разработчик РД" dataDxfId="6"/>
    <tableColumn id="38" name="Стоимость изделия в ценах 2000 года, руб." dataDxfId="5"/>
    <tableColumn id="39" name="Код ЕОС НСИ (GID)" dataDxfId="4"/>
    <tableColumn id="40" name="Имя ЕОС НСИ" dataDxfId="3"/>
    <tableColumn id="41" name="Деление: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96"/>
  <sheetViews>
    <sheetView tabSelected="1" view="pageBreakPreview" topLeftCell="A3" zoomScale="75" zoomScaleNormal="100" zoomScaleSheetLayoutView="75" workbookViewId="0">
      <selection activeCell="A3" sqref="A3:AO84"/>
    </sheetView>
  </sheetViews>
  <sheetFormatPr defaultColWidth="9.109375" defaultRowHeight="13.2" x14ac:dyDescent="0.25"/>
  <cols>
    <col min="1" max="1" width="8.5546875" style="2" customWidth="1"/>
    <col min="2" max="2" width="18.33203125" style="2" customWidth="1"/>
    <col min="3" max="3" width="25.21875" style="2" customWidth="1"/>
    <col min="4" max="4" width="20.5546875" style="2" customWidth="1"/>
    <col min="5" max="5" width="26.88671875" style="2" customWidth="1"/>
    <col min="6" max="6" width="59.5546875" style="1" customWidth="1"/>
    <col min="7" max="7" width="16.109375" style="1" customWidth="1"/>
    <col min="8" max="8" width="29.21875" style="1" customWidth="1"/>
    <col min="9" max="9" width="20.33203125" style="1" customWidth="1"/>
    <col min="10" max="10" width="52" style="1" customWidth="1"/>
    <col min="11" max="11" width="19.44140625" style="1" customWidth="1"/>
    <col min="12" max="12" width="17.77734375" style="1" customWidth="1"/>
    <col min="13" max="13" width="40.109375" style="1" customWidth="1"/>
    <col min="14" max="14" width="11.44140625" style="3" customWidth="1"/>
    <col min="15" max="15" width="22.33203125" style="1" customWidth="1"/>
    <col min="16" max="16" width="23.109375" style="1" customWidth="1"/>
    <col min="17" max="17" width="36" style="1" customWidth="1"/>
    <col min="18" max="18" width="31.21875" style="1" customWidth="1"/>
    <col min="19" max="19" width="25.88671875" style="1" customWidth="1"/>
    <col min="20" max="20" width="16.5546875" style="1" customWidth="1"/>
    <col min="21" max="21" width="22.33203125" style="1" customWidth="1"/>
    <col min="22" max="22" width="11.5546875" style="1" customWidth="1"/>
    <col min="23" max="23" width="18.109375" style="1" customWidth="1"/>
    <col min="24" max="24" width="38.21875" style="1" customWidth="1"/>
    <col min="25" max="25" width="13.6640625" style="1" customWidth="1"/>
    <col min="26" max="26" width="31.88671875" style="1" customWidth="1"/>
    <col min="27" max="27" width="45" style="1" customWidth="1"/>
    <col min="28" max="28" width="17.88671875" style="1" customWidth="1"/>
    <col min="29" max="29" width="28.77734375" style="3" customWidth="1"/>
    <col min="30" max="30" width="23" style="3" customWidth="1"/>
    <col min="31" max="31" width="19" style="3" customWidth="1"/>
    <col min="32" max="32" width="20.5546875" style="3" customWidth="1"/>
    <col min="33" max="33" width="26.77734375" style="1" customWidth="1"/>
    <col min="34" max="34" width="22.5546875" style="1" customWidth="1"/>
    <col min="35" max="35" width="49.109375" style="4" customWidth="1"/>
    <col min="36" max="36" width="17.21875" style="1" customWidth="1"/>
    <col min="37" max="37" width="18.77734375" style="2" customWidth="1"/>
    <col min="38" max="38" width="45" style="3" customWidth="1"/>
    <col min="39" max="39" width="20.88671875" style="29" customWidth="1"/>
    <col min="40" max="40" width="44.6640625" style="29" customWidth="1"/>
    <col min="41" max="41" width="27.6640625" style="37" customWidth="1"/>
    <col min="42" max="16384" width="9.109375" style="29"/>
  </cols>
  <sheetData>
    <row r="2" spans="1:41" ht="17.399999999999999" x14ac:dyDescent="0.25">
      <c r="A2" s="52" t="s">
        <v>393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"/>
    </row>
    <row r="3" spans="1:41" ht="159" customHeight="1" x14ac:dyDescent="0.25">
      <c r="A3" s="41" t="s">
        <v>26</v>
      </c>
      <c r="B3" s="42" t="s">
        <v>0</v>
      </c>
      <c r="C3" s="43" t="s">
        <v>1</v>
      </c>
      <c r="D3" s="43" t="s">
        <v>2</v>
      </c>
      <c r="E3" s="43" t="s">
        <v>3</v>
      </c>
      <c r="F3" s="43" t="s">
        <v>38</v>
      </c>
      <c r="G3" s="43" t="s">
        <v>35</v>
      </c>
      <c r="H3" s="43" t="s">
        <v>4</v>
      </c>
      <c r="I3" s="42" t="s">
        <v>5</v>
      </c>
      <c r="J3" s="42" t="s">
        <v>6</v>
      </c>
      <c r="K3" s="43" t="s">
        <v>7</v>
      </c>
      <c r="L3" s="43" t="s">
        <v>8</v>
      </c>
      <c r="M3" s="44" t="s">
        <v>31</v>
      </c>
      <c r="N3" s="45" t="s">
        <v>9</v>
      </c>
      <c r="O3" s="43" t="s">
        <v>10</v>
      </c>
      <c r="P3" s="43" t="s">
        <v>30</v>
      </c>
      <c r="Q3" s="46" t="s">
        <v>11</v>
      </c>
      <c r="R3" s="43" t="s">
        <v>12</v>
      </c>
      <c r="S3" s="47" t="s">
        <v>13</v>
      </c>
      <c r="T3" s="47" t="s">
        <v>14</v>
      </c>
      <c r="U3" s="42" t="s">
        <v>36</v>
      </c>
      <c r="V3" s="43" t="s">
        <v>15</v>
      </c>
      <c r="W3" s="43" t="s">
        <v>16</v>
      </c>
      <c r="X3" s="43" t="s">
        <v>17</v>
      </c>
      <c r="Y3" s="43" t="s">
        <v>18</v>
      </c>
      <c r="Z3" s="43" t="s">
        <v>19</v>
      </c>
      <c r="AA3" s="43" t="s">
        <v>20</v>
      </c>
      <c r="AB3" s="43" t="s">
        <v>21</v>
      </c>
      <c r="AC3" s="48" t="s">
        <v>27</v>
      </c>
      <c r="AD3" s="48" t="s">
        <v>28</v>
      </c>
      <c r="AE3" s="48" t="s">
        <v>387</v>
      </c>
      <c r="AF3" s="48" t="s">
        <v>29</v>
      </c>
      <c r="AG3" s="42" t="s">
        <v>22</v>
      </c>
      <c r="AH3" s="43" t="s">
        <v>23</v>
      </c>
      <c r="AI3" s="49" t="s">
        <v>24</v>
      </c>
      <c r="AJ3" s="50" t="s">
        <v>32</v>
      </c>
      <c r="AK3" s="42" t="s">
        <v>25</v>
      </c>
      <c r="AL3" s="42" t="s">
        <v>33</v>
      </c>
      <c r="AM3" s="42" t="s">
        <v>34</v>
      </c>
      <c r="AN3" s="42" t="s">
        <v>37</v>
      </c>
      <c r="AO3" s="51" t="s">
        <v>390</v>
      </c>
    </row>
    <row r="4" spans="1:41" ht="14.25" customHeight="1" x14ac:dyDescent="0.25">
      <c r="A4" s="39">
        <v>1</v>
      </c>
      <c r="B4" s="15">
        <f>A4+1</f>
        <v>2</v>
      </c>
      <c r="C4" s="15">
        <f t="shared" ref="C4:J4" si="0">B4+1</f>
        <v>3</v>
      </c>
      <c r="D4" s="15">
        <f t="shared" si="0"/>
        <v>4</v>
      </c>
      <c r="E4" s="15">
        <f t="shared" si="0"/>
        <v>5</v>
      </c>
      <c r="F4" s="15">
        <f t="shared" si="0"/>
        <v>6</v>
      </c>
      <c r="G4" s="15">
        <f t="shared" si="0"/>
        <v>7</v>
      </c>
      <c r="H4" s="15">
        <f t="shared" si="0"/>
        <v>8</v>
      </c>
      <c r="I4" s="15">
        <f t="shared" si="0"/>
        <v>9</v>
      </c>
      <c r="J4" s="15">
        <f t="shared" si="0"/>
        <v>10</v>
      </c>
      <c r="K4" s="15">
        <f t="shared" ref="K4:AB4" si="1">J4+1</f>
        <v>11</v>
      </c>
      <c r="L4" s="15">
        <f t="shared" si="1"/>
        <v>12</v>
      </c>
      <c r="M4" s="15">
        <f t="shared" si="1"/>
        <v>13</v>
      </c>
      <c r="N4" s="15">
        <f t="shared" si="1"/>
        <v>14</v>
      </c>
      <c r="O4" s="15">
        <f t="shared" si="1"/>
        <v>15</v>
      </c>
      <c r="P4" s="15">
        <f t="shared" si="1"/>
        <v>16</v>
      </c>
      <c r="Q4" s="15">
        <f t="shared" si="1"/>
        <v>17</v>
      </c>
      <c r="R4" s="15">
        <f t="shared" si="1"/>
        <v>18</v>
      </c>
      <c r="S4" s="15">
        <f t="shared" si="1"/>
        <v>19</v>
      </c>
      <c r="T4" s="15">
        <f t="shared" si="1"/>
        <v>20</v>
      </c>
      <c r="U4" s="15">
        <f t="shared" si="1"/>
        <v>21</v>
      </c>
      <c r="V4" s="15">
        <f t="shared" si="1"/>
        <v>22</v>
      </c>
      <c r="W4" s="15">
        <f t="shared" si="1"/>
        <v>23</v>
      </c>
      <c r="X4" s="15">
        <f t="shared" si="1"/>
        <v>24</v>
      </c>
      <c r="Y4" s="15">
        <f t="shared" si="1"/>
        <v>25</v>
      </c>
      <c r="Z4" s="15">
        <f t="shared" si="1"/>
        <v>26</v>
      </c>
      <c r="AA4" s="15">
        <f t="shared" si="1"/>
        <v>27</v>
      </c>
      <c r="AB4" s="15">
        <f t="shared" si="1"/>
        <v>28</v>
      </c>
      <c r="AC4" s="15">
        <f t="shared" ref="AC4:AN4" si="2">AB4+1</f>
        <v>29</v>
      </c>
      <c r="AD4" s="15">
        <f t="shared" si="2"/>
        <v>30</v>
      </c>
      <c r="AE4" s="15">
        <f t="shared" si="2"/>
        <v>31</v>
      </c>
      <c r="AF4" s="15">
        <f t="shared" si="2"/>
        <v>32</v>
      </c>
      <c r="AG4" s="15">
        <f t="shared" si="2"/>
        <v>33</v>
      </c>
      <c r="AH4" s="15">
        <f t="shared" si="2"/>
        <v>34</v>
      </c>
      <c r="AI4" s="15">
        <f t="shared" si="2"/>
        <v>35</v>
      </c>
      <c r="AJ4" s="15">
        <f t="shared" si="2"/>
        <v>36</v>
      </c>
      <c r="AK4" s="15">
        <f t="shared" si="2"/>
        <v>37</v>
      </c>
      <c r="AL4" s="15">
        <f t="shared" si="2"/>
        <v>38</v>
      </c>
      <c r="AM4" s="15">
        <f t="shared" si="2"/>
        <v>39</v>
      </c>
      <c r="AN4" s="15">
        <f t="shared" si="2"/>
        <v>40</v>
      </c>
      <c r="AO4" s="38"/>
    </row>
    <row r="5" spans="1:41" s="30" customFormat="1" ht="79.2" x14ac:dyDescent="0.25">
      <c r="A5" s="40" t="s">
        <v>394</v>
      </c>
      <c r="B5" s="36" t="s">
        <v>58</v>
      </c>
      <c r="C5" s="6" t="s">
        <v>59</v>
      </c>
      <c r="D5" s="6" t="s">
        <v>60</v>
      </c>
      <c r="E5" s="6" t="s">
        <v>61</v>
      </c>
      <c r="F5" s="6" t="s">
        <v>49</v>
      </c>
      <c r="G5" s="6" t="s">
        <v>45</v>
      </c>
      <c r="H5" s="6" t="s">
        <v>39</v>
      </c>
      <c r="I5" s="6">
        <v>100</v>
      </c>
      <c r="J5" s="7">
        <v>1.6</v>
      </c>
      <c r="K5" s="6">
        <v>300</v>
      </c>
      <c r="L5" s="6" t="s">
        <v>51</v>
      </c>
      <c r="M5" s="6"/>
      <c r="N5" s="8">
        <v>55</v>
      </c>
      <c r="O5" s="6" t="s">
        <v>41</v>
      </c>
      <c r="P5" s="6"/>
      <c r="Q5" s="9" t="s">
        <v>62</v>
      </c>
      <c r="R5" s="6" t="s">
        <v>42</v>
      </c>
      <c r="S5" s="6" t="s">
        <v>57</v>
      </c>
      <c r="T5" s="6" t="s">
        <v>63</v>
      </c>
      <c r="U5" s="27" t="s">
        <v>44</v>
      </c>
      <c r="V5" s="6" t="s">
        <v>64</v>
      </c>
      <c r="W5" s="10"/>
      <c r="X5" s="6"/>
      <c r="Y5" s="6" t="s">
        <v>65</v>
      </c>
      <c r="Z5" s="6" t="s">
        <v>66</v>
      </c>
      <c r="AA5" s="6" t="s">
        <v>47</v>
      </c>
      <c r="AB5" s="6">
        <v>1</v>
      </c>
      <c r="AC5" s="11"/>
      <c r="AD5" s="12">
        <f t="shared" ref="AD5:AD16" si="3">AC5*AB5</f>
        <v>0</v>
      </c>
      <c r="AE5" s="12">
        <f t="shared" ref="AE5:AE16" si="4">AD5*0.18</f>
        <v>0</v>
      </c>
      <c r="AF5" s="12">
        <f t="shared" ref="AF5:AF16" si="5">AE5+AD5</f>
        <v>0</v>
      </c>
      <c r="AG5" s="8" t="s">
        <v>67</v>
      </c>
      <c r="AH5" s="8"/>
      <c r="AI5" s="31" t="s">
        <v>68</v>
      </c>
      <c r="AJ5" s="14">
        <v>43770</v>
      </c>
      <c r="AK5" s="13" t="s">
        <v>69</v>
      </c>
      <c r="AL5" s="8">
        <v>8308.89</v>
      </c>
      <c r="AM5" s="27">
        <v>976736</v>
      </c>
      <c r="AN5" s="27" t="s">
        <v>70</v>
      </c>
      <c r="AO5" s="5" t="s">
        <v>392</v>
      </c>
    </row>
    <row r="6" spans="1:41" s="30" customFormat="1" ht="79.2" x14ac:dyDescent="0.25">
      <c r="A6" s="40" t="s">
        <v>395</v>
      </c>
      <c r="B6" s="36" t="s">
        <v>71</v>
      </c>
      <c r="C6" s="6" t="s">
        <v>72</v>
      </c>
      <c r="D6" s="6" t="s">
        <v>60</v>
      </c>
      <c r="E6" s="6" t="s">
        <v>61</v>
      </c>
      <c r="F6" s="6" t="s">
        <v>49</v>
      </c>
      <c r="G6" s="6" t="s">
        <v>45</v>
      </c>
      <c r="H6" s="6" t="s">
        <v>39</v>
      </c>
      <c r="I6" s="6">
        <v>100</v>
      </c>
      <c r="J6" s="7">
        <v>1.6</v>
      </c>
      <c r="K6" s="6">
        <v>300</v>
      </c>
      <c r="L6" s="6" t="s">
        <v>51</v>
      </c>
      <c r="M6" s="6"/>
      <c r="N6" s="8">
        <v>55</v>
      </c>
      <c r="O6" s="6" t="s">
        <v>41</v>
      </c>
      <c r="P6" s="6"/>
      <c r="Q6" s="9" t="s">
        <v>62</v>
      </c>
      <c r="R6" s="6" t="s">
        <v>42</v>
      </c>
      <c r="S6" s="6" t="s">
        <v>57</v>
      </c>
      <c r="T6" s="6" t="s">
        <v>63</v>
      </c>
      <c r="U6" s="27" t="s">
        <v>44</v>
      </c>
      <c r="V6" s="6" t="s">
        <v>64</v>
      </c>
      <c r="W6" s="10"/>
      <c r="X6" s="6"/>
      <c r="Y6" s="6" t="s">
        <v>65</v>
      </c>
      <c r="Z6" s="6" t="s">
        <v>66</v>
      </c>
      <c r="AA6" s="6" t="s">
        <v>47</v>
      </c>
      <c r="AB6" s="6">
        <v>1</v>
      </c>
      <c r="AC6" s="11"/>
      <c r="AD6" s="12">
        <f t="shared" si="3"/>
        <v>0</v>
      </c>
      <c r="AE6" s="12">
        <f t="shared" si="4"/>
        <v>0</v>
      </c>
      <c r="AF6" s="12">
        <f t="shared" si="5"/>
        <v>0</v>
      </c>
      <c r="AG6" s="8" t="s">
        <v>67</v>
      </c>
      <c r="AH6" s="8"/>
      <c r="AI6" s="31" t="s">
        <v>68</v>
      </c>
      <c r="AJ6" s="14">
        <v>43770</v>
      </c>
      <c r="AK6" s="13" t="s">
        <v>69</v>
      </c>
      <c r="AL6" s="8">
        <v>8308.89</v>
      </c>
      <c r="AM6" s="27">
        <v>976736</v>
      </c>
      <c r="AN6" s="27" t="s">
        <v>70</v>
      </c>
      <c r="AO6" s="5" t="s">
        <v>392</v>
      </c>
    </row>
    <row r="7" spans="1:41" s="30" customFormat="1" ht="132" x14ac:dyDescent="0.25">
      <c r="A7" s="40" t="s">
        <v>396</v>
      </c>
      <c r="B7" s="36" t="s">
        <v>86</v>
      </c>
      <c r="C7" s="6" t="s">
        <v>87</v>
      </c>
      <c r="D7" s="6" t="s">
        <v>79</v>
      </c>
      <c r="E7" s="6" t="s">
        <v>88</v>
      </c>
      <c r="F7" s="6" t="s">
        <v>49</v>
      </c>
      <c r="G7" s="6" t="s">
        <v>50</v>
      </c>
      <c r="H7" s="6" t="s">
        <v>39</v>
      </c>
      <c r="I7" s="6">
        <v>800</v>
      </c>
      <c r="J7" s="7">
        <v>2.5</v>
      </c>
      <c r="K7" s="6">
        <v>250</v>
      </c>
      <c r="L7" s="6" t="s">
        <v>80</v>
      </c>
      <c r="M7" s="6"/>
      <c r="N7" s="8">
        <v>6240</v>
      </c>
      <c r="O7" s="6" t="s">
        <v>41</v>
      </c>
      <c r="P7" s="6"/>
      <c r="Q7" s="9" t="s">
        <v>48</v>
      </c>
      <c r="R7" s="6" t="s">
        <v>42</v>
      </c>
      <c r="S7" s="6" t="s">
        <v>46</v>
      </c>
      <c r="T7" s="6" t="s">
        <v>81</v>
      </c>
      <c r="U7" s="27" t="s">
        <v>44</v>
      </c>
      <c r="V7" s="6" t="s">
        <v>82</v>
      </c>
      <c r="W7" s="10"/>
      <c r="X7" s="6"/>
      <c r="Y7" s="6" t="s">
        <v>83</v>
      </c>
      <c r="Z7" s="6" t="s">
        <v>56</v>
      </c>
      <c r="AA7" s="6" t="s">
        <v>75</v>
      </c>
      <c r="AB7" s="6">
        <v>1</v>
      </c>
      <c r="AC7" s="11"/>
      <c r="AD7" s="12">
        <f t="shared" si="3"/>
        <v>0</v>
      </c>
      <c r="AE7" s="12">
        <f t="shared" si="4"/>
        <v>0</v>
      </c>
      <c r="AF7" s="12">
        <f t="shared" si="5"/>
        <v>0</v>
      </c>
      <c r="AG7" s="8" t="s">
        <v>84</v>
      </c>
      <c r="AH7" s="8"/>
      <c r="AI7" s="31" t="s">
        <v>89</v>
      </c>
      <c r="AJ7" s="14">
        <v>44071</v>
      </c>
      <c r="AK7" s="13" t="s">
        <v>85</v>
      </c>
      <c r="AL7" s="8">
        <v>292157.77</v>
      </c>
      <c r="AM7" s="27">
        <v>1094909</v>
      </c>
      <c r="AN7" s="27" t="s">
        <v>90</v>
      </c>
      <c r="AO7" s="5" t="s">
        <v>392</v>
      </c>
    </row>
    <row r="8" spans="1:41" s="30" customFormat="1" ht="92.4" x14ac:dyDescent="0.25">
      <c r="A8" s="40" t="s">
        <v>397</v>
      </c>
      <c r="B8" s="36" t="s">
        <v>91</v>
      </c>
      <c r="C8" s="6" t="s">
        <v>92</v>
      </c>
      <c r="D8" s="6" t="s">
        <v>93</v>
      </c>
      <c r="E8" s="6" t="s">
        <v>94</v>
      </c>
      <c r="F8" s="6" t="s">
        <v>49</v>
      </c>
      <c r="G8" s="6" t="s">
        <v>50</v>
      </c>
      <c r="H8" s="6" t="s">
        <v>39</v>
      </c>
      <c r="I8" s="6">
        <v>80</v>
      </c>
      <c r="J8" s="7">
        <v>2.5</v>
      </c>
      <c r="K8" s="6">
        <v>600</v>
      </c>
      <c r="L8" s="6" t="s">
        <v>80</v>
      </c>
      <c r="M8" s="6"/>
      <c r="N8" s="8">
        <v>93</v>
      </c>
      <c r="O8" s="6" t="s">
        <v>41</v>
      </c>
      <c r="P8" s="6"/>
      <c r="Q8" s="9" t="s">
        <v>95</v>
      </c>
      <c r="R8" s="6" t="s">
        <v>42</v>
      </c>
      <c r="S8" s="6" t="s">
        <v>57</v>
      </c>
      <c r="T8" s="6" t="s">
        <v>96</v>
      </c>
      <c r="U8" s="27" t="s">
        <v>44</v>
      </c>
      <c r="V8" s="6" t="s">
        <v>82</v>
      </c>
      <c r="W8" s="10"/>
      <c r="X8" s="6"/>
      <c r="Y8" s="6" t="s">
        <v>83</v>
      </c>
      <c r="Z8" s="6" t="s">
        <v>56</v>
      </c>
      <c r="AA8" s="6" t="s">
        <v>75</v>
      </c>
      <c r="AB8" s="6">
        <v>1</v>
      </c>
      <c r="AC8" s="11"/>
      <c r="AD8" s="12">
        <f t="shared" si="3"/>
        <v>0</v>
      </c>
      <c r="AE8" s="12">
        <f t="shared" si="4"/>
        <v>0</v>
      </c>
      <c r="AF8" s="12">
        <f t="shared" si="5"/>
        <v>0</v>
      </c>
      <c r="AG8" s="8" t="s">
        <v>84</v>
      </c>
      <c r="AH8" s="8"/>
      <c r="AI8" s="31" t="s">
        <v>97</v>
      </c>
      <c r="AJ8" s="14">
        <v>44071</v>
      </c>
      <c r="AK8" s="13" t="s">
        <v>85</v>
      </c>
      <c r="AL8" s="8">
        <v>95954.55</v>
      </c>
      <c r="AM8" s="27">
        <v>1095989</v>
      </c>
      <c r="AN8" s="27" t="s">
        <v>98</v>
      </c>
      <c r="AO8" s="5" t="s">
        <v>392</v>
      </c>
    </row>
    <row r="9" spans="1:41" ht="79.2" x14ac:dyDescent="0.25">
      <c r="A9" s="40" t="s">
        <v>398</v>
      </c>
      <c r="B9" s="36" t="s">
        <v>104</v>
      </c>
      <c r="C9" s="16" t="s">
        <v>105</v>
      </c>
      <c r="D9" s="16" t="s">
        <v>106</v>
      </c>
      <c r="E9" s="16" t="s">
        <v>107</v>
      </c>
      <c r="F9" s="16" t="s">
        <v>49</v>
      </c>
      <c r="G9" s="16" t="s">
        <v>50</v>
      </c>
      <c r="H9" s="16" t="s">
        <v>39</v>
      </c>
      <c r="I9" s="16">
        <v>300</v>
      </c>
      <c r="J9" s="17">
        <v>1.6</v>
      </c>
      <c r="K9" s="16">
        <v>200</v>
      </c>
      <c r="L9" s="16" t="s">
        <v>54</v>
      </c>
      <c r="M9" s="16"/>
      <c r="N9" s="18">
        <v>195</v>
      </c>
      <c r="O9" s="16" t="s">
        <v>73</v>
      </c>
      <c r="P9" s="16"/>
      <c r="Q9" s="19"/>
      <c r="R9" s="16" t="s">
        <v>42</v>
      </c>
      <c r="S9" s="16" t="s">
        <v>99</v>
      </c>
      <c r="T9" s="16"/>
      <c r="U9" s="27" t="s">
        <v>44</v>
      </c>
      <c r="V9" s="16" t="s">
        <v>108</v>
      </c>
      <c r="W9" s="20"/>
      <c r="X9" s="16"/>
      <c r="Y9" s="16" t="s">
        <v>78</v>
      </c>
      <c r="Z9" s="16" t="s">
        <v>66</v>
      </c>
      <c r="AA9" s="16" t="s">
        <v>75</v>
      </c>
      <c r="AB9" s="16">
        <v>1</v>
      </c>
      <c r="AC9" s="21"/>
      <c r="AD9" s="22">
        <f t="shared" si="3"/>
        <v>0</v>
      </c>
      <c r="AE9" s="22">
        <f t="shared" si="4"/>
        <v>0</v>
      </c>
      <c r="AF9" s="22">
        <f t="shared" si="5"/>
        <v>0</v>
      </c>
      <c r="AG9" s="18" t="s">
        <v>109</v>
      </c>
      <c r="AH9" s="18"/>
      <c r="AI9" s="31" t="s">
        <v>110</v>
      </c>
      <c r="AJ9" s="28">
        <v>44381</v>
      </c>
      <c r="AK9" s="23" t="s">
        <v>111</v>
      </c>
      <c r="AL9" s="18">
        <v>11951.28</v>
      </c>
      <c r="AM9" s="27">
        <v>1096437</v>
      </c>
      <c r="AN9" s="27" t="s">
        <v>112</v>
      </c>
      <c r="AO9" s="5" t="s">
        <v>392</v>
      </c>
    </row>
    <row r="10" spans="1:41" ht="79.2" x14ac:dyDescent="0.25">
      <c r="A10" s="40" t="s">
        <v>399</v>
      </c>
      <c r="B10" s="36" t="s">
        <v>113</v>
      </c>
      <c r="C10" s="16" t="s">
        <v>114</v>
      </c>
      <c r="D10" s="16" t="s">
        <v>106</v>
      </c>
      <c r="E10" s="16" t="s">
        <v>107</v>
      </c>
      <c r="F10" s="16" t="s">
        <v>49</v>
      </c>
      <c r="G10" s="16" t="s">
        <v>50</v>
      </c>
      <c r="H10" s="16" t="s">
        <v>39</v>
      </c>
      <c r="I10" s="16">
        <v>300</v>
      </c>
      <c r="J10" s="17">
        <v>1.6</v>
      </c>
      <c r="K10" s="16">
        <v>200</v>
      </c>
      <c r="L10" s="16" t="s">
        <v>54</v>
      </c>
      <c r="M10" s="16"/>
      <c r="N10" s="18">
        <v>195</v>
      </c>
      <c r="O10" s="16" t="s">
        <v>73</v>
      </c>
      <c r="P10" s="16"/>
      <c r="Q10" s="19"/>
      <c r="R10" s="16" t="s">
        <v>42</v>
      </c>
      <c r="S10" s="16" t="s">
        <v>99</v>
      </c>
      <c r="T10" s="16"/>
      <c r="U10" s="27" t="s">
        <v>44</v>
      </c>
      <c r="V10" s="16" t="s">
        <v>108</v>
      </c>
      <c r="W10" s="20"/>
      <c r="X10" s="16"/>
      <c r="Y10" s="16" t="s">
        <v>78</v>
      </c>
      <c r="Z10" s="16" t="s">
        <v>66</v>
      </c>
      <c r="AA10" s="16" t="s">
        <v>75</v>
      </c>
      <c r="AB10" s="16">
        <v>1</v>
      </c>
      <c r="AC10" s="21"/>
      <c r="AD10" s="22">
        <f t="shared" si="3"/>
        <v>0</v>
      </c>
      <c r="AE10" s="22">
        <f t="shared" si="4"/>
        <v>0</v>
      </c>
      <c r="AF10" s="22">
        <f t="shared" si="5"/>
        <v>0</v>
      </c>
      <c r="AG10" s="18" t="s">
        <v>109</v>
      </c>
      <c r="AH10" s="18"/>
      <c r="AI10" s="31" t="s">
        <v>110</v>
      </c>
      <c r="AJ10" s="28">
        <v>44381</v>
      </c>
      <c r="AK10" s="23" t="s">
        <v>111</v>
      </c>
      <c r="AL10" s="18">
        <v>11951.28</v>
      </c>
      <c r="AM10" s="27">
        <v>1096437</v>
      </c>
      <c r="AN10" s="27" t="s">
        <v>112</v>
      </c>
      <c r="AO10" s="5" t="s">
        <v>392</v>
      </c>
    </row>
    <row r="11" spans="1:41" ht="79.2" x14ac:dyDescent="0.25">
      <c r="A11" s="40" t="s">
        <v>400</v>
      </c>
      <c r="B11" s="36" t="s">
        <v>115</v>
      </c>
      <c r="C11" s="16" t="s">
        <v>116</v>
      </c>
      <c r="D11" s="16" t="s">
        <v>106</v>
      </c>
      <c r="E11" s="16" t="s">
        <v>107</v>
      </c>
      <c r="F11" s="16" t="s">
        <v>49</v>
      </c>
      <c r="G11" s="16" t="s">
        <v>50</v>
      </c>
      <c r="H11" s="16" t="s">
        <v>39</v>
      </c>
      <c r="I11" s="16">
        <v>300</v>
      </c>
      <c r="J11" s="17">
        <v>1.6</v>
      </c>
      <c r="K11" s="16">
        <v>200</v>
      </c>
      <c r="L11" s="16" t="s">
        <v>54</v>
      </c>
      <c r="M11" s="16"/>
      <c r="N11" s="18">
        <v>195</v>
      </c>
      <c r="O11" s="16" t="s">
        <v>73</v>
      </c>
      <c r="P11" s="16"/>
      <c r="Q11" s="19"/>
      <c r="R11" s="16" t="s">
        <v>42</v>
      </c>
      <c r="S11" s="16" t="s">
        <v>99</v>
      </c>
      <c r="T11" s="16"/>
      <c r="U11" s="27" t="s">
        <v>44</v>
      </c>
      <c r="V11" s="16" t="s">
        <v>108</v>
      </c>
      <c r="W11" s="20"/>
      <c r="X11" s="16"/>
      <c r="Y11" s="16" t="s">
        <v>78</v>
      </c>
      <c r="Z11" s="16" t="s">
        <v>66</v>
      </c>
      <c r="AA11" s="16" t="s">
        <v>75</v>
      </c>
      <c r="AB11" s="16">
        <v>1</v>
      </c>
      <c r="AC11" s="21"/>
      <c r="AD11" s="22">
        <f t="shared" si="3"/>
        <v>0</v>
      </c>
      <c r="AE11" s="22">
        <f t="shared" si="4"/>
        <v>0</v>
      </c>
      <c r="AF11" s="22">
        <f t="shared" si="5"/>
        <v>0</v>
      </c>
      <c r="AG11" s="18" t="s">
        <v>109</v>
      </c>
      <c r="AH11" s="18"/>
      <c r="AI11" s="31" t="s">
        <v>110</v>
      </c>
      <c r="AJ11" s="28">
        <v>44381</v>
      </c>
      <c r="AK11" s="23" t="s">
        <v>111</v>
      </c>
      <c r="AL11" s="18">
        <v>11951.28</v>
      </c>
      <c r="AM11" s="27">
        <v>1096437</v>
      </c>
      <c r="AN11" s="27" t="s">
        <v>112</v>
      </c>
      <c r="AO11" s="5" t="s">
        <v>392</v>
      </c>
    </row>
    <row r="12" spans="1:41" ht="79.2" x14ac:dyDescent="0.25">
      <c r="A12" s="40" t="s">
        <v>401</v>
      </c>
      <c r="B12" s="36" t="s">
        <v>117</v>
      </c>
      <c r="C12" s="16" t="s">
        <v>118</v>
      </c>
      <c r="D12" s="16" t="s">
        <v>106</v>
      </c>
      <c r="E12" s="16" t="s">
        <v>107</v>
      </c>
      <c r="F12" s="16" t="s">
        <v>49</v>
      </c>
      <c r="G12" s="16" t="s">
        <v>50</v>
      </c>
      <c r="H12" s="16" t="s">
        <v>39</v>
      </c>
      <c r="I12" s="16">
        <v>300</v>
      </c>
      <c r="J12" s="17">
        <v>1.6</v>
      </c>
      <c r="K12" s="16">
        <v>200</v>
      </c>
      <c r="L12" s="16" t="s">
        <v>54</v>
      </c>
      <c r="M12" s="16"/>
      <c r="N12" s="18">
        <v>195</v>
      </c>
      <c r="O12" s="16" t="s">
        <v>73</v>
      </c>
      <c r="P12" s="16"/>
      <c r="Q12" s="19"/>
      <c r="R12" s="16" t="s">
        <v>42</v>
      </c>
      <c r="S12" s="16" t="s">
        <v>99</v>
      </c>
      <c r="T12" s="16"/>
      <c r="U12" s="27" t="s">
        <v>44</v>
      </c>
      <c r="V12" s="16" t="s">
        <v>108</v>
      </c>
      <c r="W12" s="20"/>
      <c r="X12" s="16"/>
      <c r="Y12" s="16" t="s">
        <v>78</v>
      </c>
      <c r="Z12" s="16" t="s">
        <v>66</v>
      </c>
      <c r="AA12" s="16" t="s">
        <v>75</v>
      </c>
      <c r="AB12" s="16">
        <v>1</v>
      </c>
      <c r="AC12" s="21"/>
      <c r="AD12" s="22">
        <f t="shared" si="3"/>
        <v>0</v>
      </c>
      <c r="AE12" s="22">
        <f t="shared" si="4"/>
        <v>0</v>
      </c>
      <c r="AF12" s="22">
        <f t="shared" si="5"/>
        <v>0</v>
      </c>
      <c r="AG12" s="18" t="s">
        <v>109</v>
      </c>
      <c r="AH12" s="18"/>
      <c r="AI12" s="31" t="s">
        <v>110</v>
      </c>
      <c r="AJ12" s="28">
        <v>44381</v>
      </c>
      <c r="AK12" s="23" t="s">
        <v>111</v>
      </c>
      <c r="AL12" s="18">
        <v>11951.28</v>
      </c>
      <c r="AM12" s="27">
        <v>1096437</v>
      </c>
      <c r="AN12" s="27" t="s">
        <v>112</v>
      </c>
      <c r="AO12" s="5" t="s">
        <v>392</v>
      </c>
    </row>
    <row r="13" spans="1:41" ht="79.2" x14ac:dyDescent="0.25">
      <c r="A13" s="40" t="s">
        <v>402</v>
      </c>
      <c r="B13" s="36" t="s">
        <v>119</v>
      </c>
      <c r="C13" s="16" t="s">
        <v>120</v>
      </c>
      <c r="D13" s="16" t="s">
        <v>106</v>
      </c>
      <c r="E13" s="16" t="s">
        <v>107</v>
      </c>
      <c r="F13" s="16" t="s">
        <v>49</v>
      </c>
      <c r="G13" s="16" t="s">
        <v>50</v>
      </c>
      <c r="H13" s="16" t="s">
        <v>39</v>
      </c>
      <c r="I13" s="16">
        <v>300</v>
      </c>
      <c r="J13" s="17">
        <v>1.6</v>
      </c>
      <c r="K13" s="16">
        <v>200</v>
      </c>
      <c r="L13" s="16" t="s">
        <v>54</v>
      </c>
      <c r="M13" s="16"/>
      <c r="N13" s="18">
        <v>195</v>
      </c>
      <c r="O13" s="16" t="s">
        <v>73</v>
      </c>
      <c r="P13" s="16"/>
      <c r="Q13" s="19"/>
      <c r="R13" s="16" t="s">
        <v>42</v>
      </c>
      <c r="S13" s="16" t="s">
        <v>99</v>
      </c>
      <c r="T13" s="16"/>
      <c r="U13" s="27" t="s">
        <v>44</v>
      </c>
      <c r="V13" s="16" t="s">
        <v>108</v>
      </c>
      <c r="W13" s="20"/>
      <c r="X13" s="16"/>
      <c r="Y13" s="16" t="s">
        <v>78</v>
      </c>
      <c r="Z13" s="16" t="s">
        <v>66</v>
      </c>
      <c r="AA13" s="16" t="s">
        <v>75</v>
      </c>
      <c r="AB13" s="16">
        <v>1</v>
      </c>
      <c r="AC13" s="21"/>
      <c r="AD13" s="22">
        <f t="shared" si="3"/>
        <v>0</v>
      </c>
      <c r="AE13" s="22">
        <f t="shared" si="4"/>
        <v>0</v>
      </c>
      <c r="AF13" s="22">
        <f t="shared" si="5"/>
        <v>0</v>
      </c>
      <c r="AG13" s="18" t="s">
        <v>109</v>
      </c>
      <c r="AH13" s="18"/>
      <c r="AI13" s="31" t="s">
        <v>110</v>
      </c>
      <c r="AJ13" s="28">
        <v>44381</v>
      </c>
      <c r="AK13" s="23" t="s">
        <v>111</v>
      </c>
      <c r="AL13" s="18">
        <v>11951.28</v>
      </c>
      <c r="AM13" s="27">
        <v>1096437</v>
      </c>
      <c r="AN13" s="27" t="s">
        <v>112</v>
      </c>
      <c r="AO13" s="5" t="s">
        <v>392</v>
      </c>
    </row>
    <row r="14" spans="1:41" ht="79.2" x14ac:dyDescent="0.25">
      <c r="A14" s="40" t="s">
        <v>403</v>
      </c>
      <c r="B14" s="36" t="s">
        <v>121</v>
      </c>
      <c r="C14" s="16" t="s">
        <v>122</v>
      </c>
      <c r="D14" s="16" t="s">
        <v>106</v>
      </c>
      <c r="E14" s="16" t="s">
        <v>107</v>
      </c>
      <c r="F14" s="16" t="s">
        <v>49</v>
      </c>
      <c r="G14" s="16" t="s">
        <v>50</v>
      </c>
      <c r="H14" s="16" t="s">
        <v>39</v>
      </c>
      <c r="I14" s="16">
        <v>300</v>
      </c>
      <c r="J14" s="17">
        <v>1.6</v>
      </c>
      <c r="K14" s="16">
        <v>200</v>
      </c>
      <c r="L14" s="16" t="s">
        <v>54</v>
      </c>
      <c r="M14" s="16"/>
      <c r="N14" s="18">
        <v>195</v>
      </c>
      <c r="O14" s="16" t="s">
        <v>73</v>
      </c>
      <c r="P14" s="16"/>
      <c r="Q14" s="19"/>
      <c r="R14" s="16" t="s">
        <v>42</v>
      </c>
      <c r="S14" s="16" t="s">
        <v>99</v>
      </c>
      <c r="T14" s="16"/>
      <c r="U14" s="27" t="s">
        <v>44</v>
      </c>
      <c r="V14" s="16" t="s">
        <v>108</v>
      </c>
      <c r="W14" s="20"/>
      <c r="X14" s="16"/>
      <c r="Y14" s="16" t="s">
        <v>78</v>
      </c>
      <c r="Z14" s="16" t="s">
        <v>66</v>
      </c>
      <c r="AA14" s="16" t="s">
        <v>75</v>
      </c>
      <c r="AB14" s="16">
        <v>1</v>
      </c>
      <c r="AC14" s="21"/>
      <c r="AD14" s="22">
        <f t="shared" si="3"/>
        <v>0</v>
      </c>
      <c r="AE14" s="22">
        <f t="shared" si="4"/>
        <v>0</v>
      </c>
      <c r="AF14" s="22">
        <f t="shared" si="5"/>
        <v>0</v>
      </c>
      <c r="AG14" s="18" t="s">
        <v>109</v>
      </c>
      <c r="AH14" s="18"/>
      <c r="AI14" s="31" t="s">
        <v>110</v>
      </c>
      <c r="AJ14" s="28">
        <v>44381</v>
      </c>
      <c r="AK14" s="23" t="s">
        <v>111</v>
      </c>
      <c r="AL14" s="18">
        <v>11951.28</v>
      </c>
      <c r="AM14" s="27">
        <v>1096437</v>
      </c>
      <c r="AN14" s="27" t="s">
        <v>112</v>
      </c>
      <c r="AO14" s="5" t="s">
        <v>392</v>
      </c>
    </row>
    <row r="15" spans="1:41" ht="79.2" x14ac:dyDescent="0.25">
      <c r="A15" s="40" t="s">
        <v>404</v>
      </c>
      <c r="B15" s="36" t="s">
        <v>126</v>
      </c>
      <c r="C15" s="16" t="s">
        <v>127</v>
      </c>
      <c r="D15" s="16" t="s">
        <v>53</v>
      </c>
      <c r="E15" s="16" t="s">
        <v>128</v>
      </c>
      <c r="F15" s="16" t="s">
        <v>49</v>
      </c>
      <c r="G15" s="16" t="s">
        <v>50</v>
      </c>
      <c r="H15" s="16" t="s">
        <v>39</v>
      </c>
      <c r="I15" s="16">
        <v>100</v>
      </c>
      <c r="J15" s="17">
        <v>1.6</v>
      </c>
      <c r="K15" s="16">
        <v>100</v>
      </c>
      <c r="L15" s="16" t="s">
        <v>54</v>
      </c>
      <c r="M15" s="16">
        <v>71</v>
      </c>
      <c r="N15" s="18">
        <v>151</v>
      </c>
      <c r="O15" s="16" t="s">
        <v>41</v>
      </c>
      <c r="P15" s="16"/>
      <c r="Q15" s="19" t="s">
        <v>62</v>
      </c>
      <c r="R15" s="16" t="s">
        <v>42</v>
      </c>
      <c r="S15" s="16" t="s">
        <v>43</v>
      </c>
      <c r="T15" s="16" t="s">
        <v>129</v>
      </c>
      <c r="U15" s="27" t="s">
        <v>44</v>
      </c>
      <c r="V15" s="16" t="s">
        <v>125</v>
      </c>
      <c r="W15" s="20"/>
      <c r="X15" s="16"/>
      <c r="Y15" s="16" t="s">
        <v>123</v>
      </c>
      <c r="Z15" s="16" t="s">
        <v>56</v>
      </c>
      <c r="AA15" s="16" t="s">
        <v>75</v>
      </c>
      <c r="AB15" s="16">
        <v>1</v>
      </c>
      <c r="AC15" s="21"/>
      <c r="AD15" s="22">
        <f t="shared" si="3"/>
        <v>0</v>
      </c>
      <c r="AE15" s="22">
        <f t="shared" si="4"/>
        <v>0</v>
      </c>
      <c r="AF15" s="22">
        <f t="shared" si="5"/>
        <v>0</v>
      </c>
      <c r="AG15" s="18" t="s">
        <v>124</v>
      </c>
      <c r="AH15" s="18"/>
      <c r="AI15" s="31" t="s">
        <v>130</v>
      </c>
      <c r="AJ15" s="28">
        <v>44274</v>
      </c>
      <c r="AK15" s="23" t="s">
        <v>76</v>
      </c>
      <c r="AL15" s="18">
        <v>50240.33</v>
      </c>
      <c r="AM15" s="27">
        <v>1094228</v>
      </c>
      <c r="AN15" s="27" t="s">
        <v>131</v>
      </c>
      <c r="AO15" s="5" t="s">
        <v>392</v>
      </c>
    </row>
    <row r="16" spans="1:41" ht="79.2" x14ac:dyDescent="0.25">
      <c r="A16" s="40" t="s">
        <v>405</v>
      </c>
      <c r="B16" s="36" t="s">
        <v>132</v>
      </c>
      <c r="C16" s="16" t="s">
        <v>133</v>
      </c>
      <c r="D16" s="16" t="s">
        <v>53</v>
      </c>
      <c r="E16" s="16" t="s">
        <v>128</v>
      </c>
      <c r="F16" s="16" t="s">
        <v>49</v>
      </c>
      <c r="G16" s="16" t="s">
        <v>50</v>
      </c>
      <c r="H16" s="16" t="s">
        <v>39</v>
      </c>
      <c r="I16" s="16">
        <v>100</v>
      </c>
      <c r="J16" s="17">
        <v>1.6</v>
      </c>
      <c r="K16" s="16">
        <v>100</v>
      </c>
      <c r="L16" s="16" t="s">
        <v>54</v>
      </c>
      <c r="M16" s="16">
        <v>71</v>
      </c>
      <c r="N16" s="18">
        <v>151</v>
      </c>
      <c r="O16" s="16" t="s">
        <v>41</v>
      </c>
      <c r="P16" s="16"/>
      <c r="Q16" s="19" t="s">
        <v>62</v>
      </c>
      <c r="R16" s="16" t="s">
        <v>42</v>
      </c>
      <c r="S16" s="16" t="s">
        <v>43</v>
      </c>
      <c r="T16" s="16" t="s">
        <v>129</v>
      </c>
      <c r="U16" s="27" t="s">
        <v>44</v>
      </c>
      <c r="V16" s="16" t="s">
        <v>125</v>
      </c>
      <c r="W16" s="20"/>
      <c r="X16" s="16"/>
      <c r="Y16" s="16" t="s">
        <v>123</v>
      </c>
      <c r="Z16" s="16" t="s">
        <v>56</v>
      </c>
      <c r="AA16" s="16" t="s">
        <v>75</v>
      </c>
      <c r="AB16" s="16">
        <v>1</v>
      </c>
      <c r="AC16" s="21"/>
      <c r="AD16" s="22">
        <f t="shared" si="3"/>
        <v>0</v>
      </c>
      <c r="AE16" s="22">
        <f t="shared" si="4"/>
        <v>0</v>
      </c>
      <c r="AF16" s="22">
        <f t="shared" si="5"/>
        <v>0</v>
      </c>
      <c r="AG16" s="18" t="s">
        <v>124</v>
      </c>
      <c r="AH16" s="18"/>
      <c r="AI16" s="31" t="s">
        <v>130</v>
      </c>
      <c r="AJ16" s="28">
        <v>44274</v>
      </c>
      <c r="AK16" s="23" t="s">
        <v>76</v>
      </c>
      <c r="AL16" s="18">
        <v>50240.33</v>
      </c>
      <c r="AM16" s="27">
        <v>1094228</v>
      </c>
      <c r="AN16" s="27" t="s">
        <v>131</v>
      </c>
      <c r="AO16" s="5" t="s">
        <v>392</v>
      </c>
    </row>
    <row r="17" spans="1:41" ht="92.4" x14ac:dyDescent="0.25">
      <c r="A17" s="40" t="s">
        <v>406</v>
      </c>
      <c r="B17" s="36" t="s">
        <v>134</v>
      </c>
      <c r="C17" s="16" t="s">
        <v>135</v>
      </c>
      <c r="D17" s="16" t="s">
        <v>106</v>
      </c>
      <c r="E17" s="16" t="s">
        <v>107</v>
      </c>
      <c r="F17" s="16" t="s">
        <v>49</v>
      </c>
      <c r="G17" s="16" t="s">
        <v>50</v>
      </c>
      <c r="H17" s="16" t="s">
        <v>39</v>
      </c>
      <c r="I17" s="16">
        <v>300</v>
      </c>
      <c r="J17" s="17">
        <v>1.6</v>
      </c>
      <c r="K17" s="16">
        <v>200</v>
      </c>
      <c r="L17" s="16" t="s">
        <v>54</v>
      </c>
      <c r="M17" s="16"/>
      <c r="N17" s="18">
        <v>195</v>
      </c>
      <c r="O17" s="16" t="s">
        <v>73</v>
      </c>
      <c r="P17" s="16"/>
      <c r="Q17" s="19"/>
      <c r="R17" s="16" t="s">
        <v>42</v>
      </c>
      <c r="S17" s="16" t="s">
        <v>55</v>
      </c>
      <c r="T17" s="16" t="s">
        <v>100</v>
      </c>
      <c r="U17" s="27" t="s">
        <v>44</v>
      </c>
      <c r="V17" s="16" t="s">
        <v>136</v>
      </c>
      <c r="W17" s="20"/>
      <c r="X17" s="16"/>
      <c r="Y17" s="16" t="s">
        <v>123</v>
      </c>
      <c r="Z17" s="16" t="s">
        <v>137</v>
      </c>
      <c r="AA17" s="16" t="s">
        <v>75</v>
      </c>
      <c r="AB17" s="16">
        <v>1</v>
      </c>
      <c r="AC17" s="21"/>
      <c r="AD17" s="22">
        <f t="shared" ref="AD17:AD23" si="6">AC17*AB17</f>
        <v>0</v>
      </c>
      <c r="AE17" s="22">
        <f t="shared" ref="AE17:AE23" si="7">AD17*0.18</f>
        <v>0</v>
      </c>
      <c r="AF17" s="22">
        <f t="shared" ref="AF17:AF23" si="8">AE17+AD17</f>
        <v>0</v>
      </c>
      <c r="AG17" s="18" t="s">
        <v>124</v>
      </c>
      <c r="AH17" s="18"/>
      <c r="AI17" s="31" t="s">
        <v>110</v>
      </c>
      <c r="AJ17" s="28">
        <v>44011</v>
      </c>
      <c r="AK17" s="23" t="s">
        <v>111</v>
      </c>
      <c r="AL17" s="18">
        <v>50450.225229999996</v>
      </c>
      <c r="AM17" s="27">
        <v>1096437</v>
      </c>
      <c r="AN17" s="27" t="s">
        <v>112</v>
      </c>
      <c r="AO17" s="5" t="s">
        <v>392</v>
      </c>
    </row>
    <row r="18" spans="1:41" ht="92.4" x14ac:dyDescent="0.25">
      <c r="A18" s="40" t="s">
        <v>407</v>
      </c>
      <c r="B18" s="36" t="s">
        <v>138</v>
      </c>
      <c r="C18" s="16" t="s">
        <v>139</v>
      </c>
      <c r="D18" s="16" t="s">
        <v>106</v>
      </c>
      <c r="E18" s="16" t="s">
        <v>107</v>
      </c>
      <c r="F18" s="16" t="s">
        <v>49</v>
      </c>
      <c r="G18" s="16" t="s">
        <v>50</v>
      </c>
      <c r="H18" s="16" t="s">
        <v>39</v>
      </c>
      <c r="I18" s="16">
        <v>300</v>
      </c>
      <c r="J18" s="17">
        <v>1.6</v>
      </c>
      <c r="K18" s="16">
        <v>200</v>
      </c>
      <c r="L18" s="16" t="s">
        <v>54</v>
      </c>
      <c r="M18" s="16"/>
      <c r="N18" s="18">
        <v>195</v>
      </c>
      <c r="O18" s="16" t="s">
        <v>73</v>
      </c>
      <c r="P18" s="16"/>
      <c r="Q18" s="19"/>
      <c r="R18" s="16" t="s">
        <v>42</v>
      </c>
      <c r="S18" s="16" t="s">
        <v>55</v>
      </c>
      <c r="T18" s="16" t="s">
        <v>100</v>
      </c>
      <c r="U18" s="27" t="s">
        <v>44</v>
      </c>
      <c r="V18" s="16" t="s">
        <v>136</v>
      </c>
      <c r="W18" s="20"/>
      <c r="X18" s="16"/>
      <c r="Y18" s="16" t="s">
        <v>123</v>
      </c>
      <c r="Z18" s="16" t="s">
        <v>137</v>
      </c>
      <c r="AA18" s="16" t="s">
        <v>75</v>
      </c>
      <c r="AB18" s="16">
        <v>1</v>
      </c>
      <c r="AC18" s="21"/>
      <c r="AD18" s="22">
        <f t="shared" si="6"/>
        <v>0</v>
      </c>
      <c r="AE18" s="22">
        <f t="shared" si="7"/>
        <v>0</v>
      </c>
      <c r="AF18" s="22">
        <f t="shared" si="8"/>
        <v>0</v>
      </c>
      <c r="AG18" s="18" t="s">
        <v>124</v>
      </c>
      <c r="AH18" s="18"/>
      <c r="AI18" s="31" t="s">
        <v>110</v>
      </c>
      <c r="AJ18" s="28">
        <v>44011</v>
      </c>
      <c r="AK18" s="23" t="s">
        <v>111</v>
      </c>
      <c r="AL18" s="18">
        <v>50450.225229999996</v>
      </c>
      <c r="AM18" s="27">
        <v>1096437</v>
      </c>
      <c r="AN18" s="27" t="s">
        <v>112</v>
      </c>
      <c r="AO18" s="5" t="s">
        <v>392</v>
      </c>
    </row>
    <row r="19" spans="1:41" ht="92.4" x14ac:dyDescent="0.25">
      <c r="A19" s="40" t="s">
        <v>408</v>
      </c>
      <c r="B19" s="36" t="s">
        <v>140</v>
      </c>
      <c r="C19" s="16" t="s">
        <v>141</v>
      </c>
      <c r="D19" s="16" t="s">
        <v>106</v>
      </c>
      <c r="E19" s="16" t="s">
        <v>107</v>
      </c>
      <c r="F19" s="16" t="s">
        <v>49</v>
      </c>
      <c r="G19" s="16" t="s">
        <v>50</v>
      </c>
      <c r="H19" s="16" t="s">
        <v>39</v>
      </c>
      <c r="I19" s="16">
        <v>300</v>
      </c>
      <c r="J19" s="17">
        <v>1.6</v>
      </c>
      <c r="K19" s="16">
        <v>200</v>
      </c>
      <c r="L19" s="16" t="s">
        <v>54</v>
      </c>
      <c r="M19" s="16"/>
      <c r="N19" s="18">
        <v>195</v>
      </c>
      <c r="O19" s="16" t="s">
        <v>73</v>
      </c>
      <c r="P19" s="16"/>
      <c r="Q19" s="19"/>
      <c r="R19" s="16" t="s">
        <v>42</v>
      </c>
      <c r="S19" s="16" t="s">
        <v>55</v>
      </c>
      <c r="T19" s="16" t="s">
        <v>100</v>
      </c>
      <c r="U19" s="27" t="s">
        <v>44</v>
      </c>
      <c r="V19" s="16" t="s">
        <v>136</v>
      </c>
      <c r="W19" s="20"/>
      <c r="X19" s="16"/>
      <c r="Y19" s="16" t="s">
        <v>123</v>
      </c>
      <c r="Z19" s="16" t="s">
        <v>137</v>
      </c>
      <c r="AA19" s="16" t="s">
        <v>75</v>
      </c>
      <c r="AB19" s="16">
        <v>1</v>
      </c>
      <c r="AC19" s="21"/>
      <c r="AD19" s="22">
        <f t="shared" si="6"/>
        <v>0</v>
      </c>
      <c r="AE19" s="22">
        <f t="shared" si="7"/>
        <v>0</v>
      </c>
      <c r="AF19" s="22">
        <f t="shared" si="8"/>
        <v>0</v>
      </c>
      <c r="AG19" s="18" t="s">
        <v>124</v>
      </c>
      <c r="AH19" s="18"/>
      <c r="AI19" s="31" t="s">
        <v>110</v>
      </c>
      <c r="AJ19" s="28">
        <v>44011</v>
      </c>
      <c r="AK19" s="23" t="s">
        <v>111</v>
      </c>
      <c r="AL19" s="18">
        <v>50450.225229999996</v>
      </c>
      <c r="AM19" s="27">
        <v>1096437</v>
      </c>
      <c r="AN19" s="27" t="s">
        <v>112</v>
      </c>
      <c r="AO19" s="5" t="s">
        <v>392</v>
      </c>
    </row>
    <row r="20" spans="1:41" ht="92.4" x14ac:dyDescent="0.25">
      <c r="A20" s="40" t="s">
        <v>409</v>
      </c>
      <c r="B20" s="36" t="s">
        <v>142</v>
      </c>
      <c r="C20" s="16" t="s">
        <v>143</v>
      </c>
      <c r="D20" s="16" t="s">
        <v>106</v>
      </c>
      <c r="E20" s="16" t="s">
        <v>107</v>
      </c>
      <c r="F20" s="16" t="s">
        <v>49</v>
      </c>
      <c r="G20" s="16" t="s">
        <v>50</v>
      </c>
      <c r="H20" s="16" t="s">
        <v>39</v>
      </c>
      <c r="I20" s="16">
        <v>300</v>
      </c>
      <c r="J20" s="17">
        <v>1.6</v>
      </c>
      <c r="K20" s="16">
        <v>200</v>
      </c>
      <c r="L20" s="16" t="s">
        <v>54</v>
      </c>
      <c r="M20" s="16"/>
      <c r="N20" s="18">
        <v>195</v>
      </c>
      <c r="O20" s="16" t="s">
        <v>73</v>
      </c>
      <c r="P20" s="16"/>
      <c r="Q20" s="19"/>
      <c r="R20" s="16" t="s">
        <v>42</v>
      </c>
      <c r="S20" s="16" t="s">
        <v>55</v>
      </c>
      <c r="T20" s="16" t="s">
        <v>100</v>
      </c>
      <c r="U20" s="27" t="s">
        <v>44</v>
      </c>
      <c r="V20" s="16" t="s">
        <v>136</v>
      </c>
      <c r="W20" s="20"/>
      <c r="X20" s="16"/>
      <c r="Y20" s="16" t="s">
        <v>123</v>
      </c>
      <c r="Z20" s="16" t="s">
        <v>137</v>
      </c>
      <c r="AA20" s="16" t="s">
        <v>75</v>
      </c>
      <c r="AB20" s="16">
        <v>1</v>
      </c>
      <c r="AC20" s="21"/>
      <c r="AD20" s="22">
        <f t="shared" si="6"/>
        <v>0</v>
      </c>
      <c r="AE20" s="22">
        <f t="shared" si="7"/>
        <v>0</v>
      </c>
      <c r="AF20" s="22">
        <f t="shared" si="8"/>
        <v>0</v>
      </c>
      <c r="AG20" s="18" t="s">
        <v>124</v>
      </c>
      <c r="AH20" s="18"/>
      <c r="AI20" s="31" t="s">
        <v>110</v>
      </c>
      <c r="AJ20" s="28">
        <v>44011</v>
      </c>
      <c r="AK20" s="23" t="s">
        <v>111</v>
      </c>
      <c r="AL20" s="18">
        <v>50450.225229999996</v>
      </c>
      <c r="AM20" s="27">
        <v>1096437</v>
      </c>
      <c r="AN20" s="27" t="s">
        <v>112</v>
      </c>
      <c r="AO20" s="5" t="s">
        <v>392</v>
      </c>
    </row>
    <row r="21" spans="1:41" ht="52.8" x14ac:dyDescent="0.25">
      <c r="A21" s="40" t="s">
        <v>410</v>
      </c>
      <c r="B21" s="36" t="s">
        <v>144</v>
      </c>
      <c r="C21" s="16" t="s">
        <v>145</v>
      </c>
      <c r="D21" s="16" t="s">
        <v>102</v>
      </c>
      <c r="E21" s="16" t="s">
        <v>146</v>
      </c>
      <c r="F21" s="16" t="s">
        <v>49</v>
      </c>
      <c r="G21" s="16" t="s">
        <v>50</v>
      </c>
      <c r="H21" s="16" t="s">
        <v>39</v>
      </c>
      <c r="I21" s="16">
        <v>300</v>
      </c>
      <c r="J21" s="17">
        <v>1.6</v>
      </c>
      <c r="K21" s="16">
        <v>425</v>
      </c>
      <c r="L21" s="16" t="s">
        <v>54</v>
      </c>
      <c r="M21" s="16"/>
      <c r="N21" s="18">
        <v>209</v>
      </c>
      <c r="O21" s="16" t="s">
        <v>73</v>
      </c>
      <c r="P21" s="16"/>
      <c r="Q21" s="19"/>
      <c r="R21" s="16" t="s">
        <v>42</v>
      </c>
      <c r="S21" s="16" t="s">
        <v>147</v>
      </c>
      <c r="T21" s="16" t="s">
        <v>148</v>
      </c>
      <c r="U21" s="27" t="s">
        <v>44</v>
      </c>
      <c r="V21" s="16" t="s">
        <v>149</v>
      </c>
      <c r="W21" s="20"/>
      <c r="X21" s="16"/>
      <c r="Y21" s="16" t="s">
        <v>123</v>
      </c>
      <c r="Z21" s="16" t="s">
        <v>137</v>
      </c>
      <c r="AA21" s="16" t="s">
        <v>75</v>
      </c>
      <c r="AB21" s="16">
        <v>1</v>
      </c>
      <c r="AC21" s="21"/>
      <c r="AD21" s="22">
        <f t="shared" si="6"/>
        <v>0</v>
      </c>
      <c r="AE21" s="22">
        <f t="shared" si="7"/>
        <v>0</v>
      </c>
      <c r="AF21" s="22">
        <f t="shared" si="8"/>
        <v>0</v>
      </c>
      <c r="AG21" s="18" t="s">
        <v>124</v>
      </c>
      <c r="AH21" s="18"/>
      <c r="AI21" s="31" t="s">
        <v>150</v>
      </c>
      <c r="AJ21" s="28">
        <v>44011</v>
      </c>
      <c r="AK21" s="23" t="s">
        <v>111</v>
      </c>
      <c r="AL21" s="18">
        <v>7178.51</v>
      </c>
      <c r="AM21" s="27">
        <v>902413</v>
      </c>
      <c r="AN21" s="27" t="s">
        <v>151</v>
      </c>
      <c r="AO21" s="5" t="s">
        <v>392</v>
      </c>
    </row>
    <row r="22" spans="1:41" ht="52.8" x14ac:dyDescent="0.25">
      <c r="A22" s="40" t="s">
        <v>411</v>
      </c>
      <c r="B22" s="36" t="s">
        <v>152</v>
      </c>
      <c r="C22" s="16" t="s">
        <v>153</v>
      </c>
      <c r="D22" s="16" t="s">
        <v>102</v>
      </c>
      <c r="E22" s="16" t="s">
        <v>146</v>
      </c>
      <c r="F22" s="16" t="s">
        <v>49</v>
      </c>
      <c r="G22" s="16" t="s">
        <v>50</v>
      </c>
      <c r="H22" s="16" t="s">
        <v>39</v>
      </c>
      <c r="I22" s="16">
        <v>300</v>
      </c>
      <c r="J22" s="17">
        <v>1.6</v>
      </c>
      <c r="K22" s="16">
        <v>425</v>
      </c>
      <c r="L22" s="16" t="s">
        <v>54</v>
      </c>
      <c r="M22" s="16"/>
      <c r="N22" s="18">
        <v>209</v>
      </c>
      <c r="O22" s="16" t="s">
        <v>73</v>
      </c>
      <c r="P22" s="16"/>
      <c r="Q22" s="19"/>
      <c r="R22" s="16" t="s">
        <v>42</v>
      </c>
      <c r="S22" s="16" t="s">
        <v>147</v>
      </c>
      <c r="T22" s="16" t="s">
        <v>148</v>
      </c>
      <c r="U22" s="27" t="s">
        <v>44</v>
      </c>
      <c r="V22" s="16" t="s">
        <v>149</v>
      </c>
      <c r="W22" s="20"/>
      <c r="X22" s="16"/>
      <c r="Y22" s="16" t="s">
        <v>123</v>
      </c>
      <c r="Z22" s="16" t="s">
        <v>137</v>
      </c>
      <c r="AA22" s="16" t="s">
        <v>75</v>
      </c>
      <c r="AB22" s="16">
        <v>1</v>
      </c>
      <c r="AC22" s="21"/>
      <c r="AD22" s="22">
        <f t="shared" si="6"/>
        <v>0</v>
      </c>
      <c r="AE22" s="22">
        <f t="shared" si="7"/>
        <v>0</v>
      </c>
      <c r="AF22" s="22">
        <f t="shared" si="8"/>
        <v>0</v>
      </c>
      <c r="AG22" s="18" t="s">
        <v>124</v>
      </c>
      <c r="AH22" s="18"/>
      <c r="AI22" s="31" t="s">
        <v>150</v>
      </c>
      <c r="AJ22" s="28">
        <v>44011</v>
      </c>
      <c r="AK22" s="23" t="s">
        <v>111</v>
      </c>
      <c r="AL22" s="18">
        <v>7178.51</v>
      </c>
      <c r="AM22" s="27">
        <v>902413</v>
      </c>
      <c r="AN22" s="27" t="s">
        <v>151</v>
      </c>
      <c r="AO22" s="5" t="s">
        <v>392</v>
      </c>
    </row>
    <row r="23" spans="1:41" ht="79.2" x14ac:dyDescent="0.25">
      <c r="A23" s="40" t="s">
        <v>412</v>
      </c>
      <c r="B23" s="36" t="s">
        <v>154</v>
      </c>
      <c r="C23" s="16" t="s">
        <v>155</v>
      </c>
      <c r="D23" s="16" t="s">
        <v>106</v>
      </c>
      <c r="E23" s="16" t="s">
        <v>107</v>
      </c>
      <c r="F23" s="16" t="s">
        <v>49</v>
      </c>
      <c r="G23" s="16" t="s">
        <v>50</v>
      </c>
      <c r="H23" s="16" t="s">
        <v>39</v>
      </c>
      <c r="I23" s="16">
        <v>300</v>
      </c>
      <c r="J23" s="17">
        <v>1.6</v>
      </c>
      <c r="K23" s="16">
        <v>200</v>
      </c>
      <c r="L23" s="16" t="s">
        <v>54</v>
      </c>
      <c r="M23" s="16"/>
      <c r="N23" s="18">
        <v>195</v>
      </c>
      <c r="O23" s="16" t="s">
        <v>73</v>
      </c>
      <c r="P23" s="16"/>
      <c r="Q23" s="19"/>
      <c r="R23" s="16" t="s">
        <v>42</v>
      </c>
      <c r="S23" s="16" t="s">
        <v>99</v>
      </c>
      <c r="T23" s="16"/>
      <c r="U23" s="27" t="s">
        <v>44</v>
      </c>
      <c r="V23" s="16" t="s">
        <v>108</v>
      </c>
      <c r="W23" s="20"/>
      <c r="X23" s="16"/>
      <c r="Y23" s="16" t="s">
        <v>78</v>
      </c>
      <c r="Z23" s="16" t="s">
        <v>66</v>
      </c>
      <c r="AA23" s="16" t="s">
        <v>75</v>
      </c>
      <c r="AB23" s="16">
        <v>1</v>
      </c>
      <c r="AC23" s="21"/>
      <c r="AD23" s="22">
        <f t="shared" si="6"/>
        <v>0</v>
      </c>
      <c r="AE23" s="22">
        <f t="shared" si="7"/>
        <v>0</v>
      </c>
      <c r="AF23" s="22">
        <f t="shared" si="8"/>
        <v>0</v>
      </c>
      <c r="AG23" s="18" t="s">
        <v>109</v>
      </c>
      <c r="AH23" s="18"/>
      <c r="AI23" s="31" t="s">
        <v>110</v>
      </c>
      <c r="AJ23" s="28">
        <v>44381</v>
      </c>
      <c r="AK23" s="23" t="s">
        <v>111</v>
      </c>
      <c r="AL23" s="18">
        <v>11951.28</v>
      </c>
      <c r="AM23" s="27">
        <v>1096437</v>
      </c>
      <c r="AN23" s="27" t="s">
        <v>112</v>
      </c>
      <c r="AO23" s="5" t="s">
        <v>392</v>
      </c>
    </row>
    <row r="24" spans="1:41" ht="79.2" x14ac:dyDescent="0.25">
      <c r="A24" s="40" t="s">
        <v>413</v>
      </c>
      <c r="B24" s="36" t="s">
        <v>161</v>
      </c>
      <c r="C24" s="16" t="s">
        <v>162</v>
      </c>
      <c r="D24" s="16" t="s">
        <v>102</v>
      </c>
      <c r="E24" s="16" t="s">
        <v>163</v>
      </c>
      <c r="F24" s="16" t="s">
        <v>49</v>
      </c>
      <c r="G24" s="16" t="s">
        <v>50</v>
      </c>
      <c r="H24" s="16" t="s">
        <v>39</v>
      </c>
      <c r="I24" s="16">
        <v>20</v>
      </c>
      <c r="J24" s="17">
        <v>6.3</v>
      </c>
      <c r="K24" s="16">
        <v>150</v>
      </c>
      <c r="L24" s="16" t="s">
        <v>40</v>
      </c>
      <c r="M24" s="16"/>
      <c r="N24" s="18">
        <v>2</v>
      </c>
      <c r="O24" s="16" t="s">
        <v>74</v>
      </c>
      <c r="P24" s="16"/>
      <c r="Q24" s="19"/>
      <c r="R24" s="16" t="s">
        <v>42</v>
      </c>
      <c r="S24" s="16" t="s">
        <v>43</v>
      </c>
      <c r="T24" s="16" t="s">
        <v>164</v>
      </c>
      <c r="U24" s="27" t="s">
        <v>44</v>
      </c>
      <c r="V24" s="16" t="s">
        <v>156</v>
      </c>
      <c r="W24" s="20"/>
      <c r="X24" s="16"/>
      <c r="Y24" s="16" t="s">
        <v>157</v>
      </c>
      <c r="Z24" s="16" t="s">
        <v>52</v>
      </c>
      <c r="AA24" s="16" t="s">
        <v>75</v>
      </c>
      <c r="AB24" s="16">
        <v>1</v>
      </c>
      <c r="AC24" s="21"/>
      <c r="AD24" s="22">
        <f t="shared" ref="AD24:AD29" si="9">AC24*AB24</f>
        <v>0</v>
      </c>
      <c r="AE24" s="22">
        <f t="shared" ref="AE24:AE29" si="10">AD24*0.18</f>
        <v>0</v>
      </c>
      <c r="AF24" s="22">
        <f t="shared" ref="AF24:AF29" si="11">AE24+AD24</f>
        <v>0</v>
      </c>
      <c r="AG24" s="18" t="s">
        <v>158</v>
      </c>
      <c r="AH24" s="18"/>
      <c r="AI24" s="31" t="s">
        <v>159</v>
      </c>
      <c r="AJ24" s="28">
        <v>43946</v>
      </c>
      <c r="AK24" s="23" t="s">
        <v>160</v>
      </c>
      <c r="AL24" s="18">
        <v>961.71</v>
      </c>
      <c r="AM24" s="27">
        <v>1097046</v>
      </c>
      <c r="AN24" s="27" t="s">
        <v>165</v>
      </c>
      <c r="AO24" s="5" t="s">
        <v>392</v>
      </c>
    </row>
    <row r="25" spans="1:41" ht="79.2" x14ac:dyDescent="0.25">
      <c r="A25" s="40" t="s">
        <v>414</v>
      </c>
      <c r="B25" s="36" t="s">
        <v>166</v>
      </c>
      <c r="C25" s="16" t="s">
        <v>167</v>
      </c>
      <c r="D25" s="16" t="s">
        <v>102</v>
      </c>
      <c r="E25" s="16" t="s">
        <v>163</v>
      </c>
      <c r="F25" s="16" t="s">
        <v>49</v>
      </c>
      <c r="G25" s="16" t="s">
        <v>50</v>
      </c>
      <c r="H25" s="16" t="s">
        <v>39</v>
      </c>
      <c r="I25" s="16">
        <v>20</v>
      </c>
      <c r="J25" s="17">
        <v>6.3</v>
      </c>
      <c r="K25" s="16">
        <v>150</v>
      </c>
      <c r="L25" s="16" t="s">
        <v>40</v>
      </c>
      <c r="M25" s="16"/>
      <c r="N25" s="18">
        <v>2</v>
      </c>
      <c r="O25" s="16" t="s">
        <v>74</v>
      </c>
      <c r="P25" s="16"/>
      <c r="Q25" s="19"/>
      <c r="R25" s="16" t="s">
        <v>42</v>
      </c>
      <c r="S25" s="16" t="s">
        <v>43</v>
      </c>
      <c r="T25" s="16" t="s">
        <v>164</v>
      </c>
      <c r="U25" s="27" t="s">
        <v>44</v>
      </c>
      <c r="V25" s="16" t="s">
        <v>156</v>
      </c>
      <c r="W25" s="20"/>
      <c r="X25" s="16"/>
      <c r="Y25" s="16" t="s">
        <v>157</v>
      </c>
      <c r="Z25" s="16" t="s">
        <v>52</v>
      </c>
      <c r="AA25" s="16" t="s">
        <v>75</v>
      </c>
      <c r="AB25" s="16">
        <v>1</v>
      </c>
      <c r="AC25" s="21"/>
      <c r="AD25" s="22">
        <f t="shared" si="9"/>
        <v>0</v>
      </c>
      <c r="AE25" s="22">
        <f t="shared" si="10"/>
        <v>0</v>
      </c>
      <c r="AF25" s="22">
        <f t="shared" si="11"/>
        <v>0</v>
      </c>
      <c r="AG25" s="18" t="s">
        <v>158</v>
      </c>
      <c r="AH25" s="18"/>
      <c r="AI25" s="31" t="s">
        <v>159</v>
      </c>
      <c r="AJ25" s="28">
        <v>43946</v>
      </c>
      <c r="AK25" s="23" t="s">
        <v>160</v>
      </c>
      <c r="AL25" s="18">
        <v>325.67</v>
      </c>
      <c r="AM25" s="27">
        <v>1097046</v>
      </c>
      <c r="AN25" s="27" t="s">
        <v>165</v>
      </c>
      <c r="AO25" s="5" t="s">
        <v>392</v>
      </c>
    </row>
    <row r="26" spans="1:41" ht="79.2" x14ac:dyDescent="0.25">
      <c r="A26" s="40" t="s">
        <v>415</v>
      </c>
      <c r="B26" s="36" t="s">
        <v>168</v>
      </c>
      <c r="C26" s="16" t="s">
        <v>169</v>
      </c>
      <c r="D26" s="16" t="s">
        <v>102</v>
      </c>
      <c r="E26" s="16" t="s">
        <v>163</v>
      </c>
      <c r="F26" s="16" t="s">
        <v>49</v>
      </c>
      <c r="G26" s="16" t="s">
        <v>50</v>
      </c>
      <c r="H26" s="16" t="s">
        <v>39</v>
      </c>
      <c r="I26" s="16">
        <v>20</v>
      </c>
      <c r="J26" s="17">
        <v>6.3</v>
      </c>
      <c r="K26" s="16">
        <v>150</v>
      </c>
      <c r="L26" s="16" t="s">
        <v>40</v>
      </c>
      <c r="M26" s="16"/>
      <c r="N26" s="18">
        <v>2</v>
      </c>
      <c r="O26" s="16" t="s">
        <v>74</v>
      </c>
      <c r="P26" s="16"/>
      <c r="Q26" s="19"/>
      <c r="R26" s="16" t="s">
        <v>42</v>
      </c>
      <c r="S26" s="16" t="s">
        <v>43</v>
      </c>
      <c r="T26" s="16" t="s">
        <v>164</v>
      </c>
      <c r="U26" s="27" t="s">
        <v>44</v>
      </c>
      <c r="V26" s="16" t="s">
        <v>156</v>
      </c>
      <c r="W26" s="20"/>
      <c r="X26" s="16"/>
      <c r="Y26" s="16" t="s">
        <v>157</v>
      </c>
      <c r="Z26" s="16" t="s">
        <v>52</v>
      </c>
      <c r="AA26" s="16" t="s">
        <v>75</v>
      </c>
      <c r="AB26" s="16">
        <v>1</v>
      </c>
      <c r="AC26" s="21"/>
      <c r="AD26" s="22">
        <f t="shared" si="9"/>
        <v>0</v>
      </c>
      <c r="AE26" s="22">
        <f t="shared" si="10"/>
        <v>0</v>
      </c>
      <c r="AF26" s="22">
        <f t="shared" si="11"/>
        <v>0</v>
      </c>
      <c r="AG26" s="18" t="s">
        <v>158</v>
      </c>
      <c r="AH26" s="18"/>
      <c r="AI26" s="31" t="s">
        <v>159</v>
      </c>
      <c r="AJ26" s="28">
        <v>43946</v>
      </c>
      <c r="AK26" s="23" t="s">
        <v>160</v>
      </c>
      <c r="AL26" s="18">
        <v>961.71</v>
      </c>
      <c r="AM26" s="27">
        <v>1097046</v>
      </c>
      <c r="AN26" s="27" t="s">
        <v>165</v>
      </c>
      <c r="AO26" s="5" t="s">
        <v>392</v>
      </c>
    </row>
    <row r="27" spans="1:41" ht="92.4" x14ac:dyDescent="0.25">
      <c r="A27" s="40" t="s">
        <v>416</v>
      </c>
      <c r="B27" s="36" t="s">
        <v>171</v>
      </c>
      <c r="C27" s="16" t="s">
        <v>172</v>
      </c>
      <c r="D27" s="16" t="s">
        <v>106</v>
      </c>
      <c r="E27" s="16" t="s">
        <v>107</v>
      </c>
      <c r="F27" s="16" t="s">
        <v>49</v>
      </c>
      <c r="G27" s="16" t="s">
        <v>50</v>
      </c>
      <c r="H27" s="16" t="s">
        <v>39</v>
      </c>
      <c r="I27" s="16">
        <v>300</v>
      </c>
      <c r="J27" s="17">
        <v>1.6</v>
      </c>
      <c r="K27" s="16">
        <v>200</v>
      </c>
      <c r="L27" s="16" t="s">
        <v>54</v>
      </c>
      <c r="M27" s="16"/>
      <c r="N27" s="18">
        <v>195</v>
      </c>
      <c r="O27" s="16" t="s">
        <v>73</v>
      </c>
      <c r="P27" s="16"/>
      <c r="Q27" s="19"/>
      <c r="R27" s="16" t="s">
        <v>42</v>
      </c>
      <c r="S27" s="16" t="s">
        <v>55</v>
      </c>
      <c r="T27" s="16" t="s">
        <v>100</v>
      </c>
      <c r="U27" s="27" t="s">
        <v>44</v>
      </c>
      <c r="V27" s="16" t="s">
        <v>136</v>
      </c>
      <c r="W27" s="20"/>
      <c r="X27" s="16"/>
      <c r="Y27" s="16" t="s">
        <v>123</v>
      </c>
      <c r="Z27" s="16" t="s">
        <v>137</v>
      </c>
      <c r="AA27" s="16" t="s">
        <v>75</v>
      </c>
      <c r="AB27" s="16">
        <v>1</v>
      </c>
      <c r="AC27" s="21"/>
      <c r="AD27" s="22">
        <f t="shared" si="9"/>
        <v>0</v>
      </c>
      <c r="AE27" s="22">
        <f t="shared" si="10"/>
        <v>0</v>
      </c>
      <c r="AF27" s="22">
        <f t="shared" si="11"/>
        <v>0</v>
      </c>
      <c r="AG27" s="18" t="s">
        <v>124</v>
      </c>
      <c r="AH27" s="18"/>
      <c r="AI27" s="31" t="s">
        <v>110</v>
      </c>
      <c r="AJ27" s="28">
        <v>44011</v>
      </c>
      <c r="AK27" s="23" t="s">
        <v>111</v>
      </c>
      <c r="AL27" s="18">
        <v>50450.225229999996</v>
      </c>
      <c r="AM27" s="27">
        <v>1096437</v>
      </c>
      <c r="AN27" s="27" t="s">
        <v>112</v>
      </c>
      <c r="AO27" s="5" t="s">
        <v>392</v>
      </c>
    </row>
    <row r="28" spans="1:41" ht="92.4" x14ac:dyDescent="0.25">
      <c r="A28" s="40" t="s">
        <v>417</v>
      </c>
      <c r="B28" s="36" t="s">
        <v>173</v>
      </c>
      <c r="C28" s="16" t="s">
        <v>174</v>
      </c>
      <c r="D28" s="16" t="s">
        <v>106</v>
      </c>
      <c r="E28" s="16" t="s">
        <v>107</v>
      </c>
      <c r="F28" s="16" t="s">
        <v>49</v>
      </c>
      <c r="G28" s="16" t="s">
        <v>50</v>
      </c>
      <c r="H28" s="16" t="s">
        <v>39</v>
      </c>
      <c r="I28" s="16">
        <v>300</v>
      </c>
      <c r="J28" s="17">
        <v>1.6</v>
      </c>
      <c r="K28" s="16">
        <v>200</v>
      </c>
      <c r="L28" s="16" t="s">
        <v>54</v>
      </c>
      <c r="M28" s="16"/>
      <c r="N28" s="18">
        <v>195</v>
      </c>
      <c r="O28" s="16" t="s">
        <v>73</v>
      </c>
      <c r="P28" s="16"/>
      <c r="Q28" s="19"/>
      <c r="R28" s="16" t="s">
        <v>42</v>
      </c>
      <c r="S28" s="16" t="s">
        <v>55</v>
      </c>
      <c r="T28" s="16" t="s">
        <v>100</v>
      </c>
      <c r="U28" s="27" t="s">
        <v>44</v>
      </c>
      <c r="V28" s="16" t="s">
        <v>136</v>
      </c>
      <c r="W28" s="20"/>
      <c r="X28" s="16"/>
      <c r="Y28" s="16" t="s">
        <v>123</v>
      </c>
      <c r="Z28" s="16" t="s">
        <v>137</v>
      </c>
      <c r="AA28" s="16" t="s">
        <v>75</v>
      </c>
      <c r="AB28" s="16">
        <v>1</v>
      </c>
      <c r="AC28" s="21"/>
      <c r="AD28" s="22">
        <f t="shared" si="9"/>
        <v>0</v>
      </c>
      <c r="AE28" s="22">
        <f t="shared" si="10"/>
        <v>0</v>
      </c>
      <c r="AF28" s="22">
        <f t="shared" si="11"/>
        <v>0</v>
      </c>
      <c r="AG28" s="18" t="s">
        <v>124</v>
      </c>
      <c r="AH28" s="18"/>
      <c r="AI28" s="31" t="s">
        <v>110</v>
      </c>
      <c r="AJ28" s="28">
        <v>44011</v>
      </c>
      <c r="AK28" s="23" t="s">
        <v>111</v>
      </c>
      <c r="AL28" s="18">
        <v>50450.225229999996</v>
      </c>
      <c r="AM28" s="27">
        <v>1096437</v>
      </c>
      <c r="AN28" s="27" t="s">
        <v>112</v>
      </c>
      <c r="AO28" s="5" t="s">
        <v>392</v>
      </c>
    </row>
    <row r="29" spans="1:41" ht="92.4" x14ac:dyDescent="0.25">
      <c r="A29" s="40" t="s">
        <v>418</v>
      </c>
      <c r="B29" s="36" t="s">
        <v>175</v>
      </c>
      <c r="C29" s="16" t="s">
        <v>176</v>
      </c>
      <c r="D29" s="16" t="s">
        <v>106</v>
      </c>
      <c r="E29" s="16" t="s">
        <v>107</v>
      </c>
      <c r="F29" s="16" t="s">
        <v>49</v>
      </c>
      <c r="G29" s="16" t="s">
        <v>50</v>
      </c>
      <c r="H29" s="16" t="s">
        <v>39</v>
      </c>
      <c r="I29" s="16">
        <v>300</v>
      </c>
      <c r="J29" s="17">
        <v>1.6</v>
      </c>
      <c r="K29" s="16">
        <v>200</v>
      </c>
      <c r="L29" s="16" t="s">
        <v>54</v>
      </c>
      <c r="M29" s="16"/>
      <c r="N29" s="18">
        <v>195</v>
      </c>
      <c r="O29" s="16" t="s">
        <v>73</v>
      </c>
      <c r="P29" s="16"/>
      <c r="Q29" s="19"/>
      <c r="R29" s="16" t="s">
        <v>42</v>
      </c>
      <c r="S29" s="16" t="s">
        <v>55</v>
      </c>
      <c r="T29" s="16" t="s">
        <v>100</v>
      </c>
      <c r="U29" s="27" t="s">
        <v>44</v>
      </c>
      <c r="V29" s="16" t="s">
        <v>136</v>
      </c>
      <c r="W29" s="20"/>
      <c r="X29" s="16"/>
      <c r="Y29" s="16" t="s">
        <v>123</v>
      </c>
      <c r="Z29" s="16" t="s">
        <v>137</v>
      </c>
      <c r="AA29" s="16" t="s">
        <v>75</v>
      </c>
      <c r="AB29" s="16">
        <v>1</v>
      </c>
      <c r="AC29" s="21"/>
      <c r="AD29" s="22">
        <f t="shared" si="9"/>
        <v>0</v>
      </c>
      <c r="AE29" s="22">
        <f t="shared" si="10"/>
        <v>0</v>
      </c>
      <c r="AF29" s="22">
        <f t="shared" si="11"/>
        <v>0</v>
      </c>
      <c r="AG29" s="18" t="s">
        <v>124</v>
      </c>
      <c r="AH29" s="18"/>
      <c r="AI29" s="31" t="s">
        <v>110</v>
      </c>
      <c r="AJ29" s="28">
        <v>44011</v>
      </c>
      <c r="AK29" s="23" t="s">
        <v>111</v>
      </c>
      <c r="AL29" s="18">
        <v>50450.225229999996</v>
      </c>
      <c r="AM29" s="27">
        <v>1096437</v>
      </c>
      <c r="AN29" s="27" t="s">
        <v>112</v>
      </c>
      <c r="AO29" s="5" t="s">
        <v>392</v>
      </c>
    </row>
    <row r="30" spans="1:41" ht="145.19999999999999" x14ac:dyDescent="0.25">
      <c r="A30" s="40" t="s">
        <v>419</v>
      </c>
      <c r="B30" s="36" t="s">
        <v>177</v>
      </c>
      <c r="C30" s="16" t="s">
        <v>178</v>
      </c>
      <c r="D30" s="16" t="s">
        <v>179</v>
      </c>
      <c r="E30" s="16" t="s">
        <v>180</v>
      </c>
      <c r="F30" s="16" t="s">
        <v>49</v>
      </c>
      <c r="G30" s="16" t="s">
        <v>50</v>
      </c>
      <c r="H30" s="16" t="s">
        <v>39</v>
      </c>
      <c r="I30" s="16">
        <v>400</v>
      </c>
      <c r="J30" s="17">
        <v>1.5E-3</v>
      </c>
      <c r="K30" s="16">
        <v>100</v>
      </c>
      <c r="L30" s="16" t="s">
        <v>181</v>
      </c>
      <c r="M30" s="16"/>
      <c r="N30" s="18">
        <v>50</v>
      </c>
      <c r="O30" s="16" t="s">
        <v>182</v>
      </c>
      <c r="P30" s="16"/>
      <c r="Q30" s="19"/>
      <c r="R30" s="16" t="s">
        <v>42</v>
      </c>
      <c r="S30" s="16" t="s">
        <v>43</v>
      </c>
      <c r="T30" s="16" t="s">
        <v>183</v>
      </c>
      <c r="U30" s="27" t="s">
        <v>44</v>
      </c>
      <c r="V30" s="16" t="s">
        <v>184</v>
      </c>
      <c r="W30" s="20"/>
      <c r="X30" s="16"/>
      <c r="Y30" s="16" t="s">
        <v>185</v>
      </c>
      <c r="Z30" s="16" t="s">
        <v>66</v>
      </c>
      <c r="AA30" s="16" t="s">
        <v>75</v>
      </c>
      <c r="AB30" s="16">
        <v>1</v>
      </c>
      <c r="AC30" s="21"/>
      <c r="AD30" s="22">
        <f t="shared" ref="AD30:AD63" si="12">AC30*AB30</f>
        <v>0</v>
      </c>
      <c r="AE30" s="22">
        <f t="shared" ref="AE30:AE63" si="13">AD30*0.18</f>
        <v>0</v>
      </c>
      <c r="AF30" s="22">
        <f t="shared" ref="AF30:AF63" si="14">AE30+AD30</f>
        <v>0</v>
      </c>
      <c r="AG30" s="18" t="s">
        <v>186</v>
      </c>
      <c r="AH30" s="18"/>
      <c r="AI30" s="31" t="s">
        <v>187</v>
      </c>
      <c r="AJ30" s="28">
        <v>44151</v>
      </c>
      <c r="AK30" s="23" t="s">
        <v>188</v>
      </c>
      <c r="AL30" s="18">
        <v>9560</v>
      </c>
      <c r="AM30" s="27">
        <v>407607</v>
      </c>
      <c r="AN30" s="27" t="s">
        <v>189</v>
      </c>
      <c r="AO30" s="5" t="s">
        <v>392</v>
      </c>
    </row>
    <row r="31" spans="1:41" ht="145.19999999999999" x14ac:dyDescent="0.25">
      <c r="A31" s="40" t="s">
        <v>420</v>
      </c>
      <c r="B31" s="36" t="s">
        <v>190</v>
      </c>
      <c r="C31" s="16" t="s">
        <v>191</v>
      </c>
      <c r="D31" s="16" t="s">
        <v>179</v>
      </c>
      <c r="E31" s="16" t="s">
        <v>180</v>
      </c>
      <c r="F31" s="16" t="s">
        <v>49</v>
      </c>
      <c r="G31" s="16" t="s">
        <v>50</v>
      </c>
      <c r="H31" s="16" t="s">
        <v>39</v>
      </c>
      <c r="I31" s="16">
        <v>400</v>
      </c>
      <c r="J31" s="17">
        <v>1.5E-3</v>
      </c>
      <c r="K31" s="16">
        <v>100</v>
      </c>
      <c r="L31" s="16" t="s">
        <v>181</v>
      </c>
      <c r="M31" s="16"/>
      <c r="N31" s="18">
        <v>50</v>
      </c>
      <c r="O31" s="16" t="s">
        <v>182</v>
      </c>
      <c r="P31" s="16"/>
      <c r="Q31" s="19"/>
      <c r="R31" s="16" t="s">
        <v>42</v>
      </c>
      <c r="S31" s="16" t="s">
        <v>43</v>
      </c>
      <c r="T31" s="16" t="s">
        <v>183</v>
      </c>
      <c r="U31" s="27" t="s">
        <v>44</v>
      </c>
      <c r="V31" s="16" t="s">
        <v>184</v>
      </c>
      <c r="W31" s="20"/>
      <c r="X31" s="16"/>
      <c r="Y31" s="16" t="s">
        <v>185</v>
      </c>
      <c r="Z31" s="16" t="s">
        <v>66</v>
      </c>
      <c r="AA31" s="16" t="s">
        <v>75</v>
      </c>
      <c r="AB31" s="16">
        <v>1</v>
      </c>
      <c r="AC31" s="21"/>
      <c r="AD31" s="22">
        <f t="shared" si="12"/>
        <v>0</v>
      </c>
      <c r="AE31" s="22">
        <f t="shared" si="13"/>
        <v>0</v>
      </c>
      <c r="AF31" s="22">
        <f t="shared" si="14"/>
        <v>0</v>
      </c>
      <c r="AG31" s="18" t="s">
        <v>186</v>
      </c>
      <c r="AH31" s="18"/>
      <c r="AI31" s="31" t="s">
        <v>187</v>
      </c>
      <c r="AJ31" s="28">
        <v>44151</v>
      </c>
      <c r="AK31" s="23" t="s">
        <v>188</v>
      </c>
      <c r="AL31" s="18">
        <v>9560</v>
      </c>
      <c r="AM31" s="27">
        <v>407607</v>
      </c>
      <c r="AN31" s="27" t="s">
        <v>189</v>
      </c>
      <c r="AO31" s="5" t="s">
        <v>392</v>
      </c>
    </row>
    <row r="32" spans="1:41" ht="145.19999999999999" x14ac:dyDescent="0.25">
      <c r="A32" s="40" t="s">
        <v>421</v>
      </c>
      <c r="B32" s="36" t="s">
        <v>192</v>
      </c>
      <c r="C32" s="16" t="s">
        <v>193</v>
      </c>
      <c r="D32" s="16" t="s">
        <v>179</v>
      </c>
      <c r="E32" s="16" t="s">
        <v>180</v>
      </c>
      <c r="F32" s="16" t="s">
        <v>49</v>
      </c>
      <c r="G32" s="16" t="s">
        <v>50</v>
      </c>
      <c r="H32" s="16" t="s">
        <v>39</v>
      </c>
      <c r="I32" s="16">
        <v>400</v>
      </c>
      <c r="J32" s="17">
        <v>1.5E-3</v>
      </c>
      <c r="K32" s="16">
        <v>100</v>
      </c>
      <c r="L32" s="16" t="s">
        <v>181</v>
      </c>
      <c r="M32" s="16"/>
      <c r="N32" s="18">
        <v>50</v>
      </c>
      <c r="O32" s="16" t="s">
        <v>182</v>
      </c>
      <c r="P32" s="16"/>
      <c r="Q32" s="19"/>
      <c r="R32" s="16" t="s">
        <v>42</v>
      </c>
      <c r="S32" s="16" t="s">
        <v>43</v>
      </c>
      <c r="T32" s="16" t="s">
        <v>183</v>
      </c>
      <c r="U32" s="27" t="s">
        <v>44</v>
      </c>
      <c r="V32" s="16" t="s">
        <v>184</v>
      </c>
      <c r="W32" s="20"/>
      <c r="X32" s="16"/>
      <c r="Y32" s="16" t="s">
        <v>185</v>
      </c>
      <c r="Z32" s="16" t="s">
        <v>66</v>
      </c>
      <c r="AA32" s="16" t="s">
        <v>75</v>
      </c>
      <c r="AB32" s="16">
        <v>1</v>
      </c>
      <c r="AC32" s="21"/>
      <c r="AD32" s="22">
        <f t="shared" si="12"/>
        <v>0</v>
      </c>
      <c r="AE32" s="22">
        <f t="shared" si="13"/>
        <v>0</v>
      </c>
      <c r="AF32" s="22">
        <f t="shared" si="14"/>
        <v>0</v>
      </c>
      <c r="AG32" s="18" t="s">
        <v>170</v>
      </c>
      <c r="AH32" s="18"/>
      <c r="AI32" s="31" t="s">
        <v>187</v>
      </c>
      <c r="AJ32" s="28">
        <v>44151</v>
      </c>
      <c r="AK32" s="23" t="s">
        <v>188</v>
      </c>
      <c r="AL32" s="18">
        <v>9560</v>
      </c>
      <c r="AM32" s="27">
        <v>407607</v>
      </c>
      <c r="AN32" s="27" t="s">
        <v>189</v>
      </c>
      <c r="AO32" s="5" t="s">
        <v>392</v>
      </c>
    </row>
    <row r="33" spans="1:41" ht="145.19999999999999" x14ac:dyDescent="0.25">
      <c r="A33" s="40" t="s">
        <v>422</v>
      </c>
      <c r="B33" s="36" t="s">
        <v>194</v>
      </c>
      <c r="C33" s="16" t="s">
        <v>195</v>
      </c>
      <c r="D33" s="16" t="s">
        <v>179</v>
      </c>
      <c r="E33" s="16" t="s">
        <v>180</v>
      </c>
      <c r="F33" s="16" t="s">
        <v>49</v>
      </c>
      <c r="G33" s="16" t="s">
        <v>50</v>
      </c>
      <c r="H33" s="16" t="s">
        <v>39</v>
      </c>
      <c r="I33" s="16">
        <v>400</v>
      </c>
      <c r="J33" s="17">
        <v>1.5E-3</v>
      </c>
      <c r="K33" s="16">
        <v>100</v>
      </c>
      <c r="L33" s="16" t="s">
        <v>181</v>
      </c>
      <c r="M33" s="16"/>
      <c r="N33" s="18">
        <v>50</v>
      </c>
      <c r="O33" s="16" t="s">
        <v>182</v>
      </c>
      <c r="P33" s="16"/>
      <c r="Q33" s="19"/>
      <c r="R33" s="16" t="s">
        <v>42</v>
      </c>
      <c r="S33" s="16" t="s">
        <v>43</v>
      </c>
      <c r="T33" s="16" t="s">
        <v>183</v>
      </c>
      <c r="U33" s="27" t="s">
        <v>44</v>
      </c>
      <c r="V33" s="16" t="s">
        <v>184</v>
      </c>
      <c r="W33" s="20"/>
      <c r="X33" s="16"/>
      <c r="Y33" s="16" t="s">
        <v>185</v>
      </c>
      <c r="Z33" s="16" t="s">
        <v>66</v>
      </c>
      <c r="AA33" s="16" t="s">
        <v>75</v>
      </c>
      <c r="AB33" s="16">
        <v>1</v>
      </c>
      <c r="AC33" s="21"/>
      <c r="AD33" s="22">
        <f t="shared" si="12"/>
        <v>0</v>
      </c>
      <c r="AE33" s="22">
        <f t="shared" si="13"/>
        <v>0</v>
      </c>
      <c r="AF33" s="22">
        <f t="shared" si="14"/>
        <v>0</v>
      </c>
      <c r="AG33" s="18" t="s">
        <v>170</v>
      </c>
      <c r="AH33" s="18"/>
      <c r="AI33" s="31" t="s">
        <v>187</v>
      </c>
      <c r="AJ33" s="28">
        <v>44151</v>
      </c>
      <c r="AK33" s="23" t="s">
        <v>188</v>
      </c>
      <c r="AL33" s="18">
        <v>9560</v>
      </c>
      <c r="AM33" s="27">
        <v>407607</v>
      </c>
      <c r="AN33" s="27" t="s">
        <v>189</v>
      </c>
      <c r="AO33" s="5" t="s">
        <v>392</v>
      </c>
    </row>
    <row r="34" spans="1:41" ht="145.19999999999999" x14ac:dyDescent="0.25">
      <c r="A34" s="40" t="s">
        <v>423</v>
      </c>
      <c r="B34" s="36" t="s">
        <v>196</v>
      </c>
      <c r="C34" s="16" t="s">
        <v>197</v>
      </c>
      <c r="D34" s="16" t="s">
        <v>179</v>
      </c>
      <c r="E34" s="16" t="s">
        <v>180</v>
      </c>
      <c r="F34" s="16" t="s">
        <v>49</v>
      </c>
      <c r="G34" s="16" t="s">
        <v>50</v>
      </c>
      <c r="H34" s="16" t="s">
        <v>39</v>
      </c>
      <c r="I34" s="16">
        <v>400</v>
      </c>
      <c r="J34" s="17">
        <v>1.5E-3</v>
      </c>
      <c r="K34" s="16">
        <v>100</v>
      </c>
      <c r="L34" s="16" t="s">
        <v>181</v>
      </c>
      <c r="M34" s="16"/>
      <c r="N34" s="18">
        <v>50</v>
      </c>
      <c r="O34" s="16" t="s">
        <v>182</v>
      </c>
      <c r="P34" s="16"/>
      <c r="Q34" s="19"/>
      <c r="R34" s="16" t="s">
        <v>42</v>
      </c>
      <c r="S34" s="16" t="s">
        <v>43</v>
      </c>
      <c r="T34" s="16" t="s">
        <v>183</v>
      </c>
      <c r="U34" s="27" t="s">
        <v>44</v>
      </c>
      <c r="V34" s="16" t="s">
        <v>184</v>
      </c>
      <c r="W34" s="20"/>
      <c r="X34" s="16"/>
      <c r="Y34" s="16" t="s">
        <v>185</v>
      </c>
      <c r="Z34" s="16" t="s">
        <v>66</v>
      </c>
      <c r="AA34" s="16" t="s">
        <v>75</v>
      </c>
      <c r="AB34" s="16">
        <v>1</v>
      </c>
      <c r="AC34" s="21"/>
      <c r="AD34" s="22">
        <f t="shared" si="12"/>
        <v>0</v>
      </c>
      <c r="AE34" s="22">
        <f t="shared" si="13"/>
        <v>0</v>
      </c>
      <c r="AF34" s="22">
        <f t="shared" si="14"/>
        <v>0</v>
      </c>
      <c r="AG34" s="18" t="s">
        <v>198</v>
      </c>
      <c r="AH34" s="18"/>
      <c r="AI34" s="31" t="s">
        <v>199</v>
      </c>
      <c r="AJ34" s="28">
        <v>44151</v>
      </c>
      <c r="AK34" s="23" t="s">
        <v>188</v>
      </c>
      <c r="AL34" s="18">
        <v>9560</v>
      </c>
      <c r="AM34" s="27">
        <v>407607</v>
      </c>
      <c r="AN34" s="27" t="s">
        <v>189</v>
      </c>
      <c r="AO34" s="5" t="s">
        <v>392</v>
      </c>
    </row>
    <row r="35" spans="1:41" ht="145.19999999999999" x14ac:dyDescent="0.25">
      <c r="A35" s="40" t="s">
        <v>424</v>
      </c>
      <c r="B35" s="36" t="s">
        <v>200</v>
      </c>
      <c r="C35" s="16" t="s">
        <v>201</v>
      </c>
      <c r="D35" s="16" t="s">
        <v>179</v>
      </c>
      <c r="E35" s="16" t="s">
        <v>180</v>
      </c>
      <c r="F35" s="16" t="s">
        <v>49</v>
      </c>
      <c r="G35" s="16" t="s">
        <v>50</v>
      </c>
      <c r="H35" s="16" t="s">
        <v>39</v>
      </c>
      <c r="I35" s="16">
        <v>400</v>
      </c>
      <c r="J35" s="17">
        <v>1.5E-3</v>
      </c>
      <c r="K35" s="16">
        <v>100</v>
      </c>
      <c r="L35" s="16" t="s">
        <v>181</v>
      </c>
      <c r="M35" s="16"/>
      <c r="N35" s="18">
        <v>50</v>
      </c>
      <c r="O35" s="16" t="s">
        <v>182</v>
      </c>
      <c r="P35" s="16"/>
      <c r="Q35" s="19"/>
      <c r="R35" s="16" t="s">
        <v>42</v>
      </c>
      <c r="S35" s="16" t="s">
        <v>43</v>
      </c>
      <c r="T35" s="16" t="s">
        <v>183</v>
      </c>
      <c r="U35" s="27" t="s">
        <v>44</v>
      </c>
      <c r="V35" s="16" t="s">
        <v>184</v>
      </c>
      <c r="W35" s="20"/>
      <c r="X35" s="16"/>
      <c r="Y35" s="16" t="s">
        <v>185</v>
      </c>
      <c r="Z35" s="16" t="s">
        <v>66</v>
      </c>
      <c r="AA35" s="16" t="s">
        <v>75</v>
      </c>
      <c r="AB35" s="16">
        <v>1</v>
      </c>
      <c r="AC35" s="21"/>
      <c r="AD35" s="22">
        <f t="shared" si="12"/>
        <v>0</v>
      </c>
      <c r="AE35" s="22">
        <f t="shared" si="13"/>
        <v>0</v>
      </c>
      <c r="AF35" s="22">
        <f t="shared" si="14"/>
        <v>0</v>
      </c>
      <c r="AG35" s="18" t="s">
        <v>198</v>
      </c>
      <c r="AH35" s="18"/>
      <c r="AI35" s="31" t="s">
        <v>187</v>
      </c>
      <c r="AJ35" s="28">
        <v>44151</v>
      </c>
      <c r="AK35" s="23" t="s">
        <v>188</v>
      </c>
      <c r="AL35" s="18">
        <v>9560</v>
      </c>
      <c r="AM35" s="27">
        <v>407607</v>
      </c>
      <c r="AN35" s="27" t="s">
        <v>189</v>
      </c>
      <c r="AO35" s="5" t="s">
        <v>392</v>
      </c>
    </row>
    <row r="36" spans="1:41" ht="145.19999999999999" x14ac:dyDescent="0.25">
      <c r="A36" s="40" t="s">
        <v>425</v>
      </c>
      <c r="B36" s="36" t="s">
        <v>202</v>
      </c>
      <c r="C36" s="16" t="s">
        <v>203</v>
      </c>
      <c r="D36" s="16" t="s">
        <v>179</v>
      </c>
      <c r="E36" s="16" t="s">
        <v>180</v>
      </c>
      <c r="F36" s="16" t="s">
        <v>49</v>
      </c>
      <c r="G36" s="16" t="s">
        <v>50</v>
      </c>
      <c r="H36" s="16" t="s">
        <v>39</v>
      </c>
      <c r="I36" s="16">
        <v>400</v>
      </c>
      <c r="J36" s="17">
        <v>1.5E-3</v>
      </c>
      <c r="K36" s="16">
        <v>100</v>
      </c>
      <c r="L36" s="16" t="s">
        <v>181</v>
      </c>
      <c r="M36" s="16"/>
      <c r="N36" s="18">
        <v>50</v>
      </c>
      <c r="O36" s="16" t="s">
        <v>182</v>
      </c>
      <c r="P36" s="16"/>
      <c r="Q36" s="19"/>
      <c r="R36" s="16" t="s">
        <v>42</v>
      </c>
      <c r="S36" s="16" t="s">
        <v>43</v>
      </c>
      <c r="T36" s="16" t="s">
        <v>183</v>
      </c>
      <c r="U36" s="27" t="s">
        <v>44</v>
      </c>
      <c r="V36" s="16" t="s">
        <v>184</v>
      </c>
      <c r="W36" s="20"/>
      <c r="X36" s="16"/>
      <c r="Y36" s="16" t="s">
        <v>185</v>
      </c>
      <c r="Z36" s="16" t="s">
        <v>66</v>
      </c>
      <c r="AA36" s="16" t="s">
        <v>75</v>
      </c>
      <c r="AB36" s="16">
        <v>1</v>
      </c>
      <c r="AC36" s="21"/>
      <c r="AD36" s="22">
        <f t="shared" si="12"/>
        <v>0</v>
      </c>
      <c r="AE36" s="22">
        <f t="shared" si="13"/>
        <v>0</v>
      </c>
      <c r="AF36" s="22">
        <f t="shared" si="14"/>
        <v>0</v>
      </c>
      <c r="AG36" s="18" t="s">
        <v>204</v>
      </c>
      <c r="AH36" s="18"/>
      <c r="AI36" s="31" t="s">
        <v>187</v>
      </c>
      <c r="AJ36" s="28">
        <v>44151</v>
      </c>
      <c r="AK36" s="23" t="s">
        <v>188</v>
      </c>
      <c r="AL36" s="18">
        <v>9560</v>
      </c>
      <c r="AM36" s="27">
        <v>407607</v>
      </c>
      <c r="AN36" s="27" t="s">
        <v>189</v>
      </c>
      <c r="AO36" s="5" t="s">
        <v>392</v>
      </c>
    </row>
    <row r="37" spans="1:41" ht="145.19999999999999" x14ac:dyDescent="0.25">
      <c r="A37" s="40" t="s">
        <v>426</v>
      </c>
      <c r="B37" s="36" t="s">
        <v>205</v>
      </c>
      <c r="C37" s="16" t="s">
        <v>206</v>
      </c>
      <c r="D37" s="16" t="s">
        <v>179</v>
      </c>
      <c r="E37" s="16" t="s">
        <v>180</v>
      </c>
      <c r="F37" s="16" t="s">
        <v>49</v>
      </c>
      <c r="G37" s="16" t="s">
        <v>50</v>
      </c>
      <c r="H37" s="16" t="s">
        <v>39</v>
      </c>
      <c r="I37" s="16">
        <v>400</v>
      </c>
      <c r="J37" s="17">
        <v>1.5E-3</v>
      </c>
      <c r="K37" s="16">
        <v>100</v>
      </c>
      <c r="L37" s="16" t="s">
        <v>181</v>
      </c>
      <c r="M37" s="16"/>
      <c r="N37" s="18">
        <v>50</v>
      </c>
      <c r="O37" s="16" t="s">
        <v>182</v>
      </c>
      <c r="P37" s="16"/>
      <c r="Q37" s="19"/>
      <c r="R37" s="16" t="s">
        <v>42</v>
      </c>
      <c r="S37" s="16" t="s">
        <v>43</v>
      </c>
      <c r="T37" s="16" t="s">
        <v>183</v>
      </c>
      <c r="U37" s="27" t="s">
        <v>44</v>
      </c>
      <c r="V37" s="16" t="s">
        <v>184</v>
      </c>
      <c r="W37" s="20"/>
      <c r="X37" s="16"/>
      <c r="Y37" s="16" t="s">
        <v>185</v>
      </c>
      <c r="Z37" s="16" t="s">
        <v>66</v>
      </c>
      <c r="AA37" s="16" t="s">
        <v>75</v>
      </c>
      <c r="AB37" s="16">
        <v>1</v>
      </c>
      <c r="AC37" s="21"/>
      <c r="AD37" s="22">
        <f t="shared" si="12"/>
        <v>0</v>
      </c>
      <c r="AE37" s="22">
        <f t="shared" si="13"/>
        <v>0</v>
      </c>
      <c r="AF37" s="22">
        <f t="shared" si="14"/>
        <v>0</v>
      </c>
      <c r="AG37" s="18" t="s">
        <v>204</v>
      </c>
      <c r="AH37" s="18"/>
      <c r="AI37" s="31" t="s">
        <v>187</v>
      </c>
      <c r="AJ37" s="28">
        <v>44151</v>
      </c>
      <c r="AK37" s="23" t="s">
        <v>188</v>
      </c>
      <c r="AL37" s="18">
        <v>9560</v>
      </c>
      <c r="AM37" s="27">
        <v>407607</v>
      </c>
      <c r="AN37" s="27" t="s">
        <v>189</v>
      </c>
      <c r="AO37" s="5" t="s">
        <v>392</v>
      </c>
    </row>
    <row r="38" spans="1:41" ht="52.8" x14ac:dyDescent="0.25">
      <c r="A38" s="40" t="s">
        <v>427</v>
      </c>
      <c r="B38" s="36" t="s">
        <v>207</v>
      </c>
      <c r="C38" s="16" t="s">
        <v>208</v>
      </c>
      <c r="D38" s="16" t="s">
        <v>209</v>
      </c>
      <c r="E38" s="16" t="s">
        <v>210</v>
      </c>
      <c r="F38" s="16" t="s">
        <v>49</v>
      </c>
      <c r="G38" s="16" t="s">
        <v>50</v>
      </c>
      <c r="H38" s="16" t="s">
        <v>77</v>
      </c>
      <c r="I38" s="16">
        <v>15</v>
      </c>
      <c r="J38" s="17">
        <v>1.6</v>
      </c>
      <c r="K38" s="16">
        <v>150</v>
      </c>
      <c r="L38" s="16" t="s">
        <v>80</v>
      </c>
      <c r="M38" s="16" t="s">
        <v>211</v>
      </c>
      <c r="N38" s="18">
        <v>3.1</v>
      </c>
      <c r="O38" s="16" t="s">
        <v>41</v>
      </c>
      <c r="P38" s="16"/>
      <c r="Q38" s="19" t="s">
        <v>212</v>
      </c>
      <c r="R38" s="16" t="s">
        <v>213</v>
      </c>
      <c r="S38" s="16" t="s">
        <v>57</v>
      </c>
      <c r="T38" s="16" t="s">
        <v>214</v>
      </c>
      <c r="U38" s="27" t="s">
        <v>44</v>
      </c>
      <c r="V38" s="16" t="s">
        <v>215</v>
      </c>
      <c r="W38" s="20" t="s">
        <v>216</v>
      </c>
      <c r="X38" s="16"/>
      <c r="Y38" s="16" t="s">
        <v>217</v>
      </c>
      <c r="Z38" s="16" t="s">
        <v>66</v>
      </c>
      <c r="AA38" s="16" t="s">
        <v>75</v>
      </c>
      <c r="AB38" s="16">
        <v>1</v>
      </c>
      <c r="AC38" s="21"/>
      <c r="AD38" s="22">
        <f t="shared" si="12"/>
        <v>0</v>
      </c>
      <c r="AE38" s="22">
        <f t="shared" si="13"/>
        <v>0</v>
      </c>
      <c r="AF38" s="22">
        <f t="shared" si="14"/>
        <v>0</v>
      </c>
      <c r="AG38" s="18" t="s">
        <v>218</v>
      </c>
      <c r="AH38" s="18" t="s">
        <v>219</v>
      </c>
      <c r="AI38" s="31" t="s">
        <v>220</v>
      </c>
      <c r="AJ38" s="28">
        <v>43992</v>
      </c>
      <c r="AK38" s="23" t="s">
        <v>221</v>
      </c>
      <c r="AL38" s="18">
        <v>23444.76</v>
      </c>
      <c r="AM38" s="27">
        <v>774826</v>
      </c>
      <c r="AN38" s="27" t="s">
        <v>222</v>
      </c>
      <c r="AO38" s="5" t="s">
        <v>392</v>
      </c>
    </row>
    <row r="39" spans="1:41" ht="92.4" x14ac:dyDescent="0.25">
      <c r="A39" s="40" t="s">
        <v>428</v>
      </c>
      <c r="B39" s="36" t="s">
        <v>223</v>
      </c>
      <c r="C39" s="16" t="s">
        <v>224</v>
      </c>
      <c r="D39" s="16" t="s">
        <v>53</v>
      </c>
      <c r="E39" s="16" t="s">
        <v>225</v>
      </c>
      <c r="F39" s="16" t="s">
        <v>49</v>
      </c>
      <c r="G39" s="16" t="s">
        <v>50</v>
      </c>
      <c r="H39" s="16" t="s">
        <v>77</v>
      </c>
      <c r="I39" s="16">
        <v>15</v>
      </c>
      <c r="J39" s="17">
        <v>1.6</v>
      </c>
      <c r="K39" s="16">
        <v>120</v>
      </c>
      <c r="L39" s="16" t="s">
        <v>80</v>
      </c>
      <c r="M39" s="16" t="s">
        <v>226</v>
      </c>
      <c r="N39" s="18">
        <v>4.2</v>
      </c>
      <c r="O39" s="16" t="s">
        <v>41</v>
      </c>
      <c r="P39" s="16"/>
      <c r="Q39" s="19" t="s">
        <v>227</v>
      </c>
      <c r="R39" s="16" t="s">
        <v>213</v>
      </c>
      <c r="S39" s="16" t="s">
        <v>57</v>
      </c>
      <c r="T39" s="16" t="s">
        <v>228</v>
      </c>
      <c r="U39" s="27" t="s">
        <v>44</v>
      </c>
      <c r="V39" s="16" t="s">
        <v>229</v>
      </c>
      <c r="W39" s="20" t="s">
        <v>230</v>
      </c>
      <c r="X39" s="16"/>
      <c r="Y39" s="16" t="s">
        <v>231</v>
      </c>
      <c r="Z39" s="16" t="s">
        <v>66</v>
      </c>
      <c r="AA39" s="16" t="s">
        <v>75</v>
      </c>
      <c r="AB39" s="16">
        <v>1</v>
      </c>
      <c r="AC39" s="21"/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18" t="s">
        <v>218</v>
      </c>
      <c r="AH39" s="18"/>
      <c r="AI39" s="31" t="s">
        <v>232</v>
      </c>
      <c r="AJ39" s="28">
        <v>43546</v>
      </c>
      <c r="AK39" s="23" t="s">
        <v>233</v>
      </c>
      <c r="AL39" s="18">
        <v>4802.71</v>
      </c>
      <c r="AM39" s="27">
        <v>1097769</v>
      </c>
      <c r="AN39" s="27" t="s">
        <v>234</v>
      </c>
      <c r="AO39" s="5" t="s">
        <v>392</v>
      </c>
    </row>
    <row r="40" spans="1:41" ht="118.8" x14ac:dyDescent="0.25">
      <c r="A40" s="40" t="s">
        <v>429</v>
      </c>
      <c r="B40" s="36" t="s">
        <v>235</v>
      </c>
      <c r="C40" s="16" t="s">
        <v>236</v>
      </c>
      <c r="D40" s="16" t="s">
        <v>209</v>
      </c>
      <c r="E40" s="16" t="s">
        <v>237</v>
      </c>
      <c r="F40" s="16" t="s">
        <v>49</v>
      </c>
      <c r="G40" s="16" t="s">
        <v>50</v>
      </c>
      <c r="H40" s="16" t="s">
        <v>77</v>
      </c>
      <c r="I40" s="16">
        <v>15</v>
      </c>
      <c r="J40" s="17">
        <v>1.6</v>
      </c>
      <c r="K40" s="16">
        <v>130</v>
      </c>
      <c r="L40" s="16" t="s">
        <v>80</v>
      </c>
      <c r="M40" s="16" t="s">
        <v>238</v>
      </c>
      <c r="N40" s="18">
        <v>0.71</v>
      </c>
      <c r="O40" s="16" t="s">
        <v>41</v>
      </c>
      <c r="P40" s="16"/>
      <c r="Q40" s="19" t="s">
        <v>212</v>
      </c>
      <c r="R40" s="16" t="s">
        <v>213</v>
      </c>
      <c r="S40" s="16" t="s">
        <v>239</v>
      </c>
      <c r="T40" s="16" t="s">
        <v>240</v>
      </c>
      <c r="U40" s="27" t="s">
        <v>44</v>
      </c>
      <c r="V40" s="16" t="s">
        <v>229</v>
      </c>
      <c r="W40" s="20" t="s">
        <v>230</v>
      </c>
      <c r="X40" s="16"/>
      <c r="Y40" s="16" t="s">
        <v>231</v>
      </c>
      <c r="Z40" s="16" t="s">
        <v>66</v>
      </c>
      <c r="AA40" s="16" t="s">
        <v>75</v>
      </c>
      <c r="AB40" s="16">
        <v>1</v>
      </c>
      <c r="AC40" s="21"/>
      <c r="AD40" s="22">
        <f t="shared" si="12"/>
        <v>0</v>
      </c>
      <c r="AE40" s="22">
        <f t="shared" si="13"/>
        <v>0</v>
      </c>
      <c r="AF40" s="22">
        <f t="shared" si="14"/>
        <v>0</v>
      </c>
      <c r="AG40" s="18" t="s">
        <v>218</v>
      </c>
      <c r="AH40" s="18"/>
      <c r="AI40" s="31" t="s">
        <v>241</v>
      </c>
      <c r="AJ40" s="28">
        <v>43546</v>
      </c>
      <c r="AK40" s="23" t="s">
        <v>233</v>
      </c>
      <c r="AL40" s="18">
        <v>2723.28</v>
      </c>
      <c r="AM40" s="27">
        <v>812238</v>
      </c>
      <c r="AN40" s="27" t="s">
        <v>242</v>
      </c>
      <c r="AO40" s="5" t="s">
        <v>392</v>
      </c>
    </row>
    <row r="41" spans="1:41" ht="132" x14ac:dyDescent="0.25">
      <c r="A41" s="40" t="s">
        <v>430</v>
      </c>
      <c r="B41" s="36" t="s">
        <v>243</v>
      </c>
      <c r="C41" s="16" t="s">
        <v>244</v>
      </c>
      <c r="D41" s="16" t="s">
        <v>79</v>
      </c>
      <c r="E41" s="16" t="s">
        <v>88</v>
      </c>
      <c r="F41" s="16" t="s">
        <v>49</v>
      </c>
      <c r="G41" s="16" t="s">
        <v>50</v>
      </c>
      <c r="H41" s="16" t="s">
        <v>39</v>
      </c>
      <c r="I41" s="16">
        <v>700</v>
      </c>
      <c r="J41" s="17">
        <v>2.5</v>
      </c>
      <c r="K41" s="16">
        <v>425</v>
      </c>
      <c r="L41" s="16" t="s">
        <v>80</v>
      </c>
      <c r="M41" s="16"/>
      <c r="N41" s="18">
        <v>4160</v>
      </c>
      <c r="O41" s="16" t="s">
        <v>41</v>
      </c>
      <c r="P41" s="16"/>
      <c r="Q41" s="19">
        <v>4</v>
      </c>
      <c r="R41" s="16" t="s">
        <v>42</v>
      </c>
      <c r="S41" s="16" t="s">
        <v>46</v>
      </c>
      <c r="T41" s="16" t="s">
        <v>81</v>
      </c>
      <c r="U41" s="27" t="s">
        <v>44</v>
      </c>
      <c r="V41" s="16" t="s">
        <v>82</v>
      </c>
      <c r="W41" s="20"/>
      <c r="X41" s="16"/>
      <c r="Y41" s="16" t="s">
        <v>83</v>
      </c>
      <c r="Z41" s="16" t="s">
        <v>56</v>
      </c>
      <c r="AA41" s="16" t="s">
        <v>75</v>
      </c>
      <c r="AB41" s="16">
        <v>1</v>
      </c>
      <c r="AC41" s="21"/>
      <c r="AD41" s="22">
        <f t="shared" si="12"/>
        <v>0</v>
      </c>
      <c r="AE41" s="22">
        <f t="shared" si="13"/>
        <v>0</v>
      </c>
      <c r="AF41" s="22">
        <f t="shared" si="14"/>
        <v>0</v>
      </c>
      <c r="AG41" s="18" t="s">
        <v>84</v>
      </c>
      <c r="AH41" s="18"/>
      <c r="AI41" s="31" t="s">
        <v>245</v>
      </c>
      <c r="AJ41" s="28">
        <v>44071</v>
      </c>
      <c r="AK41" s="23" t="s">
        <v>85</v>
      </c>
      <c r="AL41" s="18">
        <v>147196.2617</v>
      </c>
      <c r="AM41" s="27">
        <v>1094798</v>
      </c>
      <c r="AN41" s="27" t="s">
        <v>246</v>
      </c>
      <c r="AO41" s="5" t="s">
        <v>392</v>
      </c>
    </row>
    <row r="42" spans="1:41" ht="92.4" x14ac:dyDescent="0.25">
      <c r="A42" s="40" t="s">
        <v>431</v>
      </c>
      <c r="B42" s="36" t="s">
        <v>247</v>
      </c>
      <c r="C42" s="16" t="s">
        <v>248</v>
      </c>
      <c r="D42" s="16" t="s">
        <v>93</v>
      </c>
      <c r="E42" s="16" t="s">
        <v>94</v>
      </c>
      <c r="F42" s="16" t="s">
        <v>49</v>
      </c>
      <c r="G42" s="16" t="s">
        <v>50</v>
      </c>
      <c r="H42" s="16" t="s">
        <v>39</v>
      </c>
      <c r="I42" s="16">
        <v>80</v>
      </c>
      <c r="J42" s="17">
        <v>2.5</v>
      </c>
      <c r="K42" s="16">
        <v>600</v>
      </c>
      <c r="L42" s="16" t="s">
        <v>80</v>
      </c>
      <c r="M42" s="16"/>
      <c r="N42" s="18">
        <v>93</v>
      </c>
      <c r="O42" s="16" t="s">
        <v>41</v>
      </c>
      <c r="P42" s="16"/>
      <c r="Q42" s="19" t="s">
        <v>95</v>
      </c>
      <c r="R42" s="16" t="s">
        <v>42</v>
      </c>
      <c r="S42" s="16" t="s">
        <v>57</v>
      </c>
      <c r="T42" s="16" t="s">
        <v>96</v>
      </c>
      <c r="U42" s="27" t="s">
        <v>44</v>
      </c>
      <c r="V42" s="16" t="s">
        <v>82</v>
      </c>
      <c r="W42" s="20"/>
      <c r="X42" s="16"/>
      <c r="Y42" s="16" t="s">
        <v>83</v>
      </c>
      <c r="Z42" s="16" t="s">
        <v>56</v>
      </c>
      <c r="AA42" s="16" t="s">
        <v>75</v>
      </c>
      <c r="AB42" s="16">
        <v>1</v>
      </c>
      <c r="AC42" s="21"/>
      <c r="AD42" s="22">
        <f t="shared" si="12"/>
        <v>0</v>
      </c>
      <c r="AE42" s="22">
        <f t="shared" si="13"/>
        <v>0</v>
      </c>
      <c r="AF42" s="22">
        <f t="shared" si="14"/>
        <v>0</v>
      </c>
      <c r="AG42" s="18" t="s">
        <v>84</v>
      </c>
      <c r="AH42" s="18"/>
      <c r="AI42" s="31" t="s">
        <v>97</v>
      </c>
      <c r="AJ42" s="28">
        <v>44071</v>
      </c>
      <c r="AK42" s="23" t="s">
        <v>85</v>
      </c>
      <c r="AL42" s="18">
        <v>95954.55</v>
      </c>
      <c r="AM42" s="27">
        <v>1095989</v>
      </c>
      <c r="AN42" s="27" t="s">
        <v>98</v>
      </c>
      <c r="AO42" s="5" t="s">
        <v>392</v>
      </c>
    </row>
    <row r="43" spans="1:41" ht="132" x14ac:dyDescent="0.25">
      <c r="A43" s="40" t="s">
        <v>432</v>
      </c>
      <c r="B43" s="36" t="s">
        <v>249</v>
      </c>
      <c r="C43" s="16" t="s">
        <v>250</v>
      </c>
      <c r="D43" s="16" t="s">
        <v>79</v>
      </c>
      <c r="E43" s="16" t="s">
        <v>251</v>
      </c>
      <c r="F43" s="16" t="s">
        <v>252</v>
      </c>
      <c r="G43" s="16" t="s">
        <v>50</v>
      </c>
      <c r="H43" s="16" t="s">
        <v>39</v>
      </c>
      <c r="I43" s="16">
        <v>500</v>
      </c>
      <c r="J43" s="17">
        <v>2.5</v>
      </c>
      <c r="K43" s="16">
        <v>425</v>
      </c>
      <c r="L43" s="16" t="s">
        <v>80</v>
      </c>
      <c r="M43" s="16"/>
      <c r="N43" s="18">
        <v>1357</v>
      </c>
      <c r="O43" s="16" t="s">
        <v>41</v>
      </c>
      <c r="P43" s="16"/>
      <c r="Q43" s="19" t="s">
        <v>101</v>
      </c>
      <c r="R43" s="16" t="s">
        <v>42</v>
      </c>
      <c r="S43" s="16" t="s">
        <v>46</v>
      </c>
      <c r="T43" s="16" t="s">
        <v>81</v>
      </c>
      <c r="U43" s="27" t="s">
        <v>44</v>
      </c>
      <c r="V43" s="16" t="s">
        <v>82</v>
      </c>
      <c r="W43" s="20"/>
      <c r="X43" s="16"/>
      <c r="Y43" s="16" t="s">
        <v>83</v>
      </c>
      <c r="Z43" s="16" t="s">
        <v>56</v>
      </c>
      <c r="AA43" s="16" t="s">
        <v>75</v>
      </c>
      <c r="AB43" s="16">
        <v>1</v>
      </c>
      <c r="AC43" s="21"/>
      <c r="AD43" s="22">
        <f t="shared" si="12"/>
        <v>0</v>
      </c>
      <c r="AE43" s="22">
        <f t="shared" si="13"/>
        <v>0</v>
      </c>
      <c r="AF43" s="22">
        <f t="shared" si="14"/>
        <v>0</v>
      </c>
      <c r="AG43" s="18" t="s">
        <v>84</v>
      </c>
      <c r="AH43" s="18"/>
      <c r="AI43" s="31" t="s">
        <v>253</v>
      </c>
      <c r="AJ43" s="28">
        <v>44071</v>
      </c>
      <c r="AK43" s="23" t="s">
        <v>85</v>
      </c>
      <c r="AL43" s="18">
        <v>105497.51240000001</v>
      </c>
      <c r="AM43" s="27">
        <v>1094945</v>
      </c>
      <c r="AN43" s="27" t="s">
        <v>254</v>
      </c>
      <c r="AO43" s="5" t="s">
        <v>392</v>
      </c>
    </row>
    <row r="44" spans="1:41" ht="132" x14ac:dyDescent="0.25">
      <c r="A44" s="40" t="s">
        <v>433</v>
      </c>
      <c r="B44" s="36" t="s">
        <v>255</v>
      </c>
      <c r="C44" s="16" t="s">
        <v>256</v>
      </c>
      <c r="D44" s="16" t="s">
        <v>79</v>
      </c>
      <c r="E44" s="16" t="s">
        <v>257</v>
      </c>
      <c r="F44" s="16" t="s">
        <v>49</v>
      </c>
      <c r="G44" s="16" t="s">
        <v>50</v>
      </c>
      <c r="H44" s="16" t="s">
        <v>39</v>
      </c>
      <c r="I44" s="16">
        <v>600</v>
      </c>
      <c r="J44" s="17">
        <v>1.6</v>
      </c>
      <c r="K44" s="16">
        <v>425</v>
      </c>
      <c r="L44" s="16" t="s">
        <v>80</v>
      </c>
      <c r="M44" s="16"/>
      <c r="N44" s="18">
        <v>2129</v>
      </c>
      <c r="O44" s="16" t="s">
        <v>41</v>
      </c>
      <c r="P44" s="16"/>
      <c r="Q44" s="19" t="s">
        <v>48</v>
      </c>
      <c r="R44" s="16" t="s">
        <v>42</v>
      </c>
      <c r="S44" s="16" t="s">
        <v>46</v>
      </c>
      <c r="T44" s="16" t="s">
        <v>81</v>
      </c>
      <c r="U44" s="27" t="s">
        <v>44</v>
      </c>
      <c r="V44" s="16" t="s">
        <v>82</v>
      </c>
      <c r="W44" s="20"/>
      <c r="X44" s="16"/>
      <c r="Y44" s="16" t="s">
        <v>83</v>
      </c>
      <c r="Z44" s="16" t="s">
        <v>56</v>
      </c>
      <c r="AA44" s="16" t="s">
        <v>75</v>
      </c>
      <c r="AB44" s="16">
        <v>1</v>
      </c>
      <c r="AC44" s="21"/>
      <c r="AD44" s="22">
        <f t="shared" si="12"/>
        <v>0</v>
      </c>
      <c r="AE44" s="22">
        <f t="shared" si="13"/>
        <v>0</v>
      </c>
      <c r="AF44" s="22">
        <f t="shared" si="14"/>
        <v>0</v>
      </c>
      <c r="AG44" s="18" t="s">
        <v>84</v>
      </c>
      <c r="AH44" s="18"/>
      <c r="AI44" s="31" t="s">
        <v>258</v>
      </c>
      <c r="AJ44" s="28">
        <v>44071</v>
      </c>
      <c r="AK44" s="23" t="s">
        <v>85</v>
      </c>
      <c r="AL44" s="18">
        <v>367440.9</v>
      </c>
      <c r="AM44" s="27">
        <v>1094963</v>
      </c>
      <c r="AN44" s="27" t="s">
        <v>259</v>
      </c>
      <c r="AO44" s="5" t="s">
        <v>392</v>
      </c>
    </row>
    <row r="45" spans="1:41" ht="92.4" x14ac:dyDescent="0.25">
      <c r="A45" s="40" t="s">
        <v>434</v>
      </c>
      <c r="B45" s="36" t="s">
        <v>260</v>
      </c>
      <c r="C45" s="16" t="s">
        <v>261</v>
      </c>
      <c r="D45" s="16" t="s">
        <v>262</v>
      </c>
      <c r="E45" s="16" t="s">
        <v>263</v>
      </c>
      <c r="F45" s="16" t="s">
        <v>49</v>
      </c>
      <c r="G45" s="16" t="s">
        <v>50</v>
      </c>
      <c r="H45" s="16" t="s">
        <v>39</v>
      </c>
      <c r="I45" s="16">
        <v>50</v>
      </c>
      <c r="J45" s="17">
        <v>2.5</v>
      </c>
      <c r="K45" s="16">
        <v>600</v>
      </c>
      <c r="L45" s="16" t="s">
        <v>80</v>
      </c>
      <c r="M45" s="16"/>
      <c r="N45" s="18">
        <v>77</v>
      </c>
      <c r="O45" s="16" t="s">
        <v>41</v>
      </c>
      <c r="P45" s="16"/>
      <c r="Q45" s="19" t="s">
        <v>95</v>
      </c>
      <c r="R45" s="16" t="s">
        <v>42</v>
      </c>
      <c r="S45" s="16" t="s">
        <v>57</v>
      </c>
      <c r="T45" s="16" t="s">
        <v>96</v>
      </c>
      <c r="U45" s="27" t="s">
        <v>44</v>
      </c>
      <c r="V45" s="16" t="s">
        <v>82</v>
      </c>
      <c r="W45" s="20"/>
      <c r="X45" s="16"/>
      <c r="Y45" s="16" t="s">
        <v>83</v>
      </c>
      <c r="Z45" s="16" t="s">
        <v>56</v>
      </c>
      <c r="AA45" s="16" t="s">
        <v>75</v>
      </c>
      <c r="AB45" s="16">
        <v>1</v>
      </c>
      <c r="AC45" s="21"/>
      <c r="AD45" s="22">
        <f t="shared" si="12"/>
        <v>0</v>
      </c>
      <c r="AE45" s="22">
        <f t="shared" si="13"/>
        <v>0</v>
      </c>
      <c r="AF45" s="22">
        <f t="shared" si="14"/>
        <v>0</v>
      </c>
      <c r="AG45" s="18" t="s">
        <v>84</v>
      </c>
      <c r="AH45" s="18"/>
      <c r="AI45" s="31" t="s">
        <v>264</v>
      </c>
      <c r="AJ45" s="28">
        <v>44071</v>
      </c>
      <c r="AK45" s="23" t="s">
        <v>85</v>
      </c>
      <c r="AL45" s="18">
        <v>82795.070000000007</v>
      </c>
      <c r="AM45" s="27">
        <v>1095975</v>
      </c>
      <c r="AN45" s="27" t="s">
        <v>265</v>
      </c>
      <c r="AO45" s="5" t="s">
        <v>392</v>
      </c>
    </row>
    <row r="46" spans="1:41" ht="92.4" x14ac:dyDescent="0.25">
      <c r="A46" s="40" t="s">
        <v>435</v>
      </c>
      <c r="B46" s="36" t="s">
        <v>266</v>
      </c>
      <c r="C46" s="16" t="s">
        <v>267</v>
      </c>
      <c r="D46" s="16" t="s">
        <v>262</v>
      </c>
      <c r="E46" s="16" t="s">
        <v>268</v>
      </c>
      <c r="F46" s="16" t="s">
        <v>49</v>
      </c>
      <c r="G46" s="16" t="s">
        <v>50</v>
      </c>
      <c r="H46" s="16" t="s">
        <v>39</v>
      </c>
      <c r="I46" s="16">
        <v>50</v>
      </c>
      <c r="J46" s="17">
        <v>1.6</v>
      </c>
      <c r="K46" s="16">
        <v>600</v>
      </c>
      <c r="L46" s="16" t="s">
        <v>80</v>
      </c>
      <c r="M46" s="16"/>
      <c r="N46" s="18">
        <v>77</v>
      </c>
      <c r="O46" s="16" t="s">
        <v>41</v>
      </c>
      <c r="P46" s="16"/>
      <c r="Q46" s="19" t="s">
        <v>95</v>
      </c>
      <c r="R46" s="16" t="s">
        <v>42</v>
      </c>
      <c r="S46" s="16" t="s">
        <v>57</v>
      </c>
      <c r="T46" s="16" t="s">
        <v>96</v>
      </c>
      <c r="U46" s="27" t="s">
        <v>44</v>
      </c>
      <c r="V46" s="16" t="s">
        <v>82</v>
      </c>
      <c r="W46" s="20"/>
      <c r="X46" s="16"/>
      <c r="Y46" s="16" t="s">
        <v>83</v>
      </c>
      <c r="Z46" s="16" t="s">
        <v>56</v>
      </c>
      <c r="AA46" s="16" t="s">
        <v>75</v>
      </c>
      <c r="AB46" s="16">
        <v>1</v>
      </c>
      <c r="AC46" s="21"/>
      <c r="AD46" s="22">
        <f t="shared" si="12"/>
        <v>0</v>
      </c>
      <c r="AE46" s="22">
        <f t="shared" si="13"/>
        <v>0</v>
      </c>
      <c r="AF46" s="22">
        <f t="shared" si="14"/>
        <v>0</v>
      </c>
      <c r="AG46" s="18" t="s">
        <v>84</v>
      </c>
      <c r="AH46" s="18"/>
      <c r="AI46" s="31" t="s">
        <v>264</v>
      </c>
      <c r="AJ46" s="28">
        <v>44071</v>
      </c>
      <c r="AK46" s="23" t="s">
        <v>85</v>
      </c>
      <c r="AL46" s="18">
        <v>82795.070000000007</v>
      </c>
      <c r="AM46" s="27">
        <v>1095900</v>
      </c>
      <c r="AN46" s="27" t="s">
        <v>269</v>
      </c>
      <c r="AO46" s="5" t="s">
        <v>392</v>
      </c>
    </row>
    <row r="47" spans="1:41" ht="132" x14ac:dyDescent="0.25">
      <c r="A47" s="40" t="s">
        <v>436</v>
      </c>
      <c r="B47" s="36" t="s">
        <v>270</v>
      </c>
      <c r="C47" s="16" t="s">
        <v>271</v>
      </c>
      <c r="D47" s="16" t="s">
        <v>79</v>
      </c>
      <c r="E47" s="16" t="s">
        <v>88</v>
      </c>
      <c r="F47" s="16" t="s">
        <v>49</v>
      </c>
      <c r="G47" s="16" t="s">
        <v>50</v>
      </c>
      <c r="H47" s="16" t="s">
        <v>39</v>
      </c>
      <c r="I47" s="16">
        <v>700</v>
      </c>
      <c r="J47" s="17">
        <v>2.5</v>
      </c>
      <c r="K47" s="16">
        <v>425</v>
      </c>
      <c r="L47" s="16" t="s">
        <v>80</v>
      </c>
      <c r="M47" s="16"/>
      <c r="N47" s="18">
        <v>4160</v>
      </c>
      <c r="O47" s="16" t="s">
        <v>41</v>
      </c>
      <c r="P47" s="16"/>
      <c r="Q47" s="19">
        <v>4</v>
      </c>
      <c r="R47" s="16" t="s">
        <v>42</v>
      </c>
      <c r="S47" s="16" t="s">
        <v>46</v>
      </c>
      <c r="T47" s="16" t="s">
        <v>81</v>
      </c>
      <c r="U47" s="27" t="s">
        <v>44</v>
      </c>
      <c r="V47" s="16" t="s">
        <v>82</v>
      </c>
      <c r="W47" s="20"/>
      <c r="X47" s="16"/>
      <c r="Y47" s="16" t="s">
        <v>83</v>
      </c>
      <c r="Z47" s="16" t="s">
        <v>56</v>
      </c>
      <c r="AA47" s="16" t="s">
        <v>75</v>
      </c>
      <c r="AB47" s="16">
        <v>1</v>
      </c>
      <c r="AC47" s="21"/>
      <c r="AD47" s="22">
        <f t="shared" si="12"/>
        <v>0</v>
      </c>
      <c r="AE47" s="22">
        <f t="shared" si="13"/>
        <v>0</v>
      </c>
      <c r="AF47" s="22">
        <f t="shared" si="14"/>
        <v>0</v>
      </c>
      <c r="AG47" s="18" t="s">
        <v>84</v>
      </c>
      <c r="AH47" s="18"/>
      <c r="AI47" s="31" t="s">
        <v>245</v>
      </c>
      <c r="AJ47" s="28">
        <v>44071</v>
      </c>
      <c r="AK47" s="23" t="s">
        <v>85</v>
      </c>
      <c r="AL47" s="18">
        <v>147196.2617</v>
      </c>
      <c r="AM47" s="27">
        <v>1094798</v>
      </c>
      <c r="AN47" s="27" t="s">
        <v>246</v>
      </c>
      <c r="AO47" s="5" t="s">
        <v>392</v>
      </c>
    </row>
    <row r="48" spans="1:41" ht="92.4" x14ac:dyDescent="0.25">
      <c r="A48" s="40" t="s">
        <v>437</v>
      </c>
      <c r="B48" s="36" t="s">
        <v>272</v>
      </c>
      <c r="C48" s="16" t="s">
        <v>273</v>
      </c>
      <c r="D48" s="16" t="s">
        <v>93</v>
      </c>
      <c r="E48" s="16" t="s">
        <v>94</v>
      </c>
      <c r="F48" s="16" t="s">
        <v>49</v>
      </c>
      <c r="G48" s="16" t="s">
        <v>50</v>
      </c>
      <c r="H48" s="16" t="s">
        <v>39</v>
      </c>
      <c r="I48" s="16">
        <v>80</v>
      </c>
      <c r="J48" s="17">
        <v>2.5</v>
      </c>
      <c r="K48" s="16">
        <v>600</v>
      </c>
      <c r="L48" s="16" t="s">
        <v>80</v>
      </c>
      <c r="M48" s="16"/>
      <c r="N48" s="18">
        <v>93</v>
      </c>
      <c r="O48" s="16" t="s">
        <v>41</v>
      </c>
      <c r="P48" s="16"/>
      <c r="Q48" s="19" t="s">
        <v>95</v>
      </c>
      <c r="R48" s="16" t="s">
        <v>42</v>
      </c>
      <c r="S48" s="16" t="s">
        <v>57</v>
      </c>
      <c r="T48" s="16" t="s">
        <v>96</v>
      </c>
      <c r="U48" s="27" t="s">
        <v>44</v>
      </c>
      <c r="V48" s="16" t="s">
        <v>82</v>
      </c>
      <c r="W48" s="20"/>
      <c r="X48" s="16"/>
      <c r="Y48" s="16" t="s">
        <v>83</v>
      </c>
      <c r="Z48" s="16" t="s">
        <v>56</v>
      </c>
      <c r="AA48" s="16" t="s">
        <v>75</v>
      </c>
      <c r="AB48" s="16">
        <v>1</v>
      </c>
      <c r="AC48" s="21"/>
      <c r="AD48" s="22">
        <f t="shared" si="12"/>
        <v>0</v>
      </c>
      <c r="AE48" s="22">
        <f t="shared" si="13"/>
        <v>0</v>
      </c>
      <c r="AF48" s="22">
        <f t="shared" si="14"/>
        <v>0</v>
      </c>
      <c r="AG48" s="18" t="s">
        <v>84</v>
      </c>
      <c r="AH48" s="18"/>
      <c r="AI48" s="31" t="s">
        <v>97</v>
      </c>
      <c r="AJ48" s="28">
        <v>44071</v>
      </c>
      <c r="AK48" s="23" t="s">
        <v>85</v>
      </c>
      <c r="AL48" s="18">
        <v>95954.55</v>
      </c>
      <c r="AM48" s="27">
        <v>1095989</v>
      </c>
      <c r="AN48" s="27" t="s">
        <v>98</v>
      </c>
      <c r="AO48" s="5" t="s">
        <v>392</v>
      </c>
    </row>
    <row r="49" spans="1:41" ht="132" x14ac:dyDescent="0.25">
      <c r="A49" s="40" t="s">
        <v>438</v>
      </c>
      <c r="B49" s="36" t="s">
        <v>274</v>
      </c>
      <c r="C49" s="16" t="s">
        <v>275</v>
      </c>
      <c r="D49" s="16" t="s">
        <v>276</v>
      </c>
      <c r="E49" s="16" t="s">
        <v>277</v>
      </c>
      <c r="F49" s="16" t="s">
        <v>49</v>
      </c>
      <c r="G49" s="16" t="s">
        <v>50</v>
      </c>
      <c r="H49" s="16" t="s">
        <v>39</v>
      </c>
      <c r="I49" s="16">
        <v>300</v>
      </c>
      <c r="J49" s="17">
        <v>1.6</v>
      </c>
      <c r="K49" s="16">
        <v>425</v>
      </c>
      <c r="L49" s="16" t="s">
        <v>80</v>
      </c>
      <c r="M49" s="16"/>
      <c r="N49" s="18">
        <v>351</v>
      </c>
      <c r="O49" s="16" t="s">
        <v>73</v>
      </c>
      <c r="P49" s="16"/>
      <c r="Q49" s="19"/>
      <c r="R49" s="16" t="s">
        <v>42</v>
      </c>
      <c r="S49" s="16" t="s">
        <v>57</v>
      </c>
      <c r="T49" s="16" t="s">
        <v>278</v>
      </c>
      <c r="U49" s="27" t="s">
        <v>44</v>
      </c>
      <c r="V49" s="16" t="s">
        <v>82</v>
      </c>
      <c r="W49" s="20"/>
      <c r="X49" s="16"/>
      <c r="Y49" s="16" t="s">
        <v>83</v>
      </c>
      <c r="Z49" s="16" t="s">
        <v>56</v>
      </c>
      <c r="AA49" s="16" t="s">
        <v>75</v>
      </c>
      <c r="AB49" s="16">
        <v>1</v>
      </c>
      <c r="AC49" s="21"/>
      <c r="AD49" s="22">
        <f t="shared" si="12"/>
        <v>0</v>
      </c>
      <c r="AE49" s="22">
        <f t="shared" si="13"/>
        <v>0</v>
      </c>
      <c r="AF49" s="22">
        <f t="shared" si="14"/>
        <v>0</v>
      </c>
      <c r="AG49" s="18" t="s">
        <v>84</v>
      </c>
      <c r="AH49" s="18"/>
      <c r="AI49" s="31" t="s">
        <v>279</v>
      </c>
      <c r="AJ49" s="28">
        <v>44071</v>
      </c>
      <c r="AK49" s="23" t="s">
        <v>85</v>
      </c>
      <c r="AL49" s="18">
        <v>120685.74</v>
      </c>
      <c r="AM49" s="27">
        <v>1096721</v>
      </c>
      <c r="AN49" s="27" t="s">
        <v>280</v>
      </c>
      <c r="AO49" s="5" t="s">
        <v>392</v>
      </c>
    </row>
    <row r="50" spans="1:41" ht="118.8" x14ac:dyDescent="0.25">
      <c r="A50" s="40" t="s">
        <v>439</v>
      </c>
      <c r="B50" s="36" t="s">
        <v>281</v>
      </c>
      <c r="C50" s="16" t="s">
        <v>282</v>
      </c>
      <c r="D50" s="16" t="s">
        <v>276</v>
      </c>
      <c r="E50" s="16" t="s">
        <v>277</v>
      </c>
      <c r="F50" s="16" t="s">
        <v>49</v>
      </c>
      <c r="G50" s="16" t="s">
        <v>50</v>
      </c>
      <c r="H50" s="16" t="s">
        <v>39</v>
      </c>
      <c r="I50" s="16">
        <v>300</v>
      </c>
      <c r="J50" s="17">
        <v>1.6</v>
      </c>
      <c r="K50" s="16">
        <v>425</v>
      </c>
      <c r="L50" s="16" t="s">
        <v>80</v>
      </c>
      <c r="M50" s="16"/>
      <c r="N50" s="18">
        <v>351</v>
      </c>
      <c r="O50" s="16" t="s">
        <v>73</v>
      </c>
      <c r="P50" s="16"/>
      <c r="Q50" s="19"/>
      <c r="R50" s="16" t="s">
        <v>42</v>
      </c>
      <c r="S50" s="16" t="s">
        <v>57</v>
      </c>
      <c r="T50" s="16" t="s">
        <v>278</v>
      </c>
      <c r="U50" s="27" t="s">
        <v>44</v>
      </c>
      <c r="V50" s="16" t="s">
        <v>82</v>
      </c>
      <c r="W50" s="20"/>
      <c r="X50" s="16"/>
      <c r="Y50" s="16" t="s">
        <v>83</v>
      </c>
      <c r="Z50" s="16" t="s">
        <v>56</v>
      </c>
      <c r="AA50" s="16" t="s">
        <v>75</v>
      </c>
      <c r="AB50" s="16">
        <v>1</v>
      </c>
      <c r="AC50" s="21"/>
      <c r="AD50" s="22">
        <f t="shared" si="12"/>
        <v>0</v>
      </c>
      <c r="AE50" s="22">
        <f t="shared" si="13"/>
        <v>0</v>
      </c>
      <c r="AF50" s="22">
        <f t="shared" si="14"/>
        <v>0</v>
      </c>
      <c r="AG50" s="18" t="s">
        <v>84</v>
      </c>
      <c r="AH50" s="18"/>
      <c r="AI50" s="31" t="s">
        <v>283</v>
      </c>
      <c r="AJ50" s="28">
        <v>44071</v>
      </c>
      <c r="AK50" s="23" t="s">
        <v>85</v>
      </c>
      <c r="AL50" s="18">
        <v>120685.74</v>
      </c>
      <c r="AM50" s="27">
        <v>1096721</v>
      </c>
      <c r="AN50" s="27" t="s">
        <v>280</v>
      </c>
      <c r="AO50" s="5" t="s">
        <v>392</v>
      </c>
    </row>
    <row r="51" spans="1:41" ht="132" x14ac:dyDescent="0.25">
      <c r="A51" s="40" t="s">
        <v>440</v>
      </c>
      <c r="B51" s="36" t="s">
        <v>284</v>
      </c>
      <c r="C51" s="16" t="s">
        <v>285</v>
      </c>
      <c r="D51" s="16" t="s">
        <v>276</v>
      </c>
      <c r="E51" s="16" t="s">
        <v>277</v>
      </c>
      <c r="F51" s="16" t="s">
        <v>49</v>
      </c>
      <c r="G51" s="16" t="s">
        <v>50</v>
      </c>
      <c r="H51" s="16" t="s">
        <v>39</v>
      </c>
      <c r="I51" s="16">
        <v>300</v>
      </c>
      <c r="J51" s="17">
        <v>1.6</v>
      </c>
      <c r="K51" s="16">
        <v>425</v>
      </c>
      <c r="L51" s="16" t="s">
        <v>80</v>
      </c>
      <c r="M51" s="16"/>
      <c r="N51" s="18">
        <v>351</v>
      </c>
      <c r="O51" s="16" t="s">
        <v>73</v>
      </c>
      <c r="P51" s="16"/>
      <c r="Q51" s="19"/>
      <c r="R51" s="16" t="s">
        <v>42</v>
      </c>
      <c r="S51" s="16" t="s">
        <v>57</v>
      </c>
      <c r="T51" s="16" t="s">
        <v>278</v>
      </c>
      <c r="U51" s="27" t="s">
        <v>44</v>
      </c>
      <c r="V51" s="16" t="s">
        <v>82</v>
      </c>
      <c r="W51" s="20"/>
      <c r="X51" s="16"/>
      <c r="Y51" s="16" t="s">
        <v>83</v>
      </c>
      <c r="Z51" s="16" t="s">
        <v>56</v>
      </c>
      <c r="AA51" s="16" t="s">
        <v>75</v>
      </c>
      <c r="AB51" s="16">
        <v>1</v>
      </c>
      <c r="AC51" s="21"/>
      <c r="AD51" s="22">
        <f t="shared" si="12"/>
        <v>0</v>
      </c>
      <c r="AE51" s="22">
        <f t="shared" si="13"/>
        <v>0</v>
      </c>
      <c r="AF51" s="22">
        <f t="shared" si="14"/>
        <v>0</v>
      </c>
      <c r="AG51" s="18" t="s">
        <v>84</v>
      </c>
      <c r="AH51" s="18"/>
      <c r="AI51" s="31" t="s">
        <v>279</v>
      </c>
      <c r="AJ51" s="28">
        <v>44071</v>
      </c>
      <c r="AK51" s="23" t="s">
        <v>85</v>
      </c>
      <c r="AL51" s="18">
        <v>120685.74</v>
      </c>
      <c r="AM51" s="27">
        <v>1096721</v>
      </c>
      <c r="AN51" s="27" t="s">
        <v>280</v>
      </c>
      <c r="AO51" s="5" t="s">
        <v>392</v>
      </c>
    </row>
    <row r="52" spans="1:41" ht="132" x14ac:dyDescent="0.25">
      <c r="A52" s="40" t="s">
        <v>441</v>
      </c>
      <c r="B52" s="36" t="s">
        <v>286</v>
      </c>
      <c r="C52" s="16" t="s">
        <v>287</v>
      </c>
      <c r="D52" s="16" t="s">
        <v>79</v>
      </c>
      <c r="E52" s="16" t="s">
        <v>88</v>
      </c>
      <c r="F52" s="16" t="s">
        <v>49</v>
      </c>
      <c r="G52" s="16" t="s">
        <v>50</v>
      </c>
      <c r="H52" s="16" t="s">
        <v>39</v>
      </c>
      <c r="I52" s="16">
        <v>800</v>
      </c>
      <c r="J52" s="17">
        <v>2.5</v>
      </c>
      <c r="K52" s="16">
        <v>250</v>
      </c>
      <c r="L52" s="16" t="s">
        <v>80</v>
      </c>
      <c r="M52" s="16"/>
      <c r="N52" s="18">
        <v>6240</v>
      </c>
      <c r="O52" s="16" t="s">
        <v>41</v>
      </c>
      <c r="P52" s="16"/>
      <c r="Q52" s="19" t="s">
        <v>48</v>
      </c>
      <c r="R52" s="16" t="s">
        <v>42</v>
      </c>
      <c r="S52" s="16" t="s">
        <v>46</v>
      </c>
      <c r="T52" s="16" t="s">
        <v>81</v>
      </c>
      <c r="U52" s="27" t="s">
        <v>44</v>
      </c>
      <c r="V52" s="16" t="s">
        <v>82</v>
      </c>
      <c r="W52" s="20"/>
      <c r="X52" s="16"/>
      <c r="Y52" s="16" t="s">
        <v>83</v>
      </c>
      <c r="Z52" s="16" t="s">
        <v>56</v>
      </c>
      <c r="AA52" s="16" t="s">
        <v>75</v>
      </c>
      <c r="AB52" s="16">
        <v>1</v>
      </c>
      <c r="AC52" s="21"/>
      <c r="AD52" s="22">
        <f t="shared" si="12"/>
        <v>0</v>
      </c>
      <c r="AE52" s="22">
        <f t="shared" si="13"/>
        <v>0</v>
      </c>
      <c r="AF52" s="22">
        <f t="shared" si="14"/>
        <v>0</v>
      </c>
      <c r="AG52" s="18" t="s">
        <v>84</v>
      </c>
      <c r="AH52" s="18"/>
      <c r="AI52" s="31" t="s">
        <v>89</v>
      </c>
      <c r="AJ52" s="28">
        <v>44071</v>
      </c>
      <c r="AK52" s="23" t="s">
        <v>85</v>
      </c>
      <c r="AL52" s="18">
        <v>292157.77</v>
      </c>
      <c r="AM52" s="27">
        <v>1094909</v>
      </c>
      <c r="AN52" s="27" t="s">
        <v>90</v>
      </c>
      <c r="AO52" s="5" t="s">
        <v>392</v>
      </c>
    </row>
    <row r="53" spans="1:41" ht="92.4" x14ac:dyDescent="0.25">
      <c r="A53" s="40" t="s">
        <v>442</v>
      </c>
      <c r="B53" s="36" t="s">
        <v>288</v>
      </c>
      <c r="C53" s="16" t="s">
        <v>289</v>
      </c>
      <c r="D53" s="16" t="s">
        <v>93</v>
      </c>
      <c r="E53" s="16" t="s">
        <v>94</v>
      </c>
      <c r="F53" s="16" t="s">
        <v>49</v>
      </c>
      <c r="G53" s="16" t="s">
        <v>50</v>
      </c>
      <c r="H53" s="16" t="s">
        <v>39</v>
      </c>
      <c r="I53" s="16">
        <v>80</v>
      </c>
      <c r="J53" s="17">
        <v>2.5</v>
      </c>
      <c r="K53" s="16">
        <v>600</v>
      </c>
      <c r="L53" s="16" t="s">
        <v>80</v>
      </c>
      <c r="M53" s="16"/>
      <c r="N53" s="18">
        <v>93</v>
      </c>
      <c r="O53" s="16" t="s">
        <v>41</v>
      </c>
      <c r="P53" s="16"/>
      <c r="Q53" s="19" t="s">
        <v>95</v>
      </c>
      <c r="R53" s="16" t="s">
        <v>42</v>
      </c>
      <c r="S53" s="16" t="s">
        <v>57</v>
      </c>
      <c r="T53" s="16" t="s">
        <v>96</v>
      </c>
      <c r="U53" s="27" t="s">
        <v>44</v>
      </c>
      <c r="V53" s="16" t="s">
        <v>82</v>
      </c>
      <c r="W53" s="20"/>
      <c r="X53" s="16"/>
      <c r="Y53" s="16" t="s">
        <v>83</v>
      </c>
      <c r="Z53" s="16" t="s">
        <v>56</v>
      </c>
      <c r="AA53" s="16" t="s">
        <v>75</v>
      </c>
      <c r="AB53" s="16">
        <v>1</v>
      </c>
      <c r="AC53" s="21"/>
      <c r="AD53" s="22">
        <f t="shared" si="12"/>
        <v>0</v>
      </c>
      <c r="AE53" s="22">
        <f t="shared" si="13"/>
        <v>0</v>
      </c>
      <c r="AF53" s="22">
        <f t="shared" si="14"/>
        <v>0</v>
      </c>
      <c r="AG53" s="18" t="s">
        <v>84</v>
      </c>
      <c r="AH53" s="18"/>
      <c r="AI53" s="31" t="s">
        <v>97</v>
      </c>
      <c r="AJ53" s="28">
        <v>44071</v>
      </c>
      <c r="AK53" s="23" t="s">
        <v>85</v>
      </c>
      <c r="AL53" s="18">
        <v>95954.55</v>
      </c>
      <c r="AM53" s="27">
        <v>1095989</v>
      </c>
      <c r="AN53" s="27" t="s">
        <v>98</v>
      </c>
      <c r="AO53" s="5" t="s">
        <v>392</v>
      </c>
    </row>
    <row r="54" spans="1:41" ht="132" x14ac:dyDescent="0.25">
      <c r="A54" s="40" t="s">
        <v>443</v>
      </c>
      <c r="B54" s="36" t="s">
        <v>290</v>
      </c>
      <c r="C54" s="16" t="s">
        <v>291</v>
      </c>
      <c r="D54" s="16" t="s">
        <v>79</v>
      </c>
      <c r="E54" s="16" t="s">
        <v>257</v>
      </c>
      <c r="F54" s="16" t="s">
        <v>49</v>
      </c>
      <c r="G54" s="16" t="s">
        <v>50</v>
      </c>
      <c r="H54" s="16" t="s">
        <v>39</v>
      </c>
      <c r="I54" s="16">
        <v>600</v>
      </c>
      <c r="J54" s="17">
        <v>1.6</v>
      </c>
      <c r="K54" s="16">
        <v>425</v>
      </c>
      <c r="L54" s="16" t="s">
        <v>80</v>
      </c>
      <c r="M54" s="16"/>
      <c r="N54" s="18">
        <v>2129</v>
      </c>
      <c r="O54" s="16" t="s">
        <v>41</v>
      </c>
      <c r="P54" s="16"/>
      <c r="Q54" s="19" t="s">
        <v>48</v>
      </c>
      <c r="R54" s="16" t="s">
        <v>42</v>
      </c>
      <c r="S54" s="16" t="s">
        <v>46</v>
      </c>
      <c r="T54" s="16" t="s">
        <v>81</v>
      </c>
      <c r="U54" s="27" t="s">
        <v>44</v>
      </c>
      <c r="V54" s="16" t="s">
        <v>82</v>
      </c>
      <c r="W54" s="20"/>
      <c r="X54" s="16"/>
      <c r="Y54" s="16" t="s">
        <v>83</v>
      </c>
      <c r="Z54" s="16" t="s">
        <v>56</v>
      </c>
      <c r="AA54" s="16" t="s">
        <v>75</v>
      </c>
      <c r="AB54" s="16">
        <v>1</v>
      </c>
      <c r="AC54" s="21"/>
      <c r="AD54" s="22">
        <f t="shared" si="12"/>
        <v>0</v>
      </c>
      <c r="AE54" s="22">
        <f t="shared" si="13"/>
        <v>0</v>
      </c>
      <c r="AF54" s="22">
        <f t="shared" si="14"/>
        <v>0</v>
      </c>
      <c r="AG54" s="18" t="s">
        <v>84</v>
      </c>
      <c r="AH54" s="18"/>
      <c r="AI54" s="31" t="s">
        <v>258</v>
      </c>
      <c r="AJ54" s="28">
        <v>44071</v>
      </c>
      <c r="AK54" s="23" t="s">
        <v>85</v>
      </c>
      <c r="AL54" s="18">
        <v>367440.9</v>
      </c>
      <c r="AM54" s="27">
        <v>1094963</v>
      </c>
      <c r="AN54" s="27" t="s">
        <v>259</v>
      </c>
      <c r="AO54" s="5" t="s">
        <v>392</v>
      </c>
    </row>
    <row r="55" spans="1:41" ht="132" x14ac:dyDescent="0.25">
      <c r="A55" s="40" t="s">
        <v>444</v>
      </c>
      <c r="B55" s="36" t="s">
        <v>292</v>
      </c>
      <c r="C55" s="16" t="s">
        <v>293</v>
      </c>
      <c r="D55" s="16" t="s">
        <v>79</v>
      </c>
      <c r="E55" s="16" t="s">
        <v>251</v>
      </c>
      <c r="F55" s="16" t="s">
        <v>49</v>
      </c>
      <c r="G55" s="16" t="s">
        <v>50</v>
      </c>
      <c r="H55" s="16" t="s">
        <v>39</v>
      </c>
      <c r="I55" s="16">
        <v>500</v>
      </c>
      <c r="J55" s="17">
        <v>2.5</v>
      </c>
      <c r="K55" s="16">
        <v>425</v>
      </c>
      <c r="L55" s="16" t="s">
        <v>80</v>
      </c>
      <c r="M55" s="16"/>
      <c r="N55" s="18">
        <v>1357</v>
      </c>
      <c r="O55" s="16" t="s">
        <v>41</v>
      </c>
      <c r="P55" s="16"/>
      <c r="Q55" s="19" t="s">
        <v>101</v>
      </c>
      <c r="R55" s="16" t="s">
        <v>42</v>
      </c>
      <c r="S55" s="16" t="s">
        <v>46</v>
      </c>
      <c r="T55" s="16" t="s">
        <v>81</v>
      </c>
      <c r="U55" s="27" t="s">
        <v>44</v>
      </c>
      <c r="V55" s="16" t="s">
        <v>82</v>
      </c>
      <c r="W55" s="20"/>
      <c r="X55" s="16"/>
      <c r="Y55" s="16" t="s">
        <v>83</v>
      </c>
      <c r="Z55" s="16" t="s">
        <v>56</v>
      </c>
      <c r="AA55" s="16" t="s">
        <v>75</v>
      </c>
      <c r="AB55" s="16">
        <v>1</v>
      </c>
      <c r="AC55" s="21"/>
      <c r="AD55" s="22">
        <f t="shared" si="12"/>
        <v>0</v>
      </c>
      <c r="AE55" s="22">
        <f t="shared" si="13"/>
        <v>0</v>
      </c>
      <c r="AF55" s="22">
        <f t="shared" si="14"/>
        <v>0</v>
      </c>
      <c r="AG55" s="18" t="s">
        <v>84</v>
      </c>
      <c r="AH55" s="18"/>
      <c r="AI55" s="31" t="s">
        <v>253</v>
      </c>
      <c r="AJ55" s="28">
        <v>44071</v>
      </c>
      <c r="AK55" s="23" t="s">
        <v>85</v>
      </c>
      <c r="AL55" s="18">
        <v>105497.51240000001</v>
      </c>
      <c r="AM55" s="27">
        <v>1094945</v>
      </c>
      <c r="AN55" s="27" t="s">
        <v>254</v>
      </c>
      <c r="AO55" s="5" t="s">
        <v>392</v>
      </c>
    </row>
    <row r="56" spans="1:41" ht="92.4" x14ac:dyDescent="0.25">
      <c r="A56" s="40" t="s">
        <v>445</v>
      </c>
      <c r="B56" s="36" t="s">
        <v>294</v>
      </c>
      <c r="C56" s="16" t="s">
        <v>295</v>
      </c>
      <c r="D56" s="16" t="s">
        <v>262</v>
      </c>
      <c r="E56" s="16" t="s">
        <v>268</v>
      </c>
      <c r="F56" s="16" t="s">
        <v>49</v>
      </c>
      <c r="G56" s="16" t="s">
        <v>50</v>
      </c>
      <c r="H56" s="16" t="s">
        <v>39</v>
      </c>
      <c r="I56" s="16">
        <v>50</v>
      </c>
      <c r="J56" s="17">
        <v>1.6</v>
      </c>
      <c r="K56" s="16">
        <v>600</v>
      </c>
      <c r="L56" s="16" t="s">
        <v>80</v>
      </c>
      <c r="M56" s="16"/>
      <c r="N56" s="18">
        <v>77</v>
      </c>
      <c r="O56" s="16" t="s">
        <v>41</v>
      </c>
      <c r="P56" s="16"/>
      <c r="Q56" s="19" t="s">
        <v>95</v>
      </c>
      <c r="R56" s="16" t="s">
        <v>42</v>
      </c>
      <c r="S56" s="16" t="s">
        <v>57</v>
      </c>
      <c r="T56" s="16" t="s">
        <v>96</v>
      </c>
      <c r="U56" s="27" t="s">
        <v>44</v>
      </c>
      <c r="V56" s="16" t="s">
        <v>82</v>
      </c>
      <c r="W56" s="20"/>
      <c r="X56" s="16"/>
      <c r="Y56" s="16" t="s">
        <v>83</v>
      </c>
      <c r="Z56" s="16" t="s">
        <v>56</v>
      </c>
      <c r="AA56" s="16" t="s">
        <v>75</v>
      </c>
      <c r="AB56" s="16">
        <v>1</v>
      </c>
      <c r="AC56" s="21"/>
      <c r="AD56" s="22">
        <f t="shared" si="12"/>
        <v>0</v>
      </c>
      <c r="AE56" s="22">
        <f t="shared" si="13"/>
        <v>0</v>
      </c>
      <c r="AF56" s="22">
        <f t="shared" si="14"/>
        <v>0</v>
      </c>
      <c r="AG56" s="18" t="s">
        <v>84</v>
      </c>
      <c r="AH56" s="18"/>
      <c r="AI56" s="31" t="s">
        <v>264</v>
      </c>
      <c r="AJ56" s="28">
        <v>44071</v>
      </c>
      <c r="AK56" s="23" t="s">
        <v>85</v>
      </c>
      <c r="AL56" s="18">
        <v>82795.070000000007</v>
      </c>
      <c r="AM56" s="27">
        <v>1095900</v>
      </c>
      <c r="AN56" s="27" t="s">
        <v>269</v>
      </c>
      <c r="AO56" s="5" t="s">
        <v>392</v>
      </c>
    </row>
    <row r="57" spans="1:41" ht="92.4" x14ac:dyDescent="0.25">
      <c r="A57" s="40" t="s">
        <v>446</v>
      </c>
      <c r="B57" s="36" t="s">
        <v>296</v>
      </c>
      <c r="C57" s="16" t="s">
        <v>297</v>
      </c>
      <c r="D57" s="16" t="s">
        <v>262</v>
      </c>
      <c r="E57" s="16" t="s">
        <v>263</v>
      </c>
      <c r="F57" s="16" t="s">
        <v>49</v>
      </c>
      <c r="G57" s="16" t="s">
        <v>50</v>
      </c>
      <c r="H57" s="16" t="s">
        <v>39</v>
      </c>
      <c r="I57" s="16">
        <v>50</v>
      </c>
      <c r="J57" s="17">
        <v>2.5</v>
      </c>
      <c r="K57" s="16">
        <v>600</v>
      </c>
      <c r="L57" s="16" t="s">
        <v>80</v>
      </c>
      <c r="M57" s="16"/>
      <c r="N57" s="18">
        <v>77</v>
      </c>
      <c r="O57" s="16" t="s">
        <v>41</v>
      </c>
      <c r="P57" s="16"/>
      <c r="Q57" s="19" t="s">
        <v>95</v>
      </c>
      <c r="R57" s="16" t="s">
        <v>42</v>
      </c>
      <c r="S57" s="16" t="s">
        <v>57</v>
      </c>
      <c r="T57" s="16" t="s">
        <v>96</v>
      </c>
      <c r="U57" s="27" t="s">
        <v>44</v>
      </c>
      <c r="V57" s="16" t="s">
        <v>82</v>
      </c>
      <c r="W57" s="20"/>
      <c r="X57" s="16"/>
      <c r="Y57" s="16" t="s">
        <v>83</v>
      </c>
      <c r="Z57" s="16" t="s">
        <v>56</v>
      </c>
      <c r="AA57" s="16" t="s">
        <v>75</v>
      </c>
      <c r="AB57" s="16">
        <v>1</v>
      </c>
      <c r="AC57" s="21"/>
      <c r="AD57" s="22">
        <f t="shared" si="12"/>
        <v>0</v>
      </c>
      <c r="AE57" s="22">
        <f t="shared" si="13"/>
        <v>0</v>
      </c>
      <c r="AF57" s="22">
        <f t="shared" si="14"/>
        <v>0</v>
      </c>
      <c r="AG57" s="18" t="s">
        <v>84</v>
      </c>
      <c r="AH57" s="18"/>
      <c r="AI57" s="31" t="s">
        <v>264</v>
      </c>
      <c r="AJ57" s="28">
        <v>44071</v>
      </c>
      <c r="AK57" s="23" t="s">
        <v>85</v>
      </c>
      <c r="AL57" s="18">
        <v>82795.070000000007</v>
      </c>
      <c r="AM57" s="27">
        <v>1095975</v>
      </c>
      <c r="AN57" s="27" t="s">
        <v>265</v>
      </c>
      <c r="AO57" s="5" t="s">
        <v>392</v>
      </c>
    </row>
    <row r="58" spans="1:41" ht="132" x14ac:dyDescent="0.25">
      <c r="A58" s="40" t="s">
        <v>447</v>
      </c>
      <c r="B58" s="36" t="s">
        <v>298</v>
      </c>
      <c r="C58" s="16" t="s">
        <v>299</v>
      </c>
      <c r="D58" s="16" t="s">
        <v>79</v>
      </c>
      <c r="E58" s="16" t="s">
        <v>88</v>
      </c>
      <c r="F58" s="16" t="s">
        <v>49</v>
      </c>
      <c r="G58" s="16" t="s">
        <v>50</v>
      </c>
      <c r="H58" s="16" t="s">
        <v>39</v>
      </c>
      <c r="I58" s="16">
        <v>700</v>
      </c>
      <c r="J58" s="17">
        <v>2.5</v>
      </c>
      <c r="K58" s="16">
        <v>425</v>
      </c>
      <c r="L58" s="16" t="s">
        <v>80</v>
      </c>
      <c r="M58" s="16"/>
      <c r="N58" s="18">
        <v>4160</v>
      </c>
      <c r="O58" s="16" t="s">
        <v>41</v>
      </c>
      <c r="P58" s="16"/>
      <c r="Q58" s="19">
        <v>4</v>
      </c>
      <c r="R58" s="16" t="s">
        <v>42</v>
      </c>
      <c r="S58" s="16" t="s">
        <v>46</v>
      </c>
      <c r="T58" s="16" t="s">
        <v>81</v>
      </c>
      <c r="U58" s="27" t="s">
        <v>44</v>
      </c>
      <c r="V58" s="16" t="s">
        <v>82</v>
      </c>
      <c r="W58" s="20"/>
      <c r="X58" s="16"/>
      <c r="Y58" s="16" t="s">
        <v>83</v>
      </c>
      <c r="Z58" s="16" t="s">
        <v>56</v>
      </c>
      <c r="AA58" s="16" t="s">
        <v>75</v>
      </c>
      <c r="AB58" s="16">
        <v>1</v>
      </c>
      <c r="AC58" s="21"/>
      <c r="AD58" s="22">
        <f t="shared" si="12"/>
        <v>0</v>
      </c>
      <c r="AE58" s="22">
        <f t="shared" si="13"/>
        <v>0</v>
      </c>
      <c r="AF58" s="22">
        <f t="shared" si="14"/>
        <v>0</v>
      </c>
      <c r="AG58" s="18" t="s">
        <v>84</v>
      </c>
      <c r="AH58" s="18"/>
      <c r="AI58" s="31" t="s">
        <v>245</v>
      </c>
      <c r="AJ58" s="28">
        <v>44071</v>
      </c>
      <c r="AK58" s="23" t="s">
        <v>85</v>
      </c>
      <c r="AL58" s="18">
        <v>147196.2617</v>
      </c>
      <c r="AM58" s="27">
        <v>1094798</v>
      </c>
      <c r="AN58" s="27" t="s">
        <v>246</v>
      </c>
      <c r="AO58" s="5" t="s">
        <v>392</v>
      </c>
    </row>
    <row r="59" spans="1:41" ht="92.4" x14ac:dyDescent="0.25">
      <c r="A59" s="40" t="s">
        <v>448</v>
      </c>
      <c r="B59" s="36" t="s">
        <v>300</v>
      </c>
      <c r="C59" s="16" t="s">
        <v>301</v>
      </c>
      <c r="D59" s="16" t="s">
        <v>93</v>
      </c>
      <c r="E59" s="16" t="s">
        <v>94</v>
      </c>
      <c r="F59" s="16" t="s">
        <v>49</v>
      </c>
      <c r="G59" s="16" t="s">
        <v>50</v>
      </c>
      <c r="H59" s="16" t="s">
        <v>39</v>
      </c>
      <c r="I59" s="16">
        <v>80</v>
      </c>
      <c r="J59" s="17">
        <v>2.5</v>
      </c>
      <c r="K59" s="16">
        <v>600</v>
      </c>
      <c r="L59" s="16" t="s">
        <v>80</v>
      </c>
      <c r="M59" s="16"/>
      <c r="N59" s="18">
        <v>93</v>
      </c>
      <c r="O59" s="16" t="s">
        <v>41</v>
      </c>
      <c r="P59" s="16"/>
      <c r="Q59" s="19" t="s">
        <v>95</v>
      </c>
      <c r="R59" s="16" t="s">
        <v>42</v>
      </c>
      <c r="S59" s="16" t="s">
        <v>57</v>
      </c>
      <c r="T59" s="16" t="s">
        <v>96</v>
      </c>
      <c r="U59" s="27" t="s">
        <v>44</v>
      </c>
      <c r="V59" s="16" t="s">
        <v>82</v>
      </c>
      <c r="W59" s="20"/>
      <c r="X59" s="16"/>
      <c r="Y59" s="16" t="s">
        <v>83</v>
      </c>
      <c r="Z59" s="16" t="s">
        <v>56</v>
      </c>
      <c r="AA59" s="16" t="s">
        <v>75</v>
      </c>
      <c r="AB59" s="16">
        <v>1</v>
      </c>
      <c r="AC59" s="21"/>
      <c r="AD59" s="22">
        <f t="shared" si="12"/>
        <v>0</v>
      </c>
      <c r="AE59" s="22">
        <f t="shared" si="13"/>
        <v>0</v>
      </c>
      <c r="AF59" s="22">
        <f t="shared" si="14"/>
        <v>0</v>
      </c>
      <c r="AG59" s="18" t="s">
        <v>84</v>
      </c>
      <c r="AH59" s="18"/>
      <c r="AI59" s="31" t="s">
        <v>97</v>
      </c>
      <c r="AJ59" s="28">
        <v>44071</v>
      </c>
      <c r="AK59" s="23" t="s">
        <v>85</v>
      </c>
      <c r="AL59" s="18">
        <v>95954.55</v>
      </c>
      <c r="AM59" s="27">
        <v>1095989</v>
      </c>
      <c r="AN59" s="27" t="s">
        <v>98</v>
      </c>
      <c r="AO59" s="5" t="s">
        <v>392</v>
      </c>
    </row>
    <row r="60" spans="1:41" ht="132" x14ac:dyDescent="0.25">
      <c r="A60" s="40" t="s">
        <v>449</v>
      </c>
      <c r="B60" s="36" t="s">
        <v>302</v>
      </c>
      <c r="C60" s="16" t="s">
        <v>303</v>
      </c>
      <c r="D60" s="16" t="s">
        <v>79</v>
      </c>
      <c r="E60" s="16" t="s">
        <v>88</v>
      </c>
      <c r="F60" s="16" t="s">
        <v>49</v>
      </c>
      <c r="G60" s="16" t="s">
        <v>50</v>
      </c>
      <c r="H60" s="16" t="s">
        <v>39</v>
      </c>
      <c r="I60" s="16">
        <v>700</v>
      </c>
      <c r="J60" s="17">
        <v>2.5</v>
      </c>
      <c r="K60" s="16">
        <v>425</v>
      </c>
      <c r="L60" s="16" t="s">
        <v>80</v>
      </c>
      <c r="M60" s="16"/>
      <c r="N60" s="18">
        <v>4160</v>
      </c>
      <c r="O60" s="16" t="s">
        <v>41</v>
      </c>
      <c r="P60" s="16"/>
      <c r="Q60" s="19">
        <v>4</v>
      </c>
      <c r="R60" s="16" t="s">
        <v>42</v>
      </c>
      <c r="S60" s="16" t="s">
        <v>46</v>
      </c>
      <c r="T60" s="16" t="s">
        <v>81</v>
      </c>
      <c r="U60" s="27" t="s">
        <v>44</v>
      </c>
      <c r="V60" s="16" t="s">
        <v>82</v>
      </c>
      <c r="W60" s="20"/>
      <c r="X60" s="16"/>
      <c r="Y60" s="16" t="s">
        <v>83</v>
      </c>
      <c r="Z60" s="16" t="s">
        <v>56</v>
      </c>
      <c r="AA60" s="16" t="s">
        <v>75</v>
      </c>
      <c r="AB60" s="16">
        <v>1</v>
      </c>
      <c r="AC60" s="21"/>
      <c r="AD60" s="22">
        <f t="shared" si="12"/>
        <v>0</v>
      </c>
      <c r="AE60" s="22">
        <f t="shared" si="13"/>
        <v>0</v>
      </c>
      <c r="AF60" s="22">
        <f t="shared" si="14"/>
        <v>0</v>
      </c>
      <c r="AG60" s="18" t="s">
        <v>84</v>
      </c>
      <c r="AH60" s="18"/>
      <c r="AI60" s="31" t="s">
        <v>245</v>
      </c>
      <c r="AJ60" s="28">
        <v>44071</v>
      </c>
      <c r="AK60" s="23" t="s">
        <v>85</v>
      </c>
      <c r="AL60" s="18">
        <v>147196.2617</v>
      </c>
      <c r="AM60" s="27">
        <v>1094798</v>
      </c>
      <c r="AN60" s="27" t="s">
        <v>246</v>
      </c>
      <c r="AO60" s="5" t="s">
        <v>392</v>
      </c>
    </row>
    <row r="61" spans="1:41" ht="92.4" x14ac:dyDescent="0.25">
      <c r="A61" s="40" t="s">
        <v>450</v>
      </c>
      <c r="B61" s="36" t="s">
        <v>304</v>
      </c>
      <c r="C61" s="16" t="s">
        <v>305</v>
      </c>
      <c r="D61" s="16" t="s">
        <v>93</v>
      </c>
      <c r="E61" s="16" t="s">
        <v>94</v>
      </c>
      <c r="F61" s="16" t="s">
        <v>49</v>
      </c>
      <c r="G61" s="16" t="s">
        <v>50</v>
      </c>
      <c r="H61" s="16" t="s">
        <v>39</v>
      </c>
      <c r="I61" s="16">
        <v>80</v>
      </c>
      <c r="J61" s="17">
        <v>2.5</v>
      </c>
      <c r="K61" s="16">
        <v>600</v>
      </c>
      <c r="L61" s="16" t="s">
        <v>80</v>
      </c>
      <c r="M61" s="16"/>
      <c r="N61" s="18">
        <v>93</v>
      </c>
      <c r="O61" s="16" t="s">
        <v>41</v>
      </c>
      <c r="P61" s="16"/>
      <c r="Q61" s="19" t="s">
        <v>95</v>
      </c>
      <c r="R61" s="16" t="s">
        <v>42</v>
      </c>
      <c r="S61" s="16" t="s">
        <v>57</v>
      </c>
      <c r="T61" s="16" t="s">
        <v>96</v>
      </c>
      <c r="U61" s="27" t="s">
        <v>44</v>
      </c>
      <c r="V61" s="16" t="s">
        <v>82</v>
      </c>
      <c r="W61" s="20"/>
      <c r="X61" s="16"/>
      <c r="Y61" s="16" t="s">
        <v>83</v>
      </c>
      <c r="Z61" s="16" t="s">
        <v>56</v>
      </c>
      <c r="AA61" s="16" t="s">
        <v>75</v>
      </c>
      <c r="AB61" s="16">
        <v>1</v>
      </c>
      <c r="AC61" s="21"/>
      <c r="AD61" s="22">
        <f t="shared" si="12"/>
        <v>0</v>
      </c>
      <c r="AE61" s="22">
        <f t="shared" si="13"/>
        <v>0</v>
      </c>
      <c r="AF61" s="22">
        <f t="shared" si="14"/>
        <v>0</v>
      </c>
      <c r="AG61" s="18" t="s">
        <v>84</v>
      </c>
      <c r="AH61" s="18"/>
      <c r="AI61" s="31" t="s">
        <v>97</v>
      </c>
      <c r="AJ61" s="28">
        <v>44071</v>
      </c>
      <c r="AK61" s="23" t="s">
        <v>85</v>
      </c>
      <c r="AL61" s="18">
        <v>95954.55</v>
      </c>
      <c r="AM61" s="27">
        <v>1095989</v>
      </c>
      <c r="AN61" s="27" t="s">
        <v>98</v>
      </c>
      <c r="AO61" s="5" t="s">
        <v>392</v>
      </c>
    </row>
    <row r="62" spans="1:41" ht="79.2" x14ac:dyDescent="0.25">
      <c r="A62" s="40" t="s">
        <v>451</v>
      </c>
      <c r="B62" s="36" t="s">
        <v>306</v>
      </c>
      <c r="C62" s="16" t="s">
        <v>307</v>
      </c>
      <c r="D62" s="16" t="s">
        <v>308</v>
      </c>
      <c r="E62" s="16" t="s">
        <v>309</v>
      </c>
      <c r="F62" s="16" t="s">
        <v>49</v>
      </c>
      <c r="G62" s="16" t="s">
        <v>50</v>
      </c>
      <c r="H62" s="16" t="s">
        <v>77</v>
      </c>
      <c r="I62" s="16">
        <v>25</v>
      </c>
      <c r="J62" s="17">
        <v>4</v>
      </c>
      <c r="K62" s="16" t="s">
        <v>310</v>
      </c>
      <c r="L62" s="16" t="s">
        <v>80</v>
      </c>
      <c r="M62" s="16" t="s">
        <v>311</v>
      </c>
      <c r="N62" s="18">
        <v>3.7</v>
      </c>
      <c r="O62" s="16" t="s">
        <v>73</v>
      </c>
      <c r="P62" s="16"/>
      <c r="Q62" s="19"/>
      <c r="R62" s="16" t="s">
        <v>42</v>
      </c>
      <c r="S62" s="16" t="s">
        <v>57</v>
      </c>
      <c r="T62" s="16" t="s">
        <v>312</v>
      </c>
      <c r="U62" s="27" t="s">
        <v>44</v>
      </c>
      <c r="V62" s="16" t="s">
        <v>313</v>
      </c>
      <c r="W62" s="20" t="s">
        <v>314</v>
      </c>
      <c r="X62" s="16"/>
      <c r="Y62" s="16" t="s">
        <v>315</v>
      </c>
      <c r="Z62" s="16" t="s">
        <v>66</v>
      </c>
      <c r="AA62" s="16" t="s">
        <v>75</v>
      </c>
      <c r="AB62" s="16">
        <v>1</v>
      </c>
      <c r="AC62" s="21"/>
      <c r="AD62" s="22">
        <f t="shared" si="12"/>
        <v>0</v>
      </c>
      <c r="AE62" s="22">
        <f t="shared" si="13"/>
        <v>0</v>
      </c>
      <c r="AF62" s="22">
        <f t="shared" si="14"/>
        <v>0</v>
      </c>
      <c r="AG62" s="18" t="s">
        <v>218</v>
      </c>
      <c r="AH62" s="18"/>
      <c r="AI62" s="31" t="s">
        <v>316</v>
      </c>
      <c r="AJ62" s="28">
        <v>43546</v>
      </c>
      <c r="AK62" s="23" t="s">
        <v>233</v>
      </c>
      <c r="AL62" s="18">
        <v>516.82000000000005</v>
      </c>
      <c r="AM62" s="27">
        <v>1097991</v>
      </c>
      <c r="AN62" s="27" t="s">
        <v>317</v>
      </c>
      <c r="AO62" s="5" t="s">
        <v>392</v>
      </c>
    </row>
    <row r="63" spans="1:41" ht="66" x14ac:dyDescent="0.25">
      <c r="A63" s="40" t="s">
        <v>452</v>
      </c>
      <c r="B63" s="36" t="s">
        <v>318</v>
      </c>
      <c r="C63" s="16" t="s">
        <v>319</v>
      </c>
      <c r="D63" s="16" t="s">
        <v>320</v>
      </c>
      <c r="E63" s="16" t="s">
        <v>321</v>
      </c>
      <c r="F63" s="16" t="s">
        <v>49</v>
      </c>
      <c r="G63" s="16" t="s">
        <v>50</v>
      </c>
      <c r="H63" s="16" t="s">
        <v>77</v>
      </c>
      <c r="I63" s="16">
        <v>15</v>
      </c>
      <c r="J63" s="17">
        <v>1.6</v>
      </c>
      <c r="K63" s="16" t="s">
        <v>322</v>
      </c>
      <c r="L63" s="16" t="s">
        <v>80</v>
      </c>
      <c r="M63" s="16">
        <v>1</v>
      </c>
      <c r="N63" s="18">
        <v>0.79</v>
      </c>
      <c r="O63" s="16" t="s">
        <v>41</v>
      </c>
      <c r="P63" s="16"/>
      <c r="Q63" s="19" t="s">
        <v>103</v>
      </c>
      <c r="R63" s="16" t="s">
        <v>323</v>
      </c>
      <c r="S63" s="16" t="s">
        <v>239</v>
      </c>
      <c r="T63" s="16" t="s">
        <v>228</v>
      </c>
      <c r="U63" s="27" t="s">
        <v>44</v>
      </c>
      <c r="V63" s="16" t="s">
        <v>313</v>
      </c>
      <c r="W63" s="20" t="s">
        <v>314</v>
      </c>
      <c r="X63" s="16"/>
      <c r="Y63" s="16" t="s">
        <v>315</v>
      </c>
      <c r="Z63" s="16" t="s">
        <v>66</v>
      </c>
      <c r="AA63" s="16" t="s">
        <v>75</v>
      </c>
      <c r="AB63" s="16">
        <v>1</v>
      </c>
      <c r="AC63" s="21"/>
      <c r="AD63" s="22">
        <f t="shared" si="12"/>
        <v>0</v>
      </c>
      <c r="AE63" s="22">
        <f t="shared" si="13"/>
        <v>0</v>
      </c>
      <c r="AF63" s="22">
        <f t="shared" si="14"/>
        <v>0</v>
      </c>
      <c r="AG63" s="18" t="s">
        <v>218</v>
      </c>
      <c r="AH63" s="18"/>
      <c r="AI63" s="31" t="s">
        <v>324</v>
      </c>
      <c r="AJ63" s="28">
        <v>43546</v>
      </c>
      <c r="AK63" s="23" t="s">
        <v>233</v>
      </c>
      <c r="AL63" s="18">
        <v>10297.01</v>
      </c>
      <c r="AM63" s="27">
        <v>1096397</v>
      </c>
      <c r="AN63" s="27" t="s">
        <v>325</v>
      </c>
      <c r="AO63" s="5" t="s">
        <v>392</v>
      </c>
    </row>
    <row r="64" spans="1:41" ht="79.2" x14ac:dyDescent="0.25">
      <c r="A64" s="40" t="s">
        <v>453</v>
      </c>
      <c r="B64" s="36" t="s">
        <v>328</v>
      </c>
      <c r="C64" s="16" t="s">
        <v>329</v>
      </c>
      <c r="D64" s="16" t="s">
        <v>53</v>
      </c>
      <c r="E64" s="16" t="s">
        <v>128</v>
      </c>
      <c r="F64" s="16" t="s">
        <v>49</v>
      </c>
      <c r="G64" s="16" t="s">
        <v>50</v>
      </c>
      <c r="H64" s="16" t="s">
        <v>39</v>
      </c>
      <c r="I64" s="16">
        <v>100</v>
      </c>
      <c r="J64" s="17">
        <v>1.6</v>
      </c>
      <c r="K64" s="16">
        <v>100</v>
      </c>
      <c r="L64" s="16" t="s">
        <v>54</v>
      </c>
      <c r="M64" s="16">
        <v>71</v>
      </c>
      <c r="N64" s="18">
        <v>151</v>
      </c>
      <c r="O64" s="16" t="s">
        <v>41</v>
      </c>
      <c r="P64" s="16"/>
      <c r="Q64" s="19" t="s">
        <v>62</v>
      </c>
      <c r="R64" s="16" t="s">
        <v>42</v>
      </c>
      <c r="S64" s="16" t="s">
        <v>43</v>
      </c>
      <c r="T64" s="16" t="s">
        <v>129</v>
      </c>
      <c r="U64" s="27" t="s">
        <v>44</v>
      </c>
      <c r="V64" s="16" t="s">
        <v>330</v>
      </c>
      <c r="W64" s="20"/>
      <c r="X64" s="16"/>
      <c r="Y64" s="16" t="s">
        <v>123</v>
      </c>
      <c r="Z64" s="16" t="s">
        <v>56</v>
      </c>
      <c r="AA64" s="16" t="s">
        <v>75</v>
      </c>
      <c r="AB64" s="16">
        <v>1</v>
      </c>
      <c r="AC64" s="21"/>
      <c r="AD64" s="22">
        <f>AC64*AB64</f>
        <v>0</v>
      </c>
      <c r="AE64" s="22">
        <f>AD64*0.18</f>
        <v>0</v>
      </c>
      <c r="AF64" s="22">
        <f>AE64+AD64</f>
        <v>0</v>
      </c>
      <c r="AG64" s="18" t="s">
        <v>327</v>
      </c>
      <c r="AH64" s="18"/>
      <c r="AI64" s="31" t="s">
        <v>331</v>
      </c>
      <c r="AJ64" s="28">
        <v>44654</v>
      </c>
      <c r="AK64" s="23" t="s">
        <v>76</v>
      </c>
      <c r="AL64" s="18">
        <v>50240.33</v>
      </c>
      <c r="AM64" s="27">
        <v>1094228</v>
      </c>
      <c r="AN64" s="27" t="s">
        <v>131</v>
      </c>
      <c r="AO64" s="5" t="s">
        <v>392</v>
      </c>
    </row>
    <row r="65" spans="1:41" ht="79.2" x14ac:dyDescent="0.25">
      <c r="A65" s="40" t="s">
        <v>454</v>
      </c>
      <c r="B65" s="36" t="s">
        <v>332</v>
      </c>
      <c r="C65" s="16" t="s">
        <v>333</v>
      </c>
      <c r="D65" s="16" t="s">
        <v>53</v>
      </c>
      <c r="E65" s="16" t="s">
        <v>128</v>
      </c>
      <c r="F65" s="16" t="s">
        <v>49</v>
      </c>
      <c r="G65" s="16" t="s">
        <v>50</v>
      </c>
      <c r="H65" s="16" t="s">
        <v>39</v>
      </c>
      <c r="I65" s="16">
        <v>100</v>
      </c>
      <c r="J65" s="17">
        <v>1.6</v>
      </c>
      <c r="K65" s="16">
        <v>100</v>
      </c>
      <c r="L65" s="16" t="s">
        <v>54</v>
      </c>
      <c r="M65" s="16">
        <v>71</v>
      </c>
      <c r="N65" s="18">
        <v>151</v>
      </c>
      <c r="O65" s="16" t="s">
        <v>41</v>
      </c>
      <c r="P65" s="16"/>
      <c r="Q65" s="19" t="s">
        <v>62</v>
      </c>
      <c r="R65" s="16" t="s">
        <v>42</v>
      </c>
      <c r="S65" s="16" t="s">
        <v>43</v>
      </c>
      <c r="T65" s="16" t="s">
        <v>129</v>
      </c>
      <c r="U65" s="27" t="s">
        <v>44</v>
      </c>
      <c r="V65" s="16" t="s">
        <v>330</v>
      </c>
      <c r="W65" s="20"/>
      <c r="X65" s="16"/>
      <c r="Y65" s="16" t="s">
        <v>123</v>
      </c>
      <c r="Z65" s="16" t="s">
        <v>56</v>
      </c>
      <c r="AA65" s="16" t="s">
        <v>75</v>
      </c>
      <c r="AB65" s="16">
        <v>1</v>
      </c>
      <c r="AC65" s="21"/>
      <c r="AD65" s="22">
        <f>AC65*AB65</f>
        <v>0</v>
      </c>
      <c r="AE65" s="22">
        <f>AD65*0.18</f>
        <v>0</v>
      </c>
      <c r="AF65" s="22">
        <f>AE65+AD65</f>
        <v>0</v>
      </c>
      <c r="AG65" s="18" t="s">
        <v>327</v>
      </c>
      <c r="AH65" s="18"/>
      <c r="AI65" s="31" t="s">
        <v>331</v>
      </c>
      <c r="AJ65" s="28">
        <v>44654</v>
      </c>
      <c r="AK65" s="23" t="s">
        <v>76</v>
      </c>
      <c r="AL65" s="18">
        <v>50240.33</v>
      </c>
      <c r="AM65" s="27">
        <v>1094228</v>
      </c>
      <c r="AN65" s="27" t="s">
        <v>131</v>
      </c>
      <c r="AO65" s="5" t="s">
        <v>392</v>
      </c>
    </row>
    <row r="66" spans="1:41" ht="145.19999999999999" x14ac:dyDescent="0.25">
      <c r="A66" s="40" t="s">
        <v>455</v>
      </c>
      <c r="B66" s="36" t="s">
        <v>337</v>
      </c>
      <c r="C66" s="16" t="s">
        <v>338</v>
      </c>
      <c r="D66" s="16" t="s">
        <v>179</v>
      </c>
      <c r="E66" s="16" t="s">
        <v>180</v>
      </c>
      <c r="F66" s="16" t="s">
        <v>49</v>
      </c>
      <c r="G66" s="16" t="s">
        <v>50</v>
      </c>
      <c r="H66" s="16" t="s">
        <v>39</v>
      </c>
      <c r="I66" s="16">
        <v>400</v>
      </c>
      <c r="J66" s="17">
        <v>1.5E-3</v>
      </c>
      <c r="K66" s="16">
        <v>100</v>
      </c>
      <c r="L66" s="16" t="s">
        <v>181</v>
      </c>
      <c r="M66" s="16"/>
      <c r="N66" s="18">
        <v>50</v>
      </c>
      <c r="O66" s="16" t="s">
        <v>182</v>
      </c>
      <c r="P66" s="16"/>
      <c r="Q66" s="19"/>
      <c r="R66" s="16" t="s">
        <v>42</v>
      </c>
      <c r="S66" s="16" t="s">
        <v>46</v>
      </c>
      <c r="T66" s="16" t="s">
        <v>183</v>
      </c>
      <c r="U66" s="27" t="s">
        <v>44</v>
      </c>
      <c r="V66" s="16" t="s">
        <v>339</v>
      </c>
      <c r="W66" s="20" t="s">
        <v>49</v>
      </c>
      <c r="X66" s="16"/>
      <c r="Y66" s="16" t="s">
        <v>340</v>
      </c>
      <c r="Z66" s="16" t="s">
        <v>66</v>
      </c>
      <c r="AA66" s="16" t="s">
        <v>75</v>
      </c>
      <c r="AB66" s="16">
        <v>1</v>
      </c>
      <c r="AC66" s="21"/>
      <c r="AD66" s="22">
        <f t="shared" ref="AD66:AD73" si="15">AC66*AB66</f>
        <v>0</v>
      </c>
      <c r="AE66" s="22">
        <f t="shared" ref="AE66:AE73" si="16">AD66*0.18</f>
        <v>0</v>
      </c>
      <c r="AF66" s="22">
        <f t="shared" ref="AF66:AF73" si="17">AE66+AD66</f>
        <v>0</v>
      </c>
      <c r="AG66" s="18" t="s">
        <v>341</v>
      </c>
      <c r="AH66" s="18"/>
      <c r="AI66" s="31" t="s">
        <v>342</v>
      </c>
      <c r="AJ66" s="28">
        <v>44531</v>
      </c>
      <c r="AK66" s="23" t="s">
        <v>188</v>
      </c>
      <c r="AL66" s="18">
        <v>9560</v>
      </c>
      <c r="AM66" s="27">
        <v>407607</v>
      </c>
      <c r="AN66" s="27" t="s">
        <v>189</v>
      </c>
      <c r="AO66" s="5" t="s">
        <v>392</v>
      </c>
    </row>
    <row r="67" spans="1:41" ht="145.19999999999999" x14ac:dyDescent="0.25">
      <c r="A67" s="40" t="s">
        <v>456</v>
      </c>
      <c r="B67" s="36" t="s">
        <v>343</v>
      </c>
      <c r="C67" s="16" t="s">
        <v>344</v>
      </c>
      <c r="D67" s="16" t="s">
        <v>179</v>
      </c>
      <c r="E67" s="16" t="s">
        <v>180</v>
      </c>
      <c r="F67" s="16" t="s">
        <v>49</v>
      </c>
      <c r="G67" s="16" t="s">
        <v>50</v>
      </c>
      <c r="H67" s="16" t="s">
        <v>39</v>
      </c>
      <c r="I67" s="16">
        <v>400</v>
      </c>
      <c r="J67" s="17">
        <v>1.5E-3</v>
      </c>
      <c r="K67" s="16">
        <v>100</v>
      </c>
      <c r="L67" s="16" t="s">
        <v>181</v>
      </c>
      <c r="M67" s="16"/>
      <c r="N67" s="18">
        <v>50</v>
      </c>
      <c r="O67" s="16" t="s">
        <v>182</v>
      </c>
      <c r="P67" s="16"/>
      <c r="Q67" s="19"/>
      <c r="R67" s="16" t="s">
        <v>42</v>
      </c>
      <c r="S67" s="16" t="s">
        <v>46</v>
      </c>
      <c r="T67" s="16" t="s">
        <v>183</v>
      </c>
      <c r="U67" s="27" t="s">
        <v>44</v>
      </c>
      <c r="V67" s="16" t="s">
        <v>339</v>
      </c>
      <c r="W67" s="20" t="s">
        <v>49</v>
      </c>
      <c r="X67" s="16"/>
      <c r="Y67" s="16" t="s">
        <v>340</v>
      </c>
      <c r="Z67" s="16" t="s">
        <v>66</v>
      </c>
      <c r="AA67" s="16" t="s">
        <v>75</v>
      </c>
      <c r="AB67" s="16">
        <v>1</v>
      </c>
      <c r="AC67" s="21"/>
      <c r="AD67" s="22">
        <f t="shared" si="15"/>
        <v>0</v>
      </c>
      <c r="AE67" s="22">
        <f t="shared" si="16"/>
        <v>0</v>
      </c>
      <c r="AF67" s="22">
        <f t="shared" si="17"/>
        <v>0</v>
      </c>
      <c r="AG67" s="18" t="s">
        <v>341</v>
      </c>
      <c r="AH67" s="18"/>
      <c r="AI67" s="31" t="s">
        <v>342</v>
      </c>
      <c r="AJ67" s="28">
        <v>44531</v>
      </c>
      <c r="AK67" s="23" t="s">
        <v>188</v>
      </c>
      <c r="AL67" s="18">
        <v>9560</v>
      </c>
      <c r="AM67" s="27">
        <v>407607</v>
      </c>
      <c r="AN67" s="27" t="s">
        <v>189</v>
      </c>
      <c r="AO67" s="5" t="s">
        <v>392</v>
      </c>
    </row>
    <row r="68" spans="1:41" ht="145.19999999999999" x14ac:dyDescent="0.25">
      <c r="A68" s="40" t="s">
        <v>457</v>
      </c>
      <c r="B68" s="36" t="s">
        <v>345</v>
      </c>
      <c r="C68" s="16" t="s">
        <v>346</v>
      </c>
      <c r="D68" s="16" t="s">
        <v>179</v>
      </c>
      <c r="E68" s="16" t="s">
        <v>180</v>
      </c>
      <c r="F68" s="16" t="s">
        <v>49</v>
      </c>
      <c r="G68" s="16" t="s">
        <v>50</v>
      </c>
      <c r="H68" s="16" t="s">
        <v>39</v>
      </c>
      <c r="I68" s="16">
        <v>400</v>
      </c>
      <c r="J68" s="17">
        <v>1.5E-3</v>
      </c>
      <c r="K68" s="16">
        <v>100</v>
      </c>
      <c r="L68" s="16" t="s">
        <v>181</v>
      </c>
      <c r="M68" s="16"/>
      <c r="N68" s="18">
        <v>50</v>
      </c>
      <c r="O68" s="16" t="s">
        <v>182</v>
      </c>
      <c r="P68" s="16"/>
      <c r="Q68" s="19"/>
      <c r="R68" s="16" t="s">
        <v>42</v>
      </c>
      <c r="S68" s="16" t="s">
        <v>46</v>
      </c>
      <c r="T68" s="16" t="s">
        <v>183</v>
      </c>
      <c r="U68" s="27" t="s">
        <v>44</v>
      </c>
      <c r="V68" s="16" t="s">
        <v>339</v>
      </c>
      <c r="W68" s="20" t="s">
        <v>49</v>
      </c>
      <c r="X68" s="16"/>
      <c r="Y68" s="16" t="s">
        <v>340</v>
      </c>
      <c r="Z68" s="16" t="s">
        <v>66</v>
      </c>
      <c r="AA68" s="16" t="s">
        <v>75</v>
      </c>
      <c r="AB68" s="16">
        <v>1</v>
      </c>
      <c r="AC68" s="21"/>
      <c r="AD68" s="22">
        <f t="shared" si="15"/>
        <v>0</v>
      </c>
      <c r="AE68" s="22">
        <f t="shared" si="16"/>
        <v>0</v>
      </c>
      <c r="AF68" s="22">
        <f t="shared" si="17"/>
        <v>0</v>
      </c>
      <c r="AG68" s="18" t="s">
        <v>334</v>
      </c>
      <c r="AH68" s="18"/>
      <c r="AI68" s="31" t="s">
        <v>342</v>
      </c>
      <c r="AJ68" s="28">
        <v>44531</v>
      </c>
      <c r="AK68" s="23" t="s">
        <v>188</v>
      </c>
      <c r="AL68" s="18">
        <v>9560</v>
      </c>
      <c r="AM68" s="27">
        <v>407607</v>
      </c>
      <c r="AN68" s="27" t="s">
        <v>189</v>
      </c>
      <c r="AO68" s="5" t="s">
        <v>392</v>
      </c>
    </row>
    <row r="69" spans="1:41" ht="145.19999999999999" x14ac:dyDescent="0.25">
      <c r="A69" s="40" t="s">
        <v>458</v>
      </c>
      <c r="B69" s="36" t="s">
        <v>347</v>
      </c>
      <c r="C69" s="16" t="s">
        <v>348</v>
      </c>
      <c r="D69" s="16" t="s">
        <v>179</v>
      </c>
      <c r="E69" s="16" t="s">
        <v>180</v>
      </c>
      <c r="F69" s="16" t="s">
        <v>49</v>
      </c>
      <c r="G69" s="16" t="s">
        <v>50</v>
      </c>
      <c r="H69" s="16" t="s">
        <v>39</v>
      </c>
      <c r="I69" s="16">
        <v>400</v>
      </c>
      <c r="J69" s="17">
        <v>1.5E-3</v>
      </c>
      <c r="K69" s="16">
        <v>100</v>
      </c>
      <c r="L69" s="16" t="s">
        <v>181</v>
      </c>
      <c r="M69" s="16"/>
      <c r="N69" s="18">
        <v>50</v>
      </c>
      <c r="O69" s="16" t="s">
        <v>182</v>
      </c>
      <c r="P69" s="16"/>
      <c r="Q69" s="19"/>
      <c r="R69" s="16" t="s">
        <v>42</v>
      </c>
      <c r="S69" s="16" t="s">
        <v>46</v>
      </c>
      <c r="T69" s="16" t="s">
        <v>183</v>
      </c>
      <c r="U69" s="27" t="s">
        <v>44</v>
      </c>
      <c r="V69" s="16" t="s">
        <v>339</v>
      </c>
      <c r="W69" s="20" t="s">
        <v>49</v>
      </c>
      <c r="X69" s="16"/>
      <c r="Y69" s="16" t="s">
        <v>340</v>
      </c>
      <c r="Z69" s="16" t="s">
        <v>66</v>
      </c>
      <c r="AA69" s="16" t="s">
        <v>75</v>
      </c>
      <c r="AB69" s="16">
        <v>1</v>
      </c>
      <c r="AC69" s="21"/>
      <c r="AD69" s="22">
        <f t="shared" si="15"/>
        <v>0</v>
      </c>
      <c r="AE69" s="22">
        <f t="shared" si="16"/>
        <v>0</v>
      </c>
      <c r="AF69" s="22">
        <f t="shared" si="17"/>
        <v>0</v>
      </c>
      <c r="AG69" s="18" t="s">
        <v>334</v>
      </c>
      <c r="AH69" s="18"/>
      <c r="AI69" s="31" t="s">
        <v>342</v>
      </c>
      <c r="AJ69" s="28">
        <v>44531</v>
      </c>
      <c r="AK69" s="23" t="s">
        <v>188</v>
      </c>
      <c r="AL69" s="18">
        <v>9560</v>
      </c>
      <c r="AM69" s="27">
        <v>407607</v>
      </c>
      <c r="AN69" s="27" t="s">
        <v>189</v>
      </c>
      <c r="AO69" s="5" t="s">
        <v>392</v>
      </c>
    </row>
    <row r="70" spans="1:41" ht="145.19999999999999" x14ac:dyDescent="0.25">
      <c r="A70" s="40" t="s">
        <v>459</v>
      </c>
      <c r="B70" s="36" t="s">
        <v>349</v>
      </c>
      <c r="C70" s="16" t="s">
        <v>350</v>
      </c>
      <c r="D70" s="16" t="s">
        <v>179</v>
      </c>
      <c r="E70" s="16" t="s">
        <v>180</v>
      </c>
      <c r="F70" s="16" t="s">
        <v>49</v>
      </c>
      <c r="G70" s="16" t="s">
        <v>50</v>
      </c>
      <c r="H70" s="16" t="s">
        <v>39</v>
      </c>
      <c r="I70" s="16">
        <v>400</v>
      </c>
      <c r="J70" s="17">
        <v>1.5E-3</v>
      </c>
      <c r="K70" s="16">
        <v>100</v>
      </c>
      <c r="L70" s="16" t="s">
        <v>181</v>
      </c>
      <c r="M70" s="16"/>
      <c r="N70" s="18">
        <v>50</v>
      </c>
      <c r="O70" s="16" t="s">
        <v>182</v>
      </c>
      <c r="P70" s="16"/>
      <c r="Q70" s="19"/>
      <c r="R70" s="16" t="s">
        <v>42</v>
      </c>
      <c r="S70" s="16" t="s">
        <v>46</v>
      </c>
      <c r="T70" s="16" t="s">
        <v>183</v>
      </c>
      <c r="U70" s="27" t="s">
        <v>44</v>
      </c>
      <c r="V70" s="16" t="s">
        <v>339</v>
      </c>
      <c r="W70" s="20" t="s">
        <v>49</v>
      </c>
      <c r="X70" s="16"/>
      <c r="Y70" s="16" t="s">
        <v>340</v>
      </c>
      <c r="Z70" s="16" t="s">
        <v>66</v>
      </c>
      <c r="AA70" s="16" t="s">
        <v>75</v>
      </c>
      <c r="AB70" s="16">
        <v>1</v>
      </c>
      <c r="AC70" s="21"/>
      <c r="AD70" s="22">
        <f t="shared" si="15"/>
        <v>0</v>
      </c>
      <c r="AE70" s="22">
        <f t="shared" si="16"/>
        <v>0</v>
      </c>
      <c r="AF70" s="22">
        <f t="shared" si="17"/>
        <v>0</v>
      </c>
      <c r="AG70" s="18" t="s">
        <v>335</v>
      </c>
      <c r="AH70" s="18"/>
      <c r="AI70" s="31" t="s">
        <v>342</v>
      </c>
      <c r="AJ70" s="28">
        <v>44531</v>
      </c>
      <c r="AK70" s="23" t="s">
        <v>188</v>
      </c>
      <c r="AL70" s="18">
        <v>9560</v>
      </c>
      <c r="AM70" s="27">
        <v>407607</v>
      </c>
      <c r="AN70" s="27" t="s">
        <v>189</v>
      </c>
      <c r="AO70" s="5" t="s">
        <v>392</v>
      </c>
    </row>
    <row r="71" spans="1:41" ht="145.19999999999999" x14ac:dyDescent="0.25">
      <c r="A71" s="40" t="s">
        <v>460</v>
      </c>
      <c r="B71" s="36" t="s">
        <v>351</v>
      </c>
      <c r="C71" s="16" t="s">
        <v>352</v>
      </c>
      <c r="D71" s="16" t="s">
        <v>179</v>
      </c>
      <c r="E71" s="16" t="s">
        <v>180</v>
      </c>
      <c r="F71" s="16" t="s">
        <v>49</v>
      </c>
      <c r="G71" s="16" t="s">
        <v>50</v>
      </c>
      <c r="H71" s="16" t="s">
        <v>39</v>
      </c>
      <c r="I71" s="16">
        <v>400</v>
      </c>
      <c r="J71" s="17">
        <v>1.5E-3</v>
      </c>
      <c r="K71" s="16">
        <v>100</v>
      </c>
      <c r="L71" s="16" t="s">
        <v>181</v>
      </c>
      <c r="M71" s="16"/>
      <c r="N71" s="18">
        <v>50</v>
      </c>
      <c r="O71" s="16" t="s">
        <v>182</v>
      </c>
      <c r="P71" s="16"/>
      <c r="Q71" s="19"/>
      <c r="R71" s="16" t="s">
        <v>42</v>
      </c>
      <c r="S71" s="16" t="s">
        <v>46</v>
      </c>
      <c r="T71" s="16" t="s">
        <v>183</v>
      </c>
      <c r="U71" s="27" t="s">
        <v>44</v>
      </c>
      <c r="V71" s="16" t="s">
        <v>339</v>
      </c>
      <c r="W71" s="20" t="s">
        <v>49</v>
      </c>
      <c r="X71" s="16"/>
      <c r="Y71" s="16" t="s">
        <v>340</v>
      </c>
      <c r="Z71" s="16" t="s">
        <v>66</v>
      </c>
      <c r="AA71" s="16" t="s">
        <v>75</v>
      </c>
      <c r="AB71" s="16">
        <v>1</v>
      </c>
      <c r="AC71" s="21"/>
      <c r="AD71" s="22">
        <f t="shared" si="15"/>
        <v>0</v>
      </c>
      <c r="AE71" s="22">
        <f t="shared" si="16"/>
        <v>0</v>
      </c>
      <c r="AF71" s="22">
        <f t="shared" si="17"/>
        <v>0</v>
      </c>
      <c r="AG71" s="18" t="s">
        <v>335</v>
      </c>
      <c r="AH71" s="18"/>
      <c r="AI71" s="31" t="s">
        <v>342</v>
      </c>
      <c r="AJ71" s="28">
        <v>44531</v>
      </c>
      <c r="AK71" s="23" t="s">
        <v>188</v>
      </c>
      <c r="AL71" s="18">
        <v>9560</v>
      </c>
      <c r="AM71" s="27">
        <v>407607</v>
      </c>
      <c r="AN71" s="27" t="s">
        <v>189</v>
      </c>
      <c r="AO71" s="5" t="s">
        <v>392</v>
      </c>
    </row>
    <row r="72" spans="1:41" ht="145.19999999999999" x14ac:dyDescent="0.25">
      <c r="A72" s="40" t="s">
        <v>461</v>
      </c>
      <c r="B72" s="36" t="s">
        <v>353</v>
      </c>
      <c r="C72" s="16" t="s">
        <v>354</v>
      </c>
      <c r="D72" s="16" t="s">
        <v>179</v>
      </c>
      <c r="E72" s="16" t="s">
        <v>180</v>
      </c>
      <c r="F72" s="16" t="s">
        <v>49</v>
      </c>
      <c r="G72" s="16" t="s">
        <v>50</v>
      </c>
      <c r="H72" s="16" t="s">
        <v>39</v>
      </c>
      <c r="I72" s="16">
        <v>400</v>
      </c>
      <c r="J72" s="17">
        <v>1.5E-3</v>
      </c>
      <c r="K72" s="16">
        <v>100</v>
      </c>
      <c r="L72" s="16" t="s">
        <v>181</v>
      </c>
      <c r="M72" s="16"/>
      <c r="N72" s="18">
        <v>50</v>
      </c>
      <c r="O72" s="16" t="s">
        <v>182</v>
      </c>
      <c r="P72" s="16"/>
      <c r="Q72" s="19"/>
      <c r="R72" s="16" t="s">
        <v>42</v>
      </c>
      <c r="S72" s="16" t="s">
        <v>46</v>
      </c>
      <c r="T72" s="16" t="s">
        <v>183</v>
      </c>
      <c r="U72" s="27" t="s">
        <v>44</v>
      </c>
      <c r="V72" s="16" t="s">
        <v>339</v>
      </c>
      <c r="W72" s="20" t="s">
        <v>49</v>
      </c>
      <c r="X72" s="16"/>
      <c r="Y72" s="16" t="s">
        <v>326</v>
      </c>
      <c r="Z72" s="16" t="s">
        <v>66</v>
      </c>
      <c r="AA72" s="16" t="s">
        <v>75</v>
      </c>
      <c r="AB72" s="16">
        <v>1</v>
      </c>
      <c r="AC72" s="21"/>
      <c r="AD72" s="22">
        <f t="shared" si="15"/>
        <v>0</v>
      </c>
      <c r="AE72" s="22">
        <f t="shared" si="16"/>
        <v>0</v>
      </c>
      <c r="AF72" s="22">
        <f t="shared" si="17"/>
        <v>0</v>
      </c>
      <c r="AG72" s="18" t="s">
        <v>355</v>
      </c>
      <c r="AH72" s="18"/>
      <c r="AI72" s="31" t="s">
        <v>342</v>
      </c>
      <c r="AJ72" s="28">
        <v>44531</v>
      </c>
      <c r="AK72" s="23" t="s">
        <v>188</v>
      </c>
      <c r="AL72" s="18">
        <v>9560</v>
      </c>
      <c r="AM72" s="27">
        <v>407607</v>
      </c>
      <c r="AN72" s="27" t="s">
        <v>189</v>
      </c>
      <c r="AO72" s="5" t="s">
        <v>392</v>
      </c>
    </row>
    <row r="73" spans="1:41" ht="145.19999999999999" x14ac:dyDescent="0.25">
      <c r="A73" s="40" t="s">
        <v>462</v>
      </c>
      <c r="B73" s="36" t="s">
        <v>356</v>
      </c>
      <c r="C73" s="16" t="s">
        <v>357</v>
      </c>
      <c r="D73" s="16" t="s">
        <v>179</v>
      </c>
      <c r="E73" s="16" t="s">
        <v>180</v>
      </c>
      <c r="F73" s="16" t="s">
        <v>49</v>
      </c>
      <c r="G73" s="16" t="s">
        <v>50</v>
      </c>
      <c r="H73" s="16" t="s">
        <v>39</v>
      </c>
      <c r="I73" s="16">
        <v>400</v>
      </c>
      <c r="J73" s="17">
        <v>1.5E-3</v>
      </c>
      <c r="K73" s="16">
        <v>100</v>
      </c>
      <c r="L73" s="16" t="s">
        <v>181</v>
      </c>
      <c r="M73" s="16"/>
      <c r="N73" s="18">
        <v>50</v>
      </c>
      <c r="O73" s="16" t="s">
        <v>182</v>
      </c>
      <c r="P73" s="16"/>
      <c r="Q73" s="19"/>
      <c r="R73" s="16" t="s">
        <v>42</v>
      </c>
      <c r="S73" s="16" t="s">
        <v>46</v>
      </c>
      <c r="T73" s="16" t="s">
        <v>183</v>
      </c>
      <c r="U73" s="27" t="s">
        <v>44</v>
      </c>
      <c r="V73" s="16" t="s">
        <v>339</v>
      </c>
      <c r="W73" s="20" t="s">
        <v>49</v>
      </c>
      <c r="X73" s="16"/>
      <c r="Y73" s="16" t="s">
        <v>326</v>
      </c>
      <c r="Z73" s="16" t="s">
        <v>66</v>
      </c>
      <c r="AA73" s="16" t="s">
        <v>75</v>
      </c>
      <c r="AB73" s="16">
        <v>1</v>
      </c>
      <c r="AC73" s="21"/>
      <c r="AD73" s="22">
        <f t="shared" si="15"/>
        <v>0</v>
      </c>
      <c r="AE73" s="22">
        <f t="shared" si="16"/>
        <v>0</v>
      </c>
      <c r="AF73" s="22">
        <f t="shared" si="17"/>
        <v>0</v>
      </c>
      <c r="AG73" s="18" t="s">
        <v>355</v>
      </c>
      <c r="AH73" s="18"/>
      <c r="AI73" s="31" t="s">
        <v>342</v>
      </c>
      <c r="AJ73" s="28">
        <v>44531</v>
      </c>
      <c r="AK73" s="23" t="s">
        <v>188</v>
      </c>
      <c r="AL73" s="18">
        <v>9560</v>
      </c>
      <c r="AM73" s="27">
        <v>407607</v>
      </c>
      <c r="AN73" s="27" t="s">
        <v>189</v>
      </c>
      <c r="AO73" s="5" t="s">
        <v>392</v>
      </c>
    </row>
    <row r="74" spans="1:41" ht="79.2" x14ac:dyDescent="0.25">
      <c r="A74" s="40" t="s">
        <v>463</v>
      </c>
      <c r="B74" s="36" t="s">
        <v>360</v>
      </c>
      <c r="C74" s="16" t="s">
        <v>361</v>
      </c>
      <c r="D74" s="16" t="s">
        <v>60</v>
      </c>
      <c r="E74" s="16" t="s">
        <v>61</v>
      </c>
      <c r="F74" s="16" t="s">
        <v>49</v>
      </c>
      <c r="G74" s="16" t="s">
        <v>45</v>
      </c>
      <c r="H74" s="16" t="s">
        <v>39</v>
      </c>
      <c r="I74" s="16">
        <v>100</v>
      </c>
      <c r="J74" s="17">
        <v>1.6</v>
      </c>
      <c r="K74" s="16">
        <v>300</v>
      </c>
      <c r="L74" s="16" t="s">
        <v>51</v>
      </c>
      <c r="M74" s="16"/>
      <c r="N74" s="18">
        <v>55</v>
      </c>
      <c r="O74" s="16" t="s">
        <v>41</v>
      </c>
      <c r="P74" s="16"/>
      <c r="Q74" s="19" t="s">
        <v>62</v>
      </c>
      <c r="R74" s="16" t="s">
        <v>42</v>
      </c>
      <c r="S74" s="16" t="s">
        <v>336</v>
      </c>
      <c r="T74" s="16" t="s">
        <v>63</v>
      </c>
      <c r="U74" s="27" t="s">
        <v>44</v>
      </c>
      <c r="V74" s="16" t="s">
        <v>362</v>
      </c>
      <c r="W74" s="20"/>
      <c r="X74" s="16"/>
      <c r="Y74" s="16" t="s">
        <v>358</v>
      </c>
      <c r="Z74" s="16" t="s">
        <v>66</v>
      </c>
      <c r="AA74" s="16" t="s">
        <v>47</v>
      </c>
      <c r="AB74" s="16">
        <v>1</v>
      </c>
      <c r="AC74" s="21"/>
      <c r="AD74" s="22">
        <f>AC74*AB74</f>
        <v>0</v>
      </c>
      <c r="AE74" s="22">
        <f>AD74*0.18</f>
        <v>0</v>
      </c>
      <c r="AF74" s="22">
        <f>AE74+AD74</f>
        <v>0</v>
      </c>
      <c r="AG74" s="18" t="s">
        <v>359</v>
      </c>
      <c r="AH74" s="18"/>
      <c r="AI74" s="31" t="s">
        <v>363</v>
      </c>
      <c r="AJ74" s="28">
        <v>44150</v>
      </c>
      <c r="AK74" s="23" t="s">
        <v>69</v>
      </c>
      <c r="AL74" s="18">
        <v>8308.89</v>
      </c>
      <c r="AM74" s="27">
        <v>976736</v>
      </c>
      <c r="AN74" s="27" t="s">
        <v>70</v>
      </c>
      <c r="AO74" s="5" t="s">
        <v>392</v>
      </c>
    </row>
    <row r="75" spans="1:41" ht="79.2" x14ac:dyDescent="0.25">
      <c r="A75" s="40" t="s">
        <v>464</v>
      </c>
      <c r="B75" s="36" t="s">
        <v>364</v>
      </c>
      <c r="C75" s="16" t="s">
        <v>365</v>
      </c>
      <c r="D75" s="16" t="s">
        <v>60</v>
      </c>
      <c r="E75" s="16" t="s">
        <v>61</v>
      </c>
      <c r="F75" s="16" t="s">
        <v>49</v>
      </c>
      <c r="G75" s="16" t="s">
        <v>45</v>
      </c>
      <c r="H75" s="16" t="s">
        <v>39</v>
      </c>
      <c r="I75" s="16">
        <v>100</v>
      </c>
      <c r="J75" s="17">
        <v>1.6</v>
      </c>
      <c r="K75" s="16">
        <v>300</v>
      </c>
      <c r="L75" s="16" t="s">
        <v>51</v>
      </c>
      <c r="M75" s="16"/>
      <c r="N75" s="18">
        <v>55</v>
      </c>
      <c r="O75" s="16" t="s">
        <v>41</v>
      </c>
      <c r="P75" s="16"/>
      <c r="Q75" s="19" t="s">
        <v>62</v>
      </c>
      <c r="R75" s="16" t="s">
        <v>42</v>
      </c>
      <c r="S75" s="16" t="s">
        <v>336</v>
      </c>
      <c r="T75" s="16" t="s">
        <v>63</v>
      </c>
      <c r="U75" s="27" t="s">
        <v>44</v>
      </c>
      <c r="V75" s="16" t="s">
        <v>362</v>
      </c>
      <c r="W75" s="20"/>
      <c r="X75" s="16"/>
      <c r="Y75" s="16" t="s">
        <v>358</v>
      </c>
      <c r="Z75" s="16" t="s">
        <v>66</v>
      </c>
      <c r="AA75" s="16" t="s">
        <v>47</v>
      </c>
      <c r="AB75" s="16">
        <v>1</v>
      </c>
      <c r="AC75" s="21"/>
      <c r="AD75" s="22">
        <f>AC75*AB75</f>
        <v>0</v>
      </c>
      <c r="AE75" s="22">
        <f>AD75*0.18</f>
        <v>0</v>
      </c>
      <c r="AF75" s="22">
        <f>AE75+AD75</f>
        <v>0</v>
      </c>
      <c r="AG75" s="18" t="s">
        <v>359</v>
      </c>
      <c r="AH75" s="18"/>
      <c r="AI75" s="31" t="s">
        <v>363</v>
      </c>
      <c r="AJ75" s="28">
        <v>44150</v>
      </c>
      <c r="AK75" s="23" t="s">
        <v>69</v>
      </c>
      <c r="AL75" s="18">
        <v>8308.89</v>
      </c>
      <c r="AM75" s="27">
        <v>976736</v>
      </c>
      <c r="AN75" s="27" t="s">
        <v>70</v>
      </c>
      <c r="AO75" s="5" t="s">
        <v>392</v>
      </c>
    </row>
    <row r="76" spans="1:41" ht="52.8" x14ac:dyDescent="0.25">
      <c r="A76" s="40" t="s">
        <v>465</v>
      </c>
      <c r="B76" s="36" t="s">
        <v>366</v>
      </c>
      <c r="C76" s="16" t="s">
        <v>367</v>
      </c>
      <c r="D76" s="16" t="s">
        <v>102</v>
      </c>
      <c r="E76" s="16" t="s">
        <v>146</v>
      </c>
      <c r="F76" s="16" t="s">
        <v>49</v>
      </c>
      <c r="G76" s="16" t="s">
        <v>50</v>
      </c>
      <c r="H76" s="16" t="s">
        <v>39</v>
      </c>
      <c r="I76" s="16">
        <v>300</v>
      </c>
      <c r="J76" s="17">
        <v>1.6</v>
      </c>
      <c r="K76" s="16">
        <v>425</v>
      </c>
      <c r="L76" s="16" t="s">
        <v>54</v>
      </c>
      <c r="M76" s="16"/>
      <c r="N76" s="18">
        <v>209</v>
      </c>
      <c r="O76" s="16" t="s">
        <v>73</v>
      </c>
      <c r="P76" s="16"/>
      <c r="Q76" s="19"/>
      <c r="R76" s="16" t="s">
        <v>42</v>
      </c>
      <c r="S76" s="16" t="s">
        <v>147</v>
      </c>
      <c r="T76" s="16" t="s">
        <v>148</v>
      </c>
      <c r="U76" s="27" t="s">
        <v>44</v>
      </c>
      <c r="V76" s="16" t="s">
        <v>149</v>
      </c>
      <c r="W76" s="20"/>
      <c r="X76" s="16"/>
      <c r="Y76" s="16" t="s">
        <v>123</v>
      </c>
      <c r="Z76" s="16" t="s">
        <v>137</v>
      </c>
      <c r="AA76" s="16" t="s">
        <v>75</v>
      </c>
      <c r="AB76" s="16">
        <v>1</v>
      </c>
      <c r="AC76" s="21"/>
      <c r="AD76" s="22">
        <f t="shared" ref="AD76:AD81" si="18">AC76*AB76</f>
        <v>0</v>
      </c>
      <c r="AE76" s="22">
        <f t="shared" ref="AE76:AE81" si="19">AD76*0.18</f>
        <v>0</v>
      </c>
      <c r="AF76" s="22">
        <f t="shared" ref="AF76:AF81" si="20">AE76+AD76</f>
        <v>0</v>
      </c>
      <c r="AG76" s="18" t="s">
        <v>327</v>
      </c>
      <c r="AH76" s="18"/>
      <c r="AI76" s="31" t="s">
        <v>368</v>
      </c>
      <c r="AJ76" s="28">
        <v>44391</v>
      </c>
      <c r="AK76" s="23" t="s">
        <v>111</v>
      </c>
      <c r="AL76" s="18">
        <v>7178.51</v>
      </c>
      <c r="AM76" s="27">
        <v>902413</v>
      </c>
      <c r="AN76" s="27" t="s">
        <v>151</v>
      </c>
      <c r="AO76" s="5" t="s">
        <v>392</v>
      </c>
    </row>
    <row r="77" spans="1:41" ht="92.4" x14ac:dyDescent="0.25">
      <c r="A77" s="40" t="s">
        <v>466</v>
      </c>
      <c r="B77" s="36" t="s">
        <v>369</v>
      </c>
      <c r="C77" s="16" t="s">
        <v>370</v>
      </c>
      <c r="D77" s="16" t="s">
        <v>371</v>
      </c>
      <c r="E77" s="16" t="s">
        <v>372</v>
      </c>
      <c r="F77" s="16" t="s">
        <v>49</v>
      </c>
      <c r="G77" s="16" t="s">
        <v>50</v>
      </c>
      <c r="H77" s="16" t="s">
        <v>39</v>
      </c>
      <c r="I77" s="16">
        <v>300</v>
      </c>
      <c r="J77" s="17">
        <v>1.6</v>
      </c>
      <c r="K77" s="16">
        <v>200</v>
      </c>
      <c r="L77" s="16" t="s">
        <v>54</v>
      </c>
      <c r="M77" s="16"/>
      <c r="N77" s="18">
        <v>59.1</v>
      </c>
      <c r="O77" s="16" t="s">
        <v>73</v>
      </c>
      <c r="P77" s="16"/>
      <c r="Q77" s="19"/>
      <c r="R77" s="16" t="s">
        <v>42</v>
      </c>
      <c r="S77" s="16" t="s">
        <v>55</v>
      </c>
      <c r="T77" s="16" t="s">
        <v>100</v>
      </c>
      <c r="U77" s="27" t="s">
        <v>44</v>
      </c>
      <c r="V77" s="16" t="s">
        <v>136</v>
      </c>
      <c r="W77" s="20"/>
      <c r="X77" s="16"/>
      <c r="Y77" s="16" t="s">
        <v>123</v>
      </c>
      <c r="Z77" s="16" t="s">
        <v>137</v>
      </c>
      <c r="AA77" s="16" t="s">
        <v>75</v>
      </c>
      <c r="AB77" s="16">
        <v>1</v>
      </c>
      <c r="AC77" s="21"/>
      <c r="AD77" s="22">
        <f t="shared" si="18"/>
        <v>0</v>
      </c>
      <c r="AE77" s="22">
        <f t="shared" si="19"/>
        <v>0</v>
      </c>
      <c r="AF77" s="22">
        <f t="shared" si="20"/>
        <v>0</v>
      </c>
      <c r="AG77" s="18" t="s">
        <v>327</v>
      </c>
      <c r="AH77" s="18"/>
      <c r="AI77" s="31" t="s">
        <v>368</v>
      </c>
      <c r="AJ77" s="28">
        <v>44391</v>
      </c>
      <c r="AK77" s="23" t="s">
        <v>111</v>
      </c>
      <c r="AL77" s="18">
        <v>50450.225229999996</v>
      </c>
      <c r="AM77" s="27">
        <v>1096437</v>
      </c>
      <c r="AN77" s="27" t="s">
        <v>112</v>
      </c>
      <c r="AO77" s="5" t="s">
        <v>392</v>
      </c>
    </row>
    <row r="78" spans="1:41" ht="92.4" x14ac:dyDescent="0.25">
      <c r="A78" s="40" t="s">
        <v>467</v>
      </c>
      <c r="B78" s="36" t="s">
        <v>373</v>
      </c>
      <c r="C78" s="16" t="s">
        <v>374</v>
      </c>
      <c r="D78" s="16" t="s">
        <v>371</v>
      </c>
      <c r="E78" s="16" t="s">
        <v>372</v>
      </c>
      <c r="F78" s="16" t="s">
        <v>49</v>
      </c>
      <c r="G78" s="16" t="s">
        <v>50</v>
      </c>
      <c r="H78" s="16" t="s">
        <v>39</v>
      </c>
      <c r="I78" s="16">
        <v>300</v>
      </c>
      <c r="J78" s="17">
        <v>1.6</v>
      </c>
      <c r="K78" s="16">
        <v>200</v>
      </c>
      <c r="L78" s="16" t="s">
        <v>54</v>
      </c>
      <c r="M78" s="16"/>
      <c r="N78" s="18">
        <v>59.1</v>
      </c>
      <c r="O78" s="16" t="s">
        <v>73</v>
      </c>
      <c r="P78" s="16"/>
      <c r="Q78" s="19"/>
      <c r="R78" s="16" t="s">
        <v>42</v>
      </c>
      <c r="S78" s="16" t="s">
        <v>55</v>
      </c>
      <c r="T78" s="16" t="s">
        <v>100</v>
      </c>
      <c r="U78" s="27" t="s">
        <v>44</v>
      </c>
      <c r="V78" s="16" t="s">
        <v>136</v>
      </c>
      <c r="W78" s="20"/>
      <c r="X78" s="16"/>
      <c r="Y78" s="16" t="s">
        <v>123</v>
      </c>
      <c r="Z78" s="16" t="s">
        <v>137</v>
      </c>
      <c r="AA78" s="16" t="s">
        <v>75</v>
      </c>
      <c r="AB78" s="16">
        <v>1</v>
      </c>
      <c r="AC78" s="21"/>
      <c r="AD78" s="22">
        <f t="shared" si="18"/>
        <v>0</v>
      </c>
      <c r="AE78" s="22">
        <f t="shared" si="19"/>
        <v>0</v>
      </c>
      <c r="AF78" s="22">
        <f t="shared" si="20"/>
        <v>0</v>
      </c>
      <c r="AG78" s="18" t="s">
        <v>327</v>
      </c>
      <c r="AH78" s="18"/>
      <c r="AI78" s="31" t="s">
        <v>368</v>
      </c>
      <c r="AJ78" s="28">
        <v>44391</v>
      </c>
      <c r="AK78" s="23" t="s">
        <v>111</v>
      </c>
      <c r="AL78" s="18">
        <v>50450.225229999996</v>
      </c>
      <c r="AM78" s="27">
        <v>1096437</v>
      </c>
      <c r="AN78" s="27" t="s">
        <v>112</v>
      </c>
      <c r="AO78" s="5" t="s">
        <v>392</v>
      </c>
    </row>
    <row r="79" spans="1:41" ht="92.4" x14ac:dyDescent="0.25">
      <c r="A79" s="40" t="s">
        <v>468</v>
      </c>
      <c r="B79" s="36" t="s">
        <v>375</v>
      </c>
      <c r="C79" s="16" t="s">
        <v>376</v>
      </c>
      <c r="D79" s="16" t="s">
        <v>371</v>
      </c>
      <c r="E79" s="16" t="s">
        <v>372</v>
      </c>
      <c r="F79" s="16" t="s">
        <v>49</v>
      </c>
      <c r="G79" s="16" t="s">
        <v>50</v>
      </c>
      <c r="H79" s="16" t="s">
        <v>39</v>
      </c>
      <c r="I79" s="16">
        <v>300</v>
      </c>
      <c r="J79" s="17">
        <v>1.6</v>
      </c>
      <c r="K79" s="16">
        <v>200</v>
      </c>
      <c r="L79" s="16" t="s">
        <v>54</v>
      </c>
      <c r="M79" s="16"/>
      <c r="N79" s="18">
        <v>59.1</v>
      </c>
      <c r="O79" s="16" t="s">
        <v>73</v>
      </c>
      <c r="P79" s="16"/>
      <c r="Q79" s="19"/>
      <c r="R79" s="16" t="s">
        <v>42</v>
      </c>
      <c r="S79" s="16" t="s">
        <v>55</v>
      </c>
      <c r="T79" s="16" t="s">
        <v>100</v>
      </c>
      <c r="U79" s="27" t="s">
        <v>44</v>
      </c>
      <c r="V79" s="16" t="s">
        <v>136</v>
      </c>
      <c r="W79" s="20"/>
      <c r="X79" s="16"/>
      <c r="Y79" s="16" t="s">
        <v>123</v>
      </c>
      <c r="Z79" s="16" t="s">
        <v>137</v>
      </c>
      <c r="AA79" s="16" t="s">
        <v>75</v>
      </c>
      <c r="AB79" s="16">
        <v>1</v>
      </c>
      <c r="AC79" s="21"/>
      <c r="AD79" s="22">
        <f t="shared" si="18"/>
        <v>0</v>
      </c>
      <c r="AE79" s="22">
        <f t="shared" si="19"/>
        <v>0</v>
      </c>
      <c r="AF79" s="22">
        <f t="shared" si="20"/>
        <v>0</v>
      </c>
      <c r="AG79" s="18" t="s">
        <v>327</v>
      </c>
      <c r="AH79" s="18"/>
      <c r="AI79" s="31" t="s">
        <v>368</v>
      </c>
      <c r="AJ79" s="28">
        <v>44391</v>
      </c>
      <c r="AK79" s="23" t="s">
        <v>111</v>
      </c>
      <c r="AL79" s="18">
        <v>50450.225229999996</v>
      </c>
      <c r="AM79" s="27">
        <v>1096437</v>
      </c>
      <c r="AN79" s="27" t="s">
        <v>112</v>
      </c>
      <c r="AO79" s="5" t="s">
        <v>392</v>
      </c>
    </row>
    <row r="80" spans="1:41" ht="92.4" x14ac:dyDescent="0.25">
      <c r="A80" s="40" t="s">
        <v>469</v>
      </c>
      <c r="B80" s="36" t="s">
        <v>377</v>
      </c>
      <c r="C80" s="16" t="s">
        <v>378</v>
      </c>
      <c r="D80" s="16" t="s">
        <v>371</v>
      </c>
      <c r="E80" s="16" t="s">
        <v>372</v>
      </c>
      <c r="F80" s="16" t="s">
        <v>49</v>
      </c>
      <c r="G80" s="16" t="s">
        <v>50</v>
      </c>
      <c r="H80" s="16" t="s">
        <v>39</v>
      </c>
      <c r="I80" s="16">
        <v>300</v>
      </c>
      <c r="J80" s="17">
        <v>1.6</v>
      </c>
      <c r="K80" s="16">
        <v>200</v>
      </c>
      <c r="L80" s="16" t="s">
        <v>54</v>
      </c>
      <c r="M80" s="16"/>
      <c r="N80" s="18">
        <v>59.1</v>
      </c>
      <c r="O80" s="16" t="s">
        <v>73</v>
      </c>
      <c r="P80" s="16"/>
      <c r="Q80" s="19"/>
      <c r="R80" s="16" t="s">
        <v>42</v>
      </c>
      <c r="S80" s="16" t="s">
        <v>55</v>
      </c>
      <c r="T80" s="16" t="s">
        <v>100</v>
      </c>
      <c r="U80" s="27" t="s">
        <v>44</v>
      </c>
      <c r="V80" s="16" t="s">
        <v>136</v>
      </c>
      <c r="W80" s="20"/>
      <c r="X80" s="16"/>
      <c r="Y80" s="16" t="s">
        <v>123</v>
      </c>
      <c r="Z80" s="16" t="s">
        <v>137</v>
      </c>
      <c r="AA80" s="16" t="s">
        <v>75</v>
      </c>
      <c r="AB80" s="16">
        <v>1</v>
      </c>
      <c r="AC80" s="21"/>
      <c r="AD80" s="22">
        <f t="shared" si="18"/>
        <v>0</v>
      </c>
      <c r="AE80" s="22">
        <f t="shared" si="19"/>
        <v>0</v>
      </c>
      <c r="AF80" s="22">
        <f t="shared" si="20"/>
        <v>0</v>
      </c>
      <c r="AG80" s="18" t="s">
        <v>327</v>
      </c>
      <c r="AH80" s="18"/>
      <c r="AI80" s="31" t="s">
        <v>368</v>
      </c>
      <c r="AJ80" s="28">
        <v>44391</v>
      </c>
      <c r="AK80" s="23" t="s">
        <v>111</v>
      </c>
      <c r="AL80" s="18">
        <v>50450.225229999996</v>
      </c>
      <c r="AM80" s="27">
        <v>1096437</v>
      </c>
      <c r="AN80" s="27" t="s">
        <v>112</v>
      </c>
      <c r="AO80" s="5" t="s">
        <v>392</v>
      </c>
    </row>
    <row r="81" spans="1:41" ht="92.4" x14ac:dyDescent="0.25">
      <c r="A81" s="40" t="s">
        <v>470</v>
      </c>
      <c r="B81" s="36" t="s">
        <v>379</v>
      </c>
      <c r="C81" s="16" t="s">
        <v>380</v>
      </c>
      <c r="D81" s="16" t="s">
        <v>371</v>
      </c>
      <c r="E81" s="16" t="s">
        <v>372</v>
      </c>
      <c r="F81" s="16" t="s">
        <v>49</v>
      </c>
      <c r="G81" s="16" t="s">
        <v>50</v>
      </c>
      <c r="H81" s="16" t="s">
        <v>39</v>
      </c>
      <c r="I81" s="16">
        <v>300</v>
      </c>
      <c r="J81" s="17">
        <v>1.6</v>
      </c>
      <c r="K81" s="16">
        <v>200</v>
      </c>
      <c r="L81" s="16" t="s">
        <v>54</v>
      </c>
      <c r="M81" s="16"/>
      <c r="N81" s="18">
        <v>59.1</v>
      </c>
      <c r="O81" s="16" t="s">
        <v>73</v>
      </c>
      <c r="P81" s="16"/>
      <c r="Q81" s="19"/>
      <c r="R81" s="16" t="s">
        <v>42</v>
      </c>
      <c r="S81" s="16" t="s">
        <v>55</v>
      </c>
      <c r="T81" s="16" t="s">
        <v>100</v>
      </c>
      <c r="U81" s="27" t="s">
        <v>44</v>
      </c>
      <c r="V81" s="16" t="s">
        <v>136</v>
      </c>
      <c r="W81" s="20"/>
      <c r="X81" s="16"/>
      <c r="Y81" s="16" t="s">
        <v>123</v>
      </c>
      <c r="Z81" s="16" t="s">
        <v>137</v>
      </c>
      <c r="AA81" s="16" t="s">
        <v>75</v>
      </c>
      <c r="AB81" s="16">
        <v>1</v>
      </c>
      <c r="AC81" s="21"/>
      <c r="AD81" s="22">
        <f t="shared" si="18"/>
        <v>0</v>
      </c>
      <c r="AE81" s="22">
        <f t="shared" si="19"/>
        <v>0</v>
      </c>
      <c r="AF81" s="22">
        <f t="shared" si="20"/>
        <v>0</v>
      </c>
      <c r="AG81" s="18" t="s">
        <v>327</v>
      </c>
      <c r="AH81" s="18"/>
      <c r="AI81" s="31" t="s">
        <v>368</v>
      </c>
      <c r="AJ81" s="28">
        <v>44391</v>
      </c>
      <c r="AK81" s="23" t="s">
        <v>111</v>
      </c>
      <c r="AL81" s="18">
        <v>50450.225229999996</v>
      </c>
      <c r="AM81" s="27">
        <v>1096437</v>
      </c>
      <c r="AN81" s="27" t="s">
        <v>112</v>
      </c>
      <c r="AO81" s="5" t="s">
        <v>392</v>
      </c>
    </row>
    <row r="82" spans="1:41" ht="52.8" x14ac:dyDescent="0.25">
      <c r="A82" s="40" t="s">
        <v>471</v>
      </c>
      <c r="B82" s="36" t="s">
        <v>381</v>
      </c>
      <c r="C82" s="16" t="s">
        <v>382</v>
      </c>
      <c r="D82" s="16" t="s">
        <v>102</v>
      </c>
      <c r="E82" s="16" t="s">
        <v>146</v>
      </c>
      <c r="F82" s="16" t="s">
        <v>49</v>
      </c>
      <c r="G82" s="16" t="s">
        <v>50</v>
      </c>
      <c r="H82" s="16" t="s">
        <v>39</v>
      </c>
      <c r="I82" s="16">
        <v>300</v>
      </c>
      <c r="J82" s="17">
        <v>1.6</v>
      </c>
      <c r="K82" s="16">
        <v>425</v>
      </c>
      <c r="L82" s="16" t="s">
        <v>54</v>
      </c>
      <c r="M82" s="16"/>
      <c r="N82" s="18">
        <v>209</v>
      </c>
      <c r="O82" s="16" t="s">
        <v>73</v>
      </c>
      <c r="P82" s="16"/>
      <c r="Q82" s="19"/>
      <c r="R82" s="16" t="s">
        <v>42</v>
      </c>
      <c r="S82" s="16" t="s">
        <v>147</v>
      </c>
      <c r="T82" s="16" t="s">
        <v>148</v>
      </c>
      <c r="U82" s="27" t="s">
        <v>44</v>
      </c>
      <c r="V82" s="16" t="s">
        <v>149</v>
      </c>
      <c r="W82" s="20"/>
      <c r="X82" s="16"/>
      <c r="Y82" s="16" t="s">
        <v>123</v>
      </c>
      <c r="Z82" s="16" t="s">
        <v>137</v>
      </c>
      <c r="AA82" s="16" t="s">
        <v>75</v>
      </c>
      <c r="AB82" s="16">
        <v>1</v>
      </c>
      <c r="AC82" s="21"/>
      <c r="AD82" s="22">
        <f>AC82*AB82</f>
        <v>0</v>
      </c>
      <c r="AE82" s="22">
        <f>AD82*0.18</f>
        <v>0</v>
      </c>
      <c r="AF82" s="22">
        <f>AE82+AD82</f>
        <v>0</v>
      </c>
      <c r="AG82" s="18" t="s">
        <v>327</v>
      </c>
      <c r="AH82" s="18"/>
      <c r="AI82" s="31" t="s">
        <v>368</v>
      </c>
      <c r="AJ82" s="28">
        <v>44391</v>
      </c>
      <c r="AK82" s="23" t="s">
        <v>111</v>
      </c>
      <c r="AL82" s="18">
        <v>7178.51</v>
      </c>
      <c r="AM82" s="27">
        <v>902413</v>
      </c>
      <c r="AN82" s="27" t="s">
        <v>151</v>
      </c>
      <c r="AO82" s="5" t="s">
        <v>392</v>
      </c>
    </row>
    <row r="83" spans="1:41" ht="92.4" x14ac:dyDescent="0.25">
      <c r="A83" s="40" t="s">
        <v>472</v>
      </c>
      <c r="B83" s="36" t="s">
        <v>383</v>
      </c>
      <c r="C83" s="16" t="s">
        <v>384</v>
      </c>
      <c r="D83" s="16" t="s">
        <v>371</v>
      </c>
      <c r="E83" s="16" t="s">
        <v>372</v>
      </c>
      <c r="F83" s="16" t="s">
        <v>49</v>
      </c>
      <c r="G83" s="16" t="s">
        <v>50</v>
      </c>
      <c r="H83" s="16" t="s">
        <v>39</v>
      </c>
      <c r="I83" s="16">
        <v>300</v>
      </c>
      <c r="J83" s="17">
        <v>1.6</v>
      </c>
      <c r="K83" s="16">
        <v>200</v>
      </c>
      <c r="L83" s="16" t="s">
        <v>54</v>
      </c>
      <c r="M83" s="16"/>
      <c r="N83" s="18">
        <v>59.1</v>
      </c>
      <c r="O83" s="16" t="s">
        <v>73</v>
      </c>
      <c r="P83" s="16"/>
      <c r="Q83" s="19"/>
      <c r="R83" s="16" t="s">
        <v>42</v>
      </c>
      <c r="S83" s="16" t="s">
        <v>55</v>
      </c>
      <c r="T83" s="16" t="s">
        <v>100</v>
      </c>
      <c r="U83" s="27" t="s">
        <v>44</v>
      </c>
      <c r="V83" s="16" t="s">
        <v>136</v>
      </c>
      <c r="W83" s="20"/>
      <c r="X83" s="16"/>
      <c r="Y83" s="16" t="s">
        <v>123</v>
      </c>
      <c r="Z83" s="16" t="s">
        <v>137</v>
      </c>
      <c r="AA83" s="16" t="s">
        <v>75</v>
      </c>
      <c r="AB83" s="16">
        <v>1</v>
      </c>
      <c r="AC83" s="21"/>
      <c r="AD83" s="22">
        <f>AC83*AB83</f>
        <v>0</v>
      </c>
      <c r="AE83" s="22">
        <f>AD83*0.18</f>
        <v>0</v>
      </c>
      <c r="AF83" s="22">
        <f>AE83+AD83</f>
        <v>0</v>
      </c>
      <c r="AG83" s="18" t="s">
        <v>327</v>
      </c>
      <c r="AH83" s="18"/>
      <c r="AI83" s="31" t="s">
        <v>368</v>
      </c>
      <c r="AJ83" s="28">
        <v>44391</v>
      </c>
      <c r="AK83" s="23" t="s">
        <v>111</v>
      </c>
      <c r="AL83" s="18">
        <v>50450.225229999996</v>
      </c>
      <c r="AM83" s="27">
        <v>1096437</v>
      </c>
      <c r="AN83" s="27" t="s">
        <v>112</v>
      </c>
      <c r="AO83" s="5" t="s">
        <v>392</v>
      </c>
    </row>
    <row r="84" spans="1:41" ht="92.4" x14ac:dyDescent="0.25">
      <c r="A84" s="40" t="s">
        <v>473</v>
      </c>
      <c r="B84" s="36" t="s">
        <v>385</v>
      </c>
      <c r="C84" s="16" t="s">
        <v>386</v>
      </c>
      <c r="D84" s="16" t="s">
        <v>371</v>
      </c>
      <c r="E84" s="16" t="s">
        <v>372</v>
      </c>
      <c r="F84" s="16" t="s">
        <v>49</v>
      </c>
      <c r="G84" s="16" t="s">
        <v>50</v>
      </c>
      <c r="H84" s="16" t="s">
        <v>39</v>
      </c>
      <c r="I84" s="16">
        <v>300</v>
      </c>
      <c r="J84" s="17">
        <v>1.6</v>
      </c>
      <c r="K84" s="16">
        <v>200</v>
      </c>
      <c r="L84" s="16" t="s">
        <v>54</v>
      </c>
      <c r="M84" s="16"/>
      <c r="N84" s="18">
        <v>59.1</v>
      </c>
      <c r="O84" s="16" t="s">
        <v>73</v>
      </c>
      <c r="P84" s="16"/>
      <c r="Q84" s="19"/>
      <c r="R84" s="16" t="s">
        <v>42</v>
      </c>
      <c r="S84" s="16" t="s">
        <v>55</v>
      </c>
      <c r="T84" s="16" t="s">
        <v>100</v>
      </c>
      <c r="U84" s="27" t="s">
        <v>44</v>
      </c>
      <c r="V84" s="16" t="s">
        <v>136</v>
      </c>
      <c r="W84" s="20"/>
      <c r="X84" s="16"/>
      <c r="Y84" s="16" t="s">
        <v>123</v>
      </c>
      <c r="Z84" s="16" t="s">
        <v>137</v>
      </c>
      <c r="AA84" s="16" t="s">
        <v>75</v>
      </c>
      <c r="AB84" s="16">
        <v>1</v>
      </c>
      <c r="AC84" s="21"/>
      <c r="AD84" s="22">
        <f>AC84*AB84</f>
        <v>0</v>
      </c>
      <c r="AE84" s="22">
        <f>AD84*0.18</f>
        <v>0</v>
      </c>
      <c r="AF84" s="22">
        <f>AE84+AD84</f>
        <v>0</v>
      </c>
      <c r="AG84" s="18" t="s">
        <v>327</v>
      </c>
      <c r="AH84" s="18"/>
      <c r="AI84" s="31" t="s">
        <v>368</v>
      </c>
      <c r="AJ84" s="28">
        <v>44391</v>
      </c>
      <c r="AK84" s="23" t="s">
        <v>111</v>
      </c>
      <c r="AL84" s="18">
        <v>50450.225229999996</v>
      </c>
      <c r="AM84" s="27">
        <v>1096437</v>
      </c>
      <c r="AN84" s="27" t="s">
        <v>112</v>
      </c>
      <c r="AO84" s="5" t="s">
        <v>392</v>
      </c>
    </row>
    <row r="85" spans="1:41" x14ac:dyDescent="0.25">
      <c r="A85" s="24"/>
      <c r="B85" s="24"/>
      <c r="C85" s="24"/>
      <c r="D85" s="24"/>
      <c r="E85" s="24"/>
      <c r="F85" s="25"/>
      <c r="G85" s="25"/>
      <c r="H85" s="25"/>
      <c r="I85" s="25"/>
      <c r="J85" s="25"/>
      <c r="K85" s="25"/>
      <c r="L85" s="25"/>
      <c r="M85" s="25"/>
      <c r="N85" s="26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6"/>
      <c r="AD85" s="26"/>
      <c r="AE85" s="26"/>
      <c r="AF85" s="26"/>
      <c r="AG85" s="25"/>
      <c r="AH85" s="25"/>
      <c r="AI85" s="32"/>
      <c r="AJ85" s="25"/>
      <c r="AK85" s="24"/>
      <c r="AL85" s="26"/>
      <c r="AM85" s="33"/>
      <c r="AN85" s="33"/>
    </row>
    <row r="88" spans="1:41" ht="47.25" customHeight="1" x14ac:dyDescent="0.25">
      <c r="B88" s="53" t="s">
        <v>391</v>
      </c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</row>
    <row r="89" spans="1:41" ht="66" customHeight="1" x14ac:dyDescent="0.25">
      <c r="B89" s="53" t="s">
        <v>388</v>
      </c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</row>
    <row r="92" spans="1:41" x14ac:dyDescent="0.25">
      <c r="AI92" s="34" t="s">
        <v>389</v>
      </c>
    </row>
    <row r="96" spans="1:41" x14ac:dyDescent="0.25">
      <c r="AI96" s="35"/>
    </row>
  </sheetData>
  <mergeCells count="3">
    <mergeCell ref="A2:AK2"/>
    <mergeCell ref="B88:AE88"/>
    <mergeCell ref="B89:AE89"/>
  </mergeCells>
  <phoneticPr fontId="0" type="noConversion"/>
  <pageMargins left="0.23622047244094491" right="0.11" top="0.72" bottom="0.39370078740157483" header="0.46" footer="0.19685039370078741"/>
  <pageSetup paperSize="9" scale="15" fitToHeight="0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7042</dc:creator>
  <cp:lastModifiedBy>Антон Васильев</cp:lastModifiedBy>
  <cp:lastPrinted>2011-12-15T11:56:04Z</cp:lastPrinted>
  <dcterms:created xsi:type="dcterms:W3CDTF">2009-07-03T06:40:27Z</dcterms:created>
  <dcterms:modified xsi:type="dcterms:W3CDTF">2018-07-11T15:49:56Z</dcterms:modified>
</cp:coreProperties>
</file>