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625_2" sheetId="9" r:id="rId1"/>
  </sheets>
  <definedNames>
    <definedName name="_xlnm._FilterDatabase" localSheetId="0" hidden="1">'625_2'!$A$4:$BC$7</definedName>
    <definedName name="DataRange" localSheetId="0">'625_2'!#REF!</definedName>
    <definedName name="DataRange">#REF!</definedName>
    <definedName name="_xlnm.Print_Titles" localSheetId="0">'625_2'!$4:$4</definedName>
    <definedName name="_xlnm.Print_Area" localSheetId="0">'625_2'!$A$1:$AO$20</definedName>
  </definedNames>
  <calcPr calcId="162913" fullCalcOnLoad="1"/>
</workbook>
</file>

<file path=xl/calcChain.xml><?xml version="1.0" encoding="utf-8"?>
<calcChain xmlns="http://schemas.openxmlformats.org/spreadsheetml/2006/main">
  <c r="AB7" i="9" l="1"/>
  <c r="AX6" i="9"/>
  <c r="AG6" i="9"/>
  <c r="AX5" i="9"/>
  <c r="AG5" i="9"/>
  <c r="AG7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H5" i="9"/>
  <c r="AH7" i="9"/>
  <c r="AH6" i="9"/>
  <c r="AI6" i="9"/>
  <c r="AI5" i="9"/>
  <c r="AI7" i="9"/>
</calcChain>
</file>

<file path=xl/sharedStrings.xml><?xml version="1.0" encoding="utf-8"?>
<sst xmlns="http://schemas.openxmlformats.org/spreadsheetml/2006/main" count="104" uniqueCount="84">
  <si>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</si>
  <si>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</si>
  <si>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</si>
  <si>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</si>
  <si>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</si>
  <si>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</si>
  <si>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</si>
  <si>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</si>
  <si>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</si>
  <si>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</si>
  <si>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</si>
  <si>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</si>
  <si>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</si>
  <si>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</si>
  <si>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</si>
  <si>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</si>
  <si>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</si>
  <si>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</si>
  <si>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</si>
  <si>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</si>
  <si>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</si>
  <si>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</si>
  <si>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</si>
  <si>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</si>
  <si>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</si>
  <si>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</si>
  <si>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</si>
  <si>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</si>
  <si>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</si>
  <si>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</si>
  <si>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</si>
  <si>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</si>
  <si>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</si>
  <si>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</si>
  <si>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</si>
  <si>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</si>
  <si>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</si>
  <si>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Климатическое исполнение и категория размещения</t>
  </si>
  <si>
    <t>Условия хранения</t>
  </si>
  <si>
    <t>Ответственный за позицию специалист БКП</t>
  </si>
  <si>
    <t>Здание</t>
  </si>
  <si>
    <t>Тип атмосферы при эксплуатации</t>
  </si>
  <si>
    <t>Имя ЕОС НСИ</t>
  </si>
  <si>
    <t>Классификационное обозначение арматуры по НП-068-05</t>
  </si>
  <si>
    <t>материалы</t>
  </si>
  <si>
    <t>II</t>
  </si>
  <si>
    <t>8(ОЖ3)</t>
  </si>
  <si>
    <t/>
  </si>
  <si>
    <t>QA3</t>
  </si>
  <si>
    <t>под приварку</t>
  </si>
  <si>
    <t>Клапан обратный</t>
  </si>
  <si>
    <t>ручной</t>
  </si>
  <si>
    <t>||</t>
  </si>
  <si>
    <t>Вспомогательное реакторное здание(20UKC)</t>
  </si>
  <si>
    <t>2.СИО.219160919</t>
  </si>
  <si>
    <t>20KPN20AA605</t>
  </si>
  <si>
    <t>3CIIIc/_x000D_
II</t>
  </si>
  <si>
    <t>сжатый воздух</t>
  </si>
  <si>
    <t>потоком среды</t>
  </si>
  <si>
    <t>Сталь 08Х18Н10Т</t>
  </si>
  <si>
    <t>Алк.2</t>
  </si>
  <si>
    <t>УХЛ.4II</t>
  </si>
  <si>
    <t>20UKC; Номер по СЗС:207.10.34.19;Материалы_x000D_
1. 25х3 -типоразмер присоединяемой трубы;   _x000D_
2. Др=19,5 мм;                                                                        3. патрубки соосные;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135 мм;                _x000D_
9.  Демонтажный размер - не более 300 мм;        _x000D_
10. Тип разделки кромок- 1-23(С-23)</t>
  </si>
  <si>
    <t>Клапан обратный ТД44118-020 МатКорп=сталь коррозионностойкая 08Х18Н10Т DN=20 P=1МПа РабСр=воздух сжатый СпосПрисоед=под приварку СпосУпр=от собственной среды 3СIIIс tрасч=200°С 3 Н II QA3 УХЛ 4 II ТУ 3742-023-71430388-2010</t>
  </si>
  <si>
    <t>УХЛ 4</t>
  </si>
  <si>
    <t>2.СИО.219150417</t>
  </si>
  <si>
    <t>20KPN20AA601</t>
  </si>
  <si>
    <t>3CIIIc</t>
  </si>
  <si>
    <t>Поставка арматуры защитной специальной DN20</t>
  </si>
  <si>
    <t>От Поставщика:</t>
  </si>
  <si>
    <t>________________ /_______________/</t>
  </si>
  <si>
    <t>м.п.</t>
  </si>
  <si>
    <t>Примечание:
«Допустимые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
Также не допускается предложение соосной арматуры вместо арматуры с перепадом и наоборот.»</t>
  </si>
  <si>
    <t xml:space="preserve"> 
или АНАЛОГ</t>
  </si>
  <si>
    <t>ТУ3742-023-71430388-2010_x000D_
или АНАЛОГ</t>
  </si>
  <si>
    <t>ТУ3742-023-71430388-2010 
или АНАЛОГ</t>
  </si>
  <si>
    <t>ЛОТ</t>
  </si>
  <si>
    <t>1</t>
  </si>
  <si>
    <t>2</t>
  </si>
  <si>
    <t>Спецификация. Поставка арматуры защитной специальной DN20 для сооружения энергоблока №2 Нововоронежской АЭС-2</t>
  </si>
  <si>
    <t xml:space="preserve">ТД44118-020   </t>
  </si>
  <si>
    <t>РФ</t>
  </si>
  <si>
    <t>12 месяцев от даты заключения договора</t>
  </si>
  <si>
    <t>Сумма с НДС, руб.2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</si>
</sst>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9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61">
    <xf numFmtId="0" fontId="0" fillId="0" borderId="0" xfId="0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1" fontId="22" fillId="0" borderId="0" xfId="0" applyNumberFormat="1" applyFont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 vertical="center" wrapText="1"/>
    </xf>
    <xf numFmtId="1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6" fillId="0" borderId="0" xfId="26" applyFont="1" applyFill="1" applyAlignment="1"/>
    <xf numFmtId="0" fontId="22" fillId="0" borderId="0" xfId="0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textRotation="90" wrapText="1"/>
    </xf>
    <xf numFmtId="2" fontId="14" fillId="0" borderId="1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4" fontId="14" fillId="0" borderId="1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NumberFormat="1" applyFont="1" applyFill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21" fillId="0" borderId="14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center" vertical="center" textRotation="90" wrapText="1"/>
    </xf>
    <xf numFmtId="49" fontId="21" fillId="0" borderId="16" xfId="0" applyNumberFormat="1" applyFont="1" applyFill="1" applyBorder="1" applyAlignment="1">
      <alignment horizontal="center" vertical="center" textRotation="90" wrapText="1"/>
    </xf>
    <xf numFmtId="0" fontId="21" fillId="0" borderId="16" xfId="0" applyFont="1" applyFill="1" applyBorder="1" applyAlignment="1">
      <alignment horizontal="center" vertical="center" textRotation="90" wrapText="1"/>
    </xf>
    <xf numFmtId="0" fontId="21" fillId="0" borderId="16" xfId="19" applyFont="1" applyFill="1" applyBorder="1" applyAlignment="1">
      <alignment horizontal="center" vertical="center" textRotation="90" wrapText="1"/>
    </xf>
    <xf numFmtId="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6" xfId="20" applyNumberFormat="1" applyFont="1" applyFill="1" applyBorder="1" applyAlignment="1">
      <alignment horizontal="center" vertical="center" textRotation="90" wrapText="1"/>
    </xf>
    <xf numFmtId="0" fontId="21" fillId="0" borderId="16" xfId="0" applyNumberFormat="1" applyFont="1" applyFill="1" applyBorder="1" applyAlignment="1">
      <alignment horizontal="center" vertical="center" textRotation="90" wrapText="1"/>
    </xf>
    <xf numFmtId="17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7" xfId="0" applyNumberFormat="1" applyFont="1" applyFill="1" applyBorder="1" applyAlignment="1">
      <alignment horizontal="center" vertical="center" textRotation="90" wrapText="1"/>
    </xf>
    <xf numFmtId="49" fontId="14" fillId="0" borderId="18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1" fontId="14" fillId="0" borderId="19" xfId="0" applyNumberFormat="1" applyFont="1" applyFill="1" applyBorder="1" applyAlignment="1">
      <alignment horizontal="center" vertical="center" wrapText="1"/>
    </xf>
    <xf numFmtId="4" fontId="14" fillId="0" borderId="19" xfId="0" applyNumberFormat="1" applyFont="1" applyFill="1" applyBorder="1" applyAlignment="1">
      <alignment horizontal="center" vertical="center" wrapText="1"/>
    </xf>
    <xf numFmtId="2" fontId="14" fillId="0" borderId="19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14" fillId="0" borderId="20" xfId="0" applyNumberFormat="1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6" totalsRowShown="0" headerRowBorderDxfId="1" tableBorderDxfId="2" totalsRowBorderDxfId="0">
  <autoFilter ref="A3:AO6"/>
  <tableColumns count="41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ификационное обозначение арматуры по НП-0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ИТТ"/>
    <tableColumn id="22" name="Смета №"/>
    <tableColumn id="23" name="Номер чертежа"/>
    <tableColumn id="24" name="Позиция по спецификации чертежа"/>
    <tableColumn id="25" name="Номер з/сп"/>
    <tableColumn id="26" name="Класс и группа трубопровода"/>
    <tableColumn id="27" name="Категория сейсмостойкос-ти трубопровода"/>
    <tableColumn id="28" name="Количество, шт"/>
    <tableColumn id="29" name="Климатическое исполнение и категория размещения"/>
    <tableColumn id="30" name="Тип атмосферы при эксплуатации"/>
    <tableColumn id="31" name="Условия хранения"/>
    <tableColumn id="32" name="Цена за ед., без НДС, руб."/>
    <tableColumn id="33" name="Сумма без НДС, руб.">
      <calculatedColumnFormula>ROUND(AF4*AB4,2)</calculatedColumnFormula>
    </tableColumn>
    <tableColumn id="34" name="Сумма с НДС, руб.">
      <calculatedColumnFormula>ROUND(AG4*0.18,2)</calculatedColumnFormula>
    </tableColumn>
    <tableColumn id="35" name="Сумма с НДС, руб.2">
      <calculatedColumnFormula>ROUND(AG4+AH4,2)</calculatedColumnFormula>
    </tableColumn>
    <tableColumn id="36" name="Объект проектирования"/>
    <tableColumn id="37" name="Завод-изготовитель"/>
    <tableColumn id="38" name="Здание"/>
    <tableColumn id="39" name="Примечание"/>
    <tableColumn id="40" name="Срок поставки"/>
    <tableColumn id="41" name="Разработчик Р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1"/>
  <sheetViews>
    <sheetView tabSelected="1" view="pageBreakPreview" zoomScale="60" zoomScaleNormal="60" workbookViewId="0">
      <selection activeCell="A3" sqref="A3:AO6"/>
    </sheetView>
  </sheetViews>
  <sheetFormatPr defaultColWidth="9.109375" defaultRowHeight="13.2" x14ac:dyDescent="0.25"/>
  <cols>
    <col min="1" max="1" width="8.33203125" style="7" customWidth="1"/>
    <col min="2" max="2" width="17" style="7" customWidth="1"/>
    <col min="3" max="3" width="23.6640625" style="7" customWidth="1"/>
    <col min="4" max="4" width="16.44140625" style="7" customWidth="1"/>
    <col min="5" max="5" width="13.6640625" style="7" customWidth="1"/>
    <col min="6" max="6" width="56.6640625" style="8" customWidth="1"/>
    <col min="7" max="7" width="15.33203125" style="8" customWidth="1"/>
    <col min="8" max="8" width="27.77734375" style="8" customWidth="1"/>
    <col min="9" max="9" width="18.88671875" style="8" customWidth="1"/>
    <col min="10" max="10" width="48.88671875" style="8" customWidth="1"/>
    <col min="11" max="11" width="18.109375" style="8" customWidth="1"/>
    <col min="12" max="12" width="17" style="8" customWidth="1"/>
    <col min="13" max="13" width="38.5546875" style="8" customWidth="1"/>
    <col min="14" max="14" width="11.33203125" style="9" customWidth="1"/>
    <col min="15" max="15" width="21.33203125" style="8" customWidth="1"/>
    <col min="16" max="16" width="21.6640625" style="8" customWidth="1"/>
    <col min="17" max="17" width="34.21875" style="8" customWidth="1"/>
    <col min="18" max="18" width="29.44140625" style="8" customWidth="1"/>
    <col min="19" max="19" width="24.77734375" style="8" customWidth="1"/>
    <col min="20" max="20" width="19" style="8" customWidth="1"/>
    <col min="21" max="21" width="11.33203125" style="8" customWidth="1"/>
    <col min="22" max="22" width="12.88671875" style="8" customWidth="1"/>
    <col min="23" max="23" width="16.6640625" style="8" customWidth="1"/>
    <col min="24" max="24" width="35.5546875" style="8" customWidth="1"/>
    <col min="25" max="25" width="13" style="8" customWidth="1"/>
    <col min="26" max="26" width="30.21875" style="8" customWidth="1"/>
    <col min="27" max="27" width="42.44140625" style="8" customWidth="1"/>
    <col min="28" max="28" width="17" style="8" customWidth="1"/>
    <col min="29" max="29" width="51.88671875" style="8" customWidth="1"/>
    <col min="30" max="30" width="34.21875" style="8" customWidth="1"/>
    <col min="31" max="31" width="20.21875" style="8" customWidth="1"/>
    <col min="32" max="32" width="27" style="9" customWidth="1"/>
    <col min="33" max="33" width="21.44140625" style="9" customWidth="1"/>
    <col min="34" max="34" width="19.44140625" style="9" customWidth="1"/>
    <col min="35" max="35" width="20.5546875" style="9" customWidth="1"/>
    <col min="36" max="36" width="25.21875" style="8" customWidth="1"/>
    <col min="37" max="37" width="21.109375" style="8" customWidth="1"/>
    <col min="38" max="38" width="16.6640625" style="8" customWidth="1"/>
    <col min="39" max="39" width="57.109375" style="10" customWidth="1"/>
    <col min="40" max="40" width="19.5546875" style="8" customWidth="1"/>
    <col min="41" max="41" width="19.33203125" style="7" customWidth="1"/>
    <col min="42" max="42" width="9.6640625" style="1" hidden="1" customWidth="1"/>
    <col min="43" max="43" width="46.88671875" style="1" hidden="1" customWidth="1"/>
    <col min="44" max="44" width="9.6640625" style="1" hidden="1" customWidth="1"/>
    <col min="45" max="45" width="9.88671875" style="9" hidden="1" customWidth="1"/>
    <col min="46" max="46" width="23" style="1" hidden="1" customWidth="1"/>
    <col min="47" max="49" width="0" style="1" hidden="1" customWidth="1"/>
    <col min="50" max="50" width="9.33203125" style="1" hidden="1" customWidth="1"/>
    <col min="51" max="52" width="0" style="1" hidden="1" customWidth="1"/>
    <col min="53" max="53" width="14.5546875" style="1" hidden="1" customWidth="1"/>
    <col min="54" max="54" width="19.6640625" style="1" customWidth="1"/>
    <col min="55" max="55" width="17.44140625" style="1" customWidth="1"/>
    <col min="56" max="16384" width="9.109375" style="1"/>
  </cols>
  <sheetData>
    <row r="1" spans="1:55" ht="25.5" customHeight="1" x14ac:dyDescent="0.25"/>
    <row r="2" spans="1:55" ht="24" customHeight="1" x14ac:dyDescent="0.25">
      <c r="A2" s="11"/>
      <c r="B2" s="12" t="s">
        <v>79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S2" s="11"/>
    </row>
    <row r="3" spans="1:55" ht="147.6" x14ac:dyDescent="0.25">
      <c r="A3" s="40" t="s">
        <v>26</v>
      </c>
      <c r="B3" s="41" t="s">
        <v>0</v>
      </c>
      <c r="C3" s="42" t="s">
        <v>1</v>
      </c>
      <c r="D3" s="42" t="s">
        <v>2</v>
      </c>
      <c r="E3" s="42" t="s">
        <v>3</v>
      </c>
      <c r="F3" s="42" t="s">
        <v>43</v>
      </c>
      <c r="G3" s="42" t="s">
        <v>35</v>
      </c>
      <c r="H3" s="42" t="s">
        <v>4</v>
      </c>
      <c r="I3" s="41" t="s">
        <v>5</v>
      </c>
      <c r="J3" s="41" t="s">
        <v>6</v>
      </c>
      <c r="K3" s="42" t="s">
        <v>7</v>
      </c>
      <c r="L3" s="42" t="s">
        <v>8</v>
      </c>
      <c r="M3" s="43" t="s">
        <v>31</v>
      </c>
      <c r="N3" s="44" t="s">
        <v>9</v>
      </c>
      <c r="O3" s="42" t="s">
        <v>10</v>
      </c>
      <c r="P3" s="42" t="s">
        <v>30</v>
      </c>
      <c r="Q3" s="42" t="s">
        <v>11</v>
      </c>
      <c r="R3" s="42" t="s">
        <v>12</v>
      </c>
      <c r="S3" s="42" t="s">
        <v>13</v>
      </c>
      <c r="T3" s="42" t="s">
        <v>14</v>
      </c>
      <c r="U3" s="41" t="s">
        <v>36</v>
      </c>
      <c r="V3" s="42" t="s">
        <v>15</v>
      </c>
      <c r="W3" s="42" t="s">
        <v>16</v>
      </c>
      <c r="X3" s="42" t="s">
        <v>17</v>
      </c>
      <c r="Y3" s="42" t="s">
        <v>18</v>
      </c>
      <c r="Z3" s="42" t="s">
        <v>19</v>
      </c>
      <c r="AA3" s="42" t="s">
        <v>20</v>
      </c>
      <c r="AB3" s="42" t="s">
        <v>21</v>
      </c>
      <c r="AC3" s="42" t="s">
        <v>37</v>
      </c>
      <c r="AD3" s="42" t="s">
        <v>41</v>
      </c>
      <c r="AE3" s="42" t="s">
        <v>38</v>
      </c>
      <c r="AF3" s="45" t="s">
        <v>27</v>
      </c>
      <c r="AG3" s="45" t="s">
        <v>28</v>
      </c>
      <c r="AH3" s="45" t="s">
        <v>29</v>
      </c>
      <c r="AI3" s="45" t="s">
        <v>83</v>
      </c>
      <c r="AJ3" s="41" t="s">
        <v>22</v>
      </c>
      <c r="AK3" s="42" t="s">
        <v>23</v>
      </c>
      <c r="AL3" s="42" t="s">
        <v>40</v>
      </c>
      <c r="AM3" s="46" t="s">
        <v>24</v>
      </c>
      <c r="AN3" s="47" t="s">
        <v>32</v>
      </c>
      <c r="AO3" s="48" t="s">
        <v>25</v>
      </c>
      <c r="AP3" s="29" t="s">
        <v>34</v>
      </c>
      <c r="AQ3" s="29" t="s">
        <v>42</v>
      </c>
      <c r="AR3" s="29" t="s">
        <v>39</v>
      </c>
      <c r="AS3" s="29" t="s">
        <v>33</v>
      </c>
      <c r="AT3" s="1" t="s">
        <v>76</v>
      </c>
    </row>
    <row r="4" spans="1:55" x14ac:dyDescent="0.25">
      <c r="A4" s="36">
        <v>1</v>
      </c>
      <c r="B4" s="22">
        <f>A4+1</f>
        <v>2</v>
      </c>
      <c r="C4" s="22">
        <f t="shared" ref="C4:AS4" si="0">B4+1</f>
        <v>3</v>
      </c>
      <c r="D4" s="22">
        <f t="shared" si="0"/>
        <v>4</v>
      </c>
      <c r="E4" s="22">
        <f t="shared" si="0"/>
        <v>5</v>
      </c>
      <c r="F4" s="22">
        <f t="shared" si="0"/>
        <v>6</v>
      </c>
      <c r="G4" s="22">
        <f t="shared" si="0"/>
        <v>7</v>
      </c>
      <c r="H4" s="22">
        <f t="shared" si="0"/>
        <v>8</v>
      </c>
      <c r="I4" s="22">
        <f t="shared" si="0"/>
        <v>9</v>
      </c>
      <c r="J4" s="22">
        <f t="shared" si="0"/>
        <v>10</v>
      </c>
      <c r="K4" s="22">
        <f t="shared" si="0"/>
        <v>11</v>
      </c>
      <c r="L4" s="22">
        <f t="shared" si="0"/>
        <v>12</v>
      </c>
      <c r="M4" s="22">
        <f t="shared" si="0"/>
        <v>13</v>
      </c>
      <c r="N4" s="22">
        <f t="shared" si="0"/>
        <v>14</v>
      </c>
      <c r="O4" s="22">
        <f t="shared" si="0"/>
        <v>15</v>
      </c>
      <c r="P4" s="22">
        <f t="shared" si="0"/>
        <v>16</v>
      </c>
      <c r="Q4" s="22">
        <f t="shared" si="0"/>
        <v>17</v>
      </c>
      <c r="R4" s="22">
        <f t="shared" si="0"/>
        <v>18</v>
      </c>
      <c r="S4" s="22">
        <f t="shared" si="0"/>
        <v>19</v>
      </c>
      <c r="T4" s="22">
        <f t="shared" si="0"/>
        <v>20</v>
      </c>
      <c r="U4" s="22">
        <f t="shared" si="0"/>
        <v>21</v>
      </c>
      <c r="V4" s="22">
        <f t="shared" si="0"/>
        <v>22</v>
      </c>
      <c r="W4" s="22">
        <f t="shared" si="0"/>
        <v>23</v>
      </c>
      <c r="X4" s="22">
        <f t="shared" si="0"/>
        <v>24</v>
      </c>
      <c r="Y4" s="22">
        <f t="shared" si="0"/>
        <v>25</v>
      </c>
      <c r="Z4" s="22">
        <f t="shared" si="0"/>
        <v>26</v>
      </c>
      <c r="AA4" s="22">
        <f t="shared" si="0"/>
        <v>27</v>
      </c>
      <c r="AB4" s="22">
        <f t="shared" si="0"/>
        <v>28</v>
      </c>
      <c r="AC4" s="22">
        <f t="shared" si="0"/>
        <v>29</v>
      </c>
      <c r="AD4" s="22">
        <f t="shared" si="0"/>
        <v>30</v>
      </c>
      <c r="AE4" s="22">
        <f t="shared" si="0"/>
        <v>31</v>
      </c>
      <c r="AF4" s="22">
        <f t="shared" si="0"/>
        <v>32</v>
      </c>
      <c r="AG4" s="22">
        <f t="shared" si="0"/>
        <v>33</v>
      </c>
      <c r="AH4" s="22">
        <f t="shared" si="0"/>
        <v>34</v>
      </c>
      <c r="AI4" s="22">
        <f t="shared" si="0"/>
        <v>35</v>
      </c>
      <c r="AJ4" s="22">
        <f t="shared" si="0"/>
        <v>36</v>
      </c>
      <c r="AK4" s="22">
        <f t="shared" si="0"/>
        <v>37</v>
      </c>
      <c r="AL4" s="22">
        <f t="shared" si="0"/>
        <v>38</v>
      </c>
      <c r="AM4" s="22">
        <f t="shared" si="0"/>
        <v>39</v>
      </c>
      <c r="AN4" s="22">
        <f t="shared" si="0"/>
        <v>40</v>
      </c>
      <c r="AO4" s="38">
        <f t="shared" si="0"/>
        <v>41</v>
      </c>
      <c r="AP4" s="22">
        <f t="shared" si="0"/>
        <v>42</v>
      </c>
      <c r="AQ4" s="22">
        <f t="shared" si="0"/>
        <v>43</v>
      </c>
      <c r="AR4" s="22">
        <f t="shared" si="0"/>
        <v>44</v>
      </c>
      <c r="AS4" s="22">
        <f t="shared" si="0"/>
        <v>45</v>
      </c>
      <c r="AT4" s="1">
        <v>55</v>
      </c>
    </row>
    <row r="5" spans="1:55" s="2" customFormat="1" ht="178.5" customHeight="1" x14ac:dyDescent="0.25">
      <c r="A5" s="37" t="s">
        <v>77</v>
      </c>
      <c r="B5" s="21" t="s">
        <v>54</v>
      </c>
      <c r="C5" s="21" t="s">
        <v>55</v>
      </c>
      <c r="D5" s="21" t="s">
        <v>50</v>
      </c>
      <c r="E5" s="21" t="s">
        <v>80</v>
      </c>
      <c r="F5" s="21" t="s">
        <v>56</v>
      </c>
      <c r="G5" s="21" t="s">
        <v>48</v>
      </c>
      <c r="H5" s="21" t="s">
        <v>44</v>
      </c>
      <c r="I5" s="21">
        <v>20</v>
      </c>
      <c r="J5" s="30">
        <v>0.4</v>
      </c>
      <c r="K5" s="21">
        <v>40</v>
      </c>
      <c r="L5" s="21" t="s">
        <v>57</v>
      </c>
      <c r="M5" s="21"/>
      <c r="N5" s="30">
        <v>4</v>
      </c>
      <c r="O5" s="21" t="s">
        <v>58</v>
      </c>
      <c r="P5" s="21"/>
      <c r="Q5" s="21"/>
      <c r="R5" s="21" t="s">
        <v>59</v>
      </c>
      <c r="S5" s="21" t="s">
        <v>49</v>
      </c>
      <c r="T5" s="21" t="s">
        <v>74</v>
      </c>
      <c r="U5" s="20"/>
      <c r="V5" s="21"/>
      <c r="W5" s="19"/>
      <c r="X5" s="21"/>
      <c r="Y5" s="21" t="s">
        <v>60</v>
      </c>
      <c r="Z5" s="21">
        <v>3</v>
      </c>
      <c r="AA5" s="21"/>
      <c r="AB5" s="21">
        <v>1</v>
      </c>
      <c r="AC5" s="21" t="s">
        <v>61</v>
      </c>
      <c r="AD5" s="21"/>
      <c r="AE5" s="21" t="s">
        <v>46</v>
      </c>
      <c r="AF5" s="33">
        <v>140000</v>
      </c>
      <c r="AG5" s="33">
        <f>ROUND(AF5*AB5,2)</f>
        <v>140000</v>
      </c>
      <c r="AH5" s="33">
        <f>ROUND(AG5*0.18,2)</f>
        <v>25200</v>
      </c>
      <c r="AI5" s="33">
        <f>ROUND(AG5+AH5,2)</f>
        <v>165200</v>
      </c>
      <c r="AJ5" s="34" t="s">
        <v>53</v>
      </c>
      <c r="AK5" s="34" t="s">
        <v>81</v>
      </c>
      <c r="AL5" s="35" t="s">
        <v>53</v>
      </c>
      <c r="AM5" s="18" t="s">
        <v>62</v>
      </c>
      <c r="AN5" s="32" t="s">
        <v>82</v>
      </c>
      <c r="AO5" s="39" t="s">
        <v>47</v>
      </c>
      <c r="AP5" s="20">
        <v>865132</v>
      </c>
      <c r="AQ5" s="20" t="s">
        <v>63</v>
      </c>
      <c r="AR5" s="20"/>
      <c r="AS5" s="30">
        <v>376</v>
      </c>
      <c r="AT5" s="31" t="s">
        <v>68</v>
      </c>
      <c r="AW5" s="28" t="s">
        <v>55</v>
      </c>
      <c r="AX5" s="2" t="b">
        <f>AW5=C5</f>
        <v>1</v>
      </c>
      <c r="BA5" s="4" t="s">
        <v>73</v>
      </c>
      <c r="BB5" s="4"/>
      <c r="BC5" s="4"/>
    </row>
    <row r="6" spans="1:55" s="2" customFormat="1" ht="178.5" customHeight="1" x14ac:dyDescent="0.25">
      <c r="A6" s="49" t="s">
        <v>78</v>
      </c>
      <c r="B6" s="50" t="s">
        <v>65</v>
      </c>
      <c r="C6" s="50" t="s">
        <v>66</v>
      </c>
      <c r="D6" s="50" t="s">
        <v>50</v>
      </c>
      <c r="E6" s="50" t="s">
        <v>80</v>
      </c>
      <c r="F6" s="50" t="s">
        <v>67</v>
      </c>
      <c r="G6" s="50" t="s">
        <v>48</v>
      </c>
      <c r="H6" s="50" t="s">
        <v>44</v>
      </c>
      <c r="I6" s="50">
        <v>20</v>
      </c>
      <c r="J6" s="51">
        <v>0.4</v>
      </c>
      <c r="K6" s="50">
        <v>40</v>
      </c>
      <c r="L6" s="50" t="s">
        <v>57</v>
      </c>
      <c r="M6" s="50"/>
      <c r="N6" s="51">
        <v>1.6</v>
      </c>
      <c r="O6" s="50" t="s">
        <v>51</v>
      </c>
      <c r="P6" s="50"/>
      <c r="Q6" s="50"/>
      <c r="R6" s="50" t="s">
        <v>59</v>
      </c>
      <c r="S6" s="50" t="s">
        <v>49</v>
      </c>
      <c r="T6" s="50" t="s">
        <v>75</v>
      </c>
      <c r="U6" s="52"/>
      <c r="V6" s="50"/>
      <c r="W6" s="53"/>
      <c r="X6" s="50"/>
      <c r="Y6" s="50"/>
      <c r="Z6" s="50">
        <v>3</v>
      </c>
      <c r="AA6" s="50" t="s">
        <v>52</v>
      </c>
      <c r="AB6" s="50">
        <v>1</v>
      </c>
      <c r="AC6" s="50" t="s">
        <v>64</v>
      </c>
      <c r="AD6" s="50" t="s">
        <v>45</v>
      </c>
      <c r="AE6" s="50" t="s">
        <v>46</v>
      </c>
      <c r="AF6" s="54">
        <v>140000</v>
      </c>
      <c r="AG6" s="54">
        <f>ROUND(AF6*AB6,2)</f>
        <v>140000</v>
      </c>
      <c r="AH6" s="54">
        <f>ROUND(AG6*0.18,2)</f>
        <v>25200</v>
      </c>
      <c r="AI6" s="54">
        <f>ROUND(AG6+AH6,2)</f>
        <v>165200</v>
      </c>
      <c r="AJ6" s="55" t="s">
        <v>53</v>
      </c>
      <c r="AK6" s="55" t="s">
        <v>81</v>
      </c>
      <c r="AL6" s="56" t="s">
        <v>53</v>
      </c>
      <c r="AM6" s="57" t="s">
        <v>62</v>
      </c>
      <c r="AN6" s="58" t="s">
        <v>82</v>
      </c>
      <c r="AO6" s="59" t="s">
        <v>47</v>
      </c>
      <c r="AP6" s="20">
        <v>865132</v>
      </c>
      <c r="AQ6" s="20" t="s">
        <v>63</v>
      </c>
      <c r="AR6" s="20"/>
      <c r="AS6" s="30">
        <v>147</v>
      </c>
      <c r="AT6" s="31" t="s">
        <v>68</v>
      </c>
      <c r="AW6" s="28" t="s">
        <v>66</v>
      </c>
      <c r="AX6" s="2" t="b">
        <f>AW6=C6</f>
        <v>1</v>
      </c>
      <c r="BA6" s="4" t="s">
        <v>73</v>
      </c>
      <c r="BB6" s="4"/>
      <c r="BC6" s="4"/>
    </row>
    <row r="7" spans="1:55" s="2" customFormat="1" ht="24.75" customHeight="1" x14ac:dyDescent="0.25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">
        <f>SUM(AB5:AB6)</f>
        <v>2</v>
      </c>
      <c r="AC7" s="27"/>
      <c r="AD7" s="27"/>
      <c r="AE7" s="27"/>
      <c r="AF7" s="16"/>
      <c r="AG7" s="15">
        <f>SUM(AG5:AG6)</f>
        <v>280000</v>
      </c>
      <c r="AH7" s="15">
        <f>SUM(AH5:AH6)</f>
        <v>50400</v>
      </c>
      <c r="AI7" s="15">
        <f>SUM(AI5:AI6)</f>
        <v>330400</v>
      </c>
      <c r="AJ7" s="4"/>
      <c r="AK7" s="4"/>
      <c r="AL7" s="4"/>
      <c r="AM7" s="10"/>
      <c r="AN7" s="4"/>
      <c r="AO7" s="3"/>
      <c r="AS7" s="5"/>
    </row>
    <row r="8" spans="1:55" s="2" customFormat="1" x14ac:dyDescent="0.25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5"/>
      <c r="AI8" s="5"/>
      <c r="AJ8" s="4"/>
      <c r="AK8" s="4"/>
      <c r="AL8" s="4"/>
      <c r="AM8" s="10"/>
      <c r="AN8" s="4"/>
      <c r="AO8" s="3"/>
      <c r="AS8" s="5"/>
    </row>
    <row r="9" spans="1:55" s="2" customFormat="1" ht="101.25" customHeight="1" x14ac:dyDescent="0.25">
      <c r="A9" s="3"/>
      <c r="B9" s="3"/>
      <c r="C9" s="60" t="s">
        <v>72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5"/>
      <c r="AG9" s="5"/>
      <c r="AH9" s="5"/>
      <c r="AI9" s="5"/>
      <c r="AJ9" s="4"/>
      <c r="AK9" s="4"/>
      <c r="AL9" s="4"/>
      <c r="AM9" s="10"/>
      <c r="AN9" s="4"/>
      <c r="AO9" s="3"/>
      <c r="AS9" s="5"/>
    </row>
    <row r="10" spans="1:55" s="2" customFormat="1" ht="123.75" customHeight="1" x14ac:dyDescent="0.25">
      <c r="A10" s="3"/>
      <c r="B10" s="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/>
      <c r="AG10" s="5"/>
      <c r="AH10" s="5"/>
      <c r="AI10" s="5"/>
      <c r="AJ10" s="4"/>
      <c r="AK10" s="4"/>
      <c r="AL10" s="4"/>
      <c r="AM10" s="10"/>
      <c r="AN10" s="4"/>
      <c r="AO10" s="3"/>
      <c r="AS10" s="5"/>
    </row>
    <row r="11" spans="1:55" s="2" customFormat="1" x14ac:dyDescent="0.25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"/>
      <c r="AG11" s="5"/>
      <c r="AH11" s="5"/>
      <c r="AI11" s="5"/>
      <c r="AJ11" s="4"/>
      <c r="AK11" s="4"/>
      <c r="AL11" s="4"/>
      <c r="AM11" s="10"/>
      <c r="AN11" s="4"/>
      <c r="AO11" s="3"/>
      <c r="AS11" s="5"/>
    </row>
    <row r="12" spans="1:55" s="2" customFormat="1" x14ac:dyDescent="0.25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/>
      <c r="AG12" s="5"/>
      <c r="AH12" s="5"/>
      <c r="AI12" s="5"/>
      <c r="AJ12" s="4"/>
      <c r="AK12" s="4"/>
      <c r="AL12" s="4"/>
      <c r="AM12" s="10"/>
      <c r="AN12" s="4"/>
      <c r="AO12" s="3"/>
      <c r="AS12" s="5"/>
    </row>
    <row r="13" spans="1:55" s="2" customFormat="1" x14ac:dyDescent="0.25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5"/>
      <c r="AH13" s="5"/>
      <c r="AI13" s="5"/>
      <c r="AJ13" s="4"/>
      <c r="AK13" s="4"/>
      <c r="AL13" s="4"/>
      <c r="AM13" s="10"/>
      <c r="AN13" s="4"/>
      <c r="AO13" s="3"/>
      <c r="AS13" s="5"/>
    </row>
    <row r="14" spans="1:55" s="2" customFormat="1" x14ac:dyDescent="0.25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/>
      <c r="AG14" s="5"/>
      <c r="AH14" s="5"/>
      <c r="AI14" s="5"/>
      <c r="AJ14" s="4"/>
      <c r="AK14" s="4"/>
      <c r="AL14" s="4"/>
      <c r="AM14" s="10"/>
      <c r="AN14" s="4"/>
      <c r="AO14" s="3"/>
      <c r="AS14" s="5"/>
    </row>
    <row r="15" spans="1:55" s="2" customFormat="1" x14ac:dyDescent="0.25">
      <c r="A15" s="3"/>
      <c r="B15" s="3"/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/>
      <c r="AG15" s="5"/>
      <c r="AH15" s="5"/>
      <c r="AI15" s="5"/>
      <c r="AJ15" s="4"/>
      <c r="AK15" s="4"/>
      <c r="AL15" s="4"/>
      <c r="AM15" s="10"/>
      <c r="AN15" s="4"/>
      <c r="AO15" s="3"/>
      <c r="AS15" s="5"/>
    </row>
    <row r="16" spans="1:55" s="2" customFormat="1" ht="21" x14ac:dyDescent="0.4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26" t="s">
        <v>69</v>
      </c>
      <c r="AG16" s="25"/>
      <c r="AH16" s="25"/>
      <c r="AI16" s="24"/>
      <c r="AJ16" s="23"/>
      <c r="AK16" s="4"/>
      <c r="AL16" s="4"/>
      <c r="AM16" s="10"/>
      <c r="AN16" s="4"/>
      <c r="AO16" s="3"/>
      <c r="AS16" s="5"/>
    </row>
    <row r="17" spans="1:45" s="2" customFormat="1" ht="21" x14ac:dyDescent="0.4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26"/>
      <c r="AG17" s="25"/>
      <c r="AH17" s="25"/>
      <c r="AI17" s="24"/>
      <c r="AJ17" s="23"/>
      <c r="AK17" s="4"/>
      <c r="AL17" s="4"/>
      <c r="AM17" s="10"/>
      <c r="AN17" s="4"/>
      <c r="AO17" s="3"/>
      <c r="AS17" s="5"/>
    </row>
    <row r="18" spans="1:45" s="2" customFormat="1" ht="42.75" customHeight="1" x14ac:dyDescent="0.4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6" t="s">
        <v>70</v>
      </c>
      <c r="AG18" s="25"/>
      <c r="AH18" s="25"/>
      <c r="AI18" s="24"/>
      <c r="AJ18" s="23"/>
      <c r="AK18" s="4"/>
      <c r="AL18" s="4"/>
      <c r="AM18" s="10"/>
      <c r="AN18" s="4"/>
      <c r="AO18" s="3"/>
      <c r="AS18" s="5"/>
    </row>
    <row r="19" spans="1:45" s="2" customFormat="1" ht="15.6" x14ac:dyDescent="0.25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3"/>
      <c r="AG19" s="14" t="s">
        <v>71</v>
      </c>
      <c r="AH19" s="25"/>
      <c r="AI19" s="24"/>
      <c r="AJ19" s="23"/>
      <c r="AK19" s="4"/>
      <c r="AL19" s="4"/>
      <c r="AM19" s="10"/>
      <c r="AN19" s="4"/>
      <c r="AO19" s="3"/>
      <c r="AS19" s="5"/>
    </row>
    <row r="20" spans="1:45" s="2" customFormat="1" x14ac:dyDescent="0.25">
      <c r="A20" s="3"/>
      <c r="B20" s="3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  <c r="AG20" s="5"/>
      <c r="AH20" s="5"/>
      <c r="AI20" s="5"/>
      <c r="AJ20" s="4"/>
      <c r="AK20" s="4"/>
      <c r="AL20" s="4"/>
      <c r="AM20" s="10"/>
      <c r="AN20" s="4"/>
      <c r="AO20" s="3"/>
      <c r="AS20" s="5"/>
    </row>
    <row r="21" spans="1:45" s="2" customFormat="1" x14ac:dyDescent="0.25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"/>
      <c r="AG21" s="5"/>
      <c r="AH21" s="5"/>
      <c r="AI21" s="5"/>
      <c r="AJ21" s="4"/>
      <c r="AK21" s="4"/>
      <c r="AL21" s="4"/>
      <c r="AM21" s="10"/>
      <c r="AN21" s="4"/>
      <c r="AO21" s="3"/>
      <c r="AS21" s="5"/>
    </row>
    <row r="22" spans="1:45" s="2" customFormat="1" x14ac:dyDescent="0.25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/>
      <c r="AG22" s="5"/>
      <c r="AH22" s="5"/>
      <c r="AI22" s="5"/>
      <c r="AJ22" s="4"/>
      <c r="AK22" s="4"/>
      <c r="AL22" s="4"/>
      <c r="AM22" s="10"/>
      <c r="AN22" s="4"/>
      <c r="AO22" s="3"/>
      <c r="AS22" s="5"/>
    </row>
    <row r="23" spans="1:45" s="2" customFormat="1" x14ac:dyDescent="0.25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/>
      <c r="AG23" s="5"/>
      <c r="AH23" s="5"/>
      <c r="AI23" s="5"/>
      <c r="AJ23" s="4"/>
      <c r="AK23" s="4"/>
      <c r="AL23" s="4"/>
      <c r="AM23" s="10"/>
      <c r="AN23" s="4"/>
      <c r="AO23" s="3"/>
      <c r="AS23" s="5"/>
    </row>
    <row r="24" spans="1:45" s="2" customFormat="1" x14ac:dyDescent="0.25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/>
      <c r="AG24" s="5"/>
      <c r="AH24" s="5"/>
      <c r="AI24" s="5"/>
      <c r="AJ24" s="4"/>
      <c r="AK24" s="4"/>
      <c r="AL24" s="4"/>
      <c r="AM24" s="10"/>
      <c r="AN24" s="4"/>
      <c r="AO24" s="3"/>
      <c r="AS24" s="5"/>
    </row>
    <row r="25" spans="1:45" s="2" customFormat="1" x14ac:dyDescent="0.25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  <c r="AG25" s="5"/>
      <c r="AH25" s="5"/>
      <c r="AI25" s="5"/>
      <c r="AJ25" s="4"/>
      <c r="AK25" s="4"/>
      <c r="AL25" s="4"/>
      <c r="AM25" s="10"/>
      <c r="AN25" s="4"/>
      <c r="AO25" s="3"/>
      <c r="AS25" s="5"/>
    </row>
    <row r="26" spans="1:45" s="2" customFormat="1" x14ac:dyDescent="0.25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/>
      <c r="AG26" s="5"/>
      <c r="AH26" s="5"/>
      <c r="AI26" s="5"/>
      <c r="AJ26" s="4"/>
      <c r="AK26" s="4"/>
      <c r="AL26" s="4"/>
      <c r="AM26" s="6"/>
      <c r="AN26" s="4"/>
      <c r="AO26" s="3"/>
      <c r="AS26" s="5"/>
    </row>
    <row r="27" spans="1:45" s="2" customFormat="1" x14ac:dyDescent="0.25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5"/>
      <c r="AG27" s="5"/>
      <c r="AH27" s="5"/>
      <c r="AI27" s="5"/>
      <c r="AJ27" s="4"/>
      <c r="AK27" s="4"/>
      <c r="AL27" s="4"/>
      <c r="AM27" s="6"/>
      <c r="AN27" s="4"/>
      <c r="AO27" s="3"/>
      <c r="AS27" s="5"/>
    </row>
    <row r="28" spans="1:45" s="2" customFormat="1" x14ac:dyDescent="0.25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G28" s="5"/>
      <c r="AH28" s="5"/>
      <c r="AI28" s="5"/>
      <c r="AJ28" s="4"/>
      <c r="AK28" s="4"/>
      <c r="AL28" s="4"/>
      <c r="AM28" s="6"/>
      <c r="AN28" s="4"/>
      <c r="AO28" s="3"/>
      <c r="AS28" s="5"/>
    </row>
    <row r="29" spans="1:45" s="2" customFormat="1" x14ac:dyDescent="0.25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"/>
      <c r="AG29" s="5"/>
      <c r="AH29" s="5"/>
      <c r="AI29" s="5"/>
      <c r="AJ29" s="4"/>
      <c r="AK29" s="4"/>
      <c r="AL29" s="4"/>
      <c r="AM29" s="6"/>
      <c r="AN29" s="4"/>
      <c r="AO29" s="3"/>
      <c r="AS29" s="5"/>
    </row>
    <row r="30" spans="1:45" s="2" customFormat="1" x14ac:dyDescent="0.25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5"/>
      <c r="AI30" s="5"/>
      <c r="AJ30" s="4"/>
      <c r="AK30" s="4"/>
      <c r="AL30" s="4"/>
      <c r="AM30" s="6"/>
      <c r="AN30" s="4"/>
      <c r="AO30" s="3"/>
      <c r="AS30" s="5"/>
    </row>
    <row r="31" spans="1:45" s="2" customFormat="1" x14ac:dyDescent="0.25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5"/>
      <c r="AI31" s="5"/>
      <c r="AJ31" s="4"/>
      <c r="AK31" s="4"/>
      <c r="AL31" s="4"/>
      <c r="AM31" s="6"/>
      <c r="AN31" s="4"/>
      <c r="AO31" s="3"/>
      <c r="AS31" s="5"/>
    </row>
    <row r="32" spans="1:45" s="2" customFormat="1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/>
      <c r="AG32" s="5"/>
      <c r="AH32" s="5"/>
      <c r="AI32" s="5"/>
      <c r="AJ32" s="4"/>
      <c r="AK32" s="4"/>
      <c r="AL32" s="4"/>
      <c r="AM32" s="6"/>
      <c r="AN32" s="4"/>
      <c r="AO32" s="3"/>
      <c r="AS32" s="5"/>
    </row>
    <row r="33" spans="1:45" s="2" customFormat="1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"/>
      <c r="AG33" s="5"/>
      <c r="AH33" s="5"/>
      <c r="AI33" s="5"/>
      <c r="AJ33" s="4"/>
      <c r="AK33" s="4"/>
      <c r="AL33" s="4"/>
      <c r="AM33" s="6"/>
      <c r="AN33" s="4"/>
      <c r="AO33" s="3"/>
      <c r="AS33" s="5"/>
    </row>
    <row r="34" spans="1:45" s="2" customFormat="1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  <c r="AG34" s="5"/>
      <c r="AH34" s="5"/>
      <c r="AI34" s="5"/>
      <c r="AJ34" s="4"/>
      <c r="AK34" s="4"/>
      <c r="AL34" s="4"/>
      <c r="AM34" s="6"/>
      <c r="AN34" s="4"/>
      <c r="AO34" s="3"/>
      <c r="AS34" s="5"/>
    </row>
    <row r="35" spans="1:45" s="2" customFormat="1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/>
      <c r="AG35" s="5"/>
      <c r="AH35" s="5"/>
      <c r="AI35" s="5"/>
      <c r="AJ35" s="4"/>
      <c r="AK35" s="4"/>
      <c r="AL35" s="4"/>
      <c r="AM35" s="6"/>
      <c r="AN35" s="4"/>
      <c r="AO35" s="3"/>
      <c r="AS35" s="5"/>
    </row>
    <row r="36" spans="1:45" s="2" customFormat="1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  <c r="AG36" s="5"/>
      <c r="AH36" s="5"/>
      <c r="AI36" s="5"/>
      <c r="AJ36" s="4"/>
      <c r="AK36" s="4"/>
      <c r="AL36" s="4"/>
      <c r="AM36" s="6"/>
      <c r="AN36" s="4"/>
      <c r="AO36" s="3"/>
      <c r="AS36" s="5"/>
    </row>
    <row r="37" spans="1:45" s="2" customFormat="1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5"/>
      <c r="AI37" s="5"/>
      <c r="AJ37" s="4"/>
      <c r="AK37" s="4"/>
      <c r="AL37" s="4"/>
      <c r="AM37" s="6"/>
      <c r="AN37" s="4"/>
      <c r="AO37" s="3"/>
      <c r="AS37" s="5"/>
    </row>
    <row r="38" spans="1:45" s="2" customFormat="1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"/>
      <c r="AG38" s="5"/>
      <c r="AH38" s="5"/>
      <c r="AI38" s="5"/>
      <c r="AJ38" s="4"/>
      <c r="AK38" s="4"/>
      <c r="AL38" s="4"/>
      <c r="AM38" s="6"/>
      <c r="AN38" s="4"/>
      <c r="AO38" s="3"/>
      <c r="AS38" s="5"/>
    </row>
    <row r="39" spans="1:45" s="2" customFormat="1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5"/>
      <c r="AI39" s="5"/>
      <c r="AJ39" s="4"/>
      <c r="AK39" s="4"/>
      <c r="AL39" s="4"/>
      <c r="AM39" s="6"/>
      <c r="AN39" s="4"/>
      <c r="AO39" s="3"/>
      <c r="AS39" s="5"/>
    </row>
    <row r="40" spans="1:45" s="2" customFormat="1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"/>
      <c r="AG40" s="5"/>
      <c r="AH40" s="5"/>
      <c r="AI40" s="5"/>
      <c r="AJ40" s="4"/>
      <c r="AK40" s="4"/>
      <c r="AL40" s="4"/>
      <c r="AM40" s="6"/>
      <c r="AN40" s="4"/>
      <c r="AO40" s="3"/>
      <c r="AS40" s="5"/>
    </row>
    <row r="41" spans="1:45" s="2" customFormat="1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"/>
      <c r="AG41" s="5"/>
      <c r="AH41" s="5"/>
      <c r="AI41" s="5"/>
      <c r="AJ41" s="4"/>
      <c r="AK41" s="4"/>
      <c r="AL41" s="4"/>
      <c r="AM41" s="6"/>
      <c r="AN41" s="4"/>
      <c r="AO41" s="3"/>
      <c r="AS41" s="5"/>
    </row>
    <row r="42" spans="1:45" s="2" customFormat="1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G42" s="5"/>
      <c r="AH42" s="5"/>
      <c r="AI42" s="5"/>
      <c r="AJ42" s="4"/>
      <c r="AK42" s="4"/>
      <c r="AL42" s="4"/>
      <c r="AM42" s="6"/>
      <c r="AN42" s="4"/>
      <c r="AO42" s="3"/>
      <c r="AS42" s="5"/>
    </row>
    <row r="43" spans="1:45" s="2" customFormat="1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/>
      <c r="AG43" s="5"/>
      <c r="AH43" s="5"/>
      <c r="AI43" s="5"/>
      <c r="AJ43" s="4"/>
      <c r="AK43" s="4"/>
      <c r="AL43" s="4"/>
      <c r="AM43" s="6"/>
      <c r="AN43" s="4"/>
      <c r="AO43" s="3"/>
      <c r="AS43" s="5"/>
    </row>
    <row r="44" spans="1:45" s="2" customFormat="1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"/>
      <c r="AG44" s="5"/>
      <c r="AH44" s="5"/>
      <c r="AI44" s="5"/>
      <c r="AJ44" s="4"/>
      <c r="AK44" s="4"/>
      <c r="AL44" s="4"/>
      <c r="AM44" s="6"/>
      <c r="AN44" s="4"/>
      <c r="AO44" s="3"/>
      <c r="AS44" s="5"/>
    </row>
    <row r="45" spans="1:45" s="2" customFormat="1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G45" s="5"/>
      <c r="AH45" s="5"/>
      <c r="AI45" s="5"/>
      <c r="AJ45" s="4"/>
      <c r="AK45" s="4"/>
      <c r="AL45" s="4"/>
      <c r="AM45" s="6"/>
      <c r="AN45" s="4"/>
      <c r="AO45" s="3"/>
      <c r="AS45" s="5"/>
    </row>
    <row r="46" spans="1:45" s="2" customFormat="1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5"/>
      <c r="AI46" s="5"/>
      <c r="AJ46" s="4"/>
      <c r="AK46" s="4"/>
      <c r="AL46" s="4"/>
      <c r="AM46" s="6"/>
      <c r="AN46" s="4"/>
      <c r="AO46" s="3"/>
      <c r="AS46" s="5"/>
    </row>
    <row r="47" spans="1:45" s="2" customFormat="1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"/>
      <c r="AG47" s="5"/>
      <c r="AH47" s="5"/>
      <c r="AI47" s="5"/>
      <c r="AJ47" s="4"/>
      <c r="AK47" s="4"/>
      <c r="AL47" s="4"/>
      <c r="AM47" s="6"/>
      <c r="AN47" s="4"/>
      <c r="AO47" s="3"/>
      <c r="AS47" s="5"/>
    </row>
    <row r="48" spans="1:45" s="2" customFormat="1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"/>
      <c r="AG48" s="5"/>
      <c r="AH48" s="5"/>
      <c r="AI48" s="5"/>
      <c r="AJ48" s="4"/>
      <c r="AK48" s="4"/>
      <c r="AL48" s="4"/>
      <c r="AM48" s="6"/>
      <c r="AN48" s="4"/>
      <c r="AO48" s="3"/>
      <c r="AS48" s="5"/>
    </row>
    <row r="49" spans="1:45" s="2" customFormat="1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"/>
      <c r="AG49" s="5"/>
      <c r="AH49" s="5"/>
      <c r="AI49" s="5"/>
      <c r="AJ49" s="4"/>
      <c r="AK49" s="4"/>
      <c r="AL49" s="4"/>
      <c r="AM49" s="6"/>
      <c r="AN49" s="4"/>
      <c r="AO49" s="3"/>
      <c r="AS49" s="5"/>
    </row>
    <row r="50" spans="1:45" s="2" customFormat="1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"/>
      <c r="AG50" s="5"/>
      <c r="AH50" s="5"/>
      <c r="AI50" s="5"/>
      <c r="AJ50" s="4"/>
      <c r="AK50" s="4"/>
      <c r="AL50" s="4"/>
      <c r="AM50" s="6"/>
      <c r="AN50" s="4"/>
      <c r="AO50" s="3"/>
      <c r="AS50" s="5"/>
    </row>
    <row r="51" spans="1:45" s="2" customFormat="1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"/>
      <c r="AG51" s="5"/>
      <c r="AH51" s="5"/>
      <c r="AI51" s="5"/>
      <c r="AJ51" s="4"/>
      <c r="AK51" s="4"/>
      <c r="AL51" s="4"/>
      <c r="AM51" s="6"/>
      <c r="AN51" s="4"/>
      <c r="AO51" s="3"/>
      <c r="AS51" s="5"/>
    </row>
    <row r="52" spans="1:45" s="2" customFormat="1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/>
      <c r="AG52" s="5"/>
      <c r="AH52" s="5"/>
      <c r="AI52" s="5"/>
      <c r="AJ52" s="4"/>
      <c r="AK52" s="4"/>
      <c r="AL52" s="4"/>
      <c r="AM52" s="6"/>
      <c r="AN52" s="4"/>
      <c r="AO52" s="3"/>
      <c r="AS52" s="5"/>
    </row>
    <row r="53" spans="1:45" s="2" customFormat="1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/>
      <c r="AG53" s="5"/>
      <c r="AH53" s="5"/>
      <c r="AI53" s="5"/>
      <c r="AJ53" s="4"/>
      <c r="AK53" s="4"/>
      <c r="AL53" s="4"/>
      <c r="AM53" s="6"/>
      <c r="AN53" s="4"/>
      <c r="AO53" s="3"/>
      <c r="AS53" s="5"/>
    </row>
    <row r="54" spans="1:45" s="2" customFormat="1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/>
      <c r="AG54" s="5"/>
      <c r="AH54" s="5"/>
      <c r="AI54" s="5"/>
      <c r="AJ54" s="4"/>
      <c r="AK54" s="4"/>
      <c r="AL54" s="4"/>
      <c r="AM54" s="6"/>
      <c r="AN54" s="4"/>
      <c r="AO54" s="3"/>
      <c r="AS54" s="5"/>
    </row>
    <row r="55" spans="1:45" s="2" customFormat="1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"/>
      <c r="AG55" s="5"/>
      <c r="AH55" s="5"/>
      <c r="AI55" s="5"/>
      <c r="AJ55" s="4"/>
      <c r="AK55" s="4"/>
      <c r="AL55" s="4"/>
      <c r="AM55" s="6"/>
      <c r="AN55" s="4"/>
      <c r="AO55" s="3"/>
      <c r="AS55" s="5"/>
    </row>
    <row r="56" spans="1:45" s="2" customFormat="1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/>
      <c r="AG56" s="5"/>
      <c r="AH56" s="5"/>
      <c r="AI56" s="5"/>
      <c r="AJ56" s="4"/>
      <c r="AK56" s="4"/>
      <c r="AL56" s="4"/>
      <c r="AM56" s="6"/>
      <c r="AN56" s="4"/>
      <c r="AO56" s="3"/>
      <c r="AS56" s="5"/>
    </row>
    <row r="57" spans="1:45" s="2" customFormat="1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  <c r="AG57" s="5"/>
      <c r="AH57" s="5"/>
      <c r="AI57" s="5"/>
      <c r="AJ57" s="4"/>
      <c r="AK57" s="4"/>
      <c r="AL57" s="4"/>
      <c r="AM57" s="6"/>
      <c r="AN57" s="4"/>
      <c r="AO57" s="3"/>
      <c r="AS57" s="5"/>
    </row>
    <row r="58" spans="1:45" s="2" customFormat="1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"/>
      <c r="AG58" s="5"/>
      <c r="AH58" s="5"/>
      <c r="AI58" s="5"/>
      <c r="AJ58" s="4"/>
      <c r="AK58" s="4"/>
      <c r="AL58" s="4"/>
      <c r="AM58" s="6"/>
      <c r="AN58" s="4"/>
      <c r="AO58" s="3"/>
      <c r="AS58" s="5"/>
    </row>
    <row r="59" spans="1:45" s="2" customFormat="1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5"/>
      <c r="AH59" s="5"/>
      <c r="AI59" s="5"/>
      <c r="AJ59" s="4"/>
      <c r="AK59" s="4"/>
      <c r="AL59" s="4"/>
      <c r="AM59" s="6"/>
      <c r="AN59" s="4"/>
      <c r="AO59" s="3"/>
      <c r="AS59" s="5"/>
    </row>
    <row r="60" spans="1:45" s="2" customFormat="1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5"/>
      <c r="AH60" s="5"/>
      <c r="AI60" s="5"/>
      <c r="AJ60" s="4"/>
      <c r="AK60" s="4"/>
      <c r="AL60" s="4"/>
      <c r="AM60" s="6"/>
      <c r="AN60" s="4"/>
      <c r="AO60" s="3"/>
      <c r="AS60" s="5"/>
    </row>
    <row r="61" spans="1:45" s="2" customFormat="1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5"/>
      <c r="AH61" s="5"/>
      <c r="AI61" s="5"/>
      <c r="AJ61" s="4"/>
      <c r="AK61" s="4"/>
      <c r="AL61" s="4"/>
      <c r="AM61" s="6"/>
      <c r="AN61" s="4"/>
      <c r="AO61" s="3"/>
      <c r="AS61" s="5"/>
    </row>
  </sheetData>
  <mergeCells count="1">
    <mergeCell ref="C9:U10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4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625_2</vt:lpstr>
      <vt:lpstr>'625_2'!Заголовки_для_печати</vt:lpstr>
      <vt:lpstr>'625_2'!Область_печати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2018-05-18T10:48:41Z</cp:lastPrinted>
  <dcterms:created xsi:type="dcterms:W3CDTF">2009-07-03T06:40:27Z</dcterms:created>
  <dcterms:modified xsi:type="dcterms:W3CDTF">2018-07-11T15:50:31Z</dcterms:modified>
</cp:coreProperties>
</file>