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7752"/>
  </bookViews>
  <sheets>
    <sheet name="Август К002" sheetId="1" r:id="rId1"/>
  </sheets>
  <definedNames>
    <definedName name="_xlnm._FilterDatabase" localSheetId="0" hidden="1">'Август К002'!$A$4:$AO$19</definedName>
    <definedName name="DataRange" localSheetId="0">'Август К002'!#REF!</definedName>
    <definedName name="_xlnm.Print_Titles" localSheetId="0">'Август К002'!$3:$4</definedName>
    <definedName name="_xlnm.Print_Area" localSheetId="0">'Август К002'!$A$1:$AK$38</definedName>
  </definedNames>
  <calcPr calcId="162913"/>
</workbook>
</file>

<file path=xl/calcChain.xml><?xml version="1.0" encoding="utf-8"?>
<calcChain xmlns="http://schemas.openxmlformats.org/spreadsheetml/2006/main">
  <c r="AD19" i="1" l="1"/>
  <c r="AB19" i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11" i="1"/>
  <c r="AF11" i="1" s="1"/>
  <c r="AE10" i="1"/>
  <c r="AF10" i="1" s="1"/>
  <c r="AE9" i="1"/>
  <c r="AF9" i="1" s="1"/>
  <c r="AE8" i="1"/>
  <c r="AF8" i="1" s="1"/>
  <c r="AE7" i="1"/>
  <c r="AF7" i="1" s="1"/>
  <c r="AE6" i="1"/>
  <c r="AF6" i="1" s="1"/>
  <c r="AF5" i="1"/>
  <c r="AE5" i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F4" i="1" s="1"/>
  <c r="AG4" i="1" s="1"/>
  <c r="AH4" i="1" s="1"/>
  <c r="AI4" i="1" s="1"/>
  <c r="AN4" i="1" s="1"/>
  <c r="AJ4" i="1" s="1"/>
  <c r="AK4" i="1" s="1"/>
  <c r="AL4" i="1" s="1"/>
  <c r="AM4" i="1" s="1"/>
  <c r="AF19" i="1" l="1"/>
  <c r="AE19" i="1"/>
</calcChain>
</file>

<file path=xl/sharedStrings.xml><?xml version="1.0" encoding="utf-8"?>
<sst xmlns="http://schemas.openxmlformats.org/spreadsheetml/2006/main" count="360" uniqueCount="132">
  <si>
    <t>Приложение №1</t>
  </si>
  <si>
    <t>Поставка арматуры пневмоприводной для сооружения энергоблоков №1 и №2 Курской АЭС-2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</si>
  <si>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</si>
  <si>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</si>
  <si>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</si>
  <si>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</si>
  <si>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</si>
  <si>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</si>
  <si>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</si>
  <si>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</si>
  <si>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</si>
  <si>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</si>
  <si>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</si>
  <si>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</si>
  <si>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</si>
  <si>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</si>
  <si>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</si>
  <si>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</si>
  <si>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</si>
  <si>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</si>
  <si>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</si>
  <si>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</si>
  <si>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ИТТ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</si>
  <si>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</si>
  <si>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</si>
  <si>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</si>
  <si>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</si>
  <si>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</si>
  <si>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</si>
  <si>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</si>
  <si>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</si>
  <si>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</si>
  <si>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 НДС, руб.</t>
  </si>
  <si>
    <t>Сумма с НДС, руб.</t>
  </si>
  <si>
    <t>Объект проектирования</t>
  </si>
  <si>
    <t>Завод-изготовитель</t>
  </si>
  <si>
    <t>Примечание</t>
  </si>
  <si>
    <t>Срок поставки</t>
  </si>
  <si>
    <t>Разработчик РД</t>
  </si>
  <si>
    <t>Код ЕОС НСИ (GID)</t>
  </si>
  <si>
    <t>Стоимость изделия в ценах 2000 года, руб.</t>
  </si>
  <si>
    <t>Срок закл. договора</t>
  </si>
  <si>
    <t>1</t>
  </si>
  <si>
    <t>2.ИСУП.5875048</t>
  </si>
  <si>
    <t>22KBA12AA803</t>
  </si>
  <si>
    <t>Клапан быстродействующий запорный</t>
  </si>
  <si>
    <t>по типу А13 824/З/–0200–100</t>
  </si>
  <si>
    <t>2BIIIa</t>
  </si>
  <si>
    <t>QA2</t>
  </si>
  <si>
    <t>оборудование</t>
  </si>
  <si>
    <t>Теплоноситель 1 контура</t>
  </si>
  <si>
    <t>Пневмопривод "НЗ"</t>
  </si>
  <si>
    <t>нж</t>
  </si>
  <si>
    <t>под приварку</t>
  </si>
  <si>
    <t>по типу ТУ 422-21-08/08</t>
  </si>
  <si>
    <t>ИТТ KUR-PAA0001; ДТТ KUR-PAA0001_B01_KZ_02</t>
  </si>
  <si>
    <t>ЛСР 02-01.2-19Т</t>
  </si>
  <si>
    <t>KUR.0120.20UJA.KBA.TM.TB0003.S0001 (KUR_1198798)</t>
  </si>
  <si>
    <t>2B</t>
  </si>
  <si>
    <t>I</t>
  </si>
  <si>
    <t>Реакторное здание  (20UJA); код помещения 20UKA13R803</t>
  </si>
  <si>
    <t>tсраб=10 s; Коэф. гидр. сопр. на золотник: 7.5; Коэф. гидр. сопр. под золотник: 8; Климатическое исполнение и категория размещения УХЛ; 3; Тип атмосферы при эксплуатации II; Условия хранения 5; 1. 139,7х14,2 -типоразмер присоединяемой трубы; 2. Др=115,5 мм; 3. патрубки с перепадом - 160 мм; 4. Материал корпуса - нж; 5. Элемент крепления электропривода; 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430 мм; 9. Демонтажный размер - не более 2065 мм; 10. Тип разделки кромок- 1-25-1(С-42);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</si>
  <si>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АЭП;БКП-1;Ооб</t>
  </si>
  <si>
    <t>К002 Арматура пневмоприводная</t>
  </si>
  <si>
    <t>2</t>
  </si>
  <si>
    <t>2.ИСУП.5875049</t>
  </si>
  <si>
    <t>22KBA12AA802</t>
  </si>
  <si>
    <t>3</t>
  </si>
  <si>
    <t>2.ИСУП.5875050</t>
  </si>
  <si>
    <t>22KBA40AA801</t>
  </si>
  <si>
    <t>4</t>
  </si>
  <si>
    <t>2.ИСУП.5875051</t>
  </si>
  <si>
    <t>22KBA60AA802</t>
  </si>
  <si>
    <t>по типу А13 824/З/–0200–50</t>
  </si>
  <si>
    <t>tсраб=10 s; Коэф. гидр. сопр. на золотник: 8.9; Коэф. гидр. сопр. под золотник: 6.5; Климатическое исполнение и категория размещения УХЛ; 3; Тип атмосферы при эксплуатации II; Условия хранения 5; 1. 60,3х6,3 -типоразмер присоединяемой трубы; 2. Др=49,9 мм; 3. патрубки с перепадом - 70 мм; 4. Материал корпуса - нж; 5. Элемент крепления электропривода; 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230 мм; 9. Демонтажный размер - не более 1400 мм; 10. Тип разделки кромок- 1-25-1(С-42);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</si>
  <si>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5</t>
  </si>
  <si>
    <t>2.ИСУП.5875052</t>
  </si>
  <si>
    <t>22KBA50AA801</t>
  </si>
  <si>
    <t>6</t>
  </si>
  <si>
    <t>2.ИСУП.5901875</t>
  </si>
  <si>
    <t>22PJA15AA801</t>
  </si>
  <si>
    <t>Задвижка клиновая</t>
  </si>
  <si>
    <t>по типу ТД13075-400-18</t>
  </si>
  <si>
    <t>2BIIIb</t>
  </si>
  <si>
    <t>вода промконтура</t>
  </si>
  <si>
    <t>легированная сталь</t>
  </si>
  <si>
    <t>по типу ТУ 26-07-360-86 редакция 2009 г.</t>
  </si>
  <si>
    <t>ЛСР 02-01.2-41Т</t>
  </si>
  <si>
    <t>KUR.0120.20UJA.PJA.TM.TB0001.S0001 (KUR_1198987)</t>
  </si>
  <si>
    <t>"По типу": требуется арматура из легированной стали марки 15ХМtсраб=10 s; Коэф. гидр. сопр.: 1; Климатическое исполнение и категория размещения УХЛ; 3; Тип атмосферы при эксплуатации II; Условия хранения 5; 1. 406,4х6,3 -типоразмер присоединяемой трубы; 2. Др=396,0 мм; 3. патрубки соосны; 4. Материал корпуса - 15ХМ; 5. Элемент крепления привода; 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600 мм; 9. Демонтажный размер - не более 3000 мм; 10. Тип разделки кромок- 1-25-2(С-25-1);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</si>
  <si>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7</t>
  </si>
  <si>
    <t>2.ИСУП.5901876</t>
  </si>
  <si>
    <t>22PJA10AA802</t>
  </si>
  <si>
    <t>KUR.0120.20UJA.PJA.TM.TB0001.S0001 (KUR_1165347)</t>
  </si>
  <si>
    <t>Реакторное здание  (20UJA); код помещения 20UKA13R801</t>
  </si>
  <si>
    <t>8</t>
  </si>
  <si>
    <t>2.ИСУП.5874715</t>
  </si>
  <si>
    <t>12KBA12AA803</t>
  </si>
  <si>
    <t>ЛСР 02-01.1-19Т</t>
  </si>
  <si>
    <t>KUR.0120.10UJA.KBA.TM.TB0003.S0001 (KUR_1174308)</t>
  </si>
  <si>
    <t>Реакторное здание  (10UJA); код помещения 10UKA13R803</t>
  </si>
  <si>
    <t>9</t>
  </si>
  <si>
    <t>2.ИСУП.5874716</t>
  </si>
  <si>
    <t>12KBA12AA802</t>
  </si>
  <si>
    <t>10</t>
  </si>
  <si>
    <t>2.ИСУП.5874717</t>
  </si>
  <si>
    <t>12KBA40AA801</t>
  </si>
  <si>
    <t>11</t>
  </si>
  <si>
    <t>2.ИСУП.5874718</t>
  </si>
  <si>
    <t>12KBA60AA802</t>
  </si>
  <si>
    <t>12</t>
  </si>
  <si>
    <t>2.ИСУП.5874719</t>
  </si>
  <si>
    <t>12KBA50AA801</t>
  </si>
  <si>
    <t>13</t>
  </si>
  <si>
    <t>2.ИСУП.5875570</t>
  </si>
  <si>
    <t>12PJA15AA801</t>
  </si>
  <si>
    <t>ЛСР 02-01.1-41Т</t>
  </si>
  <si>
    <t>KUR.0120.10UJA.PJA.TM.TB0001.S0001 (KUR_1174322)</t>
  </si>
  <si>
    <t>14</t>
  </si>
  <si>
    <t>2.ИСУП.5875571</t>
  </si>
  <si>
    <t>12PJA10AA802</t>
  </si>
  <si>
    <t>Реакторное здание  (10UJA); код помещения 10UKA13R801</t>
  </si>
  <si>
    <t>ИТОГО:</t>
  </si>
  <si>
    <t>Примечания</t>
  </si>
  <si>
    <t>1. Условные обозначения для привода (э/о и э/п), указанные в графе «Тип»:</t>
  </si>
  <si>
    <t xml:space="preserve">э/о - от электропривода (исполнение для гермозоны);
</t>
  </si>
  <si>
    <t>От Поставщика</t>
  </si>
  <si>
    <t xml:space="preserve">э/п - от электропровода (исполнение для обслуживаемых помещений). 
</t>
  </si>
  <si>
    <t>При этом марка привода определяется поставщиком в соответствии с ИТТ, ДТТ и предложенным типом арматуры</t>
  </si>
  <si>
    <t>2. Требование  к допустимому отклонению массы указано в графе «Примечание» спецификации</t>
  </si>
  <si>
    <t>3.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необязательными».</t>
  </si>
  <si>
    <t>4. Фланцевая и межфланцевая арматура поставляется комплектно с ответными фланцами, крепежом и прокладками.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</si>
</sst>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0"/>
      <name val="Arial Cyr"/>
      <charset val="204"/>
    </font>
    <font>
      <sz val="10"/>
      <name val="Arial Cyr"/>
      <charset val="204"/>
    </font>
    <font>
      <sz val="16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4"/>
      <name val="Arial Cyr"/>
      <charset val="204"/>
    </font>
    <font>
      <u/>
      <sz val="14"/>
      <name val="Arial Cyr"/>
      <charset val="204"/>
    </font>
    <font>
      <sz val="10"/>
      <name val="Helv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8" fillId="0" borderId="0"/>
  </cellStyleXfs>
  <cellXfs count="73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49" fontId="3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3" xfId="0" applyNumberFormat="1" applyFont="1" applyFill="1" applyBorder="1" applyAlignment="1">
      <alignment horizontal="center" vertical="center" wrapText="1"/>
    </xf>
    <xf numFmtId="4" fontId="1" fillId="0" borderId="4" xfId="0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wrapText="1"/>
    </xf>
    <xf numFmtId="14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1" fontId="0" fillId="0" borderId="3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wrapText="1"/>
    </xf>
    <xf numFmtId="0" fontId="0" fillId="0" borderId="0" xfId="0" applyNumberFormat="1" applyAlignment="1">
      <alignment wrapText="1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49" fontId="6" fillId="0" borderId="0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 textRotation="90" wrapText="1"/>
    </xf>
    <xf numFmtId="49" fontId="3" fillId="0" borderId="10" xfId="0" applyNumberFormat="1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10" xfId="1" applyFont="1" applyFill="1" applyBorder="1" applyAlignment="1">
      <alignment horizontal="center" vertical="center" textRotation="90" wrapText="1"/>
    </xf>
    <xf numFmtId="2" fontId="3" fillId="0" borderId="10" xfId="0" applyNumberFormat="1" applyFont="1" applyFill="1" applyBorder="1" applyAlignment="1">
      <alignment horizontal="center" vertical="center" textRotation="90" wrapText="1"/>
    </xf>
    <xf numFmtId="0" fontId="3" fillId="0" borderId="11" xfId="0" applyFont="1" applyFill="1" applyBorder="1" applyAlignment="1">
      <alignment horizontal="center" vertical="center" textRotation="90" wrapText="1"/>
    </xf>
    <xf numFmtId="0" fontId="3" fillId="0" borderId="9" xfId="0" applyFont="1" applyFill="1" applyBorder="1" applyAlignment="1">
      <alignment horizontal="center" vertical="center" textRotation="90" wrapText="1"/>
    </xf>
    <xf numFmtId="49" fontId="3" fillId="0" borderId="10" xfId="2" applyNumberFormat="1" applyFont="1" applyFill="1" applyBorder="1" applyAlignment="1">
      <alignment horizontal="center" vertical="center" textRotation="90" wrapText="1"/>
    </xf>
    <xf numFmtId="0" fontId="3" fillId="0" borderId="10" xfId="0" applyNumberFormat="1" applyFont="1" applyFill="1" applyBorder="1" applyAlignment="1">
      <alignment horizontal="center" vertical="center" textRotation="90" wrapText="1"/>
    </xf>
    <xf numFmtId="164" fontId="5" fillId="0" borderId="10" xfId="0" applyNumberFormat="1" applyFont="1" applyFill="1" applyBorder="1" applyAlignment="1">
      <alignment horizontal="center" vertical="center" textRotation="90" wrapText="1"/>
    </xf>
    <xf numFmtId="164" fontId="5" fillId="0" borderId="11" xfId="0" applyNumberFormat="1" applyFont="1" applyFill="1" applyBorder="1" applyAlignment="1">
      <alignment horizontal="center" vertical="center" textRotation="90" wrapText="1"/>
    </xf>
    <xf numFmtId="49" fontId="0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 applyAlignment="1">
      <alignment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13" xfId="0" applyNumberFormat="1" applyFont="1" applyFill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3" xfId="0" applyNumberFormat="1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wrapText="1"/>
    </xf>
    <xf numFmtId="14" fontId="1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</cellXfs>
  <cellStyles count="5">
    <cellStyle name="Обычный" xfId="0" builtinId="0"/>
    <cellStyle name="Обычный 2" xfId="3"/>
    <cellStyle name="Обычный_Атоммашэкспорт" xfId="1"/>
    <cellStyle name="Обычный_СПЛАВ" xfId="2"/>
    <cellStyle name="Стиль 1" xfId="4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N18" totalsRowShown="0" headerRowDxfId="43" dataDxfId="41" headerRowBorderDxfId="42" tableBorderDxfId="40">
  <autoFilter ref="A3:AN18"/>
  <tableColumns count="40">
    <tableColumn id="1" name="№ п/п" dataDxfId="39"/>
    <tableColumn id="2" name="Идентификатор" dataDxfId="38"/>
    <tableColumn id="3" name="Маркировка арматуры" dataDxfId="37"/>
    <tableColumn id="4" name="Наименование" dataDxfId="36"/>
    <tableColumn id="5" name="Тип" dataDxfId="35"/>
    <tableColumn id="6" name="Класс и группа безопас-ности изделия по НП-68-05" dataDxfId="34"/>
    <tableColumn id="7" name="Категория ОК" dataDxfId="33"/>
    <tableColumn id="8" name="Оборудование/Материалы" dataDxfId="32"/>
    <tableColumn id="9" name="DN(арматуры), мм" dataDxfId="31"/>
    <tableColumn id="10" name="Pp (арматура АЭС), Pу (общепром. арматура), МПа" dataDxfId="30"/>
    <tableColumn id="11" name="Tp(арматуры), °С" dataDxfId="29"/>
    <tableColumn id="12" name="Рабочая среда" dataDxfId="28"/>
    <tableColumn id="13" name="Kv,м3/ч(для регулиру-ющих клапанов)" dataDxfId="27"/>
    <tableColumn id="14" name="Масса,кг" dataDxfId="26"/>
    <tableColumn id="15" name="Способ управления" dataDxfId="25"/>
    <tableColumn id="16" name="Тип электропривода" dataDxfId="24"/>
    <tableColumn id="17" name="Мощность электро-двигателя, кВт" dataDxfId="23"/>
    <tableColumn id="18" name="Материал корпуса арматуры" dataDxfId="22"/>
    <tableColumn id="19" name="Способ присоединения" dataDxfId="21"/>
    <tableColumn id="20" name="ТУ" dataDxfId="20"/>
    <tableColumn id="21" name="ИТТ" dataDxfId="19"/>
    <tableColumn id="22" name="Смета №" dataDxfId="18"/>
    <tableColumn id="23" name="Номер чертежа" dataDxfId="17"/>
    <tableColumn id="24" name="Позиция по спецификации чертежа" dataDxfId="16"/>
    <tableColumn id="25" name="Номер з/сп" dataDxfId="15"/>
    <tableColumn id="26" name="Класс и группа трубопровода" dataDxfId="14"/>
    <tableColumn id="27" name="Категория сейсмостойкос-ти трубопровода" dataDxfId="13"/>
    <tableColumn id="28" name="Количество, шт" dataDxfId="12"/>
    <tableColumn id="29" name="Цена за ед., без НДС, руб." dataDxfId="11"/>
    <tableColumn id="30" name="Сумма без НДС, руб." dataDxfId="10"/>
    <tableColumn id="31" name="Сумма  НДС, руб." dataDxfId="9">
      <calculatedColumnFormula>ROUND(AD4*0.18,2)</calculatedColumnFormula>
    </tableColumn>
    <tableColumn id="32" name="Сумма с НДС, руб." dataDxfId="8">
      <calculatedColumnFormula>AD4+AE4</calculatedColumnFormula>
    </tableColumn>
    <tableColumn id="33" name="Объект проектирования" dataDxfId="7"/>
    <tableColumn id="34" name="Завод-изготовитель" dataDxfId="6"/>
    <tableColumn id="35" name="Примечание" dataDxfId="5"/>
    <tableColumn id="36" name="Срок поставки" dataDxfId="4"/>
    <tableColumn id="37" name="Разработчик РД" dataDxfId="3"/>
    <tableColumn id="38" name="Код ЕОС НСИ (GID)" dataDxfId="2"/>
    <tableColumn id="39" name="Стоимость изделия в ценах 2000 года, руб." dataDxfId="1"/>
    <tableColumn id="40" name="Срок закл. договора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1"/>
  <sheetViews>
    <sheetView tabSelected="1" view="pageBreakPreview" zoomScale="55" zoomScaleNormal="100" zoomScaleSheetLayoutView="55" workbookViewId="0">
      <selection activeCell="A3" sqref="A3:AN18"/>
    </sheetView>
  </sheetViews>
  <sheetFormatPr defaultRowHeight="13.2" x14ac:dyDescent="0.25"/>
  <cols>
    <col min="1" max="1" width="8.33203125" style="1" customWidth="1"/>
    <col min="2" max="2" width="17.77734375" style="1" customWidth="1"/>
    <col min="3" max="3" width="24.21875" style="1" customWidth="1"/>
    <col min="4" max="4" width="16.5546875" style="2" customWidth="1"/>
    <col min="5" max="5" width="16.109375" style="2" customWidth="1"/>
    <col min="6" max="6" width="50.33203125" style="3" customWidth="1"/>
    <col min="7" max="7" width="15.77734375" style="3" customWidth="1"/>
    <col min="8" max="8" width="28.109375" style="3" customWidth="1"/>
    <col min="9" max="9" width="19.77734375" style="3" customWidth="1"/>
    <col min="10" max="10" width="49.6640625" style="3" customWidth="1"/>
    <col min="11" max="11" width="19" style="3" customWidth="1"/>
    <col min="12" max="12" width="16.77734375" style="3" customWidth="1"/>
    <col min="13" max="13" width="39.44140625" style="3" customWidth="1"/>
    <col min="14" max="14" width="10.88671875" style="4" customWidth="1"/>
    <col min="15" max="15" width="21.6640625" style="3" customWidth="1"/>
    <col min="16" max="16" width="22.44140625" style="3" customWidth="1"/>
    <col min="17" max="17" width="35.33203125" style="3" customWidth="1"/>
    <col min="18" max="18" width="29.6640625" style="5" customWidth="1"/>
    <col min="19" max="19" width="25" style="3" customWidth="1"/>
    <col min="20" max="21" width="11.33203125" style="3" customWidth="1"/>
    <col min="22" max="22" width="11.109375" style="3" customWidth="1"/>
    <col min="23" max="23" width="17" style="3" customWidth="1"/>
    <col min="24" max="24" width="36.109375" style="3" customWidth="1"/>
    <col min="25" max="25" width="13.109375" style="3" customWidth="1"/>
    <col min="26" max="26" width="31.109375" style="3" customWidth="1"/>
    <col min="27" max="27" width="44" style="3" customWidth="1"/>
    <col min="28" max="28" width="17.77734375" style="3" customWidth="1"/>
    <col min="29" max="29" width="27.44140625" style="4" customWidth="1"/>
    <col min="30" max="30" width="22.44140625" style="4" customWidth="1"/>
    <col min="31" max="31" width="19.44140625" style="4" customWidth="1"/>
    <col min="32" max="32" width="20.44140625" style="4" customWidth="1"/>
    <col min="33" max="33" width="25.88671875" style="3" customWidth="1"/>
    <col min="34" max="34" width="22.21875" style="3" customWidth="1"/>
    <col min="35" max="35" width="66.6640625" style="43" customWidth="1"/>
    <col min="36" max="36" width="17" style="3" customWidth="1"/>
    <col min="37" max="37" width="19.33203125" style="1" customWidth="1"/>
    <col min="38" max="38" width="21.44140625" customWidth="1"/>
    <col min="39" max="39" width="43.88671875" style="4" customWidth="1"/>
    <col min="40" max="40" width="22.77734375" style="3" customWidth="1"/>
    <col min="41" max="41" width="17.5546875" customWidth="1"/>
  </cols>
  <sheetData>
    <row r="1" spans="1:41" x14ac:dyDescent="0.25">
      <c r="AI1" s="6" t="s">
        <v>0</v>
      </c>
    </row>
    <row r="2" spans="1:41" ht="20.399999999999999" x14ac:dyDescent="0.35">
      <c r="A2" s="7" t="s">
        <v>1</v>
      </c>
      <c r="B2" s="8"/>
      <c r="C2" s="8"/>
      <c r="D2" s="9"/>
      <c r="E2" s="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M2"/>
      <c r="AN2" s="8"/>
    </row>
    <row r="3" spans="1:41" ht="135" customHeight="1" x14ac:dyDescent="0.25">
      <c r="A3" s="48" t="s">
        <v>2</v>
      </c>
      <c r="B3" s="49" t="s">
        <v>3</v>
      </c>
      <c r="C3" s="50" t="s">
        <v>4</v>
      </c>
      <c r="D3" s="50" t="s">
        <v>5</v>
      </c>
      <c r="E3" s="50" t="s">
        <v>6</v>
      </c>
      <c r="F3" s="50" t="s">
        <v>7</v>
      </c>
      <c r="G3" s="50" t="s">
        <v>8</v>
      </c>
      <c r="H3" s="50" t="s">
        <v>9</v>
      </c>
      <c r="I3" s="49" t="s">
        <v>10</v>
      </c>
      <c r="J3" s="49" t="s">
        <v>11</v>
      </c>
      <c r="K3" s="50" t="s">
        <v>12</v>
      </c>
      <c r="L3" s="50" t="s">
        <v>13</v>
      </c>
      <c r="M3" s="51" t="s">
        <v>14</v>
      </c>
      <c r="N3" s="52" t="s">
        <v>15</v>
      </c>
      <c r="O3" s="50" t="s">
        <v>16</v>
      </c>
      <c r="P3" s="50" t="s">
        <v>17</v>
      </c>
      <c r="Q3" s="53" t="s">
        <v>18</v>
      </c>
      <c r="R3" s="50" t="s">
        <v>19</v>
      </c>
      <c r="S3" s="54" t="s">
        <v>20</v>
      </c>
      <c r="T3" s="54" t="s">
        <v>21</v>
      </c>
      <c r="U3" s="49" t="s">
        <v>22</v>
      </c>
      <c r="V3" s="50" t="s">
        <v>23</v>
      </c>
      <c r="W3" s="50" t="s">
        <v>24</v>
      </c>
      <c r="X3" s="50" t="s">
        <v>25</v>
      </c>
      <c r="Y3" s="50" t="s">
        <v>26</v>
      </c>
      <c r="Z3" s="50" t="s">
        <v>27</v>
      </c>
      <c r="AA3" s="50" t="s">
        <v>28</v>
      </c>
      <c r="AB3" s="50" t="s">
        <v>29</v>
      </c>
      <c r="AC3" s="55" t="s">
        <v>30</v>
      </c>
      <c r="AD3" s="55" t="s">
        <v>31</v>
      </c>
      <c r="AE3" s="55" t="s">
        <v>32</v>
      </c>
      <c r="AF3" s="55" t="s">
        <v>33</v>
      </c>
      <c r="AG3" s="49" t="s">
        <v>34</v>
      </c>
      <c r="AH3" s="50" t="s">
        <v>35</v>
      </c>
      <c r="AI3" s="56" t="s">
        <v>36</v>
      </c>
      <c r="AJ3" s="57" t="s">
        <v>37</v>
      </c>
      <c r="AK3" s="49" t="s">
        <v>38</v>
      </c>
      <c r="AL3" s="49" t="s">
        <v>39</v>
      </c>
      <c r="AM3" s="49" t="s">
        <v>40</v>
      </c>
      <c r="AN3" s="58" t="s">
        <v>41</v>
      </c>
    </row>
    <row r="4" spans="1:41" ht="14.25" customHeight="1" x14ac:dyDescent="0.25">
      <c r="A4" s="44">
        <v>1</v>
      </c>
      <c r="B4" s="10">
        <f>A4+1</f>
        <v>2</v>
      </c>
      <c r="C4" s="10">
        <f t="shared" ref="C4:AB4" si="0">B4+1</f>
        <v>3</v>
      </c>
      <c r="D4" s="10">
        <f t="shared" si="0"/>
        <v>4</v>
      </c>
      <c r="E4" s="10">
        <f>D4+1</f>
        <v>5</v>
      </c>
      <c r="F4" s="10">
        <f t="shared" si="0"/>
        <v>6</v>
      </c>
      <c r="G4" s="10">
        <f t="shared" si="0"/>
        <v>7</v>
      </c>
      <c r="H4" s="10">
        <f t="shared" si="0"/>
        <v>8</v>
      </c>
      <c r="I4" s="10">
        <f t="shared" si="0"/>
        <v>9</v>
      </c>
      <c r="J4" s="10">
        <f t="shared" si="0"/>
        <v>10</v>
      </c>
      <c r="K4" s="10">
        <f t="shared" si="0"/>
        <v>11</v>
      </c>
      <c r="L4" s="10">
        <f t="shared" si="0"/>
        <v>12</v>
      </c>
      <c r="M4" s="10">
        <f t="shared" si="0"/>
        <v>13</v>
      </c>
      <c r="N4" s="10">
        <f t="shared" si="0"/>
        <v>14</v>
      </c>
      <c r="O4" s="10">
        <f t="shared" si="0"/>
        <v>15</v>
      </c>
      <c r="P4" s="10">
        <f t="shared" si="0"/>
        <v>16</v>
      </c>
      <c r="Q4" s="10">
        <f t="shared" si="0"/>
        <v>17</v>
      </c>
      <c r="R4" s="10">
        <f t="shared" si="0"/>
        <v>18</v>
      </c>
      <c r="S4" s="10">
        <f t="shared" si="0"/>
        <v>19</v>
      </c>
      <c r="T4" s="10">
        <f t="shared" si="0"/>
        <v>20</v>
      </c>
      <c r="U4" s="10">
        <f>T4+1</f>
        <v>21</v>
      </c>
      <c r="V4" s="10">
        <f t="shared" si="0"/>
        <v>22</v>
      </c>
      <c r="W4" s="10">
        <f t="shared" si="0"/>
        <v>23</v>
      </c>
      <c r="X4" s="10">
        <f t="shared" si="0"/>
        <v>24</v>
      </c>
      <c r="Y4" s="10">
        <f t="shared" si="0"/>
        <v>25</v>
      </c>
      <c r="Z4" s="10">
        <f t="shared" si="0"/>
        <v>26</v>
      </c>
      <c r="AA4" s="10">
        <f t="shared" si="0"/>
        <v>27</v>
      </c>
      <c r="AB4" s="10">
        <f t="shared" si="0"/>
        <v>28</v>
      </c>
      <c r="AC4" s="10">
        <f>AB4+1</f>
        <v>29</v>
      </c>
      <c r="AD4" s="10">
        <f>AC4+1</f>
        <v>30</v>
      </c>
      <c r="AE4" s="10"/>
      <c r="AF4" s="10">
        <f>AD4+1</f>
        <v>31</v>
      </c>
      <c r="AG4" s="10">
        <f>AF4+1</f>
        <v>32</v>
      </c>
      <c r="AH4" s="10">
        <f>AG4+1</f>
        <v>33</v>
      </c>
      <c r="AI4" s="10">
        <f>AH4+1</f>
        <v>34</v>
      </c>
      <c r="AJ4" s="10">
        <f>AN4+1</f>
        <v>36</v>
      </c>
      <c r="AK4" s="10">
        <f>AJ4+1</f>
        <v>37</v>
      </c>
      <c r="AL4" s="10">
        <f>AK4+1</f>
        <v>38</v>
      </c>
      <c r="AM4" s="10">
        <f>AL4+1</f>
        <v>39</v>
      </c>
      <c r="AN4" s="46">
        <f>AI4+1</f>
        <v>35</v>
      </c>
    </row>
    <row r="5" spans="1:41" s="24" customFormat="1" ht="158.4" x14ac:dyDescent="0.25">
      <c r="A5" s="45" t="s">
        <v>42</v>
      </c>
      <c r="B5" s="11" t="s">
        <v>43</v>
      </c>
      <c r="C5" s="12" t="s">
        <v>44</v>
      </c>
      <c r="D5" s="13" t="s">
        <v>45</v>
      </c>
      <c r="E5" s="13" t="s">
        <v>46</v>
      </c>
      <c r="F5" s="12" t="s">
        <v>47</v>
      </c>
      <c r="G5" s="12" t="s">
        <v>48</v>
      </c>
      <c r="H5" s="12" t="s">
        <v>49</v>
      </c>
      <c r="I5" s="12">
        <v>100</v>
      </c>
      <c r="J5" s="14">
        <v>17.64</v>
      </c>
      <c r="K5" s="12">
        <v>350</v>
      </c>
      <c r="L5" s="12" t="s">
        <v>50</v>
      </c>
      <c r="M5" s="12"/>
      <c r="N5" s="14">
        <v>726</v>
      </c>
      <c r="O5" s="12" t="s">
        <v>51</v>
      </c>
      <c r="P5" s="12"/>
      <c r="Q5" s="12"/>
      <c r="R5" s="13" t="s">
        <v>52</v>
      </c>
      <c r="S5" s="12" t="s">
        <v>53</v>
      </c>
      <c r="T5" s="12" t="s">
        <v>54</v>
      </c>
      <c r="U5" s="15" t="s">
        <v>55</v>
      </c>
      <c r="V5" s="12" t="s">
        <v>56</v>
      </c>
      <c r="W5" s="13"/>
      <c r="X5" s="12"/>
      <c r="Y5" s="12" t="s">
        <v>57</v>
      </c>
      <c r="Z5" s="12" t="s">
        <v>58</v>
      </c>
      <c r="AA5" s="12" t="s">
        <v>59</v>
      </c>
      <c r="AB5" s="12">
        <v>1</v>
      </c>
      <c r="AC5" s="16">
        <v>0</v>
      </c>
      <c r="AD5" s="17">
        <v>0</v>
      </c>
      <c r="AE5" s="18">
        <f t="shared" ref="AE5:AE18" si="1">ROUND(AD5*0.18,2)</f>
        <v>0</v>
      </c>
      <c r="AF5" s="18">
        <f t="shared" ref="AF5:AF18" si="2">AD5+AE5</f>
        <v>0</v>
      </c>
      <c r="AG5" s="14" t="s">
        <v>60</v>
      </c>
      <c r="AH5" s="14"/>
      <c r="AI5" s="19" t="s">
        <v>61</v>
      </c>
      <c r="AJ5" s="20">
        <v>44269</v>
      </c>
      <c r="AK5" s="21" t="s">
        <v>62</v>
      </c>
      <c r="AL5" s="22">
        <v>928728</v>
      </c>
      <c r="AM5" s="14">
        <v>463085.5</v>
      </c>
      <c r="AN5" s="47">
        <v>43148</v>
      </c>
      <c r="AO5" s="23" t="s">
        <v>63</v>
      </c>
    </row>
    <row r="6" spans="1:41" s="24" customFormat="1" ht="158.4" x14ac:dyDescent="0.25">
      <c r="A6" s="45" t="s">
        <v>64</v>
      </c>
      <c r="B6" s="11" t="s">
        <v>65</v>
      </c>
      <c r="C6" s="12" t="s">
        <v>66</v>
      </c>
      <c r="D6" s="13" t="s">
        <v>45</v>
      </c>
      <c r="E6" s="13" t="s">
        <v>46</v>
      </c>
      <c r="F6" s="12" t="s">
        <v>47</v>
      </c>
      <c r="G6" s="12" t="s">
        <v>48</v>
      </c>
      <c r="H6" s="12" t="s">
        <v>49</v>
      </c>
      <c r="I6" s="12">
        <v>100</v>
      </c>
      <c r="J6" s="14">
        <v>17.64</v>
      </c>
      <c r="K6" s="12">
        <v>350</v>
      </c>
      <c r="L6" s="12" t="s">
        <v>50</v>
      </c>
      <c r="M6" s="12"/>
      <c r="N6" s="14">
        <v>726</v>
      </c>
      <c r="O6" s="12" t="s">
        <v>51</v>
      </c>
      <c r="P6" s="12"/>
      <c r="Q6" s="12"/>
      <c r="R6" s="13" t="s">
        <v>52</v>
      </c>
      <c r="S6" s="12" t="s">
        <v>53</v>
      </c>
      <c r="T6" s="12" t="s">
        <v>54</v>
      </c>
      <c r="U6" s="15" t="s">
        <v>55</v>
      </c>
      <c r="V6" s="12" t="s">
        <v>56</v>
      </c>
      <c r="W6" s="13"/>
      <c r="X6" s="12"/>
      <c r="Y6" s="12" t="s">
        <v>57</v>
      </c>
      <c r="Z6" s="12" t="s">
        <v>58</v>
      </c>
      <c r="AA6" s="12" t="s">
        <v>59</v>
      </c>
      <c r="AB6" s="12">
        <v>1</v>
      </c>
      <c r="AC6" s="16">
        <v>0</v>
      </c>
      <c r="AD6" s="17">
        <v>0</v>
      </c>
      <c r="AE6" s="18">
        <f t="shared" si="1"/>
        <v>0</v>
      </c>
      <c r="AF6" s="18">
        <f t="shared" si="2"/>
        <v>0</v>
      </c>
      <c r="AG6" s="14" t="s">
        <v>60</v>
      </c>
      <c r="AH6" s="14"/>
      <c r="AI6" s="19" t="s">
        <v>61</v>
      </c>
      <c r="AJ6" s="20">
        <v>44269</v>
      </c>
      <c r="AK6" s="21" t="s">
        <v>62</v>
      </c>
      <c r="AL6" s="22">
        <v>928728</v>
      </c>
      <c r="AM6" s="14">
        <v>463085.5</v>
      </c>
      <c r="AN6" s="47">
        <v>43148</v>
      </c>
      <c r="AO6" s="23" t="s">
        <v>63</v>
      </c>
    </row>
    <row r="7" spans="1:41" s="24" customFormat="1" ht="158.4" x14ac:dyDescent="0.25">
      <c r="A7" s="45" t="s">
        <v>67</v>
      </c>
      <c r="B7" s="11" t="s">
        <v>68</v>
      </c>
      <c r="C7" s="12" t="s">
        <v>69</v>
      </c>
      <c r="D7" s="13" t="s">
        <v>45</v>
      </c>
      <c r="E7" s="13" t="s">
        <v>46</v>
      </c>
      <c r="F7" s="12" t="s">
        <v>47</v>
      </c>
      <c r="G7" s="12" t="s">
        <v>48</v>
      </c>
      <c r="H7" s="12" t="s">
        <v>49</v>
      </c>
      <c r="I7" s="12">
        <v>100</v>
      </c>
      <c r="J7" s="14">
        <v>19.399999999999999</v>
      </c>
      <c r="K7" s="12">
        <v>150</v>
      </c>
      <c r="L7" s="12" t="s">
        <v>50</v>
      </c>
      <c r="M7" s="12"/>
      <c r="N7" s="14">
        <v>726</v>
      </c>
      <c r="O7" s="12" t="s">
        <v>51</v>
      </c>
      <c r="P7" s="12"/>
      <c r="Q7" s="12"/>
      <c r="R7" s="13" t="s">
        <v>52</v>
      </c>
      <c r="S7" s="12" t="s">
        <v>53</v>
      </c>
      <c r="T7" s="12" t="s">
        <v>54</v>
      </c>
      <c r="U7" s="15" t="s">
        <v>55</v>
      </c>
      <c r="V7" s="12" t="s">
        <v>56</v>
      </c>
      <c r="W7" s="13"/>
      <c r="X7" s="12"/>
      <c r="Y7" s="12" t="s">
        <v>57</v>
      </c>
      <c r="Z7" s="12" t="s">
        <v>58</v>
      </c>
      <c r="AA7" s="12" t="s">
        <v>59</v>
      </c>
      <c r="AB7" s="12">
        <v>1</v>
      </c>
      <c r="AC7" s="16">
        <v>0</v>
      </c>
      <c r="AD7" s="17">
        <v>0</v>
      </c>
      <c r="AE7" s="18">
        <f t="shared" si="1"/>
        <v>0</v>
      </c>
      <c r="AF7" s="18">
        <f t="shared" si="2"/>
        <v>0</v>
      </c>
      <c r="AG7" s="14" t="s">
        <v>60</v>
      </c>
      <c r="AH7" s="14"/>
      <c r="AI7" s="19" t="s">
        <v>61</v>
      </c>
      <c r="AJ7" s="20">
        <v>44269</v>
      </c>
      <c r="AK7" s="21" t="s">
        <v>62</v>
      </c>
      <c r="AL7" s="22">
        <v>928728</v>
      </c>
      <c r="AM7" s="14">
        <v>463085.5</v>
      </c>
      <c r="AN7" s="47">
        <v>43148</v>
      </c>
      <c r="AO7" s="23" t="s">
        <v>63</v>
      </c>
    </row>
    <row r="8" spans="1:41" s="24" customFormat="1" ht="158.4" x14ac:dyDescent="0.25">
      <c r="A8" s="45" t="s">
        <v>70</v>
      </c>
      <c r="B8" s="11" t="s">
        <v>71</v>
      </c>
      <c r="C8" s="12" t="s">
        <v>72</v>
      </c>
      <c r="D8" s="13" t="s">
        <v>45</v>
      </c>
      <c r="E8" s="13" t="s">
        <v>73</v>
      </c>
      <c r="F8" s="12" t="s">
        <v>47</v>
      </c>
      <c r="G8" s="12" t="s">
        <v>48</v>
      </c>
      <c r="H8" s="12" t="s">
        <v>49</v>
      </c>
      <c r="I8" s="12">
        <v>50</v>
      </c>
      <c r="J8" s="14">
        <v>17.64</v>
      </c>
      <c r="K8" s="12">
        <v>350</v>
      </c>
      <c r="L8" s="12" t="s">
        <v>50</v>
      </c>
      <c r="M8" s="12"/>
      <c r="N8" s="14">
        <v>209</v>
      </c>
      <c r="O8" s="12" t="s">
        <v>51</v>
      </c>
      <c r="P8" s="12"/>
      <c r="Q8" s="12"/>
      <c r="R8" s="13" t="s">
        <v>52</v>
      </c>
      <c r="S8" s="12" t="s">
        <v>53</v>
      </c>
      <c r="T8" s="12" t="s">
        <v>54</v>
      </c>
      <c r="U8" s="15" t="s">
        <v>55</v>
      </c>
      <c r="V8" s="12" t="s">
        <v>56</v>
      </c>
      <c r="W8" s="13"/>
      <c r="X8" s="12"/>
      <c r="Y8" s="12" t="s">
        <v>57</v>
      </c>
      <c r="Z8" s="12" t="s">
        <v>58</v>
      </c>
      <c r="AA8" s="12" t="s">
        <v>59</v>
      </c>
      <c r="AB8" s="12">
        <v>1</v>
      </c>
      <c r="AC8" s="16">
        <v>0</v>
      </c>
      <c r="AD8" s="17">
        <v>0</v>
      </c>
      <c r="AE8" s="18">
        <f t="shared" si="1"/>
        <v>0</v>
      </c>
      <c r="AF8" s="18">
        <f t="shared" si="2"/>
        <v>0</v>
      </c>
      <c r="AG8" s="14" t="s">
        <v>60</v>
      </c>
      <c r="AH8" s="14"/>
      <c r="AI8" s="19" t="s">
        <v>74</v>
      </c>
      <c r="AJ8" s="20">
        <v>44269</v>
      </c>
      <c r="AK8" s="21" t="s">
        <v>62</v>
      </c>
      <c r="AL8" s="22">
        <v>928750</v>
      </c>
      <c r="AM8" s="14">
        <v>281937.67</v>
      </c>
      <c r="AN8" s="47">
        <v>43148</v>
      </c>
      <c r="AO8" s="23" t="s">
        <v>63</v>
      </c>
    </row>
    <row r="9" spans="1:41" s="24" customFormat="1" ht="158.4" x14ac:dyDescent="0.25">
      <c r="A9" s="45" t="s">
        <v>75</v>
      </c>
      <c r="B9" s="11" t="s">
        <v>76</v>
      </c>
      <c r="C9" s="12" t="s">
        <v>77</v>
      </c>
      <c r="D9" s="13" t="s">
        <v>45</v>
      </c>
      <c r="E9" s="13" t="s">
        <v>73</v>
      </c>
      <c r="F9" s="12" t="s">
        <v>47</v>
      </c>
      <c r="G9" s="12" t="s">
        <v>48</v>
      </c>
      <c r="H9" s="12" t="s">
        <v>49</v>
      </c>
      <c r="I9" s="12">
        <v>50</v>
      </c>
      <c r="J9" s="14">
        <v>19.399999999999999</v>
      </c>
      <c r="K9" s="12">
        <v>150</v>
      </c>
      <c r="L9" s="12" t="s">
        <v>50</v>
      </c>
      <c r="M9" s="12"/>
      <c r="N9" s="14">
        <v>209</v>
      </c>
      <c r="O9" s="12" t="s">
        <v>51</v>
      </c>
      <c r="P9" s="12"/>
      <c r="Q9" s="12"/>
      <c r="R9" s="13" t="s">
        <v>52</v>
      </c>
      <c r="S9" s="12" t="s">
        <v>53</v>
      </c>
      <c r="T9" s="12" t="s">
        <v>54</v>
      </c>
      <c r="U9" s="15" t="s">
        <v>55</v>
      </c>
      <c r="V9" s="12" t="s">
        <v>56</v>
      </c>
      <c r="W9" s="13"/>
      <c r="X9" s="12"/>
      <c r="Y9" s="12" t="s">
        <v>57</v>
      </c>
      <c r="Z9" s="12" t="s">
        <v>58</v>
      </c>
      <c r="AA9" s="12" t="s">
        <v>59</v>
      </c>
      <c r="AB9" s="12">
        <v>1</v>
      </c>
      <c r="AC9" s="16">
        <v>0</v>
      </c>
      <c r="AD9" s="17">
        <v>0</v>
      </c>
      <c r="AE9" s="18">
        <f t="shared" si="1"/>
        <v>0</v>
      </c>
      <c r="AF9" s="18">
        <f t="shared" si="2"/>
        <v>0</v>
      </c>
      <c r="AG9" s="14" t="s">
        <v>60</v>
      </c>
      <c r="AH9" s="14"/>
      <c r="AI9" s="19" t="s">
        <v>74</v>
      </c>
      <c r="AJ9" s="20">
        <v>44269</v>
      </c>
      <c r="AK9" s="21" t="s">
        <v>62</v>
      </c>
      <c r="AL9" s="22">
        <v>928750</v>
      </c>
      <c r="AM9" s="14">
        <v>281937.67</v>
      </c>
      <c r="AN9" s="47">
        <v>43148</v>
      </c>
      <c r="AO9" s="23" t="s">
        <v>63</v>
      </c>
    </row>
    <row r="10" spans="1:41" s="24" customFormat="1" ht="171.6" x14ac:dyDescent="0.25">
      <c r="A10" s="45" t="s">
        <v>78</v>
      </c>
      <c r="B10" s="11" t="s">
        <v>79</v>
      </c>
      <c r="C10" s="12" t="s">
        <v>80</v>
      </c>
      <c r="D10" s="13" t="s">
        <v>81</v>
      </c>
      <c r="E10" s="13" t="s">
        <v>82</v>
      </c>
      <c r="F10" s="12" t="s">
        <v>83</v>
      </c>
      <c r="G10" s="12" t="s">
        <v>48</v>
      </c>
      <c r="H10" s="12" t="s">
        <v>49</v>
      </c>
      <c r="I10" s="12">
        <v>400</v>
      </c>
      <c r="J10" s="14">
        <v>1</v>
      </c>
      <c r="K10" s="12">
        <v>150</v>
      </c>
      <c r="L10" s="12" t="s">
        <v>84</v>
      </c>
      <c r="M10" s="12"/>
      <c r="N10" s="14">
        <v>670</v>
      </c>
      <c r="O10" s="12" t="s">
        <v>51</v>
      </c>
      <c r="P10" s="12"/>
      <c r="Q10" s="12"/>
      <c r="R10" s="13" t="s">
        <v>85</v>
      </c>
      <c r="S10" s="12" t="s">
        <v>53</v>
      </c>
      <c r="T10" s="12" t="s">
        <v>86</v>
      </c>
      <c r="U10" s="15" t="s">
        <v>55</v>
      </c>
      <c r="V10" s="12" t="s">
        <v>87</v>
      </c>
      <c r="W10" s="13"/>
      <c r="X10" s="12"/>
      <c r="Y10" s="12" t="s">
        <v>88</v>
      </c>
      <c r="Z10" s="12" t="s">
        <v>58</v>
      </c>
      <c r="AA10" s="12" t="s">
        <v>59</v>
      </c>
      <c r="AB10" s="12">
        <v>1</v>
      </c>
      <c r="AC10" s="16">
        <v>0</v>
      </c>
      <c r="AD10" s="17">
        <v>0</v>
      </c>
      <c r="AE10" s="18">
        <f t="shared" si="1"/>
        <v>0</v>
      </c>
      <c r="AF10" s="18">
        <f t="shared" si="2"/>
        <v>0</v>
      </c>
      <c r="AG10" s="14" t="s">
        <v>60</v>
      </c>
      <c r="AH10" s="14"/>
      <c r="AI10" s="19" t="s">
        <v>89</v>
      </c>
      <c r="AJ10" s="20">
        <v>44087</v>
      </c>
      <c r="AK10" s="21" t="s">
        <v>62</v>
      </c>
      <c r="AL10" s="22">
        <v>930135</v>
      </c>
      <c r="AM10" s="14">
        <v>580508.18000000005</v>
      </c>
      <c r="AN10" s="47">
        <v>43148</v>
      </c>
      <c r="AO10" s="23" t="s">
        <v>63</v>
      </c>
    </row>
    <row r="11" spans="1:41" s="24" customFormat="1" ht="171.6" x14ac:dyDescent="0.25">
      <c r="A11" s="45" t="s">
        <v>90</v>
      </c>
      <c r="B11" s="11" t="s">
        <v>91</v>
      </c>
      <c r="C11" s="12" t="s">
        <v>92</v>
      </c>
      <c r="D11" s="13" t="s">
        <v>81</v>
      </c>
      <c r="E11" s="13" t="s">
        <v>82</v>
      </c>
      <c r="F11" s="12" t="s">
        <v>83</v>
      </c>
      <c r="G11" s="12" t="s">
        <v>48</v>
      </c>
      <c r="H11" s="12" t="s">
        <v>49</v>
      </c>
      <c r="I11" s="12">
        <v>400</v>
      </c>
      <c r="J11" s="14">
        <v>1</v>
      </c>
      <c r="K11" s="12">
        <v>150</v>
      </c>
      <c r="L11" s="12" t="s">
        <v>84</v>
      </c>
      <c r="M11" s="12"/>
      <c r="N11" s="14">
        <v>670</v>
      </c>
      <c r="O11" s="12" t="s">
        <v>51</v>
      </c>
      <c r="P11" s="12"/>
      <c r="Q11" s="12"/>
      <c r="R11" s="13" t="s">
        <v>85</v>
      </c>
      <c r="S11" s="12" t="s">
        <v>53</v>
      </c>
      <c r="T11" s="12" t="s">
        <v>86</v>
      </c>
      <c r="U11" s="15" t="s">
        <v>55</v>
      </c>
      <c r="V11" s="12" t="s">
        <v>87</v>
      </c>
      <c r="W11" s="13"/>
      <c r="X11" s="12"/>
      <c r="Y11" s="12" t="s">
        <v>93</v>
      </c>
      <c r="Z11" s="12" t="s">
        <v>58</v>
      </c>
      <c r="AA11" s="12" t="s">
        <v>59</v>
      </c>
      <c r="AB11" s="12">
        <v>1</v>
      </c>
      <c r="AC11" s="16">
        <v>0</v>
      </c>
      <c r="AD11" s="17">
        <v>0</v>
      </c>
      <c r="AE11" s="18">
        <f t="shared" si="1"/>
        <v>0</v>
      </c>
      <c r="AF11" s="18">
        <f t="shared" si="2"/>
        <v>0</v>
      </c>
      <c r="AG11" s="14" t="s">
        <v>94</v>
      </c>
      <c r="AH11" s="14"/>
      <c r="AI11" s="19" t="s">
        <v>89</v>
      </c>
      <c r="AJ11" s="20">
        <v>44087</v>
      </c>
      <c r="AK11" s="21" t="s">
        <v>62</v>
      </c>
      <c r="AL11" s="22">
        <v>930135</v>
      </c>
      <c r="AM11" s="14">
        <v>580508.18000000005</v>
      </c>
      <c r="AN11" s="47">
        <v>43148</v>
      </c>
      <c r="AO11" s="23" t="s">
        <v>63</v>
      </c>
    </row>
    <row r="12" spans="1:41" s="24" customFormat="1" ht="158.4" x14ac:dyDescent="0.25">
      <c r="A12" s="45" t="s">
        <v>95</v>
      </c>
      <c r="B12" s="11" t="s">
        <v>96</v>
      </c>
      <c r="C12" s="12" t="s">
        <v>97</v>
      </c>
      <c r="D12" s="13" t="s">
        <v>45</v>
      </c>
      <c r="E12" s="13" t="s">
        <v>46</v>
      </c>
      <c r="F12" s="12" t="s">
        <v>47</v>
      </c>
      <c r="G12" s="12" t="s">
        <v>48</v>
      </c>
      <c r="H12" s="12" t="s">
        <v>49</v>
      </c>
      <c r="I12" s="12">
        <v>100</v>
      </c>
      <c r="J12" s="14">
        <v>17.64</v>
      </c>
      <c r="K12" s="12">
        <v>350</v>
      </c>
      <c r="L12" s="12" t="s">
        <v>50</v>
      </c>
      <c r="M12" s="12"/>
      <c r="N12" s="14">
        <v>726</v>
      </c>
      <c r="O12" s="12" t="s">
        <v>51</v>
      </c>
      <c r="P12" s="12"/>
      <c r="Q12" s="12"/>
      <c r="R12" s="13" t="s">
        <v>52</v>
      </c>
      <c r="S12" s="12" t="s">
        <v>53</v>
      </c>
      <c r="T12" s="12" t="s">
        <v>54</v>
      </c>
      <c r="U12" s="15" t="s">
        <v>55</v>
      </c>
      <c r="V12" s="12" t="s">
        <v>98</v>
      </c>
      <c r="W12" s="13"/>
      <c r="X12" s="12"/>
      <c r="Y12" s="12" t="s">
        <v>99</v>
      </c>
      <c r="Z12" s="12" t="s">
        <v>58</v>
      </c>
      <c r="AA12" s="12" t="s">
        <v>59</v>
      </c>
      <c r="AB12" s="12">
        <v>1</v>
      </c>
      <c r="AC12" s="16">
        <v>0</v>
      </c>
      <c r="AD12" s="17">
        <v>0</v>
      </c>
      <c r="AE12" s="18">
        <f t="shared" si="1"/>
        <v>0</v>
      </c>
      <c r="AF12" s="18">
        <f t="shared" si="2"/>
        <v>0</v>
      </c>
      <c r="AG12" s="14" t="s">
        <v>100</v>
      </c>
      <c r="AH12" s="14"/>
      <c r="AI12" s="19" t="s">
        <v>61</v>
      </c>
      <c r="AJ12" s="20">
        <v>43889</v>
      </c>
      <c r="AK12" s="21" t="s">
        <v>62</v>
      </c>
      <c r="AL12" s="22">
        <v>928728</v>
      </c>
      <c r="AM12" s="14">
        <v>463085.5</v>
      </c>
      <c r="AN12" s="47">
        <v>43148</v>
      </c>
      <c r="AO12" s="23" t="s">
        <v>63</v>
      </c>
    </row>
    <row r="13" spans="1:41" s="24" customFormat="1" ht="158.4" x14ac:dyDescent="0.25">
      <c r="A13" s="45" t="s">
        <v>101</v>
      </c>
      <c r="B13" s="11" t="s">
        <v>102</v>
      </c>
      <c r="C13" s="12" t="s">
        <v>103</v>
      </c>
      <c r="D13" s="13" t="s">
        <v>45</v>
      </c>
      <c r="E13" s="25" t="s">
        <v>46</v>
      </c>
      <c r="F13" s="12" t="s">
        <v>47</v>
      </c>
      <c r="G13" s="12" t="s">
        <v>48</v>
      </c>
      <c r="H13" s="12" t="s">
        <v>49</v>
      </c>
      <c r="I13" s="12">
        <v>100</v>
      </c>
      <c r="J13" s="14">
        <v>17.64</v>
      </c>
      <c r="K13" s="12">
        <v>350</v>
      </c>
      <c r="L13" s="12" t="s">
        <v>50</v>
      </c>
      <c r="M13" s="12"/>
      <c r="N13" s="14">
        <v>726</v>
      </c>
      <c r="O13" s="12" t="s">
        <v>51</v>
      </c>
      <c r="P13" s="12"/>
      <c r="Q13" s="12"/>
      <c r="R13" s="13" t="s">
        <v>52</v>
      </c>
      <c r="S13" s="12" t="s">
        <v>53</v>
      </c>
      <c r="T13" s="12" t="s">
        <v>54</v>
      </c>
      <c r="U13" s="15" t="s">
        <v>55</v>
      </c>
      <c r="V13" s="12" t="s">
        <v>98</v>
      </c>
      <c r="W13" s="13"/>
      <c r="X13" s="12"/>
      <c r="Y13" s="12" t="s">
        <v>99</v>
      </c>
      <c r="Z13" s="12" t="s">
        <v>58</v>
      </c>
      <c r="AA13" s="12" t="s">
        <v>59</v>
      </c>
      <c r="AB13" s="12">
        <v>1</v>
      </c>
      <c r="AC13" s="16">
        <v>0</v>
      </c>
      <c r="AD13" s="17">
        <v>0</v>
      </c>
      <c r="AE13" s="18">
        <f t="shared" si="1"/>
        <v>0</v>
      </c>
      <c r="AF13" s="18">
        <f t="shared" si="2"/>
        <v>0</v>
      </c>
      <c r="AG13" s="14" t="s">
        <v>100</v>
      </c>
      <c r="AH13" s="14"/>
      <c r="AI13" s="19" t="s">
        <v>61</v>
      </c>
      <c r="AJ13" s="20">
        <v>43889</v>
      </c>
      <c r="AK13" s="21" t="s">
        <v>62</v>
      </c>
      <c r="AL13" s="22">
        <v>928728</v>
      </c>
      <c r="AM13" s="14">
        <v>463085.5</v>
      </c>
      <c r="AN13" s="47">
        <v>43148</v>
      </c>
      <c r="AO13" s="23" t="s">
        <v>63</v>
      </c>
    </row>
    <row r="14" spans="1:41" s="24" customFormat="1" ht="158.4" x14ac:dyDescent="0.25">
      <c r="A14" s="45" t="s">
        <v>104</v>
      </c>
      <c r="B14" s="11" t="s">
        <v>105</v>
      </c>
      <c r="C14" s="12" t="s">
        <v>106</v>
      </c>
      <c r="D14" s="13" t="s">
        <v>45</v>
      </c>
      <c r="E14" s="13" t="s">
        <v>46</v>
      </c>
      <c r="F14" s="12" t="s">
        <v>47</v>
      </c>
      <c r="G14" s="12" t="s">
        <v>48</v>
      </c>
      <c r="H14" s="12" t="s">
        <v>49</v>
      </c>
      <c r="I14" s="12">
        <v>100</v>
      </c>
      <c r="J14" s="14">
        <v>19.399999999999999</v>
      </c>
      <c r="K14" s="12">
        <v>150</v>
      </c>
      <c r="L14" s="12" t="s">
        <v>50</v>
      </c>
      <c r="M14" s="12"/>
      <c r="N14" s="14">
        <v>726</v>
      </c>
      <c r="O14" s="12" t="s">
        <v>51</v>
      </c>
      <c r="P14" s="12"/>
      <c r="Q14" s="12"/>
      <c r="R14" s="13" t="s">
        <v>52</v>
      </c>
      <c r="S14" s="12" t="s">
        <v>53</v>
      </c>
      <c r="T14" s="12" t="s">
        <v>54</v>
      </c>
      <c r="U14" s="15" t="s">
        <v>55</v>
      </c>
      <c r="V14" s="12" t="s">
        <v>98</v>
      </c>
      <c r="W14" s="13"/>
      <c r="X14" s="12"/>
      <c r="Y14" s="12" t="s">
        <v>99</v>
      </c>
      <c r="Z14" s="12" t="s">
        <v>58</v>
      </c>
      <c r="AA14" s="12" t="s">
        <v>59</v>
      </c>
      <c r="AB14" s="12">
        <v>1</v>
      </c>
      <c r="AC14" s="16">
        <v>0</v>
      </c>
      <c r="AD14" s="17">
        <v>0</v>
      </c>
      <c r="AE14" s="18">
        <f t="shared" si="1"/>
        <v>0</v>
      </c>
      <c r="AF14" s="18">
        <f t="shared" si="2"/>
        <v>0</v>
      </c>
      <c r="AG14" s="14" t="s">
        <v>100</v>
      </c>
      <c r="AH14" s="14"/>
      <c r="AI14" s="19" t="s">
        <v>61</v>
      </c>
      <c r="AJ14" s="20">
        <v>43889</v>
      </c>
      <c r="AK14" s="21" t="s">
        <v>62</v>
      </c>
      <c r="AL14" s="22">
        <v>928728</v>
      </c>
      <c r="AM14" s="14">
        <v>463085.5</v>
      </c>
      <c r="AN14" s="47">
        <v>43148</v>
      </c>
      <c r="AO14" s="23" t="s">
        <v>63</v>
      </c>
    </row>
    <row r="15" spans="1:41" s="24" customFormat="1" ht="158.4" x14ac:dyDescent="0.25">
      <c r="A15" s="45" t="s">
        <v>107</v>
      </c>
      <c r="B15" s="11" t="s">
        <v>108</v>
      </c>
      <c r="C15" s="12" t="s">
        <v>109</v>
      </c>
      <c r="D15" s="13" t="s">
        <v>45</v>
      </c>
      <c r="E15" s="13" t="s">
        <v>73</v>
      </c>
      <c r="F15" s="12" t="s">
        <v>47</v>
      </c>
      <c r="G15" s="12" t="s">
        <v>48</v>
      </c>
      <c r="H15" s="12" t="s">
        <v>49</v>
      </c>
      <c r="I15" s="12">
        <v>50</v>
      </c>
      <c r="J15" s="14">
        <v>17.64</v>
      </c>
      <c r="K15" s="12">
        <v>350</v>
      </c>
      <c r="L15" s="12" t="s">
        <v>50</v>
      </c>
      <c r="M15" s="12"/>
      <c r="N15" s="14">
        <v>209</v>
      </c>
      <c r="O15" s="12" t="s">
        <v>51</v>
      </c>
      <c r="P15" s="12"/>
      <c r="Q15" s="12"/>
      <c r="R15" s="13" t="s">
        <v>52</v>
      </c>
      <c r="S15" s="12" t="s">
        <v>53</v>
      </c>
      <c r="T15" s="12" t="s">
        <v>54</v>
      </c>
      <c r="U15" s="15" t="s">
        <v>55</v>
      </c>
      <c r="V15" s="12" t="s">
        <v>98</v>
      </c>
      <c r="W15" s="13"/>
      <c r="X15" s="12"/>
      <c r="Y15" s="12" t="s">
        <v>99</v>
      </c>
      <c r="Z15" s="12" t="s">
        <v>58</v>
      </c>
      <c r="AA15" s="12" t="s">
        <v>59</v>
      </c>
      <c r="AB15" s="12">
        <v>1</v>
      </c>
      <c r="AC15" s="16">
        <v>0</v>
      </c>
      <c r="AD15" s="17">
        <v>0</v>
      </c>
      <c r="AE15" s="18">
        <f t="shared" si="1"/>
        <v>0</v>
      </c>
      <c r="AF15" s="18">
        <f t="shared" si="2"/>
        <v>0</v>
      </c>
      <c r="AG15" s="14" t="s">
        <v>100</v>
      </c>
      <c r="AH15" s="14"/>
      <c r="AI15" s="19" t="s">
        <v>74</v>
      </c>
      <c r="AJ15" s="20">
        <v>43889</v>
      </c>
      <c r="AK15" s="21" t="s">
        <v>62</v>
      </c>
      <c r="AL15" s="22">
        <v>928750</v>
      </c>
      <c r="AM15" s="14">
        <v>281937.67</v>
      </c>
      <c r="AN15" s="47">
        <v>43148</v>
      </c>
      <c r="AO15" s="23" t="s">
        <v>63</v>
      </c>
    </row>
    <row r="16" spans="1:41" s="24" customFormat="1" ht="158.4" x14ac:dyDescent="0.25">
      <c r="A16" s="45" t="s">
        <v>110</v>
      </c>
      <c r="B16" s="11" t="s">
        <v>111</v>
      </c>
      <c r="C16" s="12" t="s">
        <v>112</v>
      </c>
      <c r="D16" s="13" t="s">
        <v>45</v>
      </c>
      <c r="E16" s="13" t="s">
        <v>73</v>
      </c>
      <c r="F16" s="12" t="s">
        <v>47</v>
      </c>
      <c r="G16" s="12" t="s">
        <v>48</v>
      </c>
      <c r="H16" s="12" t="s">
        <v>49</v>
      </c>
      <c r="I16" s="12">
        <v>50</v>
      </c>
      <c r="J16" s="14">
        <v>19.399999999999999</v>
      </c>
      <c r="K16" s="12">
        <v>150</v>
      </c>
      <c r="L16" s="12" t="s">
        <v>50</v>
      </c>
      <c r="M16" s="12"/>
      <c r="N16" s="14">
        <v>209</v>
      </c>
      <c r="O16" s="12" t="s">
        <v>51</v>
      </c>
      <c r="P16" s="12"/>
      <c r="Q16" s="12"/>
      <c r="R16" s="13" t="s">
        <v>52</v>
      </c>
      <c r="S16" s="12" t="s">
        <v>53</v>
      </c>
      <c r="T16" s="12" t="s">
        <v>54</v>
      </c>
      <c r="U16" s="15" t="s">
        <v>55</v>
      </c>
      <c r="V16" s="12" t="s">
        <v>98</v>
      </c>
      <c r="W16" s="13"/>
      <c r="X16" s="12"/>
      <c r="Y16" s="12" t="s">
        <v>99</v>
      </c>
      <c r="Z16" s="12" t="s">
        <v>58</v>
      </c>
      <c r="AA16" s="12" t="s">
        <v>59</v>
      </c>
      <c r="AB16" s="12">
        <v>1</v>
      </c>
      <c r="AC16" s="16">
        <v>0</v>
      </c>
      <c r="AD16" s="17">
        <v>0</v>
      </c>
      <c r="AE16" s="18">
        <f t="shared" si="1"/>
        <v>0</v>
      </c>
      <c r="AF16" s="18">
        <f t="shared" si="2"/>
        <v>0</v>
      </c>
      <c r="AG16" s="14" t="s">
        <v>100</v>
      </c>
      <c r="AH16" s="14"/>
      <c r="AI16" s="19" t="s">
        <v>74</v>
      </c>
      <c r="AJ16" s="20">
        <v>43889</v>
      </c>
      <c r="AK16" s="21" t="s">
        <v>62</v>
      </c>
      <c r="AL16" s="22">
        <v>928750</v>
      </c>
      <c r="AM16" s="14">
        <v>281937.67</v>
      </c>
      <c r="AN16" s="47">
        <v>43148</v>
      </c>
      <c r="AO16" s="23" t="s">
        <v>63</v>
      </c>
    </row>
    <row r="17" spans="1:41" s="24" customFormat="1" ht="171.6" x14ac:dyDescent="0.25">
      <c r="A17" s="45" t="s">
        <v>113</v>
      </c>
      <c r="B17" s="11" t="s">
        <v>114</v>
      </c>
      <c r="C17" s="12" t="s">
        <v>115</v>
      </c>
      <c r="D17" s="13" t="s">
        <v>81</v>
      </c>
      <c r="E17" s="13" t="s">
        <v>82</v>
      </c>
      <c r="F17" s="12" t="s">
        <v>83</v>
      </c>
      <c r="G17" s="12" t="s">
        <v>48</v>
      </c>
      <c r="H17" s="12" t="s">
        <v>49</v>
      </c>
      <c r="I17" s="12">
        <v>400</v>
      </c>
      <c r="J17" s="14">
        <v>1</v>
      </c>
      <c r="K17" s="12">
        <v>150</v>
      </c>
      <c r="L17" s="12" t="s">
        <v>84</v>
      </c>
      <c r="M17" s="12"/>
      <c r="N17" s="14">
        <v>670</v>
      </c>
      <c r="O17" s="12" t="s">
        <v>51</v>
      </c>
      <c r="P17" s="12"/>
      <c r="Q17" s="12"/>
      <c r="R17" s="13" t="s">
        <v>85</v>
      </c>
      <c r="S17" s="12" t="s">
        <v>53</v>
      </c>
      <c r="T17" s="12" t="s">
        <v>86</v>
      </c>
      <c r="U17" s="15" t="s">
        <v>55</v>
      </c>
      <c r="V17" s="12" t="s">
        <v>116</v>
      </c>
      <c r="W17" s="13"/>
      <c r="X17" s="12"/>
      <c r="Y17" s="12" t="s">
        <v>117</v>
      </c>
      <c r="Z17" s="12" t="s">
        <v>58</v>
      </c>
      <c r="AA17" s="12" t="s">
        <v>59</v>
      </c>
      <c r="AB17" s="12">
        <v>1</v>
      </c>
      <c r="AC17" s="16">
        <v>0</v>
      </c>
      <c r="AD17" s="17">
        <v>0</v>
      </c>
      <c r="AE17" s="18">
        <f t="shared" si="1"/>
        <v>0</v>
      </c>
      <c r="AF17" s="18">
        <f t="shared" si="2"/>
        <v>0</v>
      </c>
      <c r="AG17" s="14" t="s">
        <v>100</v>
      </c>
      <c r="AH17" s="14"/>
      <c r="AI17" s="19" t="s">
        <v>89</v>
      </c>
      <c r="AJ17" s="20">
        <v>43707</v>
      </c>
      <c r="AK17" s="21" t="s">
        <v>62</v>
      </c>
      <c r="AL17" s="22">
        <v>930135</v>
      </c>
      <c r="AM17" s="14">
        <v>580508.18000000005</v>
      </c>
      <c r="AN17" s="47">
        <v>43148</v>
      </c>
      <c r="AO17" s="23" t="s">
        <v>63</v>
      </c>
    </row>
    <row r="18" spans="1:41" s="24" customFormat="1" ht="171.6" x14ac:dyDescent="0.25">
      <c r="A18" s="59" t="s">
        <v>118</v>
      </c>
      <c r="B18" s="60" t="s">
        <v>119</v>
      </c>
      <c r="C18" s="61" t="s">
        <v>120</v>
      </c>
      <c r="D18" s="62" t="s">
        <v>81</v>
      </c>
      <c r="E18" s="62" t="s">
        <v>82</v>
      </c>
      <c r="F18" s="61" t="s">
        <v>83</v>
      </c>
      <c r="G18" s="61" t="s">
        <v>48</v>
      </c>
      <c r="H18" s="61" t="s">
        <v>49</v>
      </c>
      <c r="I18" s="61">
        <v>400</v>
      </c>
      <c r="J18" s="63">
        <v>1</v>
      </c>
      <c r="K18" s="61">
        <v>150</v>
      </c>
      <c r="L18" s="61" t="s">
        <v>84</v>
      </c>
      <c r="M18" s="61"/>
      <c r="N18" s="63">
        <v>670</v>
      </c>
      <c r="O18" s="61" t="s">
        <v>51</v>
      </c>
      <c r="P18" s="61"/>
      <c r="Q18" s="61"/>
      <c r="R18" s="62" t="s">
        <v>85</v>
      </c>
      <c r="S18" s="61" t="s">
        <v>53</v>
      </c>
      <c r="T18" s="61" t="s">
        <v>86</v>
      </c>
      <c r="U18" s="64" t="s">
        <v>55</v>
      </c>
      <c r="V18" s="61" t="s">
        <v>116</v>
      </c>
      <c r="W18" s="62"/>
      <c r="X18" s="61"/>
      <c r="Y18" s="61" t="s">
        <v>117</v>
      </c>
      <c r="Z18" s="61" t="s">
        <v>58</v>
      </c>
      <c r="AA18" s="61" t="s">
        <v>59</v>
      </c>
      <c r="AB18" s="61">
        <v>1</v>
      </c>
      <c r="AC18" s="65">
        <v>0</v>
      </c>
      <c r="AD18" s="66">
        <v>0</v>
      </c>
      <c r="AE18" s="67">
        <f t="shared" si="1"/>
        <v>0</v>
      </c>
      <c r="AF18" s="67">
        <f t="shared" si="2"/>
        <v>0</v>
      </c>
      <c r="AG18" s="63" t="s">
        <v>121</v>
      </c>
      <c r="AH18" s="63"/>
      <c r="AI18" s="68" t="s">
        <v>89</v>
      </c>
      <c r="AJ18" s="69">
        <v>43707</v>
      </c>
      <c r="AK18" s="70" t="s">
        <v>62</v>
      </c>
      <c r="AL18" s="71">
        <v>930135</v>
      </c>
      <c r="AM18" s="63">
        <v>580508.18000000005</v>
      </c>
      <c r="AN18" s="72">
        <v>43148</v>
      </c>
      <c r="AO18" s="23" t="s">
        <v>63</v>
      </c>
    </row>
    <row r="19" spans="1:41" s="24" customFormat="1" x14ac:dyDescent="0.25">
      <c r="A19" s="26"/>
      <c r="B19" s="26"/>
      <c r="C19" s="26"/>
      <c r="D19" s="27"/>
      <c r="E19" s="27"/>
      <c r="F19" s="28"/>
      <c r="G19" s="28"/>
      <c r="H19" s="28"/>
      <c r="I19" s="28"/>
      <c r="J19" s="28"/>
      <c r="K19" s="28"/>
      <c r="L19" s="28"/>
      <c r="M19" s="28"/>
      <c r="N19" s="29"/>
      <c r="O19" s="28"/>
      <c r="P19" s="28"/>
      <c r="Q19" s="28"/>
      <c r="R19" s="30"/>
      <c r="S19" s="28"/>
      <c r="T19" s="28"/>
      <c r="U19" s="28"/>
      <c r="V19" s="28"/>
      <c r="W19" s="28"/>
      <c r="X19" s="28"/>
      <c r="Y19" s="31" t="s">
        <v>122</v>
      </c>
      <c r="Z19" s="28"/>
      <c r="AA19" s="28"/>
      <c r="AB19" s="32">
        <f>SUM(AB5:AB18)</f>
        <v>14</v>
      </c>
      <c r="AC19" s="29"/>
      <c r="AD19" s="29">
        <f>SUM(AD5:AD18)</f>
        <v>0</v>
      </c>
      <c r="AE19" s="29">
        <f>SUM(AE5:AE18)</f>
        <v>0</v>
      </c>
      <c r="AF19" s="29">
        <f>SUM(AF5:AF18)</f>
        <v>0</v>
      </c>
      <c r="AG19" s="28"/>
      <c r="AH19" s="28"/>
      <c r="AI19" s="33"/>
      <c r="AJ19" s="28"/>
      <c r="AK19" s="26"/>
      <c r="AM19" s="29"/>
      <c r="AN19" s="28"/>
    </row>
    <row r="20" spans="1:41" s="24" customFormat="1" x14ac:dyDescent="0.25">
      <c r="A20" s="26"/>
      <c r="B20" s="26"/>
      <c r="C20" s="26"/>
      <c r="D20" s="27"/>
      <c r="E20" s="27"/>
      <c r="F20" s="28"/>
      <c r="G20" s="28"/>
      <c r="H20" s="28"/>
      <c r="I20" s="28"/>
      <c r="J20" s="28"/>
      <c r="K20" s="28"/>
      <c r="L20" s="28"/>
      <c r="M20" s="28"/>
      <c r="N20" s="29"/>
      <c r="O20" s="28"/>
      <c r="P20" s="28"/>
      <c r="Q20" s="28"/>
      <c r="R20" s="3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/>
      <c r="AD20" s="29"/>
      <c r="AE20" s="29"/>
      <c r="AF20" s="29"/>
      <c r="AG20" s="28"/>
      <c r="AH20" s="28"/>
      <c r="AI20" s="34"/>
      <c r="AJ20" s="28"/>
      <c r="AK20" s="26"/>
      <c r="AM20" s="29"/>
      <c r="AN20" s="28"/>
    </row>
    <row r="21" spans="1:41" s="24" customFormat="1" ht="17.399999999999999" x14ac:dyDescent="0.25">
      <c r="A21" s="26"/>
      <c r="C21" s="35"/>
      <c r="D21" s="36"/>
      <c r="E21" s="36"/>
      <c r="F21" s="37"/>
      <c r="G21" s="37"/>
      <c r="H21" s="37"/>
      <c r="I21" s="37"/>
      <c r="J21" s="37"/>
      <c r="K21" s="37"/>
      <c r="L21" s="37"/>
      <c r="M21" s="37"/>
      <c r="N21" s="38"/>
      <c r="O21" s="37"/>
      <c r="P21" s="37"/>
      <c r="Q21" s="37"/>
      <c r="R21" s="39"/>
      <c r="S21" s="37"/>
      <c r="T21" s="37"/>
      <c r="U21" s="37"/>
      <c r="V21" s="28"/>
      <c r="W21" s="28"/>
      <c r="X21" s="28"/>
      <c r="Y21" s="28"/>
      <c r="Z21" s="28"/>
      <c r="AA21" s="28"/>
      <c r="AB21" s="28"/>
      <c r="AC21" s="29"/>
      <c r="AD21" s="29"/>
      <c r="AE21" s="29"/>
      <c r="AF21" s="29"/>
      <c r="AG21" s="28"/>
      <c r="AH21" s="28"/>
      <c r="AI21" s="34"/>
      <c r="AJ21" s="28"/>
      <c r="AK21" s="26"/>
      <c r="AM21" s="29"/>
      <c r="AN21" s="28"/>
    </row>
    <row r="22" spans="1:41" s="24" customFormat="1" ht="24" customHeight="1" x14ac:dyDescent="0.25">
      <c r="A22" s="26"/>
      <c r="C22" s="35"/>
      <c r="D22" s="36"/>
      <c r="E22" s="36"/>
      <c r="F22" s="37"/>
      <c r="G22" s="37"/>
      <c r="H22" s="37"/>
      <c r="I22" s="37"/>
      <c r="J22" s="37"/>
      <c r="K22" s="37"/>
      <c r="L22" s="37"/>
      <c r="M22" s="37"/>
      <c r="N22" s="38"/>
      <c r="O22" s="37"/>
      <c r="P22" s="37"/>
      <c r="Q22" s="37"/>
      <c r="R22" s="39"/>
      <c r="S22" s="37"/>
      <c r="T22" s="37"/>
      <c r="U22" s="37"/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8"/>
      <c r="AH22" s="28"/>
      <c r="AI22" s="34"/>
      <c r="AJ22" s="28"/>
      <c r="AK22" s="26"/>
      <c r="AM22" s="29"/>
      <c r="AN22" s="28"/>
    </row>
    <row r="23" spans="1:41" s="24" customFormat="1" ht="17.399999999999999" x14ac:dyDescent="0.3">
      <c r="A23" s="26"/>
      <c r="B23" s="40" t="s">
        <v>123</v>
      </c>
      <c r="C23" s="35"/>
      <c r="D23" s="36"/>
      <c r="E23" s="36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7"/>
      <c r="Q23" s="37"/>
      <c r="R23" s="39"/>
      <c r="S23" s="37"/>
      <c r="T23" s="37"/>
      <c r="U23" s="37"/>
      <c r="V23" s="28"/>
      <c r="W23" s="28"/>
      <c r="X23" s="28"/>
      <c r="Y23" s="28"/>
      <c r="Z23" s="28"/>
      <c r="AA23" s="28"/>
      <c r="AB23" s="28"/>
      <c r="AC23" s="29"/>
      <c r="AD23" s="29"/>
      <c r="AE23" s="29"/>
      <c r="AF23" s="29"/>
      <c r="AG23" s="28"/>
      <c r="AH23" s="28"/>
      <c r="AI23" s="34"/>
      <c r="AJ23" s="28"/>
      <c r="AK23" s="26"/>
      <c r="AM23" s="29"/>
      <c r="AN23" s="28"/>
    </row>
    <row r="24" spans="1:41" s="24" customFormat="1" ht="17.399999999999999" x14ac:dyDescent="0.25">
      <c r="A24" s="26"/>
      <c r="C24" s="41"/>
      <c r="D24" s="36"/>
      <c r="E24" s="36"/>
      <c r="F24" s="37"/>
      <c r="G24" s="37"/>
      <c r="H24" s="37"/>
      <c r="I24" s="37"/>
      <c r="J24" s="37"/>
      <c r="K24" s="37"/>
      <c r="L24" s="37"/>
      <c r="M24" s="37"/>
      <c r="N24" s="38"/>
      <c r="O24" s="37"/>
      <c r="P24" s="37"/>
      <c r="Q24" s="37"/>
      <c r="R24" s="39"/>
      <c r="S24" s="37"/>
      <c r="T24" s="37"/>
      <c r="U24" s="37"/>
      <c r="V24" s="28"/>
      <c r="W24" s="28"/>
      <c r="X24" s="28"/>
      <c r="Y24" s="28"/>
      <c r="Z24" s="28"/>
      <c r="AA24" s="28"/>
      <c r="AB24" s="28"/>
      <c r="AC24" s="29"/>
      <c r="AD24" s="29"/>
      <c r="AE24" s="29"/>
      <c r="AF24" s="29"/>
      <c r="AG24" s="28"/>
      <c r="AH24" s="28"/>
      <c r="AI24" s="34"/>
      <c r="AJ24" s="28"/>
      <c r="AK24" s="26"/>
      <c r="AM24" s="29"/>
      <c r="AN24" s="28"/>
    </row>
    <row r="25" spans="1:41" s="24" customFormat="1" ht="17.399999999999999" x14ac:dyDescent="0.25">
      <c r="A25" s="26"/>
      <c r="B25" s="41" t="s">
        <v>124</v>
      </c>
      <c r="C25" s="35"/>
      <c r="D25" s="36"/>
      <c r="E25" s="36"/>
      <c r="F25" s="37"/>
      <c r="G25" s="37"/>
      <c r="H25" s="37"/>
      <c r="I25" s="37"/>
      <c r="J25" s="37"/>
      <c r="K25" s="37"/>
      <c r="L25" s="37"/>
      <c r="M25" s="37"/>
      <c r="N25" s="38"/>
      <c r="O25" s="37"/>
      <c r="P25" s="37"/>
      <c r="Q25" s="37"/>
      <c r="R25" s="39"/>
      <c r="S25" s="37"/>
      <c r="T25" s="37"/>
      <c r="U25" s="37"/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8"/>
      <c r="AH25" s="28"/>
      <c r="AI25" s="34"/>
      <c r="AJ25" s="28"/>
      <c r="AK25" s="26"/>
      <c r="AM25" s="29"/>
      <c r="AN25" s="28"/>
    </row>
    <row r="26" spans="1:41" s="24" customFormat="1" ht="17.399999999999999" x14ac:dyDescent="0.25">
      <c r="A26" s="26"/>
      <c r="B26" s="41" t="s">
        <v>125</v>
      </c>
      <c r="C26" s="35"/>
      <c r="D26" s="36"/>
      <c r="E26" s="36"/>
      <c r="F26" s="37"/>
      <c r="G26" s="37"/>
      <c r="H26" s="37"/>
      <c r="I26" s="37"/>
      <c r="J26" s="37"/>
      <c r="K26" s="37"/>
      <c r="L26" s="37"/>
      <c r="M26" s="37"/>
      <c r="N26" s="38"/>
      <c r="O26" s="37"/>
      <c r="P26" s="37"/>
      <c r="Q26" s="37"/>
      <c r="R26" s="39"/>
      <c r="S26" s="37"/>
      <c r="T26" s="37"/>
      <c r="U26" s="37"/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41" t="s">
        <v>126</v>
      </c>
      <c r="AH26" s="28"/>
      <c r="AI26" s="42"/>
      <c r="AJ26" s="28"/>
      <c r="AK26" s="26"/>
      <c r="AM26" s="29"/>
      <c r="AN26" s="28"/>
    </row>
    <row r="27" spans="1:41" s="24" customFormat="1" ht="17.399999999999999" x14ac:dyDescent="0.25">
      <c r="A27" s="26"/>
      <c r="B27" s="41" t="s">
        <v>127</v>
      </c>
      <c r="C27" s="35"/>
      <c r="D27" s="36"/>
      <c r="E27" s="36"/>
      <c r="F27" s="37"/>
      <c r="G27" s="37"/>
      <c r="H27" s="37"/>
      <c r="I27" s="37"/>
      <c r="J27" s="37"/>
      <c r="K27" s="37"/>
      <c r="L27" s="37"/>
      <c r="M27" s="37"/>
      <c r="N27" s="38"/>
      <c r="O27" s="37"/>
      <c r="P27" s="37"/>
      <c r="Q27" s="37"/>
      <c r="R27" s="39"/>
      <c r="S27" s="37"/>
      <c r="T27" s="37"/>
      <c r="U27" s="37"/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8"/>
      <c r="AH27" s="28"/>
      <c r="AI27" s="34"/>
      <c r="AJ27" s="28"/>
      <c r="AK27" s="26"/>
      <c r="AM27" s="29"/>
      <c r="AN27" s="28"/>
    </row>
    <row r="28" spans="1:41" s="24" customFormat="1" ht="17.399999999999999" x14ac:dyDescent="0.25">
      <c r="A28" s="26"/>
      <c r="B28" s="41" t="s">
        <v>128</v>
      </c>
      <c r="C28" s="26"/>
      <c r="D28" s="27"/>
      <c r="E28" s="27"/>
      <c r="F28" s="28"/>
      <c r="G28" s="28"/>
      <c r="H28" s="28"/>
      <c r="I28" s="28"/>
      <c r="J28" s="28"/>
      <c r="K28" s="28"/>
      <c r="L28" s="28"/>
      <c r="M28" s="28"/>
      <c r="N28" s="29"/>
      <c r="O28" s="28"/>
      <c r="P28" s="28"/>
      <c r="Q28" s="28"/>
      <c r="R28" s="30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8"/>
      <c r="AH28" s="28"/>
      <c r="AI28" s="34"/>
      <c r="AJ28" s="28"/>
      <c r="AK28" s="26"/>
      <c r="AM28" s="29"/>
      <c r="AN28" s="28"/>
    </row>
    <row r="29" spans="1:41" s="24" customFormat="1" ht="17.399999999999999" x14ac:dyDescent="0.25">
      <c r="A29" s="26"/>
      <c r="B29" s="41" t="s">
        <v>129</v>
      </c>
      <c r="C29" s="26"/>
      <c r="D29" s="27"/>
      <c r="E29" s="27"/>
      <c r="F29" s="28"/>
      <c r="G29" s="28"/>
      <c r="H29" s="28"/>
      <c r="I29" s="28"/>
      <c r="J29" s="28"/>
      <c r="K29" s="28"/>
      <c r="L29" s="28"/>
      <c r="M29" s="28"/>
      <c r="N29" s="29"/>
      <c r="O29" s="28"/>
      <c r="P29" s="28"/>
      <c r="Q29" s="28"/>
      <c r="R29" s="30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9"/>
      <c r="AD29" s="29"/>
      <c r="AE29" s="29"/>
      <c r="AF29" s="29"/>
      <c r="AG29" s="28"/>
      <c r="AH29" s="28"/>
      <c r="AI29" s="34"/>
      <c r="AJ29" s="28"/>
      <c r="AK29" s="26"/>
      <c r="AM29" s="29"/>
      <c r="AN29" s="28"/>
    </row>
    <row r="30" spans="1:41" ht="17.399999999999999" x14ac:dyDescent="0.25">
      <c r="B30" s="41" t="s">
        <v>130</v>
      </c>
    </row>
    <row r="31" spans="1:41" s="1" customFormat="1" ht="17.399999999999999" x14ac:dyDescent="0.25">
      <c r="B31" s="41" t="s">
        <v>131</v>
      </c>
      <c r="D31" s="2"/>
      <c r="E31" s="2"/>
      <c r="F31" s="3"/>
      <c r="G31" s="3"/>
      <c r="H31" s="3"/>
      <c r="I31" s="3"/>
      <c r="J31" s="3"/>
      <c r="K31" s="3"/>
      <c r="L31" s="3"/>
      <c r="M31" s="3"/>
      <c r="N31" s="4"/>
      <c r="O31" s="3"/>
      <c r="P31" s="3"/>
      <c r="Q31" s="3"/>
      <c r="R31" s="5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3"/>
      <c r="AH31" s="3"/>
      <c r="AI31" s="43"/>
      <c r="AJ31" s="3"/>
      <c r="AL31"/>
      <c r="AM31" s="4"/>
      <c r="AN31" s="3"/>
      <c r="AO31"/>
    </row>
  </sheetData>
  <pageMargins left="0.23622047244094491" right="0.11" top="0.72" bottom="0.39370078740157483" header="0.46" footer="0.19685039370078741"/>
  <pageSetup paperSize="9" scale="16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Август К002</vt:lpstr>
      <vt:lpstr>'Август К002'!Заголовки_для_печати</vt:lpstr>
      <vt:lpstr>'Август К002'!Область_печати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2017-08-23T12:46:58Z</dcterms:created>
  <dcterms:modified xsi:type="dcterms:W3CDTF">2018-07-11T15:51:38Z</dcterms:modified>
</cp:coreProperties>
</file>