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228" windowWidth="14592" windowHeight="12600"/>
  </bookViews>
  <sheets>
    <sheet name="Лист1" sheetId="1" r:id="rId1"/>
    <sheet name="Лист2" sheetId="2" r:id="rId2"/>
  </sheets>
  <definedNames>
    <definedName name="_xlnm._FilterDatabase" localSheetId="0" hidden="1">Лист1!$A$5:$AL$7</definedName>
    <definedName name="_xlnm.Print_Titles" localSheetId="0">Лист1!$4:$5</definedName>
    <definedName name="_xlnm.Print_Area" localSheetId="0">Лист1!$A$1:$AK$24</definedName>
  </definedNames>
  <calcPr calcId="162913"/>
</workbook>
</file>

<file path=xl/calcChain.xml><?xml version="1.0" encoding="utf-8"?>
<calcChain xmlns="http://schemas.openxmlformats.org/spreadsheetml/2006/main">
  <c r="AA8" i="1" l="1"/>
  <c r="AC7" i="1" l="1"/>
  <c r="AE7" i="1" s="1"/>
  <c r="AD7" i="1" s="1"/>
  <c r="AC6" i="1"/>
  <c r="AE6" i="1" s="1"/>
  <c r="AI7" i="1"/>
  <c r="AI6" i="1"/>
  <c r="AD6" i="1" l="1"/>
  <c r="AD8" i="1" s="1"/>
  <c r="AE8" i="1"/>
</calcChain>
</file>

<file path=xl/sharedStrings.xml><?xml version="1.0" encoding="utf-8"?>
<sst xmlns="http://schemas.openxmlformats.org/spreadsheetml/2006/main" count="82" uniqueCount="64">
  <si>
    <t>Идентификатор</t>
  </si>
  <si>
    <t>Маркировка арматуры</t>
  </si>
  <si>
    <t>Наименование</t>
  </si>
  <si>
    <t>Тип</t>
  </si>
  <si>
    <t>Класс и группа безопас-ности изделия по НП-68-05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</si>
  <si>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</si>
  <si>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</si>
  <si>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</si>
  <si>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</si>
  <si>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</si>
  <si>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</si>
  <si>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</si>
  <si>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</si>
  <si>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</si>
  <si>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</si>
  <si>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</si>
  <si>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</si>
  <si>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</si>
  <si>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</si>
  <si>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</si>
  <si>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</si>
  <si>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</si>
  <si>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</si>
  <si>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</si>
  <si>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</si>
  <si>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</si>
  <si>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</si>
  <si>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</si>
  <si>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</si>
  <si>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</si>
  <si>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</si>
  <si>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</si>
  <si>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</si>
  <si>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</si>
  <si>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Категория ОК</t>
  </si>
  <si>
    <t>-</t>
  </si>
  <si>
    <t>Оборудование</t>
  </si>
  <si>
    <t>Фланцевое, с комплектом ответных фланцев, крепежа и прокладок</t>
  </si>
  <si>
    <t>угл</t>
  </si>
  <si>
    <t>1,6</t>
  </si>
  <si>
    <t>техническая вода</t>
  </si>
  <si>
    <t>Отдел гидротехнических сооружений, водоснабжения и канализации бюро комплексного проектирования №2</t>
  </si>
  <si>
    <t>2.ИСУП.104337943</t>
  </si>
  <si>
    <t>10SGD72AA121</t>
  </si>
  <si>
    <t>Затвор дисковый с ответными фланцами,крепежом и прокладочным материалом</t>
  </si>
  <si>
    <t>Электромагнитный привод НО</t>
  </si>
  <si>
    <t>0,16</t>
  </si>
  <si>
    <t>БЛ-05888пм (п.-17)</t>
  </si>
  <si>
    <t>БЛ-00844</t>
  </si>
  <si>
    <t>БЛ-00845</t>
  </si>
  <si>
    <t>II</t>
  </si>
  <si>
    <t>Кабельные тоннели коммуникаций (11UBZ+14UBZ, 10URZ, 15UBZ, 10USZ, 10UJZ) бл.1</t>
  </si>
  <si>
    <t>2.ИСУП.104337947</t>
  </si>
  <si>
    <t>10SGD72AA116</t>
  </si>
  <si>
    <t>Срок доставки</t>
  </si>
  <si>
    <t>Сумма НДС, руб.</t>
  </si>
  <si>
    <t>Примечание: 1. Фланцевая и межфланцевая арматура поставляется комплектно с ответными фланцами, крепежом и прокладками
                      2. По техническим характеристикам трубопроводной арматуры допускается процентное отклонение от требуемого значения массы  на ±10% и процентное отклонение от требуемого значения мощности встроенного электропривода арматуры на -10%.</t>
  </si>
  <si>
    <t xml:space="preserve">Приложение № 1 к договору №______________от ___________ </t>
  </si>
  <si>
    <t>От Покупателя</t>
  </si>
  <si>
    <t>От Поставщика</t>
  </si>
  <si>
    <t>По типу ЗДО.150.16.01.1211</t>
  </si>
  <si>
    <t>По типу SG 07.1</t>
  </si>
  <si>
    <t>По типу ТУ 3741-008-55377430-2008</t>
  </si>
  <si>
    <t>Спецификация. Поставка затворов дисковых DN150 для сооружения энергоблока №1 Белорусской АЭС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</si>
</sst>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dd/mm/yy;@"/>
  </numFmts>
  <fonts count="26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12"/>
      <name val="Arial Cyr"/>
      <charset val="20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6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7" borderId="1" applyNumberFormat="0" applyAlignment="0" applyProtection="0"/>
    <xf numFmtId="0" fontId="7" fillId="20" borderId="2" applyNumberFormat="0" applyAlignment="0" applyProtection="0"/>
    <xf numFmtId="0" fontId="8" fillId="20" borderId="1" applyNumberFormat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3" fillId="21" borderId="7" applyNumberFormat="0" applyAlignment="0" applyProtection="0"/>
    <xf numFmtId="0" fontId="14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23" fillId="0" borderId="0"/>
    <xf numFmtId="0" fontId="1" fillId="0" borderId="0"/>
    <xf numFmtId="0" fontId="16" fillId="0" borderId="0"/>
    <xf numFmtId="0" fontId="17" fillId="3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23" borderId="8" applyNumberFormat="0" applyFont="0" applyAlignment="0" applyProtection="0"/>
    <xf numFmtId="0" fontId="19" fillId="0" borderId="9" applyNumberFormat="0" applyFill="0" applyAlignment="0" applyProtection="0"/>
    <xf numFmtId="0" fontId="3" fillId="0" borderId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</cellStyleXfs>
  <cellXfs count="72">
    <xf numFmtId="0" fontId="0" fillId="0" borderId="0" xfId="0"/>
    <xf numFmtId="0" fontId="2" fillId="0" borderId="13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2" fillId="24" borderId="13" xfId="0" applyNumberFormat="1" applyFont="1" applyFill="1" applyBorder="1" applyAlignment="1">
      <alignment horizontal="center" vertical="center" wrapText="1"/>
    </xf>
    <xf numFmtId="49" fontId="1" fillId="24" borderId="0" xfId="0" applyNumberFormat="1" applyFont="1" applyFill="1" applyAlignment="1">
      <alignment horizontal="center" vertical="center" wrapText="1"/>
    </xf>
    <xf numFmtId="0" fontId="0" fillId="0" borderId="0" xfId="0" applyNumberFormat="1" applyAlignment="1">
      <alignment horizontal="center" wrapText="1"/>
    </xf>
    <xf numFmtId="43" fontId="1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49" fontId="1" fillId="0" borderId="0" xfId="0" applyNumberFormat="1" applyFont="1" applyFill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25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25" fillId="0" borderId="0" xfId="0" applyFont="1"/>
    <xf numFmtId="0" fontId="0" fillId="0" borderId="10" xfId="0" applyFont="1" applyBorder="1" applyAlignment="1">
      <alignment horizontal="center" vertical="center" wrapText="1"/>
    </xf>
    <xf numFmtId="49" fontId="0" fillId="0" borderId="10" xfId="0" applyNumberFormat="1" applyFont="1" applyBorder="1" applyAlignment="1">
      <alignment horizontal="center" vertical="center" wrapText="1"/>
    </xf>
    <xf numFmtId="43" fontId="1" fillId="0" borderId="0" xfId="0" applyNumberFormat="1" applyFont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textRotation="90" wrapText="1"/>
    </xf>
    <xf numFmtId="49" fontId="2" fillId="0" borderId="18" xfId="0" applyNumberFormat="1" applyFont="1" applyFill="1" applyBorder="1" applyAlignment="1">
      <alignment horizontal="center" vertical="center" textRotation="90" wrapText="1"/>
    </xf>
    <xf numFmtId="0" fontId="2" fillId="0" borderId="18" xfId="0" applyFont="1" applyFill="1" applyBorder="1" applyAlignment="1">
      <alignment horizontal="center" vertical="center" textRotation="90" wrapText="1"/>
    </xf>
    <xf numFmtId="0" fontId="2" fillId="24" borderId="18" xfId="0" applyFont="1" applyFill="1" applyBorder="1" applyAlignment="1">
      <alignment horizontal="center" vertical="center" textRotation="90" wrapText="1"/>
    </xf>
    <xf numFmtId="0" fontId="2" fillId="0" borderId="18" xfId="37" applyFont="1" applyFill="1" applyBorder="1" applyAlignment="1">
      <alignment horizontal="center" vertical="center" textRotation="90" wrapText="1"/>
    </xf>
    <xf numFmtId="2" fontId="2" fillId="0" borderId="18" xfId="0" applyNumberFormat="1" applyFont="1" applyFill="1" applyBorder="1" applyAlignment="1">
      <alignment horizontal="center" vertical="center" textRotation="90" wrapText="1"/>
    </xf>
    <xf numFmtId="0" fontId="2" fillId="0" borderId="19" xfId="0" applyFont="1" applyFill="1" applyBorder="1" applyAlignment="1">
      <alignment horizontal="center" vertical="center" textRotation="90" wrapText="1"/>
    </xf>
    <xf numFmtId="49" fontId="2" fillId="0" borderId="18" xfId="38" applyNumberFormat="1" applyFont="1" applyFill="1" applyBorder="1" applyAlignment="1">
      <alignment horizontal="center" vertical="center" textRotation="90" wrapText="1"/>
    </xf>
    <xf numFmtId="0" fontId="2" fillId="0" borderId="18" xfId="0" applyNumberFormat="1" applyFont="1" applyFill="1" applyBorder="1" applyAlignment="1">
      <alignment horizontal="center" vertical="center" textRotation="90" wrapText="1"/>
    </xf>
    <xf numFmtId="164" fontId="22" fillId="0" borderId="18" xfId="0" applyNumberFormat="1" applyFont="1" applyFill="1" applyBorder="1" applyAlignment="1">
      <alignment horizontal="center" vertical="center" textRotation="90" wrapText="1"/>
    </xf>
    <xf numFmtId="49" fontId="2" fillId="0" borderId="19" xfId="0" applyNumberFormat="1" applyFont="1" applyFill="1" applyBorder="1" applyAlignment="1">
      <alignment horizontal="center" vertical="center" textRotation="90" wrapText="1"/>
    </xf>
    <xf numFmtId="0" fontId="1" fillId="0" borderId="15" xfId="0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center" vertical="center" wrapText="1"/>
    </xf>
    <xf numFmtId="49" fontId="0" fillId="0" borderId="13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2" fontId="1" fillId="0" borderId="13" xfId="0" applyNumberFormat="1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43" fontId="1" fillId="0" borderId="13" xfId="0" applyNumberFormat="1" applyFont="1" applyBorder="1" applyAlignment="1">
      <alignment horizontal="center" vertical="center" wrapText="1"/>
    </xf>
    <xf numFmtId="0" fontId="1" fillId="0" borderId="13" xfId="0" applyNumberFormat="1" applyFont="1" applyBorder="1" applyAlignment="1">
      <alignment horizontal="center" vertical="center" wrapText="1"/>
    </xf>
    <xf numFmtId="14" fontId="1" fillId="0" borderId="13" xfId="0" applyNumberFormat="1" applyFont="1" applyBorder="1" applyAlignment="1">
      <alignment horizontal="center" vertical="center" wrapText="1"/>
    </xf>
    <xf numFmtId="49" fontId="1" fillId="0" borderId="16" xfId="0" applyNumberFormat="1" applyFont="1" applyBorder="1" applyAlignment="1">
      <alignment horizontal="center" vertical="center" wrapText="1"/>
    </xf>
    <xf numFmtId="49" fontId="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49" fontId="25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49" fontId="24" fillId="0" borderId="0" xfId="0" applyNumberFormat="1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</cellXfs>
  <cellStyles count="46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 2" xfId="36"/>
    <cellStyle name="Обычный_Атоммашэкспорт" xfId="37"/>
    <cellStyle name="Обычный_СПЛАВ" xfId="38"/>
    <cellStyle name="Плохой" xfId="39" builtinId="27" customBuiltin="1"/>
    <cellStyle name="Пояснение" xfId="40" builtinId="53" customBuiltin="1"/>
    <cellStyle name="Примечание" xfId="41" builtinId="10" customBuiltin="1"/>
    <cellStyle name="Связанная ячейка" xfId="42" builtinId="24" customBuiltin="1"/>
    <cellStyle name="Стиль 1" xfId="43"/>
    <cellStyle name="Текст предупреждения" xfId="44" builtinId="11" customBuiltin="1"/>
    <cellStyle name="Хороший" xfId="45" builtinId="26" customBuiltin="1"/>
  </cellStyles>
  <dxfs count="3"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4:AK7" totalsRowShown="0" headerRowBorderDxfId="2" tableBorderDxfId="1" totalsRowBorderDxfId="0">
  <autoFilter ref="A4:AK7"/>
  <tableColumns count="37">
    <tableColumn id="1" name="№ п/п"/>
    <tableColumn id="2" name="Идентификатор"/>
    <tableColumn id="3" name="Маркировка арматуры"/>
    <tableColumn id="4" name="Наименование"/>
    <tableColumn id="5" name="Тип"/>
    <tableColumn id="6" name="Класс и группа безопас-ности изделия по НП-68-05"/>
    <tableColumn id="7" name="Категория ОК"/>
    <tableColumn id="8" name="Оборудование/Материалы"/>
    <tableColumn id="9" name="DN(арматуры), мм"/>
    <tableColumn id="10" name="Pp (арматура АЭС), Pу (общепром. арматура), МПа"/>
    <tableColumn id="11" name="Tp(арматуры), °С"/>
    <tableColumn id="12" name="Рабочая среда"/>
    <tableColumn id="13" name="Kv,м3/ч(для регулиру-ющих клапанов)"/>
    <tableColumn id="14" name="Масса,кг"/>
    <tableColumn id="15" name="Способ управления"/>
    <tableColumn id="16" name="Тип электропривода"/>
    <tableColumn id="17" name="Мощность электро-двигателя, кВт"/>
    <tableColumn id="18" name="Материал корпуса арматуры"/>
    <tableColumn id="19" name="Способ присоединения"/>
    <tableColumn id="20" name="ТУ"/>
    <tableColumn id="21" name="Смета №"/>
    <tableColumn id="22" name="Номер чертежа"/>
    <tableColumn id="23" name="Позиция по спецификации чертежа"/>
    <tableColumn id="24" name="Номер з/сп"/>
    <tableColumn id="25" name="Класс и группа трубопровода"/>
    <tableColumn id="26" name="Категория сейсмостойкос-ти трубопровода"/>
    <tableColumn id="27" name="Количество, шт"/>
    <tableColumn id="28" name="Цена за ед., без НДС, руб."/>
    <tableColumn id="29" name="Сумма без НДС, руб.">
      <calculatedColumnFormula>ROUND(AB5*AA5,2)</calculatedColumnFormula>
    </tableColumn>
    <tableColumn id="30" name="Сумма НДС, руб.">
      <calculatedColumnFormula>AE5-AC5</calculatedColumnFormula>
    </tableColumn>
    <tableColumn id="31" name="Сумма с НДС, руб.">
      <calculatedColumnFormula>ROUND(AC5*1.18,2)</calculatedColumnFormula>
    </tableColumn>
    <tableColumn id="32" name="Объект проектирования"/>
    <tableColumn id="33" name="Завод-изготовитель"/>
    <tableColumn id="34" name="Примечание"/>
    <tableColumn id="35" name="Срок поставки">
      <calculatedColumnFormula>AJ5-10</calculatedColumnFormula>
    </tableColumn>
    <tableColumn id="36" name="Срок доставки"/>
    <tableColumn id="37" name="Разработчик РД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24"/>
  <sheetViews>
    <sheetView tabSelected="1" view="pageBreakPreview" zoomScale="75" zoomScaleNormal="100" workbookViewId="0">
      <selection activeCell="A4" sqref="A4:AK7"/>
    </sheetView>
  </sheetViews>
  <sheetFormatPr defaultRowHeight="13.2" x14ac:dyDescent="0.25"/>
  <cols>
    <col min="1" max="1" width="8.5546875" style="4" customWidth="1"/>
    <col min="2" max="2" width="18.33203125" style="5" customWidth="1"/>
    <col min="3" max="3" width="25.21875" style="5" customWidth="1"/>
    <col min="4" max="4" width="32" style="5" customWidth="1"/>
    <col min="5" max="5" width="21" style="16" customWidth="1"/>
    <col min="6" max="6" width="52.44140625" style="4" customWidth="1"/>
    <col min="7" max="7" width="16.109375" style="4" customWidth="1"/>
    <col min="8" max="8" width="29.21875" style="4" customWidth="1"/>
    <col min="9" max="9" width="20.33203125" style="4" customWidth="1"/>
    <col min="10" max="10" width="52" style="4" customWidth="1"/>
    <col min="11" max="11" width="19.44140625" style="4" customWidth="1"/>
    <col min="12" max="12" width="17.77734375" style="4" customWidth="1"/>
    <col min="13" max="13" width="40.109375" style="4" customWidth="1"/>
    <col min="14" max="14" width="11.44140625" style="6" customWidth="1"/>
    <col min="15" max="15" width="22.33203125" style="4" customWidth="1"/>
    <col min="16" max="16" width="23.109375" style="4" customWidth="1"/>
    <col min="17" max="17" width="36" style="4" customWidth="1"/>
    <col min="18" max="18" width="31.21875" style="4" customWidth="1"/>
    <col min="19" max="19" width="25.88671875" style="4" customWidth="1"/>
    <col min="20" max="20" width="16.6640625" style="4" customWidth="1"/>
    <col min="21" max="21" width="25.109375" style="4" customWidth="1"/>
    <col min="22" max="22" width="18.109375" style="4" customWidth="1"/>
    <col min="23" max="23" width="38.21875" style="4" customWidth="1"/>
    <col min="24" max="24" width="13.6640625" style="4" customWidth="1"/>
    <col min="25" max="25" width="31.88671875" style="4" customWidth="1"/>
    <col min="26" max="26" width="45" style="4" customWidth="1"/>
    <col min="27" max="27" width="17.88671875" style="4" customWidth="1"/>
    <col min="28" max="28" width="28.77734375" style="6" customWidth="1"/>
    <col min="29" max="29" width="23" style="6" customWidth="1"/>
    <col min="30" max="30" width="19" style="6" customWidth="1"/>
    <col min="31" max="31" width="20.5546875" style="6" customWidth="1"/>
    <col min="32" max="32" width="26.77734375" style="4" customWidth="1"/>
    <col min="33" max="33" width="33.88671875" style="4" customWidth="1"/>
    <col min="34" max="34" width="30.88671875" style="8" customWidth="1"/>
    <col min="35" max="36" width="17.21875" style="4" customWidth="1"/>
    <col min="37" max="37" width="37.33203125" style="5" customWidth="1"/>
    <col min="38" max="38" width="21.6640625" style="14" customWidth="1"/>
  </cols>
  <sheetData>
    <row r="1" spans="1:38" x14ac:dyDescent="0.25">
      <c r="E1" s="5"/>
      <c r="F1" s="5"/>
    </row>
    <row r="2" spans="1:38" s="36" customFormat="1" ht="15" x14ac:dyDescent="0.25">
      <c r="A2" s="33"/>
      <c r="B2" s="68" t="s">
        <v>63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4"/>
      <c r="AC2" s="34"/>
      <c r="AD2" s="34"/>
      <c r="AE2" s="34"/>
      <c r="AF2" s="33"/>
      <c r="AG2" s="69" t="s">
        <v>57</v>
      </c>
      <c r="AH2" s="69"/>
      <c r="AI2" s="69"/>
      <c r="AJ2" s="69"/>
      <c r="AK2" s="69"/>
      <c r="AL2" s="35"/>
    </row>
    <row r="3" spans="1:38" x14ac:dyDescent="0.25">
      <c r="A3"/>
      <c r="B3" s="3"/>
      <c r="C3"/>
      <c r="D3"/>
      <c r="E3"/>
      <c r="F3"/>
      <c r="G3"/>
      <c r="H3"/>
      <c r="I3"/>
      <c r="J3"/>
      <c r="K3"/>
      <c r="L3"/>
      <c r="M3"/>
      <c r="N3" s="7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 s="17"/>
      <c r="AI3"/>
      <c r="AJ3"/>
      <c r="AK3" s="3"/>
    </row>
    <row r="4" spans="1:38" ht="158.25" customHeight="1" x14ac:dyDescent="0.25">
      <c r="A4" s="44" t="s">
        <v>27</v>
      </c>
      <c r="B4" s="45" t="s">
        <v>0</v>
      </c>
      <c r="C4" s="46" t="s">
        <v>1</v>
      </c>
      <c r="D4" s="46" t="s">
        <v>2</v>
      </c>
      <c r="E4" s="47" t="s">
        <v>3</v>
      </c>
      <c r="F4" s="46" t="s">
        <v>4</v>
      </c>
      <c r="G4" s="46" t="s">
        <v>34</v>
      </c>
      <c r="H4" s="46" t="s">
        <v>5</v>
      </c>
      <c r="I4" s="45" t="s">
        <v>6</v>
      </c>
      <c r="J4" s="45" t="s">
        <v>7</v>
      </c>
      <c r="K4" s="46" t="s">
        <v>8</v>
      </c>
      <c r="L4" s="46" t="s">
        <v>9</v>
      </c>
      <c r="M4" s="48" t="s">
        <v>32</v>
      </c>
      <c r="N4" s="49" t="s">
        <v>10</v>
      </c>
      <c r="O4" s="46" t="s">
        <v>11</v>
      </c>
      <c r="P4" s="46" t="s">
        <v>31</v>
      </c>
      <c r="Q4" s="50" t="s">
        <v>12</v>
      </c>
      <c r="R4" s="46" t="s">
        <v>13</v>
      </c>
      <c r="S4" s="44" t="s">
        <v>14</v>
      </c>
      <c r="T4" s="44" t="s">
        <v>15</v>
      </c>
      <c r="U4" s="46" t="s">
        <v>16</v>
      </c>
      <c r="V4" s="46" t="s">
        <v>17</v>
      </c>
      <c r="W4" s="46" t="s">
        <v>18</v>
      </c>
      <c r="X4" s="46" t="s">
        <v>19</v>
      </c>
      <c r="Y4" s="46" t="s">
        <v>20</v>
      </c>
      <c r="Z4" s="46" t="s">
        <v>21</v>
      </c>
      <c r="AA4" s="46" t="s">
        <v>22</v>
      </c>
      <c r="AB4" s="51" t="s">
        <v>28</v>
      </c>
      <c r="AC4" s="51" t="s">
        <v>29</v>
      </c>
      <c r="AD4" s="51" t="s">
        <v>55</v>
      </c>
      <c r="AE4" s="51" t="s">
        <v>30</v>
      </c>
      <c r="AF4" s="45" t="s">
        <v>23</v>
      </c>
      <c r="AG4" s="46" t="s">
        <v>24</v>
      </c>
      <c r="AH4" s="52" t="s">
        <v>25</v>
      </c>
      <c r="AI4" s="53" t="s">
        <v>33</v>
      </c>
      <c r="AJ4" s="53" t="s">
        <v>54</v>
      </c>
      <c r="AK4" s="54" t="s">
        <v>26</v>
      </c>
    </row>
    <row r="5" spans="1:38" ht="14.25" customHeight="1" x14ac:dyDescent="0.25">
      <c r="A5" s="40">
        <v>1</v>
      </c>
      <c r="B5" s="1">
        <v>2</v>
      </c>
      <c r="C5" s="2">
        <v>3</v>
      </c>
      <c r="D5" s="1">
        <v>4</v>
      </c>
      <c r="E5" s="15">
        <v>5</v>
      </c>
      <c r="F5" s="1">
        <v>6</v>
      </c>
      <c r="G5" s="1">
        <v>7</v>
      </c>
      <c r="H5" s="1">
        <v>8</v>
      </c>
      <c r="I5" s="1">
        <v>9</v>
      </c>
      <c r="J5" s="1">
        <v>10</v>
      </c>
      <c r="K5" s="1">
        <v>11</v>
      </c>
      <c r="L5" s="1">
        <v>12</v>
      </c>
      <c r="M5" s="1">
        <v>13</v>
      </c>
      <c r="N5" s="1">
        <v>14</v>
      </c>
      <c r="O5" s="1">
        <v>15</v>
      </c>
      <c r="P5" s="1">
        <v>16</v>
      </c>
      <c r="Q5" s="1">
        <v>17</v>
      </c>
      <c r="R5" s="1">
        <v>18</v>
      </c>
      <c r="S5" s="1">
        <v>19</v>
      </c>
      <c r="T5" s="1">
        <v>20</v>
      </c>
      <c r="U5" s="1">
        <v>21</v>
      </c>
      <c r="V5" s="1">
        <v>22</v>
      </c>
      <c r="W5" s="1">
        <v>23</v>
      </c>
      <c r="X5" s="1">
        <v>24</v>
      </c>
      <c r="Y5" s="1">
        <v>25</v>
      </c>
      <c r="Z5" s="1">
        <v>26</v>
      </c>
      <c r="AA5" s="1">
        <v>27</v>
      </c>
      <c r="AB5" s="1">
        <v>29</v>
      </c>
      <c r="AC5" s="1">
        <v>30</v>
      </c>
      <c r="AD5" s="1"/>
      <c r="AE5" s="1">
        <v>31</v>
      </c>
      <c r="AF5" s="1">
        <v>32</v>
      </c>
      <c r="AG5" s="1">
        <v>33</v>
      </c>
      <c r="AH5" s="1">
        <v>34</v>
      </c>
      <c r="AI5" s="1">
        <v>35</v>
      </c>
      <c r="AJ5" s="1">
        <v>36</v>
      </c>
      <c r="AK5" s="42">
        <v>37</v>
      </c>
    </row>
    <row r="6" spans="1:38" ht="52.8" x14ac:dyDescent="0.25">
      <c r="A6" s="41">
        <v>1</v>
      </c>
      <c r="B6" s="9" t="s">
        <v>42</v>
      </c>
      <c r="C6" s="9" t="s">
        <v>43</v>
      </c>
      <c r="D6" s="38" t="s">
        <v>44</v>
      </c>
      <c r="E6" s="38" t="s">
        <v>60</v>
      </c>
      <c r="F6" s="10" t="s">
        <v>35</v>
      </c>
      <c r="G6" s="10">
        <v>3</v>
      </c>
      <c r="H6" s="10" t="s">
        <v>36</v>
      </c>
      <c r="I6" s="10">
        <v>150</v>
      </c>
      <c r="J6" s="10" t="s">
        <v>39</v>
      </c>
      <c r="K6" s="10">
        <v>150</v>
      </c>
      <c r="L6" s="10" t="s">
        <v>40</v>
      </c>
      <c r="M6" s="10"/>
      <c r="N6" s="11">
        <v>46</v>
      </c>
      <c r="O6" s="10" t="s">
        <v>45</v>
      </c>
      <c r="P6" s="37" t="s">
        <v>61</v>
      </c>
      <c r="Q6" s="10" t="s">
        <v>46</v>
      </c>
      <c r="R6" s="10" t="s">
        <v>38</v>
      </c>
      <c r="S6" s="10" t="s">
        <v>37</v>
      </c>
      <c r="T6" s="37" t="s">
        <v>62</v>
      </c>
      <c r="U6" s="10" t="s">
        <v>47</v>
      </c>
      <c r="V6" s="10" t="s">
        <v>48</v>
      </c>
      <c r="W6" s="10">
        <v>2</v>
      </c>
      <c r="X6" s="10" t="s">
        <v>49</v>
      </c>
      <c r="Y6" s="10">
        <v>4</v>
      </c>
      <c r="Z6" s="10" t="s">
        <v>50</v>
      </c>
      <c r="AA6" s="10">
        <v>1</v>
      </c>
      <c r="AB6" s="18">
        <v>0</v>
      </c>
      <c r="AC6" s="18">
        <f t="shared" ref="AC6:AC7" si="0">ROUND(AB6*AA6,2)</f>
        <v>0</v>
      </c>
      <c r="AD6" s="18">
        <f t="shared" ref="AD6:AD7" si="1">AE6-AC6</f>
        <v>0</v>
      </c>
      <c r="AE6" s="18">
        <f t="shared" ref="AE6:AE7" si="2">ROUND(AC6*1.18,2)</f>
        <v>0</v>
      </c>
      <c r="AF6" s="10" t="s">
        <v>51</v>
      </c>
      <c r="AG6" s="37"/>
      <c r="AH6" s="12"/>
      <c r="AI6" s="13">
        <f t="shared" ref="AI6:AI7" si="3">AJ6-10</f>
        <v>42717</v>
      </c>
      <c r="AJ6" s="13">
        <v>42727</v>
      </c>
      <c r="AK6" s="43" t="s">
        <v>41</v>
      </c>
      <c r="AL6"/>
    </row>
    <row r="7" spans="1:38" ht="52.8" x14ac:dyDescent="0.25">
      <c r="A7" s="55">
        <v>2</v>
      </c>
      <c r="B7" s="56" t="s">
        <v>52</v>
      </c>
      <c r="C7" s="56" t="s">
        <v>53</v>
      </c>
      <c r="D7" s="56" t="s">
        <v>44</v>
      </c>
      <c r="E7" s="57" t="s">
        <v>60</v>
      </c>
      <c r="F7" s="58" t="s">
        <v>35</v>
      </c>
      <c r="G7" s="58">
        <v>3</v>
      </c>
      <c r="H7" s="58" t="s">
        <v>36</v>
      </c>
      <c r="I7" s="58">
        <v>150</v>
      </c>
      <c r="J7" s="58" t="s">
        <v>39</v>
      </c>
      <c r="K7" s="58">
        <v>150</v>
      </c>
      <c r="L7" s="58" t="s">
        <v>40</v>
      </c>
      <c r="M7" s="58"/>
      <c r="N7" s="59">
        <v>46</v>
      </c>
      <c r="O7" s="58" t="s">
        <v>45</v>
      </c>
      <c r="P7" s="60" t="s">
        <v>61</v>
      </c>
      <c r="Q7" s="58" t="s">
        <v>46</v>
      </c>
      <c r="R7" s="58" t="s">
        <v>38</v>
      </c>
      <c r="S7" s="58" t="s">
        <v>37</v>
      </c>
      <c r="T7" s="60" t="s">
        <v>62</v>
      </c>
      <c r="U7" s="58" t="s">
        <v>47</v>
      </c>
      <c r="V7" s="58" t="s">
        <v>48</v>
      </c>
      <c r="W7" s="58">
        <v>2</v>
      </c>
      <c r="X7" s="58" t="s">
        <v>49</v>
      </c>
      <c r="Y7" s="58">
        <v>4</v>
      </c>
      <c r="Z7" s="58" t="s">
        <v>50</v>
      </c>
      <c r="AA7" s="58">
        <v>1</v>
      </c>
      <c r="AB7" s="61">
        <v>0</v>
      </c>
      <c r="AC7" s="61">
        <f t="shared" si="0"/>
        <v>0</v>
      </c>
      <c r="AD7" s="61">
        <f t="shared" si="1"/>
        <v>0</v>
      </c>
      <c r="AE7" s="61">
        <f t="shared" si="2"/>
        <v>0</v>
      </c>
      <c r="AF7" s="58" t="s">
        <v>51</v>
      </c>
      <c r="AG7" s="58"/>
      <c r="AH7" s="62"/>
      <c r="AI7" s="63">
        <f t="shared" si="3"/>
        <v>42717</v>
      </c>
      <c r="AJ7" s="63">
        <v>42727</v>
      </c>
      <c r="AK7" s="64" t="s">
        <v>41</v>
      </c>
      <c r="AL7"/>
    </row>
    <row r="8" spans="1:38" x14ac:dyDescent="0.25">
      <c r="E8" s="5"/>
      <c r="F8" s="5"/>
      <c r="G8" s="5"/>
      <c r="AA8" s="4">
        <f>SUM(AA6:AA7)</f>
        <v>2</v>
      </c>
      <c r="AD8" s="39">
        <f>SUM(AD6:AD7)</f>
        <v>0</v>
      </c>
      <c r="AE8" s="39">
        <f>SUM(AE6:AE7)</f>
        <v>0</v>
      </c>
    </row>
    <row r="9" spans="1:38" ht="42" customHeight="1" x14ac:dyDescent="0.25">
      <c r="B9" s="65" t="s">
        <v>56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7"/>
      <c r="T9" s="67"/>
      <c r="U9" s="67"/>
    </row>
    <row r="10" spans="1:38" s="24" customFormat="1" x14ac:dyDescent="0.25">
      <c r="A10" s="19"/>
      <c r="B10" s="20"/>
      <c r="C10" s="20"/>
      <c r="D10" s="20"/>
      <c r="E10" s="20"/>
      <c r="F10" s="20"/>
      <c r="G10" s="20"/>
      <c r="H10" s="19"/>
      <c r="I10" s="19"/>
      <c r="J10" s="19"/>
      <c r="K10" s="19"/>
      <c r="L10" s="19"/>
      <c r="M10" s="19"/>
      <c r="N10" s="21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21"/>
      <c r="AC10" s="21"/>
      <c r="AD10" s="21"/>
      <c r="AE10" s="21"/>
      <c r="AF10" s="19"/>
      <c r="AG10" s="19"/>
      <c r="AH10" s="22"/>
      <c r="AI10" s="19"/>
      <c r="AJ10" s="19"/>
      <c r="AK10" s="20"/>
      <c r="AL10" s="23"/>
    </row>
    <row r="11" spans="1:38" s="24" customFormat="1" x14ac:dyDescent="0.25">
      <c r="A11" s="19"/>
      <c r="B11" s="20"/>
      <c r="C11" s="20"/>
      <c r="D11" s="20"/>
      <c r="E11" s="20"/>
      <c r="F11" s="20"/>
      <c r="G11" s="20"/>
      <c r="H11" s="19"/>
      <c r="I11" s="19"/>
      <c r="J11" s="19"/>
      <c r="K11" s="19"/>
      <c r="L11" s="19"/>
      <c r="M11" s="19"/>
      <c r="N11" s="21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21"/>
      <c r="AC11" s="21"/>
      <c r="AD11" s="21"/>
      <c r="AE11" s="21"/>
      <c r="AF11" s="19"/>
      <c r="AG11" s="19"/>
      <c r="AH11" s="22"/>
      <c r="AI11" s="19"/>
      <c r="AJ11" s="19"/>
      <c r="AK11" s="20"/>
      <c r="AL11" s="23"/>
    </row>
    <row r="12" spans="1:38" s="24" customFormat="1" x14ac:dyDescent="0.25">
      <c r="A12" s="19"/>
      <c r="B12" s="20"/>
      <c r="C12" s="20"/>
      <c r="D12" s="20"/>
      <c r="E12" s="20"/>
      <c r="F12" s="20"/>
      <c r="G12" s="20"/>
      <c r="H12" s="19"/>
      <c r="I12" s="19"/>
      <c r="J12" s="19"/>
      <c r="K12" s="19"/>
      <c r="L12" s="19"/>
      <c r="M12" s="19"/>
      <c r="N12" s="21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21"/>
      <c r="AC12" s="21"/>
      <c r="AD12" s="21"/>
      <c r="AE12" s="21"/>
      <c r="AF12" s="19"/>
      <c r="AG12" s="19"/>
      <c r="AH12" s="22"/>
      <c r="AI12" s="19"/>
      <c r="AJ12" s="19"/>
      <c r="AK12" s="20"/>
      <c r="AL12" s="23"/>
    </row>
    <row r="13" spans="1:38" s="27" customFormat="1" ht="18" x14ac:dyDescent="0.25">
      <c r="A13" s="4"/>
      <c r="B13" s="25"/>
      <c r="C13" s="70" t="s">
        <v>58</v>
      </c>
      <c r="D13" s="71"/>
      <c r="E13" s="71"/>
      <c r="F13" s="71"/>
      <c r="G13" s="4"/>
      <c r="H13" s="4"/>
      <c r="I13" s="4"/>
      <c r="J13" s="4"/>
      <c r="K13" s="4"/>
      <c r="L13" s="4"/>
      <c r="M13" s="4"/>
      <c r="N13" s="6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6"/>
      <c r="AC13" s="6"/>
      <c r="AD13" s="6"/>
      <c r="AE13" s="4"/>
      <c r="AF13" s="70" t="s">
        <v>59</v>
      </c>
      <c r="AG13" s="71"/>
      <c r="AH13" s="71"/>
      <c r="AI13" s="26"/>
      <c r="AJ13" s="5"/>
    </row>
    <row r="14" spans="1:38" s="27" customFormat="1" x14ac:dyDescent="0.25">
      <c r="A14" s="4"/>
      <c r="B14" s="25"/>
      <c r="C14" s="5"/>
      <c r="D14" s="4"/>
      <c r="E14" s="4"/>
      <c r="F14" s="4"/>
      <c r="G14" s="4"/>
      <c r="H14" s="4"/>
      <c r="I14" s="4"/>
      <c r="J14" s="4"/>
      <c r="K14" s="4"/>
      <c r="L14" s="4"/>
      <c r="M14" s="4"/>
      <c r="N14" s="6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6"/>
      <c r="AC14" s="6"/>
      <c r="AD14" s="6"/>
      <c r="AE14" s="4"/>
      <c r="AF14" s="5"/>
      <c r="AG14" s="4"/>
      <c r="AH14" s="4"/>
      <c r="AI14" s="4"/>
      <c r="AJ14" s="5"/>
    </row>
    <row r="15" spans="1:38" s="27" customFormat="1" x14ac:dyDescent="0.25">
      <c r="A15" s="4"/>
      <c r="B15" s="25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6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6"/>
      <c r="AC15" s="6"/>
      <c r="AD15" s="6"/>
      <c r="AE15" s="4"/>
      <c r="AF15" s="5"/>
      <c r="AG15" s="4"/>
      <c r="AH15" s="4"/>
      <c r="AI15" s="4"/>
      <c r="AJ15" s="5"/>
    </row>
    <row r="16" spans="1:38" s="27" customFormat="1" x14ac:dyDescent="0.25">
      <c r="A16" s="4"/>
      <c r="B16" s="25"/>
      <c r="C16" s="5"/>
      <c r="D16" s="4"/>
      <c r="E16" s="4"/>
      <c r="F16" s="28"/>
      <c r="G16" s="4"/>
      <c r="H16" s="4"/>
      <c r="I16" s="4"/>
      <c r="J16" s="4"/>
      <c r="K16" s="4"/>
      <c r="L16" s="4"/>
      <c r="M16" s="4"/>
      <c r="N16" s="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6"/>
      <c r="AC16" s="6"/>
      <c r="AD16" s="6"/>
      <c r="AE16" s="4"/>
      <c r="AF16" s="5"/>
      <c r="AG16" s="4"/>
      <c r="AH16" s="4"/>
      <c r="AI16" s="28"/>
      <c r="AJ16" s="5"/>
    </row>
    <row r="17" spans="1:38" s="27" customFormat="1" x14ac:dyDescent="0.25">
      <c r="A17" s="4"/>
      <c r="B17" s="25"/>
      <c r="C17" s="5"/>
      <c r="D17" s="4"/>
      <c r="E17" s="4"/>
      <c r="F17" s="28"/>
      <c r="G17" s="4"/>
      <c r="H17" s="4"/>
      <c r="I17" s="4"/>
      <c r="J17" s="4"/>
      <c r="K17" s="4"/>
      <c r="L17" s="4"/>
      <c r="M17" s="4"/>
      <c r="N17" s="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6"/>
      <c r="AC17" s="6"/>
      <c r="AD17" s="6"/>
      <c r="AE17" s="4"/>
      <c r="AF17" s="5"/>
      <c r="AG17" s="4"/>
      <c r="AH17" s="4"/>
      <c r="AI17" s="28"/>
      <c r="AJ17" s="5"/>
    </row>
    <row r="18" spans="1:38" s="27" customFormat="1" x14ac:dyDescent="0.25">
      <c r="A18" s="4"/>
      <c r="B18" s="25"/>
      <c r="C18" s="29"/>
      <c r="D18" s="30"/>
      <c r="E18" s="28"/>
      <c r="F18" s="28"/>
      <c r="G18" s="28"/>
      <c r="H18" s="28"/>
      <c r="I18" s="28"/>
      <c r="J18" s="28"/>
      <c r="K18" s="4"/>
      <c r="L18" s="4"/>
      <c r="M18" s="4"/>
      <c r="N18" s="6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6"/>
      <c r="AC18" s="6"/>
      <c r="AD18" s="6"/>
      <c r="AE18" s="4"/>
      <c r="AF18" s="29"/>
      <c r="AG18" s="30"/>
      <c r="AH18" s="28"/>
      <c r="AI18" s="28"/>
      <c r="AJ18" s="5"/>
    </row>
    <row r="19" spans="1:38" s="24" customFormat="1" x14ac:dyDescent="0.25">
      <c r="A19" s="19"/>
      <c r="B19" s="20"/>
      <c r="C19" s="20"/>
      <c r="D19" s="20"/>
      <c r="E19" s="31"/>
      <c r="F19" s="31"/>
      <c r="G19" s="31"/>
      <c r="H19" s="32"/>
      <c r="I19" s="32"/>
      <c r="J19" s="32"/>
      <c r="K19" s="19"/>
      <c r="L19" s="19"/>
      <c r="M19" s="19"/>
      <c r="N19" s="21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1"/>
      <c r="AC19" s="21"/>
      <c r="AD19" s="21"/>
      <c r="AE19" s="21"/>
      <c r="AF19" s="19"/>
      <c r="AG19" s="19"/>
      <c r="AH19" s="22"/>
      <c r="AI19" s="19"/>
      <c r="AJ19" s="19"/>
      <c r="AK19" s="20"/>
      <c r="AL19" s="23"/>
    </row>
    <row r="20" spans="1:38" x14ac:dyDescent="0.25">
      <c r="E20" s="5"/>
      <c r="F20" s="5"/>
      <c r="G20" s="5"/>
    </row>
    <row r="21" spans="1:38" x14ac:dyDescent="0.25">
      <c r="E21" s="5"/>
      <c r="F21" s="5"/>
      <c r="G21" s="5"/>
    </row>
    <row r="22" spans="1:38" x14ac:dyDescent="0.25">
      <c r="E22" s="5"/>
      <c r="F22" s="5"/>
      <c r="G22" s="5"/>
    </row>
    <row r="23" spans="1:38" x14ac:dyDescent="0.25">
      <c r="E23" s="5"/>
      <c r="F23" s="5"/>
      <c r="G23" s="5"/>
    </row>
    <row r="24" spans="1:38" x14ac:dyDescent="0.25">
      <c r="E24" s="5"/>
      <c r="F24" s="5"/>
      <c r="G24" s="5"/>
    </row>
  </sheetData>
  <mergeCells count="5">
    <mergeCell ref="B9:U9"/>
    <mergeCell ref="B2:O2"/>
    <mergeCell ref="AG2:AK2"/>
    <mergeCell ref="C13:F13"/>
    <mergeCell ref="AF13:AH13"/>
  </mergeCells>
  <phoneticPr fontId="0" type="noConversion"/>
  <pageMargins left="0.23622047244094491" right="0.11" top="0.72" bottom="0.39370078740157483" header="0.46" footer="0.19685039370078741"/>
  <pageSetup paperSize="9" scale="15" fitToHeight="0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Лист2</vt:lpstr>
      <vt:lpstr>Лист1!Заголовки_для_печати</vt:lpstr>
      <vt:lpstr>Лист1!Область_печати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Николаева Елена Валерьевна</dc:creator>
  <cp:lastModifiedBy>Антон Васильев</cp:lastModifiedBy>
  <cp:lastPrinted>2011-12-15T11:56:04Z</cp:lastPrinted>
  <dcterms:created xsi:type="dcterms:W3CDTF">2009-07-03T06:40:27Z</dcterms:created>
  <dcterms:modified xsi:type="dcterms:W3CDTF">2018-07-11T15:49:39Z</dcterms:modified>
</cp:coreProperties>
</file>