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0" yWindow="108" windowWidth="19068" windowHeight="12240"/>
  </bookViews>
  <sheets>
    <sheet name="АР1-5" sheetId="9" r:id="rId1"/>
  </sheets>
  <definedNames>
    <definedName name="_xlnm._FilterDatabase" localSheetId="0" hidden="1">'АР1-5'!$A$4:$AQ$25</definedName>
    <definedName name="DataRange" localSheetId="0">'АР1-5'!#REF!</definedName>
    <definedName name="DataRange">#REF!</definedName>
    <definedName name="_xlnm.Print_Titles" localSheetId="0">'АР1-5'!$4:$4</definedName>
    <definedName name="_xlnm.Print_Area" localSheetId="0">'АР1-5'!$A$1:$AJ$34</definedName>
  </definedNames>
  <calcPr calcId="162913" fullCalcOnLoad="1"/>
</workbook>
</file>

<file path=xl/calcChain.xml><?xml version="1.0" encoding="utf-8"?>
<calcChain xmlns="http://schemas.openxmlformats.org/spreadsheetml/2006/main">
  <c r="AL25" i="9" l="1"/>
  <c r="Z25" i="9"/>
  <c r="AC24" i="9"/>
  <c r="AD24" i="9"/>
  <c r="AB24" i="9"/>
  <c r="AC23" i="9"/>
  <c r="AB23" i="9"/>
  <c r="AC22" i="9"/>
  <c r="AB22" i="9"/>
  <c r="AC21" i="9"/>
  <c r="AB21" i="9"/>
  <c r="AD21" i="9"/>
  <c r="AC20" i="9"/>
  <c r="AB20" i="9"/>
  <c r="AC19" i="9"/>
  <c r="AB19" i="9"/>
  <c r="AC18" i="9"/>
  <c r="AB18" i="9"/>
  <c r="AD18" i="9"/>
  <c r="AC17" i="9"/>
  <c r="AD17" i="9"/>
  <c r="AB17" i="9"/>
  <c r="AC16" i="9"/>
  <c r="AB16" i="9"/>
  <c r="AC15" i="9"/>
  <c r="AB15" i="9"/>
  <c r="AD15" i="9"/>
  <c r="AC14" i="9"/>
  <c r="AD14" i="9"/>
  <c r="AB14" i="9"/>
  <c r="AC13" i="9"/>
  <c r="AB13" i="9"/>
  <c r="AD13" i="9"/>
  <c r="AC12" i="9"/>
  <c r="AB12" i="9"/>
  <c r="AC11" i="9"/>
  <c r="AD11" i="9"/>
  <c r="AB11" i="9"/>
  <c r="AC10" i="9"/>
  <c r="AB10" i="9"/>
  <c r="AC9" i="9"/>
  <c r="AB9" i="9"/>
  <c r="AC8" i="9"/>
  <c r="AD8" i="9"/>
  <c r="AB8" i="9"/>
  <c r="AC7" i="9"/>
  <c r="AD7" i="9"/>
  <c r="AB7" i="9"/>
  <c r="AC6" i="9"/>
  <c r="AB6" i="9"/>
  <c r="AD6" i="9"/>
  <c r="AC5" i="9"/>
  <c r="AD5" i="9"/>
  <c r="AB5" i="9"/>
  <c r="AB25" i="9"/>
  <c r="AO1" i="9"/>
  <c r="AL1" i="9"/>
  <c r="AD9" i="9"/>
  <c r="AD10" i="9"/>
  <c r="AD12" i="9"/>
  <c r="AD16" i="9"/>
  <c r="AD19" i="9"/>
  <c r="AD20" i="9"/>
  <c r="AD22" i="9"/>
  <c r="AD23" i="9"/>
  <c r="AC25" i="9"/>
  <c r="AD25" i="9"/>
</calcChain>
</file>

<file path=xl/sharedStrings.xml><?xml version="1.0" encoding="utf-8"?>
<sst xmlns="http://schemas.openxmlformats.org/spreadsheetml/2006/main" count="567" uniqueCount="134">
  <si>
    <t>Идентификатор</t>
  </si>
  <si>
    <t>Маркировка арматуры</t>
  </si>
  <si>
    <t>Наименование</t>
  </si>
  <si>
    <t>Тип</t>
  </si>
  <si>
    <t>Оборудование/Материалы</t>
  </si>
  <si>
    <t>DN(арматуры), мм</t>
  </si>
  <si>
    <t>Pp (арматура АЭС), Pу (общепром. арматура), МПа</t>
  </si>
  <si>
    <t>Tp(арматуры), °С</t>
  </si>
  <si>
    <t>Рабочая среда</t>
  </si>
  <si>
    <t>Масса,кг</t>
  </si>
  <si>
    <t>Способ управления</t>
  </si>
  <si>
    <t>Мощность электро-двигателя, кВт</t>
  </si>
  <si>
    <t>Материал корпуса арматуры</t>
  </si>
  <si>
    <t>Способ присоединения</t>
  </si>
  <si>
    <t>ТУ</t>
  </si>
  <si>
    <t>Смета №</t>
  </si>
  <si>
    <t>Номер чертежа</t>
  </si>
  <si>
    <t>Позиция по спецификации чертежа</t>
  </si>
  <si>
    <t>Номер з/сп</t>
  </si>
  <si>
    <t>Класс и группа трубопровода</t>
  </si>
  <si>
    <t>Категория сейсмостойкос-ти трубопровода</t>
  </si>
  <si>
    <t>Количество, шт</t>
  </si>
  <si>
    <t>Объект проектирования</t>
  </si>
  <si>
    <t>Завод-изготовитель</t>
  </si>
  <si>
    <t>Примечание</t>
  </si>
  <si>
    <t>Разработчик РД</t>
  </si>
  <si>
    <t>№ п/п</t>
  </si>
  <si>
    <t>Цена за ед., без НДС, руб.</t>
  </si>
  <si>
    <t>Сумма без НДС, руб.</t>
  </si>
  <si>
    <t>Сумма с НДС, руб.</t>
  </si>
  <si>
    <t>Тип электропривода</t>
  </si>
  <si>
    <t>Kv,м3/ч(для регулиру-ющих клапанов)</t>
  </si>
  <si>
    <t>Срок поставки</t>
  </si>
  <si>
    <t>Стоимость изделия в ценах 2000 года, руб.</t>
  </si>
  <si>
    <t>Класс и группа безопас-ности изделия по НП-68-05</t>
  </si>
  <si>
    <t>Код ЕОС НСИ (GID)</t>
  </si>
  <si>
    <t>оборудование</t>
  </si>
  <si>
    <t>Электропривод / Motor drive</t>
  </si>
  <si>
    <t>Нж / Ss</t>
  </si>
  <si>
    <t>Под приварку / For being welded</t>
  </si>
  <si>
    <t>ИТТ RPR-PAA0001</t>
  </si>
  <si>
    <t>I</t>
  </si>
  <si>
    <t>Реакторное здание/Внутренний контайнмент (10UJA)</t>
  </si>
  <si>
    <t>АЭП;БКП-1;ООб</t>
  </si>
  <si>
    <t>Э/П</t>
  </si>
  <si>
    <t>2BIIIc</t>
  </si>
  <si>
    <t>2.ИСУП.1104634267</t>
  </si>
  <si>
    <t>11KAA12AA001</t>
  </si>
  <si>
    <t>Задвижка / Gate valve</t>
  </si>
  <si>
    <t xml:space="preserve">ЗД30-500-16-200-Э/П-Н; Pраб=1 MPag; tmax=53 C; </t>
  </si>
  <si>
    <t>Вода промконтура / Cooling water</t>
  </si>
  <si>
    <t>5,5</t>
  </si>
  <si>
    <t>10UJA-MCA0021</t>
  </si>
  <si>
    <t>ТУ 37-049-70262486-2008</t>
  </si>
  <si>
    <t>RUP_3101183809</t>
  </si>
  <si>
    <t>2НО / NS</t>
  </si>
  <si>
    <t>10UJA; tсраб=95 s; Inom=13 A; Коэф. гидр. сопр.: 0.4;_x000D_
Присоединительный р-р 530х8 (dp=516); Разделка кромок по НП-068-05: 1-24-1 (C-24-1); Допускаемые нагрузки на патрубки согласно НП-068-05; Строительная длина по НП-068-05=700 мм_x000D_
Расположение патрубков - соосное</t>
  </si>
  <si>
    <t>2.ИСУП.1104634300</t>
  </si>
  <si>
    <t>11KAA11AA001</t>
  </si>
  <si>
    <t>2.ИСУП.1104634548</t>
  </si>
  <si>
    <t>11KAA12AA002</t>
  </si>
  <si>
    <t>2.ИСУП.1105237935</t>
  </si>
  <si>
    <t>11KAA10AA005</t>
  </si>
  <si>
    <t>2.ИСУП.1105237936</t>
  </si>
  <si>
    <t>11KAA11AA002</t>
  </si>
  <si>
    <t>2.ИСУП.1105237942</t>
  </si>
  <si>
    <t>12KAA20AA005</t>
  </si>
  <si>
    <t>2.ИСУП.1105237946</t>
  </si>
  <si>
    <t>12KAA21AA001</t>
  </si>
  <si>
    <t xml:space="preserve">ЗД30-500-16-200-Э/П-Н; Pраб=1 MPag; tmax=46 C; </t>
  </si>
  <si>
    <t>2.ИСУП.1105237947</t>
  </si>
  <si>
    <t>12KAA21AA002</t>
  </si>
  <si>
    <t>2.ИСУП.1105237949</t>
  </si>
  <si>
    <t>12KAA22AA001</t>
  </si>
  <si>
    <t>2.ИСУП.1105237950</t>
  </si>
  <si>
    <t>12KAA22AA002</t>
  </si>
  <si>
    <t>2017-1359 Руп1</t>
  </si>
  <si>
    <t>Реакторное здание/Внутренний контайнмент (20UJA)</t>
  </si>
  <si>
    <t>20UJA-MCA0021</t>
  </si>
  <si>
    <t>2.ИСУП.1105542805</t>
  </si>
  <si>
    <t>21KAA10AA005</t>
  </si>
  <si>
    <t>20UJA; tсраб=95 s; Inom=13 A; Коэф. гидр. сопр.: 0.4;_x000D_
Присоединительный р-р 530х8 (dp=516); Разделка кромок по НП-068-05: 1-24-1 (C-24-1); Допускаемые нагрузки на патрубки согласно НП-068-05; Строительная длина по НП-068-05=700 мм_x000D_
Расположение патрубков - соосное</t>
  </si>
  <si>
    <t>2.ИСУП.1105542819</t>
  </si>
  <si>
    <t>21KAA11AA001</t>
  </si>
  <si>
    <t>2.ИСУП.1105542820</t>
  </si>
  <si>
    <t>21KAA11AA002</t>
  </si>
  <si>
    <t>2.ИСУП.1105542823</t>
  </si>
  <si>
    <t>21KAA12AA001</t>
  </si>
  <si>
    <t>2.ИСУП.1105542824</t>
  </si>
  <si>
    <t>21KAA12AA002</t>
  </si>
  <si>
    <t>2.ИСУП.1105542858</t>
  </si>
  <si>
    <t>22KAA20AA005</t>
  </si>
  <si>
    <t>2.ИСУП.1105542877</t>
  </si>
  <si>
    <t>22KAA21AA001</t>
  </si>
  <si>
    <t>2.ИСУП.1105542878</t>
  </si>
  <si>
    <t>22KAA21AA002</t>
  </si>
  <si>
    <t>2.ИСУП.1105542881</t>
  </si>
  <si>
    <t>22KAA22AA001</t>
  </si>
  <si>
    <t>2.ИСУП.1105542882</t>
  </si>
  <si>
    <t>22KAA22AA002</t>
  </si>
  <si>
    <t>2017-1358 Руп2</t>
  </si>
  <si>
    <t>Страна происхождения Оборудования</t>
  </si>
  <si>
    <t>ЛОТ</t>
  </si>
  <si>
    <t>Задвижки</t>
  </si>
  <si>
    <t>Поставка задвижек DN500</t>
  </si>
  <si>
    <t>ЗЗ</t>
  </si>
  <si>
    <t>авг.руп_1-5</t>
  </si>
  <si>
    <t>От Поставщика:</t>
  </si>
  <si>
    <t>________________ /_______________/</t>
  </si>
  <si>
    <t>м.п.</t>
  </si>
  <si>
    <t>номер раб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</si>
  <si>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</si>
  <si>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</si>
  <si>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</si>
  <si>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</si>
  <si>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</si>
  <si>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</si>
  <si>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</si>
  <si>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</si>
  <si>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</si>
  <si>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</si>
  <si>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</si>
  <si>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</si>
  <si>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</si>
  <si>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</si>
  <si>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</si>
  <si>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</si>
  <si>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</si>
  <si>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</si>
  <si>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</si>
  <si>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</si>
  <si>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Спецификация. Поставка задвижек DN500 для сооружения энергоблоков №1 и №2 АЭС Руппур</t>
  </si>
  <si>
    <t>Сумма с НДС, руб.2</t>
  </si>
  <si>
    <t>ТИП3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</si>
</sst>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dd/mm/yy;@"/>
  </numFmts>
  <fonts count="27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0"/>
      <name val="Helv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0"/>
      <name val="Arial"/>
      <family val="2"/>
      <charset val="204"/>
    </font>
    <font>
      <b/>
      <sz val="14"/>
      <name val="Arial Cyr"/>
      <charset val="204"/>
    </font>
    <font>
      <b/>
      <sz val="16"/>
      <color theme="1"/>
      <name val="Arial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</borders>
  <cellStyleXfs count="28">
    <xf numFmtId="0" fontId="0" fillId="0" borderId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5" fillId="4" borderId="1" applyNumberFormat="0" applyAlignment="0" applyProtection="0"/>
    <xf numFmtId="0" fontId="6" fillId="11" borderId="2" applyNumberFormat="0" applyAlignment="0" applyProtection="0"/>
    <xf numFmtId="0" fontId="7" fillId="11" borderId="1" applyNumberFormat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12" fillId="12" borderId="7" applyNumberFormat="0" applyAlignment="0" applyProtection="0"/>
    <xf numFmtId="0" fontId="13" fillId="0" borderId="0" applyNumberFormat="0" applyFill="0" applyBorder="0" applyAlignment="0" applyProtection="0"/>
    <xf numFmtId="0" fontId="14" fillId="13" borderId="0" applyNumberFormat="0" applyBorder="0" applyAlignment="0" applyProtection="0"/>
    <xf numFmtId="0" fontId="22" fillId="0" borderId="0"/>
    <xf numFmtId="0" fontId="1" fillId="0" borderId="0"/>
    <xf numFmtId="0" fontId="15" fillId="0" borderId="0"/>
    <xf numFmtId="0" fontId="16" fillId="2" borderId="0" applyNumberFormat="0" applyBorder="0" applyAlignment="0" applyProtection="0"/>
    <xf numFmtId="0" fontId="17" fillId="0" borderId="0" applyNumberFormat="0" applyFill="0" applyBorder="0" applyAlignment="0" applyProtection="0"/>
    <xf numFmtId="0" fontId="1" fillId="14" borderId="8" applyNumberFormat="0" applyFont="0" applyAlignment="0" applyProtection="0"/>
    <xf numFmtId="0" fontId="18" fillId="0" borderId="9" applyNumberFormat="0" applyFill="0" applyAlignment="0" applyProtection="0"/>
    <xf numFmtId="0" fontId="3" fillId="0" borderId="0"/>
    <xf numFmtId="0" fontId="19" fillId="0" borderId="0" applyNumberFormat="0" applyFill="0" applyBorder="0" applyAlignment="0" applyProtection="0"/>
    <xf numFmtId="0" fontId="20" fillId="3" borderId="0" applyNumberFormat="0" applyBorder="0" applyAlignment="0" applyProtection="0"/>
  </cellStyleXfs>
  <cellXfs count="61">
    <xf numFmtId="0" fontId="0" fillId="0" borderId="0" xfId="0"/>
    <xf numFmtId="0" fontId="2" fillId="0" borderId="10" xfId="0" applyFont="1" applyFill="1" applyBorder="1" applyAlignment="1">
      <alignment horizontal="center" vertical="center" textRotation="90" wrapText="1"/>
    </xf>
    <xf numFmtId="49" fontId="2" fillId="0" borderId="10" xfId="0" applyNumberFormat="1" applyFont="1" applyFill="1" applyBorder="1" applyAlignment="1">
      <alignment horizontal="center" vertical="center" textRotation="90" wrapText="1"/>
    </xf>
    <xf numFmtId="0" fontId="2" fillId="0" borderId="10" xfId="19" applyFont="1" applyFill="1" applyBorder="1" applyAlignment="1">
      <alignment horizontal="center" vertical="center" textRotation="90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49" fontId="2" fillId="0" borderId="10" xfId="20" applyNumberFormat="1" applyFont="1" applyFill="1" applyBorder="1" applyAlignment="1">
      <alignment horizontal="center" vertical="center" textRotation="90" wrapText="1"/>
    </xf>
    <xf numFmtId="172" fontId="21" fillId="0" borderId="10" xfId="0" applyNumberFormat="1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2" fillId="0" borderId="10" xfId="0" applyNumberFormat="1" applyFont="1" applyFill="1" applyBorder="1" applyAlignment="1">
      <alignment horizontal="center" vertical="center" textRotation="90" wrapText="1"/>
    </xf>
    <xf numFmtId="0" fontId="1" fillId="0" borderId="0" xfId="0" applyNumberFormat="1" applyFont="1" applyBorder="1" applyAlignment="1">
      <alignment horizontal="center" vertical="center" wrapText="1"/>
    </xf>
    <xf numFmtId="0" fontId="0" fillId="0" borderId="0" xfId="0" applyNumberFormat="1" applyAlignment="1">
      <alignment wrapText="1"/>
    </xf>
    <xf numFmtId="0" fontId="2" fillId="0" borderId="10" xfId="0" applyNumberFormat="1" applyFont="1" applyFill="1" applyBorder="1" applyAlignment="1">
      <alignment horizontal="center" vertical="center" textRotation="90" wrapText="1"/>
    </xf>
    <xf numFmtId="0" fontId="1" fillId="0" borderId="0" xfId="0" applyNumberFormat="1" applyFont="1" applyAlignment="1">
      <alignment horizontal="center" vertical="center" wrapText="1"/>
    </xf>
    <xf numFmtId="1" fontId="1" fillId="0" borderId="14" xfId="0" applyNumberFormat="1" applyFont="1" applyBorder="1" applyAlignment="1">
      <alignment horizontal="center" vertical="center" wrapText="1"/>
    </xf>
    <xf numFmtId="2" fontId="1" fillId="0" borderId="14" xfId="0" applyNumberFormat="1" applyFont="1" applyBorder="1" applyAlignment="1">
      <alignment horizontal="center" vertical="center" wrapText="1"/>
    </xf>
    <xf numFmtId="1" fontId="1" fillId="0" borderId="14" xfId="0" applyNumberFormat="1" applyFont="1" applyFill="1" applyBorder="1" applyAlignment="1">
      <alignment horizontal="center" vertical="center" wrapText="1"/>
    </xf>
    <xf numFmtId="4" fontId="1" fillId="0" borderId="14" xfId="0" applyNumberFormat="1" applyFont="1" applyBorder="1" applyAlignment="1">
      <alignment horizontal="center" vertical="center" wrapText="1"/>
    </xf>
    <xf numFmtId="0" fontId="0" fillId="0" borderId="14" xfId="0" applyNumberFormat="1" applyBorder="1" applyAlignment="1">
      <alignment horizontal="center" wrapText="1"/>
    </xf>
    <xf numFmtId="49" fontId="1" fillId="0" borderId="14" xfId="0" applyNumberFormat="1" applyFont="1" applyBorder="1" applyAlignment="1">
      <alignment horizontal="center" vertical="center" wrapText="1"/>
    </xf>
    <xf numFmtId="1" fontId="0" fillId="0" borderId="14" xfId="0" applyNumberForma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14" fontId="1" fillId="0" borderId="14" xfId="0" applyNumberFormat="1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left" vertical="center"/>
    </xf>
    <xf numFmtId="0" fontId="0" fillId="0" borderId="15" xfId="0" applyBorder="1" applyAlignment="1"/>
    <xf numFmtId="0" fontId="23" fillId="0" borderId="0" xfId="0" applyFont="1" applyFill="1" applyAlignment="1">
      <alignment horizontal="left" vertical="center"/>
    </xf>
    <xf numFmtId="49" fontId="22" fillId="0" borderId="14" xfId="0" applyNumberFormat="1" applyFont="1" applyBorder="1" applyAlignment="1">
      <alignment horizontal="center" vertical="center" wrapText="1"/>
    </xf>
    <xf numFmtId="1" fontId="22" fillId="0" borderId="14" xfId="0" applyNumberFormat="1" applyFont="1" applyBorder="1" applyAlignment="1">
      <alignment horizontal="center" vertical="center" wrapText="1"/>
    </xf>
    <xf numFmtId="2" fontId="22" fillId="0" borderId="14" xfId="0" applyNumberFormat="1" applyFont="1" applyBorder="1" applyAlignment="1">
      <alignment horizontal="center" vertical="center" wrapText="1"/>
    </xf>
    <xf numFmtId="1" fontId="22" fillId="0" borderId="14" xfId="0" applyNumberFormat="1" applyFont="1" applyFill="1" applyBorder="1" applyAlignment="1">
      <alignment horizontal="center" vertical="center" wrapText="1"/>
    </xf>
    <xf numFmtId="4" fontId="22" fillId="0" borderId="14" xfId="0" applyNumberFormat="1" applyFont="1" applyBorder="1" applyAlignment="1">
      <alignment horizontal="center" vertical="center" wrapText="1"/>
    </xf>
    <xf numFmtId="14" fontId="22" fillId="0" borderId="14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4" fillId="0" borderId="10" xfId="0" applyFont="1" applyFill="1" applyBorder="1" applyAlignment="1">
      <alignment horizontal="center" vertical="center" textRotation="90" wrapText="1"/>
    </xf>
    <xf numFmtId="4" fontId="15" fillId="0" borderId="10" xfId="0" applyNumberFormat="1" applyFont="1" applyFill="1" applyBorder="1" applyAlignment="1">
      <alignment horizontal="center" vertical="center" wrapText="1"/>
    </xf>
    <xf numFmtId="4" fontId="15" fillId="15" borderId="10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 wrapText="1"/>
    </xf>
    <xf numFmtId="4" fontId="1" fillId="0" borderId="0" xfId="0" applyNumberFormat="1" applyFont="1" applyBorder="1" applyAlignment="1">
      <alignment horizontal="center" vertical="center" wrapText="1"/>
    </xf>
    <xf numFmtId="49" fontId="25" fillId="0" borderId="1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2" fontId="1" fillId="15" borderId="14" xfId="0" applyNumberFormat="1" applyFont="1" applyFill="1" applyBorder="1" applyAlignment="1">
      <alignment horizontal="center" vertical="center" wrapText="1"/>
    </xf>
    <xf numFmtId="2" fontId="22" fillId="15" borderId="14" xfId="0" applyNumberFormat="1" applyFont="1" applyFill="1" applyBorder="1" applyAlignment="1">
      <alignment horizontal="center" vertical="center" wrapText="1"/>
    </xf>
    <xf numFmtId="0" fontId="26" fillId="0" borderId="0" xfId="25" applyFont="1" applyFill="1" applyAlignment="1"/>
    <xf numFmtId="0" fontId="0" fillId="0" borderId="0" xfId="0" applyFont="1" applyFill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 wrapText="1"/>
    </xf>
    <xf numFmtId="0" fontId="25" fillId="0" borderId="0" xfId="0" applyFont="1" applyFill="1" applyAlignment="1">
      <alignment vertical="center" wrapText="1"/>
    </xf>
    <xf numFmtId="49" fontId="2" fillId="0" borderId="12" xfId="0" applyNumberFormat="1" applyFont="1" applyFill="1" applyBorder="1" applyAlignment="1">
      <alignment horizontal="center" vertical="center" textRotation="90" wrapText="1"/>
    </xf>
    <xf numFmtId="49" fontId="2" fillId="0" borderId="17" xfId="0" applyNumberFormat="1" applyFont="1" applyFill="1" applyBorder="1" applyAlignment="1">
      <alignment horizontal="center" vertical="center" wrapText="1"/>
    </xf>
    <xf numFmtId="49" fontId="0" fillId="0" borderId="18" xfId="0" applyNumberFormat="1" applyBorder="1" applyAlignment="1">
      <alignment horizontal="center" vertical="center" wrapText="1"/>
    </xf>
    <xf numFmtId="0" fontId="25" fillId="15" borderId="0" xfId="0" applyFont="1" applyFill="1" applyAlignment="1">
      <alignment horizontal="center" vertical="center" wrapText="1"/>
    </xf>
  </cellXfs>
  <cellStyles count="28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Обычный 2" xfId="18"/>
    <cellStyle name="Обычный_Атоммашэкспорт" xfId="19"/>
    <cellStyle name="Обычный_СПЛАВ" xfId="20"/>
    <cellStyle name="Плохой" xfId="21" builtinId="27" customBuiltin="1"/>
    <cellStyle name="Пояснение" xfId="22" builtinId="53" customBuiltin="1"/>
    <cellStyle name="Примечание" xfId="23" builtinId="10" customBuiltin="1"/>
    <cellStyle name="Связанная ячейка" xfId="24" builtinId="24" customBuiltin="1"/>
    <cellStyle name="Стиль 1" xfId="25"/>
    <cellStyle name="Текст предупреждения" xfId="26" builtinId="11" customBuiltin="1"/>
    <cellStyle name="Хороший" xfId="27" builtinId="26" customBuiltin="1"/>
  </cellStyles>
  <dxfs count="44">
    <dxf>
      <border outline="0">
        <left style="thin">
          <color indexed="64"/>
        </left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1" formatCode="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0"/>
        </top>
        <bottom style="thin">
          <color indexed="0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3:AQ24" totalsRowShown="0" dataDxfId="1" tableBorderDxfId="0">
  <autoFilter ref="A3:AQ24"/>
  <tableColumns count="43">
    <tableColumn id="1" name="№ п/п" dataDxfId="43"/>
    <tableColumn id="2" name="Идентификатор" dataDxfId="42"/>
    <tableColumn id="3" name="Маркировка арматуры" dataDxfId="41"/>
    <tableColumn id="4" name="Наименование" dataDxfId="40"/>
    <tableColumn id="5" name="Тип" dataDxfId="39"/>
    <tableColumn id="6" name="Класс и группа безопас-ности изделия по НП-68-05" dataDxfId="38"/>
    <tableColumn id="7" name="Оборудование/Материалы" dataDxfId="37"/>
    <tableColumn id="8" name="DN(арматуры), мм" dataDxfId="36"/>
    <tableColumn id="9" name="Pp (арматура АЭС), Pу (общепром. арматура), МПа" dataDxfId="35"/>
    <tableColumn id="10" name="Tp(арматуры), °С" dataDxfId="34"/>
    <tableColumn id="11" name="Рабочая среда" dataDxfId="33"/>
    <tableColumn id="12" name="Kv,м3/ч(для регулиру-ющих клапанов)" dataDxfId="32"/>
    <tableColumn id="13" name="Масса,кг" dataDxfId="31"/>
    <tableColumn id="14" name="Способ управления" dataDxfId="30"/>
    <tableColumn id="15" name="Тип электропривода" dataDxfId="29"/>
    <tableColumn id="16" name="Мощность электро-двигателя, кВт" dataDxfId="28"/>
    <tableColumn id="17" name="Материал корпуса арматуры" dataDxfId="27"/>
    <tableColumn id="18" name="Способ присоединения" dataDxfId="26"/>
    <tableColumn id="19" name="ТУ" dataDxfId="25"/>
    <tableColumn id="20" name="Смета №" dataDxfId="24"/>
    <tableColumn id="21" name="Номер чертежа" dataDxfId="23"/>
    <tableColumn id="22" name="Позиция по спецификации чертежа" dataDxfId="22"/>
    <tableColumn id="23" name="Номер з/сп" dataDxfId="21"/>
    <tableColumn id="24" name="Класс и группа трубопровода" dataDxfId="20"/>
    <tableColumn id="25" name="Категория сейсмостойкос-ти трубопровода" dataDxfId="19"/>
    <tableColumn id="26" name="Количество, шт" dataDxfId="18"/>
    <tableColumn id="27" name="Цена за ед., без НДС, руб." dataDxfId="17"/>
    <tableColumn id="28" name="Сумма без НДС, руб." dataDxfId="16">
      <calculatedColumnFormula>ROUND(AA4*Z4,2)</calculatedColumnFormula>
    </tableColumn>
    <tableColumn id="29" name="Сумма с НДС, руб." dataDxfId="15">
      <calculatedColumnFormula>ROUND(AA4*0.18,2)</calculatedColumnFormula>
    </tableColumn>
    <tableColumn id="30" name="Сумма с НДС, руб.2" dataDxfId="14">
      <calculatedColumnFormula>ROUND(AC4+AB4,2)</calculatedColumnFormula>
    </tableColumn>
    <tableColumn id="31" name="Объект проектирования" dataDxfId="13"/>
    <tableColumn id="32" name="Завод-изготовитель" dataDxfId="12"/>
    <tableColumn id="33" name="Страна происхождения Оборудования" dataDxfId="11"/>
    <tableColumn id="34" name="Примечание" dataDxfId="10"/>
    <tableColumn id="35" name="Срок поставки" dataDxfId="9"/>
    <tableColumn id="36" name="Разработчик РД" dataDxfId="8"/>
    <tableColumn id="37" name="Код ЕОС НСИ (GID)" dataDxfId="7"/>
    <tableColumn id="38" name="Стоимость изделия в ценах 2000 года, руб." dataDxfId="6"/>
    <tableColumn id="39" name="ЗЗ" dataDxfId="5"/>
    <tableColumn id="40" name="11"/>
    <tableColumn id="41" name="ТИП3" dataDxfId="4"/>
    <tableColumn id="42" name="ЛОТ" dataDxfId="3"/>
    <tableColumn id="43" name="номер раб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78"/>
  <sheetViews>
    <sheetView tabSelected="1" view="pageBreakPreview" topLeftCell="A3" zoomScale="75" zoomScaleNormal="70" zoomScaleSheetLayoutView="75" workbookViewId="0">
      <selection activeCell="A3" sqref="A3:AQ24"/>
    </sheetView>
  </sheetViews>
  <sheetFormatPr defaultRowHeight="13.2" x14ac:dyDescent="0.25"/>
  <cols>
    <col min="1" max="1" width="8.5546875" style="14" customWidth="1"/>
    <col min="2" max="2" width="18.33203125" style="14" customWidth="1"/>
    <col min="3" max="3" width="25.21875" style="14" customWidth="1"/>
    <col min="4" max="4" width="17.44140625" style="14" customWidth="1"/>
    <col min="5" max="5" width="14.44140625" style="14" customWidth="1"/>
    <col min="6" max="6" width="52.44140625" style="13" customWidth="1"/>
    <col min="7" max="7" width="29.21875" style="13" customWidth="1"/>
    <col min="8" max="8" width="20.33203125" style="13" customWidth="1"/>
    <col min="9" max="9" width="52" style="13" customWidth="1"/>
    <col min="10" max="10" width="19.44140625" style="13" customWidth="1"/>
    <col min="11" max="11" width="19" style="13" customWidth="1"/>
    <col min="12" max="12" width="40.109375" style="13" customWidth="1"/>
    <col min="13" max="13" width="11.44140625" style="15" customWidth="1"/>
    <col min="14" max="14" width="22.33203125" style="13" customWidth="1"/>
    <col min="15" max="15" width="23.109375" style="13" customWidth="1"/>
    <col min="16" max="16" width="36" style="13" customWidth="1"/>
    <col min="17" max="17" width="31.21875" style="13" customWidth="1"/>
    <col min="18" max="18" width="25.88671875" style="13" customWidth="1"/>
    <col min="19" max="19" width="11.33203125" style="13" customWidth="1"/>
    <col min="20" max="20" width="11.5546875" style="13" customWidth="1"/>
    <col min="21" max="21" width="18.109375" style="13" customWidth="1"/>
    <col min="22" max="22" width="38.21875" style="13" customWidth="1"/>
    <col min="23" max="23" width="13.6640625" style="13" customWidth="1"/>
    <col min="24" max="24" width="31.88671875" style="13" customWidth="1"/>
    <col min="25" max="25" width="45" style="13" customWidth="1"/>
    <col min="26" max="26" width="17.88671875" style="13" customWidth="1"/>
    <col min="27" max="27" width="28.77734375" style="15" customWidth="1"/>
    <col min="28" max="28" width="23" style="15" customWidth="1"/>
    <col min="29" max="29" width="20.5546875" style="15" customWidth="1"/>
    <col min="30" max="30" width="21.6640625" style="15" customWidth="1"/>
    <col min="31" max="31" width="26.77734375" style="13" customWidth="1"/>
    <col min="32" max="32" width="22.5546875" style="13" customWidth="1"/>
    <col min="33" max="33" width="41" style="13" customWidth="1"/>
    <col min="34" max="34" width="44.88671875" style="20" customWidth="1"/>
    <col min="35" max="35" width="17.21875" style="13" customWidth="1"/>
    <col min="36" max="36" width="18.77734375" style="14" customWidth="1"/>
    <col min="37" max="37" width="0" hidden="1" customWidth="1"/>
    <col min="38" max="38" width="18.88671875" style="15" hidden="1" customWidth="1"/>
    <col min="39" max="39" width="9.6640625" style="46" hidden="1" customWidth="1"/>
    <col min="40" max="40" width="6.109375" hidden="1" customWidth="1"/>
    <col min="41" max="41" width="15.44140625" style="46" hidden="1" customWidth="1"/>
    <col min="42" max="42" width="39.6640625" style="46" hidden="1" customWidth="1"/>
    <col min="43" max="43" width="17.88671875" style="46" customWidth="1"/>
  </cols>
  <sheetData>
    <row r="1" spans="1:43" ht="39" customHeight="1" x14ac:dyDescent="0.25">
      <c r="W1" s="54"/>
      <c r="X1" s="54"/>
      <c r="Y1" s="56"/>
      <c r="Z1" s="56"/>
      <c r="AA1" s="55"/>
      <c r="AB1" s="55"/>
      <c r="AL1" s="47">
        <f>SUBTOTAL(109,AL5:AL24)</f>
        <v>12752970.199999997</v>
      </c>
      <c r="AO1" s="60">
        <f>SUBTOTAL(109,Z5:Z24)</f>
        <v>20</v>
      </c>
      <c r="AP1" s="60"/>
    </row>
    <row r="2" spans="1:43" ht="15.6" x14ac:dyDescent="0.25">
      <c r="A2" s="31"/>
      <c r="B2" s="32" t="s">
        <v>131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L2" s="31"/>
      <c r="AO2" s="53"/>
    </row>
    <row r="3" spans="1:43" ht="147" x14ac:dyDescent="0.25">
      <c r="A3" s="57" t="s">
        <v>26</v>
      </c>
      <c r="B3" s="2" t="s">
        <v>0</v>
      </c>
      <c r="C3" s="1" t="s">
        <v>1</v>
      </c>
      <c r="D3" s="1" t="s">
        <v>2</v>
      </c>
      <c r="E3" s="1" t="s">
        <v>3</v>
      </c>
      <c r="F3" s="1" t="s">
        <v>34</v>
      </c>
      <c r="G3" s="1" t="s">
        <v>4</v>
      </c>
      <c r="H3" s="2" t="s">
        <v>5</v>
      </c>
      <c r="I3" s="2" t="s">
        <v>6</v>
      </c>
      <c r="J3" s="1" t="s">
        <v>7</v>
      </c>
      <c r="K3" s="1" t="s">
        <v>8</v>
      </c>
      <c r="L3" s="3" t="s">
        <v>31</v>
      </c>
      <c r="M3" s="16" t="s">
        <v>9</v>
      </c>
      <c r="N3" s="1" t="s">
        <v>10</v>
      </c>
      <c r="O3" s="1" t="s">
        <v>30</v>
      </c>
      <c r="P3" s="4" t="s">
        <v>11</v>
      </c>
      <c r="Q3" s="1" t="s">
        <v>12</v>
      </c>
      <c r="R3" s="5" t="s">
        <v>13</v>
      </c>
      <c r="S3" s="5" t="s">
        <v>14</v>
      </c>
      <c r="T3" s="1" t="s">
        <v>15</v>
      </c>
      <c r="U3" s="1" t="s">
        <v>16</v>
      </c>
      <c r="V3" s="1" t="s">
        <v>17</v>
      </c>
      <c r="W3" s="1" t="s">
        <v>18</v>
      </c>
      <c r="X3" s="1" t="s">
        <v>19</v>
      </c>
      <c r="Y3" s="1" t="s">
        <v>20</v>
      </c>
      <c r="Z3" s="1" t="s">
        <v>21</v>
      </c>
      <c r="AA3" s="6" t="s">
        <v>27</v>
      </c>
      <c r="AB3" s="6" t="s">
        <v>28</v>
      </c>
      <c r="AC3" s="6" t="s">
        <v>29</v>
      </c>
      <c r="AD3" s="6" t="s">
        <v>132</v>
      </c>
      <c r="AE3" s="2" t="s">
        <v>22</v>
      </c>
      <c r="AF3" s="1" t="s">
        <v>23</v>
      </c>
      <c r="AG3" s="40" t="s">
        <v>101</v>
      </c>
      <c r="AH3" s="19" t="s">
        <v>24</v>
      </c>
      <c r="AI3" s="7" t="s">
        <v>32</v>
      </c>
      <c r="AJ3" s="2" t="s">
        <v>25</v>
      </c>
      <c r="AK3" s="2" t="s">
        <v>35</v>
      </c>
      <c r="AL3" s="2" t="s">
        <v>33</v>
      </c>
      <c r="AM3" s="46" t="s">
        <v>105</v>
      </c>
      <c r="AN3" t="s">
        <v>121</v>
      </c>
      <c r="AO3" s="45" t="s">
        <v>133</v>
      </c>
      <c r="AP3" s="45" t="s">
        <v>102</v>
      </c>
      <c r="AQ3" s="46" t="s">
        <v>110</v>
      </c>
    </row>
    <row r="4" spans="1:43" x14ac:dyDescent="0.25">
      <c r="A4" s="58">
        <v>1</v>
      </c>
      <c r="B4" s="8">
        <v>2</v>
      </c>
      <c r="C4" s="8">
        <v>3</v>
      </c>
      <c r="D4" s="8">
        <v>4</v>
      </c>
      <c r="E4" s="8">
        <v>5</v>
      </c>
      <c r="F4" s="8">
        <v>6</v>
      </c>
      <c r="G4" s="8">
        <v>7</v>
      </c>
      <c r="H4" s="8">
        <v>8</v>
      </c>
      <c r="I4" s="8">
        <v>9</v>
      </c>
      <c r="J4" s="8">
        <v>10</v>
      </c>
      <c r="K4" s="8">
        <v>11</v>
      </c>
      <c r="L4" s="8">
        <v>12</v>
      </c>
      <c r="M4" s="8">
        <v>13</v>
      </c>
      <c r="N4" s="8">
        <v>14</v>
      </c>
      <c r="O4" s="8">
        <v>15</v>
      </c>
      <c r="P4" s="8">
        <v>16</v>
      </c>
      <c r="Q4" s="8">
        <v>17</v>
      </c>
      <c r="R4" s="8">
        <v>18</v>
      </c>
      <c r="S4" s="8">
        <v>19</v>
      </c>
      <c r="T4" s="8">
        <v>20</v>
      </c>
      <c r="U4" s="8">
        <v>21</v>
      </c>
      <c r="V4" s="8">
        <v>22</v>
      </c>
      <c r="W4" s="8">
        <v>23</v>
      </c>
      <c r="X4" s="8">
        <v>24</v>
      </c>
      <c r="Y4" s="8">
        <v>25</v>
      </c>
      <c r="Z4" s="8">
        <v>26</v>
      </c>
      <c r="AA4" s="8">
        <v>27</v>
      </c>
      <c r="AB4" s="8">
        <v>28</v>
      </c>
      <c r="AC4" s="8">
        <v>29</v>
      </c>
      <c r="AD4" s="8">
        <v>30</v>
      </c>
      <c r="AE4" s="8">
        <v>31</v>
      </c>
      <c r="AF4" s="8">
        <v>32</v>
      </c>
      <c r="AG4" s="8">
        <v>33</v>
      </c>
      <c r="AH4" s="8">
        <v>34</v>
      </c>
      <c r="AI4" s="8">
        <v>35</v>
      </c>
      <c r="AJ4" s="8">
        <v>36</v>
      </c>
      <c r="AK4" s="8">
        <v>37</v>
      </c>
      <c r="AL4" s="8">
        <v>38</v>
      </c>
      <c r="AM4" s="46">
        <v>5</v>
      </c>
      <c r="AN4" s="48">
        <v>11</v>
      </c>
      <c r="AO4" s="48">
        <v>22</v>
      </c>
      <c r="AP4" s="48">
        <v>33</v>
      </c>
    </row>
    <row r="5" spans="1:43" s="9" customFormat="1" ht="105.6" x14ac:dyDescent="0.25">
      <c r="A5" s="59" t="s">
        <v>111</v>
      </c>
      <c r="B5" s="27" t="s">
        <v>46</v>
      </c>
      <c r="C5" s="21" t="s">
        <v>47</v>
      </c>
      <c r="D5" s="21" t="s">
        <v>48</v>
      </c>
      <c r="E5" s="21" t="s">
        <v>49</v>
      </c>
      <c r="F5" s="21" t="s">
        <v>45</v>
      </c>
      <c r="G5" s="21" t="s">
        <v>36</v>
      </c>
      <c r="H5" s="21">
        <v>500</v>
      </c>
      <c r="I5" s="22">
        <v>1</v>
      </c>
      <c r="J5" s="21">
        <v>53</v>
      </c>
      <c r="K5" s="21" t="s">
        <v>50</v>
      </c>
      <c r="L5" s="21"/>
      <c r="M5" s="22">
        <v>1460</v>
      </c>
      <c r="N5" s="21" t="s">
        <v>37</v>
      </c>
      <c r="O5" s="21" t="s">
        <v>44</v>
      </c>
      <c r="P5" s="21" t="s">
        <v>51</v>
      </c>
      <c r="Q5" s="21" t="s">
        <v>38</v>
      </c>
      <c r="R5" s="21" t="s">
        <v>39</v>
      </c>
      <c r="S5" s="21" t="s">
        <v>40</v>
      </c>
      <c r="T5" s="21" t="s">
        <v>52</v>
      </c>
      <c r="U5" s="23" t="s">
        <v>53</v>
      </c>
      <c r="V5" s="21"/>
      <c r="W5" s="21" t="s">
        <v>54</v>
      </c>
      <c r="X5" s="21" t="s">
        <v>55</v>
      </c>
      <c r="Y5" s="21" t="s">
        <v>41</v>
      </c>
      <c r="Z5" s="21">
        <v>1</v>
      </c>
      <c r="AA5" s="42"/>
      <c r="AB5" s="41">
        <f>ROUND(AA5*Z5,2)</f>
        <v>0</v>
      </c>
      <c r="AC5" s="41">
        <f>ROUND(AA5*0.18,2)</f>
        <v>0</v>
      </c>
      <c r="AD5" s="41">
        <f>ROUND(AC5+AB5,2)</f>
        <v>0</v>
      </c>
      <c r="AE5" s="22" t="s">
        <v>42</v>
      </c>
      <c r="AF5" s="49"/>
      <c r="AG5" s="22"/>
      <c r="AH5" s="25" t="s">
        <v>56</v>
      </c>
      <c r="AI5" s="29">
        <v>43519</v>
      </c>
      <c r="AJ5" s="26" t="s">
        <v>43</v>
      </c>
      <c r="AK5" s="28">
        <v>949265</v>
      </c>
      <c r="AL5" s="24">
        <v>637648.51</v>
      </c>
      <c r="AM5" s="39" t="s">
        <v>76</v>
      </c>
      <c r="AO5" s="39" t="s">
        <v>103</v>
      </c>
      <c r="AP5" s="39" t="s">
        <v>104</v>
      </c>
      <c r="AQ5" s="39" t="s">
        <v>106</v>
      </c>
    </row>
    <row r="6" spans="1:43" s="9" customFormat="1" ht="105.6" x14ac:dyDescent="0.25">
      <c r="A6" s="59" t="s">
        <v>112</v>
      </c>
      <c r="B6" s="27" t="s">
        <v>57</v>
      </c>
      <c r="C6" s="21" t="s">
        <v>58</v>
      </c>
      <c r="D6" s="21" t="s">
        <v>48</v>
      </c>
      <c r="E6" s="21" t="s">
        <v>49</v>
      </c>
      <c r="F6" s="21" t="s">
        <v>45</v>
      </c>
      <c r="G6" s="21" t="s">
        <v>36</v>
      </c>
      <c r="H6" s="21">
        <v>500</v>
      </c>
      <c r="I6" s="22">
        <v>1</v>
      </c>
      <c r="J6" s="21">
        <v>53</v>
      </c>
      <c r="K6" s="21" t="s">
        <v>50</v>
      </c>
      <c r="L6" s="21"/>
      <c r="M6" s="22">
        <v>1460</v>
      </c>
      <c r="N6" s="21" t="s">
        <v>37</v>
      </c>
      <c r="O6" s="21" t="s">
        <v>44</v>
      </c>
      <c r="P6" s="21" t="s">
        <v>51</v>
      </c>
      <c r="Q6" s="21" t="s">
        <v>38</v>
      </c>
      <c r="R6" s="21" t="s">
        <v>39</v>
      </c>
      <c r="S6" s="21" t="s">
        <v>40</v>
      </c>
      <c r="T6" s="21" t="s">
        <v>52</v>
      </c>
      <c r="U6" s="23" t="s">
        <v>53</v>
      </c>
      <c r="V6" s="21"/>
      <c r="W6" s="21" t="s">
        <v>54</v>
      </c>
      <c r="X6" s="21" t="s">
        <v>55</v>
      </c>
      <c r="Y6" s="21" t="s">
        <v>41</v>
      </c>
      <c r="Z6" s="21">
        <v>1</v>
      </c>
      <c r="AA6" s="42"/>
      <c r="AB6" s="41">
        <f>ROUND(AA6*Z6,2)</f>
        <v>0</v>
      </c>
      <c r="AC6" s="41">
        <f>ROUND(AA6*0.18,2)</f>
        <v>0</v>
      </c>
      <c r="AD6" s="41">
        <f>ROUND(AC6+AB6,2)</f>
        <v>0</v>
      </c>
      <c r="AE6" s="22" t="s">
        <v>42</v>
      </c>
      <c r="AF6" s="49"/>
      <c r="AG6" s="22"/>
      <c r="AH6" s="25" t="s">
        <v>56</v>
      </c>
      <c r="AI6" s="29">
        <v>43519</v>
      </c>
      <c r="AJ6" s="26" t="s">
        <v>43</v>
      </c>
      <c r="AK6" s="28">
        <v>949265</v>
      </c>
      <c r="AL6" s="24">
        <v>637648.51</v>
      </c>
      <c r="AM6" s="39" t="s">
        <v>76</v>
      </c>
      <c r="AO6" s="39" t="s">
        <v>103</v>
      </c>
      <c r="AP6" s="39" t="s">
        <v>104</v>
      </c>
      <c r="AQ6" s="39" t="s">
        <v>106</v>
      </c>
    </row>
    <row r="7" spans="1:43" s="9" customFormat="1" ht="105.6" x14ac:dyDescent="0.25">
      <c r="A7" s="59" t="s">
        <v>113</v>
      </c>
      <c r="B7" s="27" t="s">
        <v>59</v>
      </c>
      <c r="C7" s="21" t="s">
        <v>60</v>
      </c>
      <c r="D7" s="21" t="s">
        <v>48</v>
      </c>
      <c r="E7" s="21" t="s">
        <v>49</v>
      </c>
      <c r="F7" s="21" t="s">
        <v>45</v>
      </c>
      <c r="G7" s="21" t="s">
        <v>36</v>
      </c>
      <c r="H7" s="21">
        <v>500</v>
      </c>
      <c r="I7" s="22">
        <v>1</v>
      </c>
      <c r="J7" s="21">
        <v>53</v>
      </c>
      <c r="K7" s="21" t="s">
        <v>50</v>
      </c>
      <c r="L7" s="21"/>
      <c r="M7" s="22">
        <v>1460</v>
      </c>
      <c r="N7" s="21" t="s">
        <v>37</v>
      </c>
      <c r="O7" s="21" t="s">
        <v>44</v>
      </c>
      <c r="P7" s="21" t="s">
        <v>51</v>
      </c>
      <c r="Q7" s="21" t="s">
        <v>38</v>
      </c>
      <c r="R7" s="21" t="s">
        <v>39</v>
      </c>
      <c r="S7" s="21" t="s">
        <v>40</v>
      </c>
      <c r="T7" s="21" t="s">
        <v>52</v>
      </c>
      <c r="U7" s="23" t="s">
        <v>53</v>
      </c>
      <c r="V7" s="21"/>
      <c r="W7" s="21" t="s">
        <v>54</v>
      </c>
      <c r="X7" s="21" t="s">
        <v>55</v>
      </c>
      <c r="Y7" s="21" t="s">
        <v>41</v>
      </c>
      <c r="Z7" s="21">
        <v>1</v>
      </c>
      <c r="AA7" s="42"/>
      <c r="AB7" s="41">
        <f>ROUND(AA7*Z7,2)</f>
        <v>0</v>
      </c>
      <c r="AC7" s="41">
        <f>ROUND(AA7*0.18,2)</f>
        <v>0</v>
      </c>
      <c r="AD7" s="41">
        <f>ROUND(AC7+AB7,2)</f>
        <v>0</v>
      </c>
      <c r="AE7" s="22" t="s">
        <v>42</v>
      </c>
      <c r="AF7" s="49"/>
      <c r="AG7" s="22"/>
      <c r="AH7" s="25" t="s">
        <v>56</v>
      </c>
      <c r="AI7" s="29">
        <v>43519</v>
      </c>
      <c r="AJ7" s="26" t="s">
        <v>43</v>
      </c>
      <c r="AK7" s="28">
        <v>949265</v>
      </c>
      <c r="AL7" s="24">
        <v>637648.51</v>
      </c>
      <c r="AM7" s="39" t="s">
        <v>76</v>
      </c>
      <c r="AO7" s="39" t="s">
        <v>103</v>
      </c>
      <c r="AP7" s="39" t="s">
        <v>104</v>
      </c>
      <c r="AQ7" s="39" t="s">
        <v>106</v>
      </c>
    </row>
    <row r="8" spans="1:43" s="9" customFormat="1" ht="105.6" x14ac:dyDescent="0.25">
      <c r="A8" s="59" t="s">
        <v>114</v>
      </c>
      <c r="B8" s="27" t="s">
        <v>61</v>
      </c>
      <c r="C8" s="21" t="s">
        <v>62</v>
      </c>
      <c r="D8" s="21" t="s">
        <v>48</v>
      </c>
      <c r="E8" s="21" t="s">
        <v>49</v>
      </c>
      <c r="F8" s="21" t="s">
        <v>45</v>
      </c>
      <c r="G8" s="21" t="s">
        <v>36</v>
      </c>
      <c r="H8" s="21">
        <v>500</v>
      </c>
      <c r="I8" s="22">
        <v>1</v>
      </c>
      <c r="J8" s="21">
        <v>53</v>
      </c>
      <c r="K8" s="21" t="s">
        <v>50</v>
      </c>
      <c r="L8" s="21"/>
      <c r="M8" s="22">
        <v>1460</v>
      </c>
      <c r="N8" s="21" t="s">
        <v>37</v>
      </c>
      <c r="O8" s="21" t="s">
        <v>44</v>
      </c>
      <c r="P8" s="21" t="s">
        <v>51</v>
      </c>
      <c r="Q8" s="21" t="s">
        <v>38</v>
      </c>
      <c r="R8" s="21" t="s">
        <v>39</v>
      </c>
      <c r="S8" s="21" t="s">
        <v>40</v>
      </c>
      <c r="T8" s="21" t="s">
        <v>52</v>
      </c>
      <c r="U8" s="23" t="s">
        <v>53</v>
      </c>
      <c r="V8" s="21"/>
      <c r="W8" s="21" t="s">
        <v>54</v>
      </c>
      <c r="X8" s="21" t="s">
        <v>55</v>
      </c>
      <c r="Y8" s="21" t="s">
        <v>41</v>
      </c>
      <c r="Z8" s="21">
        <v>1</v>
      </c>
      <c r="AA8" s="42"/>
      <c r="AB8" s="41">
        <f t="shared" ref="AB8:AB14" si="0">ROUND(AA8*Z8,2)</f>
        <v>0</v>
      </c>
      <c r="AC8" s="41">
        <f t="shared" ref="AC8:AC14" si="1">ROUND(AA8*0.18,2)</f>
        <v>0</v>
      </c>
      <c r="AD8" s="41">
        <f t="shared" ref="AD8:AD14" si="2">ROUND(AC8+AB8,2)</f>
        <v>0</v>
      </c>
      <c r="AE8" s="22" t="s">
        <v>42</v>
      </c>
      <c r="AF8" s="49"/>
      <c r="AG8" s="22"/>
      <c r="AH8" s="25" t="s">
        <v>56</v>
      </c>
      <c r="AI8" s="29">
        <v>43519</v>
      </c>
      <c r="AJ8" s="26" t="s">
        <v>43</v>
      </c>
      <c r="AK8" s="28">
        <v>949265</v>
      </c>
      <c r="AL8" s="24">
        <v>637648.51</v>
      </c>
      <c r="AM8" s="39" t="s">
        <v>76</v>
      </c>
      <c r="AO8" s="39" t="s">
        <v>103</v>
      </c>
      <c r="AP8" s="39" t="s">
        <v>104</v>
      </c>
      <c r="AQ8" s="39" t="s">
        <v>106</v>
      </c>
    </row>
    <row r="9" spans="1:43" s="9" customFormat="1" ht="105.6" x14ac:dyDescent="0.25">
      <c r="A9" s="59" t="s">
        <v>115</v>
      </c>
      <c r="B9" s="27" t="s">
        <v>63</v>
      </c>
      <c r="C9" s="21" t="s">
        <v>64</v>
      </c>
      <c r="D9" s="21" t="s">
        <v>48</v>
      </c>
      <c r="E9" s="21" t="s">
        <v>49</v>
      </c>
      <c r="F9" s="21" t="s">
        <v>45</v>
      </c>
      <c r="G9" s="21" t="s">
        <v>36</v>
      </c>
      <c r="H9" s="21">
        <v>500</v>
      </c>
      <c r="I9" s="22">
        <v>1</v>
      </c>
      <c r="J9" s="21">
        <v>53</v>
      </c>
      <c r="K9" s="21" t="s">
        <v>50</v>
      </c>
      <c r="L9" s="21"/>
      <c r="M9" s="22">
        <v>1460</v>
      </c>
      <c r="N9" s="21" t="s">
        <v>37</v>
      </c>
      <c r="O9" s="21" t="s">
        <v>44</v>
      </c>
      <c r="P9" s="21" t="s">
        <v>51</v>
      </c>
      <c r="Q9" s="21" t="s">
        <v>38</v>
      </c>
      <c r="R9" s="21" t="s">
        <v>39</v>
      </c>
      <c r="S9" s="21" t="s">
        <v>40</v>
      </c>
      <c r="T9" s="21" t="s">
        <v>52</v>
      </c>
      <c r="U9" s="23" t="s">
        <v>53</v>
      </c>
      <c r="V9" s="21"/>
      <c r="W9" s="21" t="s">
        <v>54</v>
      </c>
      <c r="X9" s="21" t="s">
        <v>55</v>
      </c>
      <c r="Y9" s="21" t="s">
        <v>41</v>
      </c>
      <c r="Z9" s="21">
        <v>1</v>
      </c>
      <c r="AA9" s="42"/>
      <c r="AB9" s="41">
        <f t="shared" si="0"/>
        <v>0</v>
      </c>
      <c r="AC9" s="41">
        <f t="shared" si="1"/>
        <v>0</v>
      </c>
      <c r="AD9" s="41">
        <f t="shared" si="2"/>
        <v>0</v>
      </c>
      <c r="AE9" s="22" t="s">
        <v>42</v>
      </c>
      <c r="AF9" s="49"/>
      <c r="AG9" s="22"/>
      <c r="AH9" s="25" t="s">
        <v>56</v>
      </c>
      <c r="AI9" s="29">
        <v>43519</v>
      </c>
      <c r="AJ9" s="26" t="s">
        <v>43</v>
      </c>
      <c r="AK9" s="28">
        <v>949265</v>
      </c>
      <c r="AL9" s="24">
        <v>637648.51</v>
      </c>
      <c r="AM9" s="39" t="s">
        <v>76</v>
      </c>
      <c r="AO9" s="39" t="s">
        <v>103</v>
      </c>
      <c r="AP9" s="39" t="s">
        <v>104</v>
      </c>
      <c r="AQ9" s="39" t="s">
        <v>106</v>
      </c>
    </row>
    <row r="10" spans="1:43" s="9" customFormat="1" ht="105.6" x14ac:dyDescent="0.25">
      <c r="A10" s="59" t="s">
        <v>116</v>
      </c>
      <c r="B10" s="27" t="s">
        <v>65</v>
      </c>
      <c r="C10" s="21" t="s">
        <v>66</v>
      </c>
      <c r="D10" s="21" t="s">
        <v>48</v>
      </c>
      <c r="E10" s="21" t="s">
        <v>49</v>
      </c>
      <c r="F10" s="21" t="s">
        <v>45</v>
      </c>
      <c r="G10" s="21" t="s">
        <v>36</v>
      </c>
      <c r="H10" s="21">
        <v>500</v>
      </c>
      <c r="I10" s="22">
        <v>1</v>
      </c>
      <c r="J10" s="21">
        <v>53</v>
      </c>
      <c r="K10" s="21" t="s">
        <v>50</v>
      </c>
      <c r="L10" s="21"/>
      <c r="M10" s="22">
        <v>1460</v>
      </c>
      <c r="N10" s="21" t="s">
        <v>37</v>
      </c>
      <c r="O10" s="21" t="s">
        <v>44</v>
      </c>
      <c r="P10" s="21" t="s">
        <v>51</v>
      </c>
      <c r="Q10" s="21" t="s">
        <v>38</v>
      </c>
      <c r="R10" s="21" t="s">
        <v>39</v>
      </c>
      <c r="S10" s="21" t="s">
        <v>40</v>
      </c>
      <c r="T10" s="21" t="s">
        <v>52</v>
      </c>
      <c r="U10" s="23" t="s">
        <v>53</v>
      </c>
      <c r="V10" s="21"/>
      <c r="W10" s="21" t="s">
        <v>54</v>
      </c>
      <c r="X10" s="21" t="s">
        <v>55</v>
      </c>
      <c r="Y10" s="21" t="s">
        <v>41</v>
      </c>
      <c r="Z10" s="21">
        <v>1</v>
      </c>
      <c r="AA10" s="42"/>
      <c r="AB10" s="41">
        <f t="shared" si="0"/>
        <v>0</v>
      </c>
      <c r="AC10" s="41">
        <f t="shared" si="1"/>
        <v>0</v>
      </c>
      <c r="AD10" s="41">
        <f t="shared" si="2"/>
        <v>0</v>
      </c>
      <c r="AE10" s="22" t="s">
        <v>42</v>
      </c>
      <c r="AF10" s="49"/>
      <c r="AG10" s="22"/>
      <c r="AH10" s="25" t="s">
        <v>56</v>
      </c>
      <c r="AI10" s="29">
        <v>43519</v>
      </c>
      <c r="AJ10" s="26" t="s">
        <v>43</v>
      </c>
      <c r="AK10" s="28">
        <v>949265</v>
      </c>
      <c r="AL10" s="24">
        <v>637648.51</v>
      </c>
      <c r="AM10" s="39" t="s">
        <v>76</v>
      </c>
      <c r="AO10" s="39" t="s">
        <v>103</v>
      </c>
      <c r="AP10" s="39" t="s">
        <v>104</v>
      </c>
      <c r="AQ10" s="39" t="s">
        <v>106</v>
      </c>
    </row>
    <row r="11" spans="1:43" s="9" customFormat="1" ht="105.6" x14ac:dyDescent="0.25">
      <c r="A11" s="59" t="s">
        <v>117</v>
      </c>
      <c r="B11" s="27" t="s">
        <v>67</v>
      </c>
      <c r="C11" s="21" t="s">
        <v>68</v>
      </c>
      <c r="D11" s="21" t="s">
        <v>48</v>
      </c>
      <c r="E11" s="21" t="s">
        <v>69</v>
      </c>
      <c r="F11" s="21" t="s">
        <v>45</v>
      </c>
      <c r="G11" s="21" t="s">
        <v>36</v>
      </c>
      <c r="H11" s="21">
        <v>500</v>
      </c>
      <c r="I11" s="22">
        <v>1</v>
      </c>
      <c r="J11" s="21">
        <v>46</v>
      </c>
      <c r="K11" s="21" t="s">
        <v>50</v>
      </c>
      <c r="L11" s="21"/>
      <c r="M11" s="22">
        <v>1460</v>
      </c>
      <c r="N11" s="21" t="s">
        <v>37</v>
      </c>
      <c r="O11" s="21" t="s">
        <v>44</v>
      </c>
      <c r="P11" s="21" t="s">
        <v>51</v>
      </c>
      <c r="Q11" s="21" t="s">
        <v>38</v>
      </c>
      <c r="R11" s="21" t="s">
        <v>39</v>
      </c>
      <c r="S11" s="21" t="s">
        <v>40</v>
      </c>
      <c r="T11" s="21" t="s">
        <v>52</v>
      </c>
      <c r="U11" s="23" t="s">
        <v>53</v>
      </c>
      <c r="V11" s="21"/>
      <c r="W11" s="21" t="s">
        <v>54</v>
      </c>
      <c r="X11" s="21" t="s">
        <v>55</v>
      </c>
      <c r="Y11" s="21" t="s">
        <v>41</v>
      </c>
      <c r="Z11" s="21">
        <v>1</v>
      </c>
      <c r="AA11" s="42"/>
      <c r="AB11" s="41">
        <f t="shared" si="0"/>
        <v>0</v>
      </c>
      <c r="AC11" s="41">
        <f t="shared" si="1"/>
        <v>0</v>
      </c>
      <c r="AD11" s="41">
        <f t="shared" si="2"/>
        <v>0</v>
      </c>
      <c r="AE11" s="22" t="s">
        <v>42</v>
      </c>
      <c r="AF11" s="49"/>
      <c r="AG11" s="22"/>
      <c r="AH11" s="25" t="s">
        <v>56</v>
      </c>
      <c r="AI11" s="29">
        <v>43519</v>
      </c>
      <c r="AJ11" s="26" t="s">
        <v>43</v>
      </c>
      <c r="AK11" s="28">
        <v>949265</v>
      </c>
      <c r="AL11" s="24">
        <v>637648.51</v>
      </c>
      <c r="AM11" s="39" t="s">
        <v>76</v>
      </c>
      <c r="AO11" s="39" t="s">
        <v>103</v>
      </c>
      <c r="AP11" s="39" t="s">
        <v>104</v>
      </c>
      <c r="AQ11" s="39" t="s">
        <v>106</v>
      </c>
    </row>
    <row r="12" spans="1:43" s="9" customFormat="1" ht="105.6" x14ac:dyDescent="0.25">
      <c r="A12" s="59" t="s">
        <v>118</v>
      </c>
      <c r="B12" s="27" t="s">
        <v>70</v>
      </c>
      <c r="C12" s="21" t="s">
        <v>71</v>
      </c>
      <c r="D12" s="21" t="s">
        <v>48</v>
      </c>
      <c r="E12" s="21" t="s">
        <v>49</v>
      </c>
      <c r="F12" s="21" t="s">
        <v>45</v>
      </c>
      <c r="G12" s="21" t="s">
        <v>36</v>
      </c>
      <c r="H12" s="21">
        <v>500</v>
      </c>
      <c r="I12" s="22">
        <v>1</v>
      </c>
      <c r="J12" s="21">
        <v>53</v>
      </c>
      <c r="K12" s="21" t="s">
        <v>50</v>
      </c>
      <c r="L12" s="21"/>
      <c r="M12" s="22">
        <v>1460</v>
      </c>
      <c r="N12" s="21" t="s">
        <v>37</v>
      </c>
      <c r="O12" s="21" t="s">
        <v>44</v>
      </c>
      <c r="P12" s="21" t="s">
        <v>51</v>
      </c>
      <c r="Q12" s="21" t="s">
        <v>38</v>
      </c>
      <c r="R12" s="21" t="s">
        <v>39</v>
      </c>
      <c r="S12" s="21" t="s">
        <v>40</v>
      </c>
      <c r="T12" s="21" t="s">
        <v>52</v>
      </c>
      <c r="U12" s="23" t="s">
        <v>53</v>
      </c>
      <c r="V12" s="21"/>
      <c r="W12" s="21" t="s">
        <v>54</v>
      </c>
      <c r="X12" s="21" t="s">
        <v>55</v>
      </c>
      <c r="Y12" s="21" t="s">
        <v>41</v>
      </c>
      <c r="Z12" s="21">
        <v>1</v>
      </c>
      <c r="AA12" s="42"/>
      <c r="AB12" s="41">
        <f t="shared" si="0"/>
        <v>0</v>
      </c>
      <c r="AC12" s="41">
        <f t="shared" si="1"/>
        <v>0</v>
      </c>
      <c r="AD12" s="41">
        <f t="shared" si="2"/>
        <v>0</v>
      </c>
      <c r="AE12" s="22" t="s">
        <v>42</v>
      </c>
      <c r="AF12" s="49"/>
      <c r="AG12" s="22"/>
      <c r="AH12" s="25" t="s">
        <v>56</v>
      </c>
      <c r="AI12" s="29">
        <v>43519</v>
      </c>
      <c r="AJ12" s="26" t="s">
        <v>43</v>
      </c>
      <c r="AK12" s="28">
        <v>949265</v>
      </c>
      <c r="AL12" s="24">
        <v>637648.51</v>
      </c>
      <c r="AM12" s="39" t="s">
        <v>76</v>
      </c>
      <c r="AO12" s="39" t="s">
        <v>103</v>
      </c>
      <c r="AP12" s="39" t="s">
        <v>104</v>
      </c>
      <c r="AQ12" s="39" t="s">
        <v>106</v>
      </c>
    </row>
    <row r="13" spans="1:43" s="9" customFormat="1" ht="105.6" x14ac:dyDescent="0.25">
      <c r="A13" s="59" t="s">
        <v>119</v>
      </c>
      <c r="B13" s="27" t="s">
        <v>72</v>
      </c>
      <c r="C13" s="21" t="s">
        <v>73</v>
      </c>
      <c r="D13" s="21" t="s">
        <v>48</v>
      </c>
      <c r="E13" s="21" t="s">
        <v>69</v>
      </c>
      <c r="F13" s="21" t="s">
        <v>45</v>
      </c>
      <c r="G13" s="21" t="s">
        <v>36</v>
      </c>
      <c r="H13" s="21">
        <v>500</v>
      </c>
      <c r="I13" s="22">
        <v>1</v>
      </c>
      <c r="J13" s="21">
        <v>46</v>
      </c>
      <c r="K13" s="21" t="s">
        <v>50</v>
      </c>
      <c r="L13" s="21"/>
      <c r="M13" s="22">
        <v>1460</v>
      </c>
      <c r="N13" s="21" t="s">
        <v>37</v>
      </c>
      <c r="O13" s="21" t="s">
        <v>44</v>
      </c>
      <c r="P13" s="21" t="s">
        <v>51</v>
      </c>
      <c r="Q13" s="21" t="s">
        <v>38</v>
      </c>
      <c r="R13" s="21" t="s">
        <v>39</v>
      </c>
      <c r="S13" s="21" t="s">
        <v>40</v>
      </c>
      <c r="T13" s="21" t="s">
        <v>52</v>
      </c>
      <c r="U13" s="23" t="s">
        <v>53</v>
      </c>
      <c r="V13" s="21"/>
      <c r="W13" s="21" t="s">
        <v>54</v>
      </c>
      <c r="X13" s="21" t="s">
        <v>55</v>
      </c>
      <c r="Y13" s="21" t="s">
        <v>41</v>
      </c>
      <c r="Z13" s="21">
        <v>1</v>
      </c>
      <c r="AA13" s="42"/>
      <c r="AB13" s="41">
        <f t="shared" si="0"/>
        <v>0</v>
      </c>
      <c r="AC13" s="41">
        <f t="shared" si="1"/>
        <v>0</v>
      </c>
      <c r="AD13" s="41">
        <f t="shared" si="2"/>
        <v>0</v>
      </c>
      <c r="AE13" s="22" t="s">
        <v>42</v>
      </c>
      <c r="AF13" s="49"/>
      <c r="AG13" s="22"/>
      <c r="AH13" s="25" t="s">
        <v>56</v>
      </c>
      <c r="AI13" s="29">
        <v>43519</v>
      </c>
      <c r="AJ13" s="26" t="s">
        <v>43</v>
      </c>
      <c r="AK13" s="28">
        <v>949265</v>
      </c>
      <c r="AL13" s="24">
        <v>637648.51</v>
      </c>
      <c r="AM13" s="39" t="s">
        <v>76</v>
      </c>
      <c r="AO13" s="39" t="s">
        <v>103</v>
      </c>
      <c r="AP13" s="39" t="s">
        <v>104</v>
      </c>
      <c r="AQ13" s="39" t="s">
        <v>106</v>
      </c>
    </row>
    <row r="14" spans="1:43" s="9" customFormat="1" ht="105.6" x14ac:dyDescent="0.25">
      <c r="A14" s="59" t="s">
        <v>120</v>
      </c>
      <c r="B14" s="27" t="s">
        <v>74</v>
      </c>
      <c r="C14" s="21" t="s">
        <v>75</v>
      </c>
      <c r="D14" s="21" t="s">
        <v>48</v>
      </c>
      <c r="E14" s="21" t="s">
        <v>69</v>
      </c>
      <c r="F14" s="21" t="s">
        <v>45</v>
      </c>
      <c r="G14" s="21" t="s">
        <v>36</v>
      </c>
      <c r="H14" s="21">
        <v>500</v>
      </c>
      <c r="I14" s="22">
        <v>1</v>
      </c>
      <c r="J14" s="21">
        <v>46</v>
      </c>
      <c r="K14" s="21" t="s">
        <v>50</v>
      </c>
      <c r="L14" s="21"/>
      <c r="M14" s="22">
        <v>1460</v>
      </c>
      <c r="N14" s="21" t="s">
        <v>37</v>
      </c>
      <c r="O14" s="21" t="s">
        <v>44</v>
      </c>
      <c r="P14" s="21" t="s">
        <v>51</v>
      </c>
      <c r="Q14" s="21" t="s">
        <v>38</v>
      </c>
      <c r="R14" s="21" t="s">
        <v>39</v>
      </c>
      <c r="S14" s="21" t="s">
        <v>40</v>
      </c>
      <c r="T14" s="21" t="s">
        <v>52</v>
      </c>
      <c r="U14" s="23" t="s">
        <v>53</v>
      </c>
      <c r="V14" s="21"/>
      <c r="W14" s="21" t="s">
        <v>54</v>
      </c>
      <c r="X14" s="21" t="s">
        <v>55</v>
      </c>
      <c r="Y14" s="21" t="s">
        <v>41</v>
      </c>
      <c r="Z14" s="21">
        <v>1</v>
      </c>
      <c r="AA14" s="42"/>
      <c r="AB14" s="41">
        <f t="shared" si="0"/>
        <v>0</v>
      </c>
      <c r="AC14" s="41">
        <f t="shared" si="1"/>
        <v>0</v>
      </c>
      <c r="AD14" s="41">
        <f t="shared" si="2"/>
        <v>0</v>
      </c>
      <c r="AE14" s="22" t="s">
        <v>42</v>
      </c>
      <c r="AF14" s="49"/>
      <c r="AG14" s="22"/>
      <c r="AH14" s="25" t="s">
        <v>56</v>
      </c>
      <c r="AI14" s="29">
        <v>43519</v>
      </c>
      <c r="AJ14" s="26" t="s">
        <v>43</v>
      </c>
      <c r="AK14" s="28">
        <v>949265</v>
      </c>
      <c r="AL14" s="24">
        <v>637648.51</v>
      </c>
      <c r="AM14" s="39" t="s">
        <v>76</v>
      </c>
      <c r="AO14" s="39" t="s">
        <v>103</v>
      </c>
      <c r="AP14" s="39" t="s">
        <v>104</v>
      </c>
      <c r="AQ14" s="39" t="s">
        <v>106</v>
      </c>
    </row>
    <row r="15" spans="1:43" s="9" customFormat="1" ht="105.6" x14ac:dyDescent="0.25">
      <c r="A15" s="59" t="s">
        <v>121</v>
      </c>
      <c r="B15" s="27" t="s">
        <v>79</v>
      </c>
      <c r="C15" s="34" t="s">
        <v>80</v>
      </c>
      <c r="D15" s="21" t="s">
        <v>48</v>
      </c>
      <c r="E15" s="34" t="s">
        <v>49</v>
      </c>
      <c r="F15" s="34" t="s">
        <v>45</v>
      </c>
      <c r="G15" s="34" t="s">
        <v>36</v>
      </c>
      <c r="H15" s="34">
        <v>500</v>
      </c>
      <c r="I15" s="35">
        <v>1</v>
      </c>
      <c r="J15" s="34">
        <v>53</v>
      </c>
      <c r="K15" s="34" t="s">
        <v>50</v>
      </c>
      <c r="L15" s="34"/>
      <c r="M15" s="35">
        <v>1460</v>
      </c>
      <c r="N15" s="34" t="s">
        <v>37</v>
      </c>
      <c r="O15" s="34" t="s">
        <v>44</v>
      </c>
      <c r="P15" s="34" t="s">
        <v>51</v>
      </c>
      <c r="Q15" s="34" t="s">
        <v>38</v>
      </c>
      <c r="R15" s="34" t="s">
        <v>39</v>
      </c>
      <c r="S15" s="34" t="s">
        <v>40</v>
      </c>
      <c r="T15" s="34" t="s">
        <v>78</v>
      </c>
      <c r="U15" s="36" t="s">
        <v>53</v>
      </c>
      <c r="V15" s="34"/>
      <c r="W15" s="34" t="s">
        <v>54</v>
      </c>
      <c r="X15" s="34" t="s">
        <v>55</v>
      </c>
      <c r="Y15" s="34" t="s">
        <v>41</v>
      </c>
      <c r="Z15" s="34">
        <v>1</v>
      </c>
      <c r="AA15" s="42"/>
      <c r="AB15" s="41">
        <f t="shared" ref="AB15:AB22" si="3">ROUND(AA15*Z15,2)</f>
        <v>0</v>
      </c>
      <c r="AC15" s="41">
        <f t="shared" ref="AC15:AC22" si="4">ROUND(AA15*0.18,2)</f>
        <v>0</v>
      </c>
      <c r="AD15" s="41">
        <f t="shared" ref="AD15:AD22" si="5">ROUND(AC15+AB15,2)</f>
        <v>0</v>
      </c>
      <c r="AE15" s="35" t="s">
        <v>77</v>
      </c>
      <c r="AF15" s="50"/>
      <c r="AG15" s="35"/>
      <c r="AH15" s="25" t="s">
        <v>81</v>
      </c>
      <c r="AI15" s="38">
        <v>43885</v>
      </c>
      <c r="AJ15" s="33" t="s">
        <v>43</v>
      </c>
      <c r="AK15" s="28">
        <v>949265</v>
      </c>
      <c r="AL15" s="37">
        <v>637648.51</v>
      </c>
      <c r="AM15" s="39" t="s">
        <v>100</v>
      </c>
      <c r="AO15" s="39" t="s">
        <v>103</v>
      </c>
      <c r="AP15" s="39" t="s">
        <v>104</v>
      </c>
      <c r="AQ15" s="39" t="s">
        <v>106</v>
      </c>
    </row>
    <row r="16" spans="1:43" s="9" customFormat="1" ht="105.6" x14ac:dyDescent="0.25">
      <c r="A16" s="59" t="s">
        <v>122</v>
      </c>
      <c r="B16" s="27" t="s">
        <v>82</v>
      </c>
      <c r="C16" s="34" t="s">
        <v>83</v>
      </c>
      <c r="D16" s="21" t="s">
        <v>48</v>
      </c>
      <c r="E16" s="34" t="s">
        <v>49</v>
      </c>
      <c r="F16" s="34" t="s">
        <v>45</v>
      </c>
      <c r="G16" s="34" t="s">
        <v>36</v>
      </c>
      <c r="H16" s="34">
        <v>500</v>
      </c>
      <c r="I16" s="35">
        <v>1</v>
      </c>
      <c r="J16" s="34">
        <v>53</v>
      </c>
      <c r="K16" s="34" t="s">
        <v>50</v>
      </c>
      <c r="L16" s="34"/>
      <c r="M16" s="35">
        <v>1460</v>
      </c>
      <c r="N16" s="34" t="s">
        <v>37</v>
      </c>
      <c r="O16" s="34" t="s">
        <v>44</v>
      </c>
      <c r="P16" s="34" t="s">
        <v>51</v>
      </c>
      <c r="Q16" s="34" t="s">
        <v>38</v>
      </c>
      <c r="R16" s="34" t="s">
        <v>39</v>
      </c>
      <c r="S16" s="34" t="s">
        <v>40</v>
      </c>
      <c r="T16" s="34" t="s">
        <v>78</v>
      </c>
      <c r="U16" s="36" t="s">
        <v>53</v>
      </c>
      <c r="V16" s="34"/>
      <c r="W16" s="34" t="s">
        <v>54</v>
      </c>
      <c r="X16" s="34" t="s">
        <v>55</v>
      </c>
      <c r="Y16" s="34" t="s">
        <v>41</v>
      </c>
      <c r="Z16" s="34">
        <v>1</v>
      </c>
      <c r="AA16" s="42"/>
      <c r="AB16" s="41">
        <f t="shared" si="3"/>
        <v>0</v>
      </c>
      <c r="AC16" s="41">
        <f t="shared" si="4"/>
        <v>0</v>
      </c>
      <c r="AD16" s="41">
        <f t="shared" si="5"/>
        <v>0</v>
      </c>
      <c r="AE16" s="35" t="s">
        <v>77</v>
      </c>
      <c r="AF16" s="50"/>
      <c r="AG16" s="35"/>
      <c r="AH16" s="25" t="s">
        <v>81</v>
      </c>
      <c r="AI16" s="38">
        <v>43885</v>
      </c>
      <c r="AJ16" s="33" t="s">
        <v>43</v>
      </c>
      <c r="AK16" s="28">
        <v>949265</v>
      </c>
      <c r="AL16" s="37">
        <v>637648.51</v>
      </c>
      <c r="AM16" s="39" t="s">
        <v>100</v>
      </c>
      <c r="AO16" s="39" t="s">
        <v>103</v>
      </c>
      <c r="AP16" s="39" t="s">
        <v>104</v>
      </c>
      <c r="AQ16" s="39" t="s">
        <v>106</v>
      </c>
    </row>
    <row r="17" spans="1:43" s="9" customFormat="1" ht="105.6" x14ac:dyDescent="0.25">
      <c r="A17" s="59" t="s">
        <v>123</v>
      </c>
      <c r="B17" s="27" t="s">
        <v>84</v>
      </c>
      <c r="C17" s="34" t="s">
        <v>85</v>
      </c>
      <c r="D17" s="21" t="s">
        <v>48</v>
      </c>
      <c r="E17" s="34" t="s">
        <v>49</v>
      </c>
      <c r="F17" s="34" t="s">
        <v>45</v>
      </c>
      <c r="G17" s="34" t="s">
        <v>36</v>
      </c>
      <c r="H17" s="34">
        <v>500</v>
      </c>
      <c r="I17" s="35">
        <v>1</v>
      </c>
      <c r="J17" s="34">
        <v>53</v>
      </c>
      <c r="K17" s="34" t="s">
        <v>50</v>
      </c>
      <c r="L17" s="34"/>
      <c r="M17" s="35">
        <v>1460</v>
      </c>
      <c r="N17" s="34" t="s">
        <v>37</v>
      </c>
      <c r="O17" s="34" t="s">
        <v>44</v>
      </c>
      <c r="P17" s="34" t="s">
        <v>51</v>
      </c>
      <c r="Q17" s="34" t="s">
        <v>38</v>
      </c>
      <c r="R17" s="34" t="s">
        <v>39</v>
      </c>
      <c r="S17" s="34" t="s">
        <v>40</v>
      </c>
      <c r="T17" s="34" t="s">
        <v>78</v>
      </c>
      <c r="U17" s="36" t="s">
        <v>53</v>
      </c>
      <c r="V17" s="34"/>
      <c r="W17" s="34" t="s">
        <v>54</v>
      </c>
      <c r="X17" s="34" t="s">
        <v>55</v>
      </c>
      <c r="Y17" s="34" t="s">
        <v>41</v>
      </c>
      <c r="Z17" s="34">
        <v>1</v>
      </c>
      <c r="AA17" s="42"/>
      <c r="AB17" s="41">
        <f t="shared" si="3"/>
        <v>0</v>
      </c>
      <c r="AC17" s="41">
        <f t="shared" si="4"/>
        <v>0</v>
      </c>
      <c r="AD17" s="41">
        <f t="shared" si="5"/>
        <v>0</v>
      </c>
      <c r="AE17" s="35" t="s">
        <v>77</v>
      </c>
      <c r="AF17" s="50"/>
      <c r="AG17" s="35"/>
      <c r="AH17" s="25" t="s">
        <v>81</v>
      </c>
      <c r="AI17" s="38">
        <v>43885</v>
      </c>
      <c r="AJ17" s="33" t="s">
        <v>43</v>
      </c>
      <c r="AK17" s="28">
        <v>949265</v>
      </c>
      <c r="AL17" s="37">
        <v>637648.51</v>
      </c>
      <c r="AM17" s="39" t="s">
        <v>100</v>
      </c>
      <c r="AO17" s="39" t="s">
        <v>103</v>
      </c>
      <c r="AP17" s="39" t="s">
        <v>104</v>
      </c>
      <c r="AQ17" s="39" t="s">
        <v>106</v>
      </c>
    </row>
    <row r="18" spans="1:43" s="9" customFormat="1" ht="105.6" x14ac:dyDescent="0.25">
      <c r="A18" s="59" t="s">
        <v>124</v>
      </c>
      <c r="B18" s="27" t="s">
        <v>86</v>
      </c>
      <c r="C18" s="34" t="s">
        <v>87</v>
      </c>
      <c r="D18" s="21" t="s">
        <v>48</v>
      </c>
      <c r="E18" s="34" t="s">
        <v>49</v>
      </c>
      <c r="F18" s="34" t="s">
        <v>45</v>
      </c>
      <c r="G18" s="34" t="s">
        <v>36</v>
      </c>
      <c r="H18" s="34">
        <v>500</v>
      </c>
      <c r="I18" s="35">
        <v>1</v>
      </c>
      <c r="J18" s="34">
        <v>53</v>
      </c>
      <c r="K18" s="34" t="s">
        <v>50</v>
      </c>
      <c r="L18" s="34"/>
      <c r="M18" s="35">
        <v>1460</v>
      </c>
      <c r="N18" s="34" t="s">
        <v>37</v>
      </c>
      <c r="O18" s="34" t="s">
        <v>44</v>
      </c>
      <c r="P18" s="34" t="s">
        <v>51</v>
      </c>
      <c r="Q18" s="34" t="s">
        <v>38</v>
      </c>
      <c r="R18" s="34" t="s">
        <v>39</v>
      </c>
      <c r="S18" s="34" t="s">
        <v>40</v>
      </c>
      <c r="T18" s="34" t="s">
        <v>78</v>
      </c>
      <c r="U18" s="36" t="s">
        <v>53</v>
      </c>
      <c r="V18" s="34"/>
      <c r="W18" s="34" t="s">
        <v>54</v>
      </c>
      <c r="X18" s="34" t="s">
        <v>55</v>
      </c>
      <c r="Y18" s="34" t="s">
        <v>41</v>
      </c>
      <c r="Z18" s="34">
        <v>1</v>
      </c>
      <c r="AA18" s="42"/>
      <c r="AB18" s="41">
        <f t="shared" si="3"/>
        <v>0</v>
      </c>
      <c r="AC18" s="41">
        <f t="shared" si="4"/>
        <v>0</v>
      </c>
      <c r="AD18" s="41">
        <f t="shared" si="5"/>
        <v>0</v>
      </c>
      <c r="AE18" s="35" t="s">
        <v>77</v>
      </c>
      <c r="AF18" s="50"/>
      <c r="AG18" s="35"/>
      <c r="AH18" s="25" t="s">
        <v>81</v>
      </c>
      <c r="AI18" s="38">
        <v>43885</v>
      </c>
      <c r="AJ18" s="33" t="s">
        <v>43</v>
      </c>
      <c r="AK18" s="28">
        <v>949265</v>
      </c>
      <c r="AL18" s="37">
        <v>637648.51</v>
      </c>
      <c r="AM18" s="39" t="s">
        <v>100</v>
      </c>
      <c r="AO18" s="39" t="s">
        <v>103</v>
      </c>
      <c r="AP18" s="39" t="s">
        <v>104</v>
      </c>
      <c r="AQ18" s="39" t="s">
        <v>106</v>
      </c>
    </row>
    <row r="19" spans="1:43" s="9" customFormat="1" ht="105.6" x14ac:dyDescent="0.25">
      <c r="A19" s="59" t="s">
        <v>125</v>
      </c>
      <c r="B19" s="27" t="s">
        <v>88</v>
      </c>
      <c r="C19" s="34" t="s">
        <v>89</v>
      </c>
      <c r="D19" s="21" t="s">
        <v>48</v>
      </c>
      <c r="E19" s="34" t="s">
        <v>49</v>
      </c>
      <c r="F19" s="34" t="s">
        <v>45</v>
      </c>
      <c r="G19" s="34" t="s">
        <v>36</v>
      </c>
      <c r="H19" s="34">
        <v>500</v>
      </c>
      <c r="I19" s="35">
        <v>1</v>
      </c>
      <c r="J19" s="34">
        <v>53</v>
      </c>
      <c r="K19" s="34" t="s">
        <v>50</v>
      </c>
      <c r="L19" s="34"/>
      <c r="M19" s="35">
        <v>1460</v>
      </c>
      <c r="N19" s="34" t="s">
        <v>37</v>
      </c>
      <c r="O19" s="34" t="s">
        <v>44</v>
      </c>
      <c r="P19" s="34" t="s">
        <v>51</v>
      </c>
      <c r="Q19" s="34" t="s">
        <v>38</v>
      </c>
      <c r="R19" s="34" t="s">
        <v>39</v>
      </c>
      <c r="S19" s="34" t="s">
        <v>40</v>
      </c>
      <c r="T19" s="34" t="s">
        <v>78</v>
      </c>
      <c r="U19" s="36" t="s">
        <v>53</v>
      </c>
      <c r="V19" s="34"/>
      <c r="W19" s="34" t="s">
        <v>54</v>
      </c>
      <c r="X19" s="34" t="s">
        <v>55</v>
      </c>
      <c r="Y19" s="34" t="s">
        <v>41</v>
      </c>
      <c r="Z19" s="34">
        <v>1</v>
      </c>
      <c r="AA19" s="42"/>
      <c r="AB19" s="41">
        <f t="shared" si="3"/>
        <v>0</v>
      </c>
      <c r="AC19" s="41">
        <f t="shared" si="4"/>
        <v>0</v>
      </c>
      <c r="AD19" s="41">
        <f t="shared" si="5"/>
        <v>0</v>
      </c>
      <c r="AE19" s="35" t="s">
        <v>77</v>
      </c>
      <c r="AF19" s="50"/>
      <c r="AG19" s="35"/>
      <c r="AH19" s="25" t="s">
        <v>81</v>
      </c>
      <c r="AI19" s="38">
        <v>43885</v>
      </c>
      <c r="AJ19" s="33" t="s">
        <v>43</v>
      </c>
      <c r="AK19" s="28">
        <v>949265</v>
      </c>
      <c r="AL19" s="37">
        <v>637648.51</v>
      </c>
      <c r="AM19" s="39" t="s">
        <v>100</v>
      </c>
      <c r="AO19" s="39" t="s">
        <v>103</v>
      </c>
      <c r="AP19" s="39" t="s">
        <v>104</v>
      </c>
      <c r="AQ19" s="39" t="s">
        <v>106</v>
      </c>
    </row>
    <row r="20" spans="1:43" s="9" customFormat="1" ht="105.6" x14ac:dyDescent="0.25">
      <c r="A20" s="59" t="s">
        <v>126</v>
      </c>
      <c r="B20" s="27" t="s">
        <v>90</v>
      </c>
      <c r="C20" s="34" t="s">
        <v>91</v>
      </c>
      <c r="D20" s="21" t="s">
        <v>48</v>
      </c>
      <c r="E20" s="34" t="s">
        <v>49</v>
      </c>
      <c r="F20" s="34" t="s">
        <v>45</v>
      </c>
      <c r="G20" s="34" t="s">
        <v>36</v>
      </c>
      <c r="H20" s="34">
        <v>500</v>
      </c>
      <c r="I20" s="35">
        <v>1</v>
      </c>
      <c r="J20" s="34">
        <v>53</v>
      </c>
      <c r="K20" s="34" t="s">
        <v>50</v>
      </c>
      <c r="L20" s="34"/>
      <c r="M20" s="35">
        <v>1460</v>
      </c>
      <c r="N20" s="34" t="s">
        <v>37</v>
      </c>
      <c r="O20" s="34" t="s">
        <v>44</v>
      </c>
      <c r="P20" s="34" t="s">
        <v>51</v>
      </c>
      <c r="Q20" s="34" t="s">
        <v>38</v>
      </c>
      <c r="R20" s="34" t="s">
        <v>39</v>
      </c>
      <c r="S20" s="34" t="s">
        <v>40</v>
      </c>
      <c r="T20" s="34" t="s">
        <v>78</v>
      </c>
      <c r="U20" s="36" t="s">
        <v>53</v>
      </c>
      <c r="V20" s="34"/>
      <c r="W20" s="34" t="s">
        <v>54</v>
      </c>
      <c r="X20" s="34" t="s">
        <v>55</v>
      </c>
      <c r="Y20" s="34" t="s">
        <v>41</v>
      </c>
      <c r="Z20" s="34">
        <v>1</v>
      </c>
      <c r="AA20" s="42"/>
      <c r="AB20" s="41">
        <f t="shared" si="3"/>
        <v>0</v>
      </c>
      <c r="AC20" s="41">
        <f t="shared" si="4"/>
        <v>0</v>
      </c>
      <c r="AD20" s="41">
        <f t="shared" si="5"/>
        <v>0</v>
      </c>
      <c r="AE20" s="35" t="s">
        <v>77</v>
      </c>
      <c r="AF20" s="50"/>
      <c r="AG20" s="35"/>
      <c r="AH20" s="25" t="s">
        <v>81</v>
      </c>
      <c r="AI20" s="38">
        <v>43885</v>
      </c>
      <c r="AJ20" s="33" t="s">
        <v>43</v>
      </c>
      <c r="AK20" s="28">
        <v>949265</v>
      </c>
      <c r="AL20" s="37">
        <v>637648.51</v>
      </c>
      <c r="AM20" s="39" t="s">
        <v>100</v>
      </c>
      <c r="AO20" s="39" t="s">
        <v>103</v>
      </c>
      <c r="AP20" s="39" t="s">
        <v>104</v>
      </c>
      <c r="AQ20" s="39" t="s">
        <v>106</v>
      </c>
    </row>
    <row r="21" spans="1:43" s="9" customFormat="1" ht="105.6" x14ac:dyDescent="0.25">
      <c r="A21" s="59" t="s">
        <v>127</v>
      </c>
      <c r="B21" s="27" t="s">
        <v>92</v>
      </c>
      <c r="C21" s="34" t="s">
        <v>93</v>
      </c>
      <c r="D21" s="21" t="s">
        <v>48</v>
      </c>
      <c r="E21" s="34" t="s">
        <v>69</v>
      </c>
      <c r="F21" s="34" t="s">
        <v>45</v>
      </c>
      <c r="G21" s="34" t="s">
        <v>36</v>
      </c>
      <c r="H21" s="34">
        <v>500</v>
      </c>
      <c r="I21" s="35">
        <v>1</v>
      </c>
      <c r="J21" s="34">
        <v>46</v>
      </c>
      <c r="K21" s="34" t="s">
        <v>50</v>
      </c>
      <c r="L21" s="34"/>
      <c r="M21" s="35">
        <v>1460</v>
      </c>
      <c r="N21" s="34" t="s">
        <v>37</v>
      </c>
      <c r="O21" s="34" t="s">
        <v>44</v>
      </c>
      <c r="P21" s="34" t="s">
        <v>51</v>
      </c>
      <c r="Q21" s="34" t="s">
        <v>38</v>
      </c>
      <c r="R21" s="34" t="s">
        <v>39</v>
      </c>
      <c r="S21" s="34" t="s">
        <v>40</v>
      </c>
      <c r="T21" s="34" t="s">
        <v>78</v>
      </c>
      <c r="U21" s="36" t="s">
        <v>53</v>
      </c>
      <c r="V21" s="34"/>
      <c r="W21" s="34" t="s">
        <v>54</v>
      </c>
      <c r="X21" s="34" t="s">
        <v>55</v>
      </c>
      <c r="Y21" s="34" t="s">
        <v>41</v>
      </c>
      <c r="Z21" s="34">
        <v>1</v>
      </c>
      <c r="AA21" s="42"/>
      <c r="AB21" s="41">
        <f t="shared" si="3"/>
        <v>0</v>
      </c>
      <c r="AC21" s="41">
        <f t="shared" si="4"/>
        <v>0</v>
      </c>
      <c r="AD21" s="41">
        <f t="shared" si="5"/>
        <v>0</v>
      </c>
      <c r="AE21" s="35" t="s">
        <v>77</v>
      </c>
      <c r="AF21" s="50"/>
      <c r="AG21" s="35"/>
      <c r="AH21" s="25" t="s">
        <v>81</v>
      </c>
      <c r="AI21" s="38">
        <v>43885</v>
      </c>
      <c r="AJ21" s="33" t="s">
        <v>43</v>
      </c>
      <c r="AK21" s="28">
        <v>949265</v>
      </c>
      <c r="AL21" s="37">
        <v>637648.51</v>
      </c>
      <c r="AM21" s="39" t="s">
        <v>100</v>
      </c>
      <c r="AO21" s="39" t="s">
        <v>103</v>
      </c>
      <c r="AP21" s="39" t="s">
        <v>104</v>
      </c>
      <c r="AQ21" s="39" t="s">
        <v>106</v>
      </c>
    </row>
    <row r="22" spans="1:43" s="9" customFormat="1" ht="105.6" x14ac:dyDescent="0.25">
      <c r="A22" s="59" t="s">
        <v>128</v>
      </c>
      <c r="B22" s="27" t="s">
        <v>94</v>
      </c>
      <c r="C22" s="34" t="s">
        <v>95</v>
      </c>
      <c r="D22" s="21" t="s">
        <v>48</v>
      </c>
      <c r="E22" s="34" t="s">
        <v>49</v>
      </c>
      <c r="F22" s="34" t="s">
        <v>45</v>
      </c>
      <c r="G22" s="34" t="s">
        <v>36</v>
      </c>
      <c r="H22" s="34">
        <v>500</v>
      </c>
      <c r="I22" s="35">
        <v>1</v>
      </c>
      <c r="J22" s="34">
        <v>53</v>
      </c>
      <c r="K22" s="34" t="s">
        <v>50</v>
      </c>
      <c r="L22" s="34"/>
      <c r="M22" s="35">
        <v>1460</v>
      </c>
      <c r="N22" s="34" t="s">
        <v>37</v>
      </c>
      <c r="O22" s="34" t="s">
        <v>44</v>
      </c>
      <c r="P22" s="34" t="s">
        <v>51</v>
      </c>
      <c r="Q22" s="34" t="s">
        <v>38</v>
      </c>
      <c r="R22" s="34" t="s">
        <v>39</v>
      </c>
      <c r="S22" s="34" t="s">
        <v>40</v>
      </c>
      <c r="T22" s="34" t="s">
        <v>78</v>
      </c>
      <c r="U22" s="36" t="s">
        <v>53</v>
      </c>
      <c r="V22" s="34"/>
      <c r="W22" s="34" t="s">
        <v>54</v>
      </c>
      <c r="X22" s="34" t="s">
        <v>55</v>
      </c>
      <c r="Y22" s="34" t="s">
        <v>41</v>
      </c>
      <c r="Z22" s="34">
        <v>1</v>
      </c>
      <c r="AA22" s="42"/>
      <c r="AB22" s="41">
        <f t="shared" si="3"/>
        <v>0</v>
      </c>
      <c r="AC22" s="41">
        <f t="shared" si="4"/>
        <v>0</v>
      </c>
      <c r="AD22" s="41">
        <f t="shared" si="5"/>
        <v>0</v>
      </c>
      <c r="AE22" s="35" t="s">
        <v>77</v>
      </c>
      <c r="AF22" s="50"/>
      <c r="AG22" s="35"/>
      <c r="AH22" s="25" t="s">
        <v>81</v>
      </c>
      <c r="AI22" s="38">
        <v>43885</v>
      </c>
      <c r="AJ22" s="33" t="s">
        <v>43</v>
      </c>
      <c r="AK22" s="28">
        <v>949265</v>
      </c>
      <c r="AL22" s="37">
        <v>637648.51</v>
      </c>
      <c r="AM22" s="39" t="s">
        <v>100</v>
      </c>
      <c r="AO22" s="39" t="s">
        <v>103</v>
      </c>
      <c r="AP22" s="39" t="s">
        <v>104</v>
      </c>
      <c r="AQ22" s="39" t="s">
        <v>106</v>
      </c>
    </row>
    <row r="23" spans="1:43" s="9" customFormat="1" ht="105.6" x14ac:dyDescent="0.25">
      <c r="A23" s="59" t="s">
        <v>129</v>
      </c>
      <c r="B23" s="27" t="s">
        <v>96</v>
      </c>
      <c r="C23" s="34" t="s">
        <v>97</v>
      </c>
      <c r="D23" s="21" t="s">
        <v>48</v>
      </c>
      <c r="E23" s="34" t="s">
        <v>69</v>
      </c>
      <c r="F23" s="34" t="s">
        <v>45</v>
      </c>
      <c r="G23" s="34" t="s">
        <v>36</v>
      </c>
      <c r="H23" s="34">
        <v>500</v>
      </c>
      <c r="I23" s="35">
        <v>1</v>
      </c>
      <c r="J23" s="34">
        <v>46</v>
      </c>
      <c r="K23" s="34" t="s">
        <v>50</v>
      </c>
      <c r="L23" s="34"/>
      <c r="M23" s="35">
        <v>1460</v>
      </c>
      <c r="N23" s="34" t="s">
        <v>37</v>
      </c>
      <c r="O23" s="34" t="s">
        <v>44</v>
      </c>
      <c r="P23" s="34" t="s">
        <v>51</v>
      </c>
      <c r="Q23" s="34" t="s">
        <v>38</v>
      </c>
      <c r="R23" s="34" t="s">
        <v>39</v>
      </c>
      <c r="S23" s="34" t="s">
        <v>40</v>
      </c>
      <c r="T23" s="34" t="s">
        <v>78</v>
      </c>
      <c r="U23" s="36" t="s">
        <v>53</v>
      </c>
      <c r="V23" s="34"/>
      <c r="W23" s="34" t="s">
        <v>54</v>
      </c>
      <c r="X23" s="34" t="s">
        <v>55</v>
      </c>
      <c r="Y23" s="34" t="s">
        <v>41</v>
      </c>
      <c r="Z23" s="34">
        <v>1</v>
      </c>
      <c r="AA23" s="42"/>
      <c r="AB23" s="41">
        <f>ROUND(AA23*Z23,2)</f>
        <v>0</v>
      </c>
      <c r="AC23" s="41">
        <f>ROUND(AA23*0.18,2)</f>
        <v>0</v>
      </c>
      <c r="AD23" s="41">
        <f>ROUND(AC23+AB23,2)</f>
        <v>0</v>
      </c>
      <c r="AE23" s="35" t="s">
        <v>77</v>
      </c>
      <c r="AF23" s="50"/>
      <c r="AG23" s="35"/>
      <c r="AH23" s="25" t="s">
        <v>81</v>
      </c>
      <c r="AI23" s="38">
        <v>43885</v>
      </c>
      <c r="AJ23" s="33" t="s">
        <v>43</v>
      </c>
      <c r="AK23" s="28">
        <v>949265</v>
      </c>
      <c r="AL23" s="37">
        <v>637648.51</v>
      </c>
      <c r="AM23" s="39" t="s">
        <v>100</v>
      </c>
      <c r="AO23" s="39" t="s">
        <v>103</v>
      </c>
      <c r="AP23" s="39" t="s">
        <v>104</v>
      </c>
      <c r="AQ23" s="39" t="s">
        <v>106</v>
      </c>
    </row>
    <row r="24" spans="1:43" s="9" customFormat="1" ht="105.6" x14ac:dyDescent="0.25">
      <c r="A24" s="59" t="s">
        <v>130</v>
      </c>
      <c r="B24" s="27" t="s">
        <v>98</v>
      </c>
      <c r="C24" s="34" t="s">
        <v>99</v>
      </c>
      <c r="D24" s="21" t="s">
        <v>48</v>
      </c>
      <c r="E24" s="34" t="s">
        <v>69</v>
      </c>
      <c r="F24" s="34" t="s">
        <v>45</v>
      </c>
      <c r="G24" s="34" t="s">
        <v>36</v>
      </c>
      <c r="H24" s="34">
        <v>500</v>
      </c>
      <c r="I24" s="35">
        <v>1</v>
      </c>
      <c r="J24" s="34">
        <v>46</v>
      </c>
      <c r="K24" s="34" t="s">
        <v>50</v>
      </c>
      <c r="L24" s="34"/>
      <c r="M24" s="35">
        <v>1460</v>
      </c>
      <c r="N24" s="34" t="s">
        <v>37</v>
      </c>
      <c r="O24" s="34" t="s">
        <v>44</v>
      </c>
      <c r="P24" s="34" t="s">
        <v>51</v>
      </c>
      <c r="Q24" s="34" t="s">
        <v>38</v>
      </c>
      <c r="R24" s="34" t="s">
        <v>39</v>
      </c>
      <c r="S24" s="34" t="s">
        <v>40</v>
      </c>
      <c r="T24" s="34" t="s">
        <v>78</v>
      </c>
      <c r="U24" s="36" t="s">
        <v>53</v>
      </c>
      <c r="V24" s="34"/>
      <c r="W24" s="34" t="s">
        <v>54</v>
      </c>
      <c r="X24" s="34" t="s">
        <v>55</v>
      </c>
      <c r="Y24" s="34" t="s">
        <v>41</v>
      </c>
      <c r="Z24" s="34">
        <v>1</v>
      </c>
      <c r="AA24" s="42"/>
      <c r="AB24" s="41">
        <f>ROUND(AA24*Z24,2)</f>
        <v>0</v>
      </c>
      <c r="AC24" s="41">
        <f>ROUND(AA24*0.18,2)</f>
        <v>0</v>
      </c>
      <c r="AD24" s="41">
        <f>ROUND(AC24+AB24,2)</f>
        <v>0</v>
      </c>
      <c r="AE24" s="35" t="s">
        <v>77</v>
      </c>
      <c r="AF24" s="50"/>
      <c r="AG24" s="35"/>
      <c r="AH24" s="25" t="s">
        <v>81</v>
      </c>
      <c r="AI24" s="38">
        <v>43885</v>
      </c>
      <c r="AJ24" s="33" t="s">
        <v>43</v>
      </c>
      <c r="AK24" s="28">
        <v>949265</v>
      </c>
      <c r="AL24" s="37">
        <v>637648.51</v>
      </c>
      <c r="AM24" s="39" t="s">
        <v>100</v>
      </c>
      <c r="AO24" s="39" t="s">
        <v>103</v>
      </c>
      <c r="AP24" s="39" t="s">
        <v>104</v>
      </c>
      <c r="AQ24" s="39" t="s">
        <v>106</v>
      </c>
    </row>
    <row r="25" spans="1:43" s="9" customFormat="1" x14ac:dyDescent="0.25">
      <c r="A25" s="11"/>
      <c r="B25" s="11"/>
      <c r="C25" s="11"/>
      <c r="D25" s="11"/>
      <c r="E25" s="11"/>
      <c r="F25" s="10"/>
      <c r="G25" s="10"/>
      <c r="H25" s="10"/>
      <c r="I25" s="10"/>
      <c r="J25" s="10"/>
      <c r="K25" s="10"/>
      <c r="L25" s="10"/>
      <c r="M25" s="12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43">
        <f>SUM(Z5:Z24)</f>
        <v>20</v>
      </c>
      <c r="AA25" s="12"/>
      <c r="AB25" s="44">
        <f>SUM(AB5:AB24)</f>
        <v>0</v>
      </c>
      <c r="AC25" s="44">
        <f>SUM(AC5:AC24)</f>
        <v>0</v>
      </c>
      <c r="AD25" s="44">
        <f>SUM(AD5:AD24)</f>
        <v>0</v>
      </c>
      <c r="AE25" s="10"/>
      <c r="AF25" s="10"/>
      <c r="AG25" s="10"/>
      <c r="AH25" s="18"/>
      <c r="AI25" s="10"/>
      <c r="AJ25" s="11"/>
      <c r="AL25" s="44">
        <f>SUM(AL5:AL24)</f>
        <v>12752970.199999997</v>
      </c>
      <c r="AM25" s="44"/>
      <c r="AN25" s="44"/>
      <c r="AO25" s="39"/>
      <c r="AP25" s="39"/>
      <c r="AQ25" s="39"/>
    </row>
    <row r="26" spans="1:43" s="9" customFormat="1" x14ac:dyDescent="0.25">
      <c r="A26" s="11"/>
      <c r="B26" s="11"/>
      <c r="C26" s="11"/>
      <c r="D26" s="11"/>
      <c r="E26" s="11"/>
      <c r="F26" s="10"/>
      <c r="G26" s="10"/>
      <c r="H26" s="10"/>
      <c r="I26" s="10"/>
      <c r="J26" s="10"/>
      <c r="K26" s="10"/>
      <c r="L26" s="10"/>
      <c r="M26" s="12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2"/>
      <c r="AB26" s="12"/>
      <c r="AC26" s="12"/>
      <c r="AD26" s="12"/>
      <c r="AE26" s="10"/>
      <c r="AF26" s="10"/>
      <c r="AG26" s="10"/>
      <c r="AH26" s="18"/>
      <c r="AI26" s="10"/>
      <c r="AJ26" s="11"/>
      <c r="AL26" s="12"/>
      <c r="AM26" s="39"/>
      <c r="AO26" s="39"/>
      <c r="AP26" s="39"/>
      <c r="AQ26" s="39"/>
    </row>
    <row r="27" spans="1:43" s="9" customFormat="1" x14ac:dyDescent="0.25">
      <c r="A27" s="11"/>
      <c r="B27" s="11"/>
      <c r="C27" s="30"/>
      <c r="D27" s="11"/>
      <c r="E27" s="11"/>
      <c r="F27" s="10"/>
      <c r="G27" s="10"/>
      <c r="H27" s="10"/>
      <c r="I27" s="10"/>
      <c r="J27" s="10"/>
      <c r="K27" s="10"/>
      <c r="L27" s="10"/>
      <c r="M27" s="12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2"/>
      <c r="AB27" s="12"/>
      <c r="AC27" s="12"/>
      <c r="AD27" s="12"/>
      <c r="AE27" s="10"/>
      <c r="AF27" s="10"/>
      <c r="AG27" s="10"/>
      <c r="AH27" s="18"/>
      <c r="AI27" s="10"/>
      <c r="AJ27" s="11"/>
      <c r="AL27" s="12"/>
      <c r="AM27" s="39"/>
      <c r="AO27" s="39"/>
      <c r="AP27" s="39"/>
      <c r="AQ27" s="39"/>
    </row>
    <row r="28" spans="1:43" s="9" customFormat="1" x14ac:dyDescent="0.25">
      <c r="A28" s="11"/>
      <c r="B28" s="11"/>
      <c r="C28" s="11"/>
      <c r="D28" s="11"/>
      <c r="E28" s="11"/>
      <c r="F28" s="10"/>
      <c r="G28" s="10"/>
      <c r="H28" s="10"/>
      <c r="I28" s="10"/>
      <c r="J28" s="10"/>
      <c r="K28" s="10"/>
      <c r="L28" s="10"/>
      <c r="M28" s="12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2"/>
      <c r="AB28" s="12"/>
      <c r="AC28" s="12"/>
      <c r="AD28" s="12"/>
      <c r="AE28" s="10"/>
      <c r="AF28" s="10"/>
      <c r="AG28" s="10"/>
      <c r="AH28" s="18"/>
      <c r="AI28" s="10"/>
      <c r="AJ28" s="11"/>
      <c r="AL28" s="12"/>
      <c r="AM28" s="39"/>
      <c r="AO28" s="39"/>
      <c r="AP28" s="39"/>
      <c r="AQ28" s="39"/>
    </row>
    <row r="29" spans="1:43" s="9" customFormat="1" x14ac:dyDescent="0.25">
      <c r="A29" s="11"/>
      <c r="B29" s="11"/>
      <c r="C29" s="11"/>
      <c r="D29" s="11"/>
      <c r="E29" s="11"/>
      <c r="F29" s="10"/>
      <c r="G29" s="10"/>
      <c r="H29" s="10"/>
      <c r="I29" s="10"/>
      <c r="J29" s="10"/>
      <c r="K29" s="10"/>
      <c r="L29" s="10"/>
      <c r="M29" s="12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2"/>
      <c r="AB29" s="12"/>
      <c r="AC29" s="12"/>
      <c r="AD29" s="12"/>
      <c r="AE29" s="10"/>
      <c r="AF29" s="10"/>
      <c r="AG29" s="10"/>
      <c r="AH29" s="18"/>
      <c r="AI29" s="10"/>
      <c r="AJ29" s="11"/>
      <c r="AL29" s="12"/>
      <c r="AM29" s="39"/>
      <c r="AO29" s="39"/>
      <c r="AP29" s="39"/>
      <c r="AQ29" s="39"/>
    </row>
    <row r="30" spans="1:43" s="9" customFormat="1" x14ac:dyDescent="0.25">
      <c r="A30" s="11"/>
      <c r="B30" s="11"/>
      <c r="C30" s="11"/>
      <c r="D30" s="11"/>
      <c r="E30" s="11"/>
      <c r="F30" s="10"/>
      <c r="G30" s="10"/>
      <c r="H30" s="10"/>
      <c r="I30" s="10"/>
      <c r="J30" s="10"/>
      <c r="K30" s="10"/>
      <c r="L30" s="10"/>
      <c r="M30" s="12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2"/>
      <c r="AB30" s="12"/>
      <c r="AC30" s="12"/>
      <c r="AD30" s="12"/>
      <c r="AE30" s="10"/>
      <c r="AF30" s="10"/>
      <c r="AG30" s="10"/>
      <c r="AH30" s="18"/>
      <c r="AI30" s="10"/>
      <c r="AJ30" s="11"/>
      <c r="AL30" s="12"/>
      <c r="AM30" s="39"/>
      <c r="AO30" s="39"/>
      <c r="AP30" s="39"/>
      <c r="AQ30" s="39"/>
    </row>
    <row r="31" spans="1:43" s="9" customFormat="1" ht="21" x14ac:dyDescent="0.4">
      <c r="A31" s="11"/>
      <c r="B31" s="11"/>
      <c r="C31" s="11"/>
      <c r="D31" s="11"/>
      <c r="E31" s="11"/>
      <c r="F31" s="10"/>
      <c r="G31" s="10"/>
      <c r="H31" s="10"/>
      <c r="I31" s="10"/>
      <c r="J31" s="10"/>
      <c r="K31" s="10"/>
      <c r="L31" s="10"/>
      <c r="M31" s="12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2"/>
      <c r="AB31" s="51" t="s">
        <v>107</v>
      </c>
      <c r="AC31" s="12"/>
      <c r="AD31" s="12"/>
      <c r="AE31" s="10"/>
      <c r="AF31" s="10"/>
      <c r="AG31" s="10"/>
      <c r="AH31" s="18"/>
      <c r="AI31" s="10"/>
      <c r="AJ31" s="11"/>
      <c r="AL31" s="12"/>
      <c r="AM31" s="39"/>
      <c r="AO31" s="39"/>
      <c r="AP31" s="39"/>
      <c r="AQ31" s="39"/>
    </row>
    <row r="32" spans="1:43" s="9" customFormat="1" ht="29.25" customHeight="1" x14ac:dyDescent="0.4">
      <c r="A32" s="11"/>
      <c r="B32" s="11"/>
      <c r="C32" s="11"/>
      <c r="D32" s="11"/>
      <c r="E32" s="11"/>
      <c r="F32" s="10"/>
      <c r="G32" s="10"/>
      <c r="H32" s="10"/>
      <c r="I32" s="10"/>
      <c r="J32" s="10"/>
      <c r="K32" s="10"/>
      <c r="L32" s="10"/>
      <c r="M32" s="12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2"/>
      <c r="AB32" s="51"/>
      <c r="AC32" s="12"/>
      <c r="AD32" s="12"/>
      <c r="AE32" s="10"/>
      <c r="AF32" s="10"/>
      <c r="AG32" s="10"/>
      <c r="AH32" s="18"/>
      <c r="AI32" s="10"/>
      <c r="AJ32" s="11"/>
      <c r="AL32" s="12"/>
      <c r="AM32" s="39"/>
      <c r="AO32" s="39"/>
      <c r="AP32" s="39"/>
      <c r="AQ32" s="39"/>
    </row>
    <row r="33" spans="1:43" s="9" customFormat="1" ht="21" x14ac:dyDescent="0.4">
      <c r="A33" s="11"/>
      <c r="B33" s="11"/>
      <c r="C33" s="11"/>
      <c r="D33" s="11"/>
      <c r="E33" s="11"/>
      <c r="F33" s="10"/>
      <c r="G33" s="10"/>
      <c r="H33" s="10"/>
      <c r="I33" s="10"/>
      <c r="J33" s="10"/>
      <c r="K33" s="10"/>
      <c r="L33" s="10"/>
      <c r="M33" s="12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2"/>
      <c r="AB33" s="51" t="s">
        <v>108</v>
      </c>
      <c r="AC33" s="12"/>
      <c r="AD33" s="12"/>
      <c r="AE33" s="10"/>
      <c r="AF33" s="10"/>
      <c r="AG33" s="10"/>
      <c r="AH33" s="18"/>
      <c r="AI33" s="10"/>
      <c r="AJ33" s="11"/>
      <c r="AL33" s="12"/>
      <c r="AM33" s="39"/>
      <c r="AO33" s="39"/>
      <c r="AP33" s="39"/>
      <c r="AQ33" s="39"/>
    </row>
    <row r="34" spans="1:43" s="9" customFormat="1" x14ac:dyDescent="0.25">
      <c r="A34" s="11"/>
      <c r="B34" s="11"/>
      <c r="C34" s="11"/>
      <c r="D34" s="11"/>
      <c r="E34" s="11"/>
      <c r="F34" s="10"/>
      <c r="G34" s="10"/>
      <c r="H34" s="10"/>
      <c r="I34" s="10"/>
      <c r="J34" s="10"/>
      <c r="K34" s="10"/>
      <c r="L34" s="10"/>
      <c r="M34" s="12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2"/>
      <c r="AB34" s="52" t="s">
        <v>109</v>
      </c>
      <c r="AC34" s="12"/>
      <c r="AD34" s="12"/>
      <c r="AE34" s="10"/>
      <c r="AF34" s="10"/>
      <c r="AG34" s="10"/>
      <c r="AH34" s="18"/>
      <c r="AI34" s="10"/>
      <c r="AJ34" s="11"/>
      <c r="AL34" s="12"/>
      <c r="AM34" s="39"/>
      <c r="AO34" s="39"/>
      <c r="AP34" s="39"/>
      <c r="AQ34" s="39"/>
    </row>
    <row r="35" spans="1:43" s="9" customFormat="1" x14ac:dyDescent="0.25">
      <c r="A35" s="11"/>
      <c r="B35" s="11"/>
      <c r="C35" s="11"/>
      <c r="D35" s="11"/>
      <c r="E35" s="11"/>
      <c r="F35" s="10"/>
      <c r="G35" s="10"/>
      <c r="H35" s="10"/>
      <c r="I35" s="10"/>
      <c r="J35" s="10"/>
      <c r="K35" s="10"/>
      <c r="L35" s="10"/>
      <c r="M35" s="12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2"/>
      <c r="AB35" s="12"/>
      <c r="AC35" s="12"/>
      <c r="AD35" s="12"/>
      <c r="AE35" s="10"/>
      <c r="AF35" s="10"/>
      <c r="AG35" s="10"/>
      <c r="AH35" s="18"/>
      <c r="AI35" s="10"/>
      <c r="AJ35" s="11"/>
      <c r="AL35" s="12"/>
      <c r="AM35" s="39"/>
      <c r="AO35" s="39"/>
      <c r="AP35" s="39"/>
      <c r="AQ35" s="39"/>
    </row>
    <row r="36" spans="1:43" s="9" customFormat="1" x14ac:dyDescent="0.25">
      <c r="A36" s="11"/>
      <c r="B36" s="11"/>
      <c r="C36" s="11"/>
      <c r="D36" s="11"/>
      <c r="E36" s="11"/>
      <c r="F36" s="10"/>
      <c r="G36" s="10"/>
      <c r="H36" s="10"/>
      <c r="I36" s="10"/>
      <c r="J36" s="10"/>
      <c r="K36" s="10"/>
      <c r="L36" s="10"/>
      <c r="M36" s="12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2"/>
      <c r="AB36" s="12"/>
      <c r="AC36" s="12"/>
      <c r="AD36" s="12"/>
      <c r="AE36" s="10"/>
      <c r="AF36" s="10"/>
      <c r="AG36" s="10"/>
      <c r="AH36" s="18"/>
      <c r="AI36" s="10"/>
      <c r="AJ36" s="11"/>
      <c r="AL36" s="12"/>
      <c r="AM36" s="39"/>
      <c r="AO36" s="39"/>
      <c r="AP36" s="39"/>
      <c r="AQ36" s="39"/>
    </row>
    <row r="37" spans="1:43" s="9" customFormat="1" x14ac:dyDescent="0.25">
      <c r="A37" s="11"/>
      <c r="B37" s="11"/>
      <c r="C37" s="11"/>
      <c r="D37" s="11"/>
      <c r="E37" s="11"/>
      <c r="F37" s="10"/>
      <c r="G37" s="10"/>
      <c r="H37" s="10"/>
      <c r="I37" s="10"/>
      <c r="J37" s="10"/>
      <c r="K37" s="10"/>
      <c r="L37" s="10"/>
      <c r="M37" s="12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2"/>
      <c r="AB37" s="12"/>
      <c r="AC37" s="12"/>
      <c r="AD37" s="12"/>
      <c r="AE37" s="10"/>
      <c r="AF37" s="10"/>
      <c r="AG37" s="10"/>
      <c r="AH37" s="18"/>
      <c r="AI37" s="10"/>
      <c r="AJ37" s="11"/>
      <c r="AL37" s="12"/>
      <c r="AM37" s="39"/>
      <c r="AO37" s="39"/>
      <c r="AP37" s="39"/>
      <c r="AQ37" s="39"/>
    </row>
    <row r="38" spans="1:43" s="9" customFormat="1" x14ac:dyDescent="0.25">
      <c r="A38" s="11"/>
      <c r="B38" s="11"/>
      <c r="C38" s="11"/>
      <c r="D38" s="11"/>
      <c r="E38" s="11"/>
      <c r="F38" s="10"/>
      <c r="G38" s="10"/>
      <c r="H38" s="10"/>
      <c r="I38" s="10"/>
      <c r="J38" s="10"/>
      <c r="K38" s="10"/>
      <c r="L38" s="10"/>
      <c r="M38" s="12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2"/>
      <c r="AB38" s="12"/>
      <c r="AC38" s="12"/>
      <c r="AD38" s="12"/>
      <c r="AE38" s="10"/>
      <c r="AF38" s="10"/>
      <c r="AG38" s="10"/>
      <c r="AH38" s="18"/>
      <c r="AI38" s="10"/>
      <c r="AJ38" s="11"/>
      <c r="AL38" s="12"/>
      <c r="AM38" s="39"/>
      <c r="AO38" s="39"/>
      <c r="AP38" s="39"/>
      <c r="AQ38" s="39"/>
    </row>
    <row r="39" spans="1:43" s="9" customFormat="1" x14ac:dyDescent="0.25">
      <c r="A39" s="11"/>
      <c r="B39" s="11"/>
      <c r="C39" s="11"/>
      <c r="D39" s="11"/>
      <c r="E39" s="11"/>
      <c r="F39" s="10"/>
      <c r="G39" s="10"/>
      <c r="H39" s="10"/>
      <c r="I39" s="10"/>
      <c r="J39" s="10"/>
      <c r="K39" s="10"/>
      <c r="L39" s="10"/>
      <c r="M39" s="12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2"/>
      <c r="AB39" s="12"/>
      <c r="AC39" s="12"/>
      <c r="AD39" s="12"/>
      <c r="AE39" s="10"/>
      <c r="AF39" s="10"/>
      <c r="AG39" s="10"/>
      <c r="AH39" s="18"/>
      <c r="AI39" s="10"/>
      <c r="AJ39" s="11"/>
      <c r="AL39" s="12"/>
      <c r="AM39" s="39"/>
      <c r="AO39" s="39"/>
      <c r="AP39" s="39"/>
      <c r="AQ39" s="39"/>
    </row>
    <row r="40" spans="1:43" s="9" customFormat="1" x14ac:dyDescent="0.25">
      <c r="A40" s="11"/>
      <c r="B40" s="11"/>
      <c r="C40" s="11"/>
      <c r="D40" s="11"/>
      <c r="E40" s="11"/>
      <c r="F40" s="10"/>
      <c r="G40" s="10"/>
      <c r="H40" s="10"/>
      <c r="I40" s="10"/>
      <c r="J40" s="10"/>
      <c r="K40" s="10"/>
      <c r="L40" s="10"/>
      <c r="M40" s="12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2"/>
      <c r="AB40" s="12"/>
      <c r="AC40" s="12"/>
      <c r="AD40" s="12"/>
      <c r="AE40" s="10"/>
      <c r="AF40" s="10"/>
      <c r="AG40" s="10"/>
      <c r="AH40" s="18"/>
      <c r="AI40" s="10"/>
      <c r="AJ40" s="11"/>
      <c r="AL40" s="12"/>
      <c r="AM40" s="39"/>
      <c r="AO40" s="39"/>
      <c r="AP40" s="39"/>
      <c r="AQ40" s="39"/>
    </row>
    <row r="41" spans="1:43" s="9" customFormat="1" x14ac:dyDescent="0.25">
      <c r="A41" s="11"/>
      <c r="B41" s="11"/>
      <c r="C41" s="11"/>
      <c r="D41" s="11"/>
      <c r="E41" s="11"/>
      <c r="F41" s="10"/>
      <c r="G41" s="10"/>
      <c r="H41" s="10"/>
      <c r="I41" s="10"/>
      <c r="J41" s="10"/>
      <c r="K41" s="10"/>
      <c r="L41" s="10"/>
      <c r="M41" s="12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2"/>
      <c r="AB41" s="12"/>
      <c r="AC41" s="12"/>
      <c r="AD41" s="12"/>
      <c r="AE41" s="10"/>
      <c r="AF41" s="10"/>
      <c r="AG41" s="10"/>
      <c r="AH41" s="18"/>
      <c r="AI41" s="10"/>
      <c r="AJ41" s="11"/>
      <c r="AL41" s="12"/>
      <c r="AM41" s="39"/>
      <c r="AO41" s="39"/>
      <c r="AP41" s="39"/>
      <c r="AQ41" s="39"/>
    </row>
    <row r="42" spans="1:43" s="9" customFormat="1" x14ac:dyDescent="0.25">
      <c r="A42" s="11"/>
      <c r="B42" s="11"/>
      <c r="C42" s="11"/>
      <c r="D42" s="11"/>
      <c r="E42" s="11"/>
      <c r="F42" s="10"/>
      <c r="G42" s="10"/>
      <c r="H42" s="10"/>
      <c r="I42" s="10"/>
      <c r="J42" s="10"/>
      <c r="K42" s="10"/>
      <c r="L42" s="10"/>
      <c r="M42" s="12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2"/>
      <c r="AB42" s="12"/>
      <c r="AC42" s="12"/>
      <c r="AD42" s="12"/>
      <c r="AE42" s="10"/>
      <c r="AF42" s="10"/>
      <c r="AG42" s="10"/>
      <c r="AH42" s="18"/>
      <c r="AI42" s="10"/>
      <c r="AJ42" s="11"/>
      <c r="AL42" s="12"/>
      <c r="AM42" s="39"/>
      <c r="AO42" s="39"/>
      <c r="AP42" s="39"/>
      <c r="AQ42" s="39"/>
    </row>
    <row r="43" spans="1:43" s="9" customFormat="1" x14ac:dyDescent="0.25">
      <c r="A43" s="11"/>
      <c r="B43" s="11"/>
      <c r="C43" s="11"/>
      <c r="D43" s="11"/>
      <c r="E43" s="11"/>
      <c r="F43" s="10"/>
      <c r="G43" s="10"/>
      <c r="H43" s="10"/>
      <c r="I43" s="10"/>
      <c r="J43" s="10"/>
      <c r="K43" s="10"/>
      <c r="L43" s="10"/>
      <c r="M43" s="12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2"/>
      <c r="AB43" s="12"/>
      <c r="AC43" s="12"/>
      <c r="AD43" s="12"/>
      <c r="AE43" s="10"/>
      <c r="AF43" s="10"/>
      <c r="AG43" s="10"/>
      <c r="AH43" s="17"/>
      <c r="AI43" s="10"/>
      <c r="AJ43" s="11"/>
      <c r="AL43" s="12"/>
      <c r="AM43" s="39"/>
      <c r="AO43" s="39"/>
      <c r="AP43" s="39"/>
      <c r="AQ43" s="39"/>
    </row>
    <row r="44" spans="1:43" s="9" customFormat="1" x14ac:dyDescent="0.25">
      <c r="A44" s="11"/>
      <c r="B44" s="11"/>
      <c r="C44" s="11"/>
      <c r="D44" s="11"/>
      <c r="E44" s="11"/>
      <c r="F44" s="10"/>
      <c r="G44" s="10"/>
      <c r="H44" s="10"/>
      <c r="I44" s="10"/>
      <c r="J44" s="10"/>
      <c r="K44" s="10"/>
      <c r="L44" s="10"/>
      <c r="M44" s="12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2"/>
      <c r="AB44" s="12"/>
      <c r="AC44" s="12"/>
      <c r="AD44" s="12"/>
      <c r="AE44" s="10"/>
      <c r="AF44" s="10"/>
      <c r="AG44" s="10"/>
      <c r="AH44" s="17"/>
      <c r="AI44" s="10"/>
      <c r="AJ44" s="11"/>
      <c r="AL44" s="12"/>
      <c r="AM44" s="39"/>
      <c r="AO44" s="39"/>
      <c r="AP44" s="39"/>
      <c r="AQ44" s="39"/>
    </row>
    <row r="45" spans="1:43" s="9" customFormat="1" x14ac:dyDescent="0.25">
      <c r="A45" s="11"/>
      <c r="B45" s="11"/>
      <c r="C45" s="11"/>
      <c r="D45" s="11"/>
      <c r="E45" s="11"/>
      <c r="F45" s="10"/>
      <c r="G45" s="10"/>
      <c r="H45" s="10"/>
      <c r="I45" s="10"/>
      <c r="J45" s="10"/>
      <c r="K45" s="10"/>
      <c r="L45" s="10"/>
      <c r="M45" s="12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2"/>
      <c r="AB45" s="12"/>
      <c r="AC45" s="12"/>
      <c r="AD45" s="12"/>
      <c r="AE45" s="10"/>
      <c r="AF45" s="10"/>
      <c r="AG45" s="10"/>
      <c r="AH45" s="17"/>
      <c r="AI45" s="10"/>
      <c r="AJ45" s="11"/>
      <c r="AL45" s="12"/>
      <c r="AM45" s="39"/>
      <c r="AO45" s="39"/>
      <c r="AP45" s="39"/>
      <c r="AQ45" s="39"/>
    </row>
    <row r="46" spans="1:43" s="9" customFormat="1" x14ac:dyDescent="0.25">
      <c r="A46" s="11"/>
      <c r="B46" s="11"/>
      <c r="C46" s="11"/>
      <c r="D46" s="11"/>
      <c r="E46" s="11"/>
      <c r="F46" s="10"/>
      <c r="G46" s="10"/>
      <c r="H46" s="10"/>
      <c r="I46" s="10"/>
      <c r="J46" s="10"/>
      <c r="K46" s="10"/>
      <c r="L46" s="10"/>
      <c r="M46" s="12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2"/>
      <c r="AB46" s="12"/>
      <c r="AC46" s="12"/>
      <c r="AD46" s="12"/>
      <c r="AE46" s="10"/>
      <c r="AF46" s="10"/>
      <c r="AG46" s="10"/>
      <c r="AH46" s="17"/>
      <c r="AI46" s="10"/>
      <c r="AJ46" s="11"/>
      <c r="AL46" s="12"/>
      <c r="AM46" s="39"/>
      <c r="AO46" s="39"/>
      <c r="AP46" s="39"/>
      <c r="AQ46" s="39"/>
    </row>
    <row r="47" spans="1:43" s="9" customFormat="1" x14ac:dyDescent="0.25">
      <c r="A47" s="11"/>
      <c r="B47" s="11"/>
      <c r="C47" s="11"/>
      <c r="D47" s="11"/>
      <c r="E47" s="11"/>
      <c r="F47" s="10"/>
      <c r="G47" s="10"/>
      <c r="H47" s="10"/>
      <c r="I47" s="10"/>
      <c r="J47" s="10"/>
      <c r="K47" s="10"/>
      <c r="L47" s="10"/>
      <c r="M47" s="12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2"/>
      <c r="AB47" s="12"/>
      <c r="AC47" s="12"/>
      <c r="AD47" s="12"/>
      <c r="AE47" s="10"/>
      <c r="AF47" s="10"/>
      <c r="AG47" s="10"/>
      <c r="AH47" s="17"/>
      <c r="AI47" s="10"/>
      <c r="AJ47" s="11"/>
      <c r="AL47" s="12"/>
      <c r="AM47" s="39"/>
      <c r="AO47" s="39"/>
      <c r="AP47" s="39"/>
      <c r="AQ47" s="39"/>
    </row>
    <row r="48" spans="1:43" s="9" customFormat="1" x14ac:dyDescent="0.25">
      <c r="A48" s="11"/>
      <c r="B48" s="11"/>
      <c r="C48" s="11"/>
      <c r="D48" s="11"/>
      <c r="E48" s="11"/>
      <c r="F48" s="10"/>
      <c r="G48" s="10"/>
      <c r="H48" s="10"/>
      <c r="I48" s="10"/>
      <c r="J48" s="10"/>
      <c r="K48" s="10"/>
      <c r="L48" s="10"/>
      <c r="M48" s="12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2"/>
      <c r="AB48" s="12"/>
      <c r="AC48" s="12"/>
      <c r="AD48" s="12"/>
      <c r="AE48" s="10"/>
      <c r="AF48" s="10"/>
      <c r="AG48" s="10"/>
      <c r="AH48" s="17"/>
      <c r="AI48" s="10"/>
      <c r="AJ48" s="11"/>
      <c r="AL48" s="12"/>
      <c r="AM48" s="39"/>
      <c r="AO48" s="39"/>
      <c r="AP48" s="39"/>
      <c r="AQ48" s="39"/>
    </row>
    <row r="49" spans="1:43" s="9" customFormat="1" x14ac:dyDescent="0.25">
      <c r="A49" s="11"/>
      <c r="B49" s="11"/>
      <c r="C49" s="11"/>
      <c r="D49" s="11"/>
      <c r="E49" s="11"/>
      <c r="F49" s="10"/>
      <c r="G49" s="10"/>
      <c r="H49" s="10"/>
      <c r="I49" s="10"/>
      <c r="J49" s="10"/>
      <c r="K49" s="10"/>
      <c r="L49" s="10"/>
      <c r="M49" s="12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2"/>
      <c r="AB49" s="12"/>
      <c r="AC49" s="12"/>
      <c r="AD49" s="12"/>
      <c r="AE49" s="10"/>
      <c r="AF49" s="10"/>
      <c r="AG49" s="10"/>
      <c r="AH49" s="17"/>
      <c r="AI49" s="10"/>
      <c r="AJ49" s="11"/>
      <c r="AL49" s="12"/>
      <c r="AM49" s="39"/>
      <c r="AO49" s="39"/>
      <c r="AP49" s="39"/>
      <c r="AQ49" s="39"/>
    </row>
    <row r="50" spans="1:43" s="9" customFormat="1" x14ac:dyDescent="0.25">
      <c r="A50" s="11"/>
      <c r="B50" s="11"/>
      <c r="C50" s="11"/>
      <c r="D50" s="11"/>
      <c r="E50" s="11"/>
      <c r="F50" s="10"/>
      <c r="G50" s="10"/>
      <c r="H50" s="10"/>
      <c r="I50" s="10"/>
      <c r="J50" s="10"/>
      <c r="K50" s="10"/>
      <c r="L50" s="10"/>
      <c r="M50" s="12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2"/>
      <c r="AB50" s="12"/>
      <c r="AC50" s="12"/>
      <c r="AD50" s="12"/>
      <c r="AE50" s="10"/>
      <c r="AF50" s="10"/>
      <c r="AG50" s="10"/>
      <c r="AH50" s="17"/>
      <c r="AI50" s="10"/>
      <c r="AJ50" s="11"/>
      <c r="AL50" s="12"/>
      <c r="AM50" s="39"/>
      <c r="AO50" s="39"/>
      <c r="AP50" s="39"/>
      <c r="AQ50" s="39"/>
    </row>
    <row r="51" spans="1:43" s="9" customFormat="1" x14ac:dyDescent="0.25">
      <c r="A51" s="11"/>
      <c r="B51" s="11"/>
      <c r="C51" s="11"/>
      <c r="D51" s="11"/>
      <c r="E51" s="11"/>
      <c r="F51" s="10"/>
      <c r="G51" s="10"/>
      <c r="H51" s="10"/>
      <c r="I51" s="10"/>
      <c r="J51" s="10"/>
      <c r="K51" s="10"/>
      <c r="L51" s="10"/>
      <c r="M51" s="12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2"/>
      <c r="AB51" s="12"/>
      <c r="AC51" s="12"/>
      <c r="AD51" s="12"/>
      <c r="AE51" s="10"/>
      <c r="AF51" s="10"/>
      <c r="AG51" s="10"/>
      <c r="AH51" s="17"/>
      <c r="AI51" s="10"/>
      <c r="AJ51" s="11"/>
      <c r="AL51" s="12"/>
      <c r="AM51" s="39"/>
      <c r="AO51" s="39"/>
      <c r="AP51" s="39"/>
      <c r="AQ51" s="39"/>
    </row>
    <row r="52" spans="1:43" s="9" customFormat="1" x14ac:dyDescent="0.25">
      <c r="A52" s="11"/>
      <c r="B52" s="11"/>
      <c r="C52" s="11"/>
      <c r="D52" s="11"/>
      <c r="E52" s="11"/>
      <c r="F52" s="10"/>
      <c r="G52" s="10"/>
      <c r="H52" s="10"/>
      <c r="I52" s="10"/>
      <c r="J52" s="10"/>
      <c r="K52" s="10"/>
      <c r="L52" s="10"/>
      <c r="M52" s="12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2"/>
      <c r="AB52" s="12"/>
      <c r="AC52" s="12"/>
      <c r="AD52" s="12"/>
      <c r="AE52" s="10"/>
      <c r="AF52" s="10"/>
      <c r="AG52" s="10"/>
      <c r="AH52" s="17"/>
      <c r="AI52" s="10"/>
      <c r="AJ52" s="11"/>
      <c r="AL52" s="12"/>
      <c r="AM52" s="39"/>
      <c r="AO52" s="39"/>
      <c r="AP52" s="39"/>
      <c r="AQ52" s="39"/>
    </row>
    <row r="53" spans="1:43" s="9" customFormat="1" x14ac:dyDescent="0.25">
      <c r="A53" s="11"/>
      <c r="B53" s="11"/>
      <c r="C53" s="11"/>
      <c r="D53" s="11"/>
      <c r="E53" s="11"/>
      <c r="F53" s="10"/>
      <c r="G53" s="10"/>
      <c r="H53" s="10"/>
      <c r="I53" s="10"/>
      <c r="J53" s="10"/>
      <c r="K53" s="10"/>
      <c r="L53" s="10"/>
      <c r="M53" s="12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2"/>
      <c r="AB53" s="12"/>
      <c r="AC53" s="12"/>
      <c r="AD53" s="12"/>
      <c r="AE53" s="10"/>
      <c r="AF53" s="10"/>
      <c r="AG53" s="10"/>
      <c r="AH53" s="17"/>
      <c r="AI53" s="10"/>
      <c r="AJ53" s="11"/>
      <c r="AL53" s="12"/>
      <c r="AM53" s="39"/>
      <c r="AO53" s="39"/>
      <c r="AP53" s="39"/>
      <c r="AQ53" s="39"/>
    </row>
    <row r="54" spans="1:43" s="9" customFormat="1" x14ac:dyDescent="0.25">
      <c r="A54" s="11"/>
      <c r="B54" s="11"/>
      <c r="C54" s="11"/>
      <c r="D54" s="11"/>
      <c r="E54" s="11"/>
      <c r="F54" s="10"/>
      <c r="G54" s="10"/>
      <c r="H54" s="10"/>
      <c r="I54" s="10"/>
      <c r="J54" s="10"/>
      <c r="K54" s="10"/>
      <c r="L54" s="10"/>
      <c r="M54" s="12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2"/>
      <c r="AB54" s="12"/>
      <c r="AC54" s="12"/>
      <c r="AD54" s="12"/>
      <c r="AE54" s="10"/>
      <c r="AF54" s="10"/>
      <c r="AG54" s="10"/>
      <c r="AH54" s="17"/>
      <c r="AI54" s="10"/>
      <c r="AJ54" s="11"/>
      <c r="AL54" s="12"/>
      <c r="AM54" s="39"/>
      <c r="AO54" s="39"/>
      <c r="AP54" s="39"/>
      <c r="AQ54" s="39"/>
    </row>
    <row r="55" spans="1:43" s="9" customFormat="1" x14ac:dyDescent="0.25">
      <c r="A55" s="11"/>
      <c r="B55" s="11"/>
      <c r="C55" s="11"/>
      <c r="D55" s="11"/>
      <c r="E55" s="11"/>
      <c r="F55" s="10"/>
      <c r="G55" s="10"/>
      <c r="H55" s="10"/>
      <c r="I55" s="10"/>
      <c r="J55" s="10"/>
      <c r="K55" s="10"/>
      <c r="L55" s="10"/>
      <c r="M55" s="12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2"/>
      <c r="AB55" s="12"/>
      <c r="AC55" s="12"/>
      <c r="AD55" s="12"/>
      <c r="AE55" s="10"/>
      <c r="AF55" s="10"/>
      <c r="AG55" s="10"/>
      <c r="AH55" s="17"/>
      <c r="AI55" s="10"/>
      <c r="AJ55" s="11"/>
      <c r="AL55" s="12"/>
      <c r="AM55" s="39"/>
      <c r="AO55" s="39"/>
      <c r="AP55" s="39"/>
      <c r="AQ55" s="39"/>
    </row>
    <row r="56" spans="1:43" s="9" customFormat="1" x14ac:dyDescent="0.25">
      <c r="A56" s="11"/>
      <c r="B56" s="11"/>
      <c r="C56" s="11"/>
      <c r="D56" s="11"/>
      <c r="E56" s="11"/>
      <c r="F56" s="10"/>
      <c r="G56" s="10"/>
      <c r="H56" s="10"/>
      <c r="I56" s="10"/>
      <c r="J56" s="10"/>
      <c r="K56" s="10"/>
      <c r="L56" s="10"/>
      <c r="M56" s="12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2"/>
      <c r="AB56" s="12"/>
      <c r="AC56" s="12"/>
      <c r="AD56" s="12"/>
      <c r="AE56" s="10"/>
      <c r="AF56" s="10"/>
      <c r="AG56" s="10"/>
      <c r="AH56" s="17"/>
      <c r="AI56" s="10"/>
      <c r="AJ56" s="11"/>
      <c r="AL56" s="12"/>
      <c r="AM56" s="39"/>
      <c r="AO56" s="39"/>
      <c r="AP56" s="39"/>
      <c r="AQ56" s="39"/>
    </row>
    <row r="57" spans="1:43" s="9" customFormat="1" x14ac:dyDescent="0.25">
      <c r="A57" s="11"/>
      <c r="B57" s="11"/>
      <c r="C57" s="11"/>
      <c r="D57" s="11"/>
      <c r="E57" s="11"/>
      <c r="F57" s="10"/>
      <c r="G57" s="10"/>
      <c r="H57" s="10"/>
      <c r="I57" s="10"/>
      <c r="J57" s="10"/>
      <c r="K57" s="10"/>
      <c r="L57" s="10"/>
      <c r="M57" s="12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2"/>
      <c r="AB57" s="12"/>
      <c r="AC57" s="12"/>
      <c r="AD57" s="12"/>
      <c r="AE57" s="10"/>
      <c r="AF57" s="10"/>
      <c r="AG57" s="10"/>
      <c r="AH57" s="17"/>
      <c r="AI57" s="10"/>
      <c r="AJ57" s="11"/>
      <c r="AL57" s="12"/>
      <c r="AM57" s="39"/>
      <c r="AO57" s="39"/>
      <c r="AP57" s="39"/>
      <c r="AQ57" s="39"/>
    </row>
    <row r="58" spans="1:43" s="9" customFormat="1" x14ac:dyDescent="0.25">
      <c r="A58" s="11"/>
      <c r="B58" s="11"/>
      <c r="C58" s="11"/>
      <c r="D58" s="11"/>
      <c r="E58" s="11"/>
      <c r="F58" s="10"/>
      <c r="G58" s="10"/>
      <c r="H58" s="10"/>
      <c r="I58" s="10"/>
      <c r="J58" s="10"/>
      <c r="K58" s="10"/>
      <c r="L58" s="10"/>
      <c r="M58" s="12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2"/>
      <c r="AB58" s="12"/>
      <c r="AC58" s="12"/>
      <c r="AD58" s="12"/>
      <c r="AE58" s="10"/>
      <c r="AF58" s="10"/>
      <c r="AG58" s="10"/>
      <c r="AH58" s="17"/>
      <c r="AI58" s="10"/>
      <c r="AJ58" s="11"/>
      <c r="AL58" s="12"/>
      <c r="AM58" s="39"/>
      <c r="AO58" s="39"/>
      <c r="AP58" s="39"/>
      <c r="AQ58" s="39"/>
    </row>
    <row r="59" spans="1:43" s="9" customFormat="1" x14ac:dyDescent="0.25">
      <c r="A59" s="11"/>
      <c r="B59" s="11"/>
      <c r="C59" s="11"/>
      <c r="D59" s="11"/>
      <c r="E59" s="11"/>
      <c r="F59" s="10"/>
      <c r="G59" s="10"/>
      <c r="H59" s="10"/>
      <c r="I59" s="10"/>
      <c r="J59" s="10"/>
      <c r="K59" s="10"/>
      <c r="L59" s="10"/>
      <c r="M59" s="12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2"/>
      <c r="AB59" s="12"/>
      <c r="AC59" s="12"/>
      <c r="AD59" s="12"/>
      <c r="AE59" s="10"/>
      <c r="AF59" s="10"/>
      <c r="AG59" s="10"/>
      <c r="AH59" s="17"/>
      <c r="AI59" s="10"/>
      <c r="AJ59" s="11"/>
      <c r="AL59" s="12"/>
      <c r="AM59" s="39"/>
      <c r="AO59" s="39"/>
      <c r="AP59" s="39"/>
      <c r="AQ59" s="39"/>
    </row>
    <row r="60" spans="1:43" s="9" customFormat="1" x14ac:dyDescent="0.25">
      <c r="A60" s="11"/>
      <c r="B60" s="11"/>
      <c r="C60" s="11"/>
      <c r="D60" s="11"/>
      <c r="E60" s="11"/>
      <c r="F60" s="10"/>
      <c r="G60" s="10"/>
      <c r="H60" s="10"/>
      <c r="I60" s="10"/>
      <c r="J60" s="10"/>
      <c r="K60" s="10"/>
      <c r="L60" s="10"/>
      <c r="M60" s="12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2"/>
      <c r="AB60" s="12"/>
      <c r="AC60" s="12"/>
      <c r="AD60" s="12"/>
      <c r="AE60" s="10"/>
      <c r="AF60" s="10"/>
      <c r="AG60" s="10"/>
      <c r="AH60" s="17"/>
      <c r="AI60" s="10"/>
      <c r="AJ60" s="11"/>
      <c r="AL60" s="12"/>
      <c r="AM60" s="39"/>
      <c r="AO60" s="39"/>
      <c r="AP60" s="39"/>
      <c r="AQ60" s="39"/>
    </row>
    <row r="61" spans="1:43" s="9" customFormat="1" x14ac:dyDescent="0.25">
      <c r="A61" s="11"/>
      <c r="B61" s="11"/>
      <c r="C61" s="11"/>
      <c r="D61" s="11"/>
      <c r="E61" s="11"/>
      <c r="F61" s="10"/>
      <c r="G61" s="10"/>
      <c r="H61" s="10"/>
      <c r="I61" s="10"/>
      <c r="J61" s="10"/>
      <c r="K61" s="10"/>
      <c r="L61" s="10"/>
      <c r="M61" s="12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2"/>
      <c r="AB61" s="12"/>
      <c r="AC61" s="12"/>
      <c r="AD61" s="12"/>
      <c r="AE61" s="10"/>
      <c r="AF61" s="10"/>
      <c r="AG61" s="10"/>
      <c r="AH61" s="17"/>
      <c r="AI61" s="10"/>
      <c r="AJ61" s="11"/>
      <c r="AL61" s="12"/>
      <c r="AM61" s="39"/>
      <c r="AO61" s="39"/>
      <c r="AP61" s="39"/>
      <c r="AQ61" s="39"/>
    </row>
    <row r="62" spans="1:43" s="9" customFormat="1" x14ac:dyDescent="0.25">
      <c r="A62" s="11"/>
      <c r="B62" s="11"/>
      <c r="C62" s="11"/>
      <c r="D62" s="11"/>
      <c r="E62" s="11"/>
      <c r="F62" s="10"/>
      <c r="G62" s="10"/>
      <c r="H62" s="10"/>
      <c r="I62" s="10"/>
      <c r="J62" s="10"/>
      <c r="K62" s="10"/>
      <c r="L62" s="10"/>
      <c r="M62" s="12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2"/>
      <c r="AB62" s="12"/>
      <c r="AC62" s="12"/>
      <c r="AD62" s="12"/>
      <c r="AE62" s="10"/>
      <c r="AF62" s="10"/>
      <c r="AG62" s="10"/>
      <c r="AH62" s="17"/>
      <c r="AI62" s="10"/>
      <c r="AJ62" s="11"/>
      <c r="AL62" s="12"/>
      <c r="AM62" s="39"/>
      <c r="AO62" s="39"/>
      <c r="AP62" s="39"/>
      <c r="AQ62" s="39"/>
    </row>
    <row r="63" spans="1:43" s="9" customFormat="1" x14ac:dyDescent="0.25">
      <c r="A63" s="11"/>
      <c r="B63" s="11"/>
      <c r="C63" s="11"/>
      <c r="D63" s="11"/>
      <c r="E63" s="11"/>
      <c r="F63" s="10"/>
      <c r="G63" s="10"/>
      <c r="H63" s="10"/>
      <c r="I63" s="10"/>
      <c r="J63" s="10"/>
      <c r="K63" s="10"/>
      <c r="L63" s="10"/>
      <c r="M63" s="12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2"/>
      <c r="AB63" s="12"/>
      <c r="AC63" s="12"/>
      <c r="AD63" s="12"/>
      <c r="AE63" s="10"/>
      <c r="AF63" s="10"/>
      <c r="AG63" s="10"/>
      <c r="AH63" s="17"/>
      <c r="AI63" s="10"/>
      <c r="AJ63" s="11"/>
      <c r="AL63" s="12"/>
      <c r="AM63" s="39"/>
      <c r="AO63" s="39"/>
      <c r="AP63" s="39"/>
      <c r="AQ63" s="39"/>
    </row>
    <row r="64" spans="1:43" s="9" customFormat="1" x14ac:dyDescent="0.25">
      <c r="A64" s="11"/>
      <c r="B64" s="11"/>
      <c r="C64" s="11"/>
      <c r="D64" s="11"/>
      <c r="E64" s="11"/>
      <c r="F64" s="10"/>
      <c r="G64" s="10"/>
      <c r="H64" s="10"/>
      <c r="I64" s="10"/>
      <c r="J64" s="10"/>
      <c r="K64" s="10"/>
      <c r="L64" s="10"/>
      <c r="M64" s="12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2"/>
      <c r="AB64" s="12"/>
      <c r="AC64" s="12"/>
      <c r="AD64" s="12"/>
      <c r="AE64" s="10"/>
      <c r="AF64" s="10"/>
      <c r="AG64" s="10"/>
      <c r="AH64" s="17"/>
      <c r="AI64" s="10"/>
      <c r="AJ64" s="11"/>
      <c r="AL64" s="12"/>
      <c r="AM64" s="39"/>
      <c r="AO64" s="39"/>
      <c r="AP64" s="39"/>
      <c r="AQ64" s="39"/>
    </row>
    <row r="65" spans="1:43" s="9" customFormat="1" x14ac:dyDescent="0.25">
      <c r="A65" s="11"/>
      <c r="B65" s="11"/>
      <c r="C65" s="11"/>
      <c r="D65" s="11"/>
      <c r="E65" s="11"/>
      <c r="F65" s="10"/>
      <c r="G65" s="10"/>
      <c r="H65" s="10"/>
      <c r="I65" s="10"/>
      <c r="J65" s="10"/>
      <c r="K65" s="10"/>
      <c r="L65" s="10"/>
      <c r="M65" s="12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2"/>
      <c r="AB65" s="12"/>
      <c r="AC65" s="12"/>
      <c r="AD65" s="12"/>
      <c r="AE65" s="10"/>
      <c r="AF65" s="10"/>
      <c r="AG65" s="10"/>
      <c r="AH65" s="17"/>
      <c r="AI65" s="10"/>
      <c r="AJ65" s="11"/>
      <c r="AL65" s="12"/>
      <c r="AM65" s="39"/>
      <c r="AO65" s="39"/>
      <c r="AP65" s="39"/>
      <c r="AQ65" s="39"/>
    </row>
    <row r="66" spans="1:43" s="9" customFormat="1" x14ac:dyDescent="0.25">
      <c r="A66" s="11"/>
      <c r="B66" s="11"/>
      <c r="C66" s="11"/>
      <c r="D66" s="11"/>
      <c r="E66" s="11"/>
      <c r="F66" s="10"/>
      <c r="G66" s="10"/>
      <c r="H66" s="10"/>
      <c r="I66" s="10"/>
      <c r="J66" s="10"/>
      <c r="K66" s="10"/>
      <c r="L66" s="10"/>
      <c r="M66" s="12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2"/>
      <c r="AB66" s="12"/>
      <c r="AC66" s="12"/>
      <c r="AD66" s="12"/>
      <c r="AE66" s="10"/>
      <c r="AF66" s="10"/>
      <c r="AG66" s="10"/>
      <c r="AH66" s="17"/>
      <c r="AI66" s="10"/>
      <c r="AJ66" s="11"/>
      <c r="AL66" s="12"/>
      <c r="AM66" s="39"/>
      <c r="AO66" s="39"/>
      <c r="AP66" s="39"/>
      <c r="AQ66" s="39"/>
    </row>
    <row r="67" spans="1:43" s="9" customFormat="1" x14ac:dyDescent="0.25">
      <c r="A67" s="11"/>
      <c r="B67" s="11"/>
      <c r="C67" s="11"/>
      <c r="D67" s="11"/>
      <c r="E67" s="11"/>
      <c r="F67" s="10"/>
      <c r="G67" s="10"/>
      <c r="H67" s="10"/>
      <c r="I67" s="10"/>
      <c r="J67" s="10"/>
      <c r="K67" s="10"/>
      <c r="L67" s="10"/>
      <c r="M67" s="12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2"/>
      <c r="AB67" s="12"/>
      <c r="AC67" s="12"/>
      <c r="AD67" s="12"/>
      <c r="AE67" s="10"/>
      <c r="AF67" s="10"/>
      <c r="AG67" s="10"/>
      <c r="AH67" s="17"/>
      <c r="AI67" s="10"/>
      <c r="AJ67" s="11"/>
      <c r="AL67" s="12"/>
      <c r="AM67" s="39"/>
      <c r="AO67" s="39"/>
      <c r="AP67" s="39"/>
      <c r="AQ67" s="39"/>
    </row>
    <row r="68" spans="1:43" s="9" customFormat="1" x14ac:dyDescent="0.25">
      <c r="A68" s="11"/>
      <c r="B68" s="11"/>
      <c r="C68" s="11"/>
      <c r="D68" s="11"/>
      <c r="E68" s="11"/>
      <c r="F68" s="10"/>
      <c r="G68" s="10"/>
      <c r="H68" s="10"/>
      <c r="I68" s="10"/>
      <c r="J68" s="10"/>
      <c r="K68" s="10"/>
      <c r="L68" s="10"/>
      <c r="M68" s="12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2"/>
      <c r="AB68" s="12"/>
      <c r="AC68" s="12"/>
      <c r="AD68" s="12"/>
      <c r="AE68" s="10"/>
      <c r="AF68" s="10"/>
      <c r="AG68" s="10"/>
      <c r="AH68" s="17"/>
      <c r="AI68" s="10"/>
      <c r="AJ68" s="11"/>
      <c r="AL68" s="12"/>
      <c r="AM68" s="39"/>
      <c r="AO68" s="39"/>
      <c r="AP68" s="39"/>
      <c r="AQ68" s="39"/>
    </row>
    <row r="69" spans="1:43" s="9" customFormat="1" x14ac:dyDescent="0.25">
      <c r="A69" s="11"/>
      <c r="B69" s="11"/>
      <c r="C69" s="11"/>
      <c r="D69" s="11"/>
      <c r="E69" s="11"/>
      <c r="F69" s="10"/>
      <c r="G69" s="10"/>
      <c r="H69" s="10"/>
      <c r="I69" s="10"/>
      <c r="J69" s="10"/>
      <c r="K69" s="10"/>
      <c r="L69" s="10"/>
      <c r="M69" s="12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2"/>
      <c r="AB69" s="12"/>
      <c r="AC69" s="12"/>
      <c r="AD69" s="12"/>
      <c r="AE69" s="10"/>
      <c r="AF69" s="10"/>
      <c r="AG69" s="10"/>
      <c r="AH69" s="17"/>
      <c r="AI69" s="10"/>
      <c r="AJ69" s="11"/>
      <c r="AL69" s="12"/>
      <c r="AM69" s="39"/>
      <c r="AO69" s="39"/>
      <c r="AP69" s="39"/>
      <c r="AQ69" s="39"/>
    </row>
    <row r="70" spans="1:43" s="9" customFormat="1" x14ac:dyDescent="0.25">
      <c r="A70" s="11"/>
      <c r="B70" s="11"/>
      <c r="C70" s="11"/>
      <c r="D70" s="11"/>
      <c r="E70" s="11"/>
      <c r="F70" s="10"/>
      <c r="G70" s="10"/>
      <c r="H70" s="10"/>
      <c r="I70" s="10"/>
      <c r="J70" s="10"/>
      <c r="K70" s="10"/>
      <c r="L70" s="10"/>
      <c r="M70" s="12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2"/>
      <c r="AB70" s="12"/>
      <c r="AC70" s="12"/>
      <c r="AD70" s="12"/>
      <c r="AE70" s="10"/>
      <c r="AF70" s="10"/>
      <c r="AG70" s="10"/>
      <c r="AH70" s="17"/>
      <c r="AI70" s="10"/>
      <c r="AJ70" s="11"/>
      <c r="AL70" s="12"/>
      <c r="AM70" s="39"/>
      <c r="AO70" s="39"/>
      <c r="AP70" s="39"/>
      <c r="AQ70" s="39"/>
    </row>
    <row r="71" spans="1:43" s="9" customFormat="1" x14ac:dyDescent="0.25">
      <c r="A71" s="11"/>
      <c r="B71" s="11"/>
      <c r="C71" s="11"/>
      <c r="D71" s="11"/>
      <c r="E71" s="11"/>
      <c r="F71" s="10"/>
      <c r="G71" s="10"/>
      <c r="H71" s="10"/>
      <c r="I71" s="10"/>
      <c r="J71" s="10"/>
      <c r="K71" s="10"/>
      <c r="L71" s="10"/>
      <c r="M71" s="12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2"/>
      <c r="AB71" s="12"/>
      <c r="AC71" s="12"/>
      <c r="AD71" s="12"/>
      <c r="AE71" s="10"/>
      <c r="AF71" s="10"/>
      <c r="AG71" s="10"/>
      <c r="AH71" s="17"/>
      <c r="AI71" s="10"/>
      <c r="AJ71" s="11"/>
      <c r="AL71" s="12"/>
      <c r="AM71" s="39"/>
      <c r="AO71" s="39"/>
      <c r="AP71" s="39"/>
      <c r="AQ71" s="39"/>
    </row>
    <row r="72" spans="1:43" s="9" customFormat="1" x14ac:dyDescent="0.25">
      <c r="A72" s="11"/>
      <c r="B72" s="11"/>
      <c r="C72" s="11"/>
      <c r="D72" s="11"/>
      <c r="E72" s="11"/>
      <c r="F72" s="10"/>
      <c r="G72" s="10"/>
      <c r="H72" s="10"/>
      <c r="I72" s="10"/>
      <c r="J72" s="10"/>
      <c r="K72" s="10"/>
      <c r="L72" s="10"/>
      <c r="M72" s="12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2"/>
      <c r="AB72" s="12"/>
      <c r="AC72" s="12"/>
      <c r="AD72" s="12"/>
      <c r="AE72" s="10"/>
      <c r="AF72" s="10"/>
      <c r="AG72" s="10"/>
      <c r="AH72" s="17"/>
      <c r="AI72" s="10"/>
      <c r="AJ72" s="11"/>
      <c r="AL72" s="12"/>
      <c r="AM72" s="39"/>
      <c r="AO72" s="39"/>
      <c r="AP72" s="39"/>
      <c r="AQ72" s="39"/>
    </row>
    <row r="73" spans="1:43" s="9" customFormat="1" x14ac:dyDescent="0.25">
      <c r="A73" s="11"/>
      <c r="B73" s="11"/>
      <c r="C73" s="11"/>
      <c r="D73" s="11"/>
      <c r="E73" s="11"/>
      <c r="F73" s="10"/>
      <c r="G73" s="10"/>
      <c r="H73" s="10"/>
      <c r="I73" s="10"/>
      <c r="J73" s="10"/>
      <c r="K73" s="10"/>
      <c r="L73" s="10"/>
      <c r="M73" s="12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2"/>
      <c r="AB73" s="12"/>
      <c r="AC73" s="12"/>
      <c r="AD73" s="12"/>
      <c r="AE73" s="10"/>
      <c r="AF73" s="10"/>
      <c r="AG73" s="10"/>
      <c r="AH73" s="17"/>
      <c r="AI73" s="10"/>
      <c r="AJ73" s="11"/>
      <c r="AL73" s="12"/>
      <c r="AM73" s="39"/>
      <c r="AO73" s="39"/>
      <c r="AP73" s="39"/>
      <c r="AQ73" s="39"/>
    </row>
    <row r="74" spans="1:43" s="9" customFormat="1" x14ac:dyDescent="0.25">
      <c r="A74" s="11"/>
      <c r="B74" s="11"/>
      <c r="C74" s="11"/>
      <c r="D74" s="11"/>
      <c r="E74" s="11"/>
      <c r="F74" s="10"/>
      <c r="G74" s="10"/>
      <c r="H74" s="10"/>
      <c r="I74" s="10"/>
      <c r="J74" s="10"/>
      <c r="K74" s="10"/>
      <c r="L74" s="10"/>
      <c r="M74" s="12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2"/>
      <c r="AB74" s="12"/>
      <c r="AC74" s="12"/>
      <c r="AD74" s="12"/>
      <c r="AE74" s="10"/>
      <c r="AF74" s="10"/>
      <c r="AG74" s="10"/>
      <c r="AH74" s="17"/>
      <c r="AI74" s="10"/>
      <c r="AJ74" s="11"/>
      <c r="AL74" s="12"/>
      <c r="AM74" s="39"/>
      <c r="AO74" s="39"/>
      <c r="AP74" s="39"/>
      <c r="AQ74" s="39"/>
    </row>
    <row r="75" spans="1:43" s="9" customFormat="1" x14ac:dyDescent="0.25">
      <c r="A75" s="11"/>
      <c r="B75" s="11"/>
      <c r="C75" s="11"/>
      <c r="D75" s="11"/>
      <c r="E75" s="11"/>
      <c r="F75" s="10"/>
      <c r="G75" s="10"/>
      <c r="H75" s="10"/>
      <c r="I75" s="10"/>
      <c r="J75" s="10"/>
      <c r="K75" s="10"/>
      <c r="L75" s="10"/>
      <c r="M75" s="12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2"/>
      <c r="AB75" s="12"/>
      <c r="AC75" s="12"/>
      <c r="AD75" s="12"/>
      <c r="AE75" s="10"/>
      <c r="AF75" s="10"/>
      <c r="AG75" s="10"/>
      <c r="AH75" s="17"/>
      <c r="AI75" s="10"/>
      <c r="AJ75" s="11"/>
      <c r="AL75" s="12"/>
      <c r="AM75" s="39"/>
      <c r="AO75" s="39"/>
      <c r="AP75" s="39"/>
      <c r="AQ75" s="39"/>
    </row>
    <row r="76" spans="1:43" s="9" customFormat="1" x14ac:dyDescent="0.25">
      <c r="A76" s="11"/>
      <c r="B76" s="11"/>
      <c r="C76" s="11"/>
      <c r="D76" s="11"/>
      <c r="E76" s="11"/>
      <c r="F76" s="10"/>
      <c r="G76" s="10"/>
      <c r="H76" s="10"/>
      <c r="I76" s="10"/>
      <c r="J76" s="10"/>
      <c r="K76" s="10"/>
      <c r="L76" s="10"/>
      <c r="M76" s="12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2"/>
      <c r="AB76" s="12"/>
      <c r="AC76" s="12"/>
      <c r="AD76" s="12"/>
      <c r="AE76" s="10"/>
      <c r="AF76" s="10"/>
      <c r="AG76" s="10"/>
      <c r="AH76" s="17"/>
      <c r="AI76" s="10"/>
      <c r="AJ76" s="11"/>
      <c r="AL76" s="12"/>
      <c r="AM76" s="39"/>
      <c r="AO76" s="39"/>
      <c r="AP76" s="39"/>
      <c r="AQ76" s="39"/>
    </row>
    <row r="77" spans="1:43" s="9" customFormat="1" x14ac:dyDescent="0.25">
      <c r="A77" s="11"/>
      <c r="B77" s="11"/>
      <c r="C77" s="11"/>
      <c r="D77" s="11"/>
      <c r="E77" s="11"/>
      <c r="F77" s="10"/>
      <c r="G77" s="10"/>
      <c r="H77" s="10"/>
      <c r="I77" s="10"/>
      <c r="J77" s="10"/>
      <c r="K77" s="10"/>
      <c r="L77" s="10"/>
      <c r="M77" s="12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2"/>
      <c r="AB77" s="12"/>
      <c r="AC77" s="12"/>
      <c r="AD77" s="12"/>
      <c r="AE77" s="10"/>
      <c r="AF77" s="10"/>
      <c r="AG77" s="10"/>
      <c r="AH77" s="17"/>
      <c r="AI77" s="10"/>
      <c r="AJ77" s="11"/>
      <c r="AL77" s="12"/>
      <c r="AM77" s="39"/>
      <c r="AO77" s="39"/>
      <c r="AP77" s="39"/>
      <c r="AQ77" s="39"/>
    </row>
    <row r="78" spans="1:43" s="9" customFormat="1" x14ac:dyDescent="0.25">
      <c r="A78" s="11"/>
      <c r="B78" s="11"/>
      <c r="C78" s="11"/>
      <c r="D78" s="11"/>
      <c r="E78" s="11"/>
      <c r="F78" s="10"/>
      <c r="G78" s="10"/>
      <c r="H78" s="10"/>
      <c r="I78" s="10"/>
      <c r="J78" s="10"/>
      <c r="K78" s="10"/>
      <c r="L78" s="10"/>
      <c r="M78" s="12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2"/>
      <c r="AB78" s="12"/>
      <c r="AC78" s="12"/>
      <c r="AD78" s="12"/>
      <c r="AE78" s="10"/>
      <c r="AF78" s="10"/>
      <c r="AG78" s="10"/>
      <c r="AH78" s="17"/>
      <c r="AI78" s="10"/>
      <c r="AJ78" s="11"/>
      <c r="AL78" s="12"/>
      <c r="AM78" s="39"/>
      <c r="AO78" s="39"/>
      <c r="AP78" s="39"/>
      <c r="AQ78" s="39"/>
    </row>
  </sheetData>
  <mergeCells count="1">
    <mergeCell ref="AO1:AP1"/>
  </mergeCells>
  <printOptions horizontalCentered="1"/>
  <pageMargins left="0.19685039370078741" right="0.19685039370078741" top="0.59055118110236227" bottom="0.39370078740157483" header="0.19685039370078741" footer="0.19685039370078741"/>
  <pageSetup paperSize="9" scale="16" fitToHeight="0" orientation="landscape" r:id="rId1"/>
  <headerFooter alignWithMargins="0">
    <oddFooter>&amp;CСтраница &amp;P из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АР1-5</vt:lpstr>
      <vt:lpstr>'АР1-5'!Заголовки_для_печати</vt:lpstr>
      <vt:lpstr>'АР1-5'!Область_печати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7042</dc:creator>
  <cp:lastModifiedBy>Антон Васильев</cp:lastModifiedBy>
  <cp:lastPrinted>2017-08-30T09:12:10Z</cp:lastPrinted>
  <dcterms:created xsi:type="dcterms:W3CDTF">2009-07-03T06:40:27Z</dcterms:created>
  <dcterms:modified xsi:type="dcterms:W3CDTF">2018-07-11T16:18:24Z</dcterms:modified>
</cp:coreProperties>
</file>