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480" yWindow="72" windowWidth="27792" windowHeight="12072"/>
  </bookViews>
  <sheets>
    <sheet name="ПЦ №5" sheetId="1" r:id="rId1"/>
  </sheets>
  <definedNames>
    <definedName name="_xlnm._FilterDatabase" localSheetId="0" hidden="1">'ПЦ №5'!$A$5:$AH$16</definedName>
    <definedName name="_xlnm.Print_Area" localSheetId="0">'ПЦ №5'!$A$1:$AH$19</definedName>
  </definedNames>
  <calcPr calcId="162913"/>
</workbook>
</file>

<file path=xl/calcChain.xml><?xml version="1.0" encoding="utf-8"?>
<calcChain xmlns="http://schemas.openxmlformats.org/spreadsheetml/2006/main">
  <c r="S7" i="1" l="1"/>
  <c r="T7" i="1" s="1"/>
  <c r="S8" i="1"/>
  <c r="T8" i="1"/>
  <c r="U8" i="1"/>
  <c r="S9" i="1"/>
  <c r="T9" i="1" s="1"/>
  <c r="S10" i="1"/>
  <c r="T10" i="1" s="1"/>
  <c r="U10" i="1"/>
  <c r="S11" i="1"/>
  <c r="T11" i="1" s="1"/>
  <c r="S12" i="1"/>
  <c r="T12" i="1"/>
  <c r="U12" i="1"/>
  <c r="S13" i="1"/>
  <c r="T13" i="1" s="1"/>
  <c r="S14" i="1"/>
  <c r="T14" i="1" s="1"/>
  <c r="U14" i="1"/>
  <c r="S15" i="1"/>
  <c r="U15" i="1" s="1"/>
  <c r="S16" i="1"/>
  <c r="T16" i="1" s="1"/>
  <c r="T6" i="1"/>
  <c r="S6" i="1"/>
  <c r="U6" i="1" s="1"/>
  <c r="U16" i="1" l="1"/>
  <c r="U11" i="1"/>
  <c r="U7" i="1"/>
  <c r="U13" i="1"/>
  <c r="U9" i="1"/>
  <c r="U17" i="1" s="1"/>
  <c r="T15" i="1"/>
</calcChain>
</file>

<file path=xl/sharedStrings.xml><?xml version="1.0" encoding="utf-8"?>
<sst xmlns="http://schemas.openxmlformats.org/spreadsheetml/2006/main" count="263" uniqueCount="130">
  <si>
    <t>Маркировка</t>
  </si>
  <si>
    <t>№
п/п</t>
  </si>
  <si>
    <t>Идентификатор</t>
  </si>
  <si>
    <t>Наименование оборудования, закладываемого в проект</t>
  </si>
  <si>
    <t>Марка оборудования, закладываемого в проект</t>
  </si>
  <si>
    <t>Тех.хар-ки оборудования</t>
  </si>
  <si>
    <t>ГОСТ, ТУ, чертеж</t>
  </si>
  <si>
    <t>Класс безопасности</t>
  </si>
  <si>
    <t>Группа ПНАЭГ</t>
  </si>
  <si>
    <t>Категория сейсмостойкости</t>
  </si>
  <si>
    <t>Номер заказной спецификации (задания заводу)</t>
  </si>
  <si>
    <t>Поз.</t>
  </si>
  <si>
    <t>ИТТ</t>
  </si>
  <si>
    <t>Смета</t>
  </si>
  <si>
    <t>Кол-во по проекту</t>
  </si>
  <si>
    <t>Ед.измерения</t>
  </si>
  <si>
    <t xml:space="preserve">Стоимость единицы изделия в ценах 2000 года </t>
  </si>
  <si>
    <t>Стоимость с учетом заитоговых начисл.</t>
  </si>
  <si>
    <t>Цена за ед., без НДС, руб</t>
  </si>
  <si>
    <t>Сумма без НДС, руб</t>
  </si>
  <si>
    <t>Сумма с НДС, руб</t>
  </si>
  <si>
    <t>Здание</t>
  </si>
  <si>
    <t>Срок закл договора</t>
  </si>
  <si>
    <t>Срок поставки</t>
  </si>
  <si>
    <t>Примечание</t>
  </si>
  <si>
    <t>Завод-изготовитель</t>
  </si>
  <si>
    <t>Разработчик ПСД</t>
  </si>
  <si>
    <t>Мат/обор</t>
  </si>
  <si>
    <t>Масса единицы</t>
  </si>
  <si>
    <t>Раздел СС</t>
  </si>
  <si>
    <t>Категория ОК</t>
  </si>
  <si>
    <t>Мат. корпуса</t>
  </si>
  <si>
    <t>Номер ЗЗ</t>
  </si>
  <si>
    <t>20KTB60AA103</t>
  </si>
  <si>
    <t>1</t>
  </si>
  <si>
    <t>30.АЛК.500131120</t>
  </si>
  <si>
    <t>Кран шаровый</t>
  </si>
  <si>
    <t>DN 15_x000D_
Рp 10,0 МПа_x000D_
Тp 160 °С_x000D_
Среда - азот</t>
  </si>
  <si>
    <t>4/III</t>
  </si>
  <si>
    <t>Алк.2</t>
  </si>
  <si>
    <t>207.3.16.52</t>
  </si>
  <si>
    <t>NW2P.D.120.2.0UKA&amp;&amp;.&amp;&amp;&amp;&amp;&amp;.021.TL.0201=0 (41576)</t>
  </si>
  <si>
    <t/>
  </si>
  <si>
    <t>шт.</t>
  </si>
  <si>
    <t>0UKA</t>
  </si>
  <si>
    <t>Тип привода: ручной с замком</t>
  </si>
  <si>
    <t>БКП-1/Арматура</t>
  </si>
  <si>
    <t>Оборудование</t>
  </si>
  <si>
    <t>Прочее оборудование</t>
  </si>
  <si>
    <t>QA4</t>
  </si>
  <si>
    <t>нж</t>
  </si>
  <si>
    <t>П-525/00-2015</t>
  </si>
  <si>
    <t>20KPN20AA043</t>
  </si>
  <si>
    <t>2</t>
  </si>
  <si>
    <t>30.АЛК.500090511</t>
  </si>
  <si>
    <t>Кран шаровой</t>
  </si>
  <si>
    <t>DN 20¶Pp 0,005 МПа¶Tp 45  0C¶Среда - воздух герметичность затвора класс В_x000D_
коэффициент гидравлического сопротивления не более 0,5_x000D_
тип присоединения к трубопроводу сварка(С-22)_x000D_
габаритные размеры L=165мм,H=261мм_x000D_
время срабатывания электропривода не более 10с_x000D_
ремонтопригодность раз в 12 лет_x000D_
срок службы 50 лет</t>
  </si>
  <si>
    <t>По типу ТУ 3742-003-71186184-11</t>
  </si>
  <si>
    <t>3CIIIс/II</t>
  </si>
  <si>
    <t>207.4.54.31</t>
  </si>
  <si>
    <t>0UKC</t>
  </si>
  <si>
    <t>оборудование; Тип привода: Электропривод МЭОФ-16/10-0,25У-96А¶110 Вт</t>
  </si>
  <si>
    <t xml:space="preserve">БКП                 </t>
  </si>
  <si>
    <t>QA3</t>
  </si>
  <si>
    <t>Сталь 08Х18Н10Т</t>
  </si>
  <si>
    <t>П-549/00-2015</t>
  </si>
  <si>
    <t>20KPN20AA044</t>
  </si>
  <si>
    <t>3</t>
  </si>
  <si>
    <t>30.АЛК.500090512</t>
  </si>
  <si>
    <t>20LCQ52AA035</t>
  </si>
  <si>
    <t>4</t>
  </si>
  <si>
    <t>30.АЛК.500050375</t>
  </si>
  <si>
    <t>DN 50_x000D_
Рр 8,6 МПа_x000D_
Tp 100 °C_x000D_
Среда - продувочная вода,  дистиллат</t>
  </si>
  <si>
    <t>4/II</t>
  </si>
  <si>
    <t>207.3.56.45</t>
  </si>
  <si>
    <t>предварительная смета</t>
  </si>
  <si>
    <t>шт</t>
  </si>
  <si>
    <t>Тип привода: электропривод_x000D_
МЭОФ-250/25-0,25М-99_x000D_
N 0,25 кВт _x000D_
t 25 c</t>
  </si>
  <si>
    <t>БКП/БКП-1</t>
  </si>
  <si>
    <t>П-563/00-2015</t>
  </si>
  <si>
    <t>20LCQ52AA036</t>
  </si>
  <si>
    <t>5</t>
  </si>
  <si>
    <t>30.АЛК.500050376</t>
  </si>
  <si>
    <t>20KBF40AA008</t>
  </si>
  <si>
    <t>6</t>
  </si>
  <si>
    <t>30.АЛК.500188662</t>
  </si>
  <si>
    <t>DN 65_x000D_
Рр 1,0 МПа_x000D_
Tp 100 °C_x000D_
Среда - дистиллат</t>
  </si>
  <si>
    <t>207.3.50.103</t>
  </si>
  <si>
    <t>NW2P.D.120.2.0UKC&amp;&amp;.KBF&amp;&amp;.021.TL.0002=0 (29009)</t>
  </si>
  <si>
    <t>Тип привода: электропривод_x000D_
МЭОФ-100/25-0,25М-99_x000D_
N  0,17 кВт_x000D_
t 25 c</t>
  </si>
  <si>
    <t>20KPK10AA002</t>
  </si>
  <si>
    <t>7</t>
  </si>
  <si>
    <t>30.АЛК.500224445</t>
  </si>
  <si>
    <t>DN 50_x000D_
Рр 1,0 МПа_x000D_
Tp 160 °C _x000D_
Среда - пульпа, концентрат солей</t>
  </si>
  <si>
    <t xml:space="preserve">3СIIIc/II </t>
  </si>
  <si>
    <t>207.3.68.48</t>
  </si>
  <si>
    <t>NW2P.D.120.2.0UKC&amp;&amp;.KPK&amp;&amp;.021.TL.0001=0 (22778)</t>
  </si>
  <si>
    <t>Тип привода: электропривод_x000D_
МЭОФ-40/25-0,25М-0,25У-08КА_x000D_
N 0,11 кВт_x000D_
t 25 c</t>
  </si>
  <si>
    <t>20KPK30AA003</t>
  </si>
  <si>
    <t>8</t>
  </si>
  <si>
    <t>30.АЛК.500224446</t>
  </si>
  <si>
    <t>20KPK30AA006</t>
  </si>
  <si>
    <t>9</t>
  </si>
  <si>
    <t>30.АЛК.500224447</t>
  </si>
  <si>
    <t>20KPK30AA009</t>
  </si>
  <si>
    <t>10</t>
  </si>
  <si>
    <t>30.АЛК.500224448</t>
  </si>
  <si>
    <t>11</t>
  </si>
  <si>
    <t>Предварительная смета</t>
  </si>
  <si>
    <t>БКП/БКП-6</t>
  </si>
  <si>
    <t>П-613/00-2015</t>
  </si>
  <si>
    <t>Сталь 12Х18Н10Т</t>
  </si>
  <si>
    <t>3CIIIв/II</t>
  </si>
  <si>
    <t>20KPN20AA045</t>
  </si>
  <si>
    <t>30.АЛК.500304025</t>
  </si>
  <si>
    <t xml:space="preserve">DN 25P 0,4 МПаT 45 0CСреда - шлам, кубовый остаток                                            </t>
  </si>
  <si>
    <t>207.4.54.42</t>
  </si>
  <si>
    <t xml:space="preserve">оборудование; Тип привода: Электропривод МЭОФ-16/10-0,25У-08А110 Вт                                                 </t>
  </si>
  <si>
    <t>Спецификация. Поставка кранов шаровых для сооружения энергоблока №2 Нововоронежской АЭС</t>
  </si>
  <si>
    <t>НДС, руб.</t>
  </si>
  <si>
    <t>по типу З.АР.Д.015.100.44-02.Р.33</t>
  </si>
  <si>
    <t>по типу А.КШ.Р.020.16.01.01.Э</t>
  </si>
  <si>
    <t>по типу С.КШ1 50-00-00-ЭН</t>
  </si>
  <si>
    <t>по типу С.КШ 65-00-00-ЭН</t>
  </si>
  <si>
    <t>по типу С.КШ 50-00-00-ЭН</t>
  </si>
  <si>
    <t>по типу А.КШ.Р.025.25.01.01.Э</t>
  </si>
  <si>
    <t>по типу ТУ 3742-074-29012225-2013 изм.1_x000D_
Изв. Кд 44-2013</t>
  </si>
  <si>
    <t>по типу ПД2-370000-001-34877654-2008 ТУ Извещение № 294</t>
  </si>
  <si>
    <t>Марка предлагаемого оборудования</t>
  </si>
  <si>
    <t>Поз.2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</si>
</sst>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dd/mm/yy;@"/>
  </numFmts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43" fontId="3" fillId="0" borderId="1" xfId="1" applyFont="1" applyBorder="1" applyAlignment="1">
      <alignment horizontal="center" vertical="center" wrapText="1"/>
    </xf>
    <xf numFmtId="43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textRotation="90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43" fontId="3" fillId="0" borderId="8" xfId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Стиль 1" xfId="2"/>
    <cellStyle name="Финансовый" xfId="1" builtinId="3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dd/mm/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dd/mm/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AJ16" totalsRowShown="0" headerRowDxfId="0" dataDxfId="1" headerRowBorderDxfId="38" tableBorderDxfId="39">
  <autoFilter ref="A4:AJ16"/>
  <tableColumns count="36">
    <tableColumn id="1" name="№_x000a_п/п" dataDxfId="37"/>
    <tableColumn id="2" name="Идентификатор" dataDxfId="36"/>
    <tableColumn id="3" name="Маркировка" dataDxfId="35"/>
    <tableColumn id="4" name="Наименование оборудования, закладываемого в проект" dataDxfId="34"/>
    <tableColumn id="5" name="Марка оборудования, закладываемого в проект" dataDxfId="33"/>
    <tableColumn id="6" name="Тех.хар-ки оборудования" dataDxfId="32"/>
    <tableColumn id="7" name="ГОСТ, ТУ, чертеж" dataDxfId="31"/>
    <tableColumn id="8" name="Класс безопасности" dataDxfId="30"/>
    <tableColumn id="9" name="Группа ПНАЭГ" dataDxfId="29"/>
    <tableColumn id="10" name="Категория сейсмостойкости" dataDxfId="28"/>
    <tableColumn id="11" name="Номер заказной спецификации (задания заводу)" dataDxfId="27"/>
    <tableColumn id="12" name="Поз." dataDxfId="26"/>
    <tableColumn id="13" name="ИТТ" dataDxfId="25"/>
    <tableColumn id="14" name="Смета" dataDxfId="24"/>
    <tableColumn id="15" name="Поз.2" dataDxfId="23"/>
    <tableColumn id="16" name="Кол-во по проекту" dataDxfId="22"/>
    <tableColumn id="17" name="Ед.измерения" dataDxfId="21"/>
    <tableColumn id="18" name="Цена за ед., без НДС, руб" dataDxfId="20" dataCellStyle="Финансовый"/>
    <tableColumn id="19" name="Сумма без НДС, руб" dataDxfId="19" dataCellStyle="Финансовый">
      <calculatedColumnFormula>R5*P5</calculatedColumnFormula>
    </tableColumn>
    <tableColumn id="20" name="НДС, руб." dataDxfId="18" dataCellStyle="Финансовый">
      <calculatedColumnFormula>ROUND(S5*0.18,2)</calculatedColumnFormula>
    </tableColumn>
    <tableColumn id="21" name="Сумма с НДС, руб" dataDxfId="17" dataCellStyle="Финансовый">
      <calculatedColumnFormula>ROUND(S5*1.18,2)</calculatedColumnFormula>
    </tableColumn>
    <tableColumn id="22" name="Здание" dataDxfId="16"/>
    <tableColumn id="23" name="Срок закл договора" dataDxfId="15"/>
    <tableColumn id="24" name="Срок поставки" dataDxfId="14"/>
    <tableColumn id="25" name="Примечание" dataDxfId="13"/>
    <tableColumn id="26" name="Марка предлагаемого оборудования" dataDxfId="12"/>
    <tableColumn id="27" name="Завод-изготовитель" dataDxfId="11"/>
    <tableColumn id="28" name="Разработчик ПСД" dataDxfId="10"/>
    <tableColumn id="29" name="Мат/обор" dataDxfId="9"/>
    <tableColumn id="30" name="Масса единицы" dataDxfId="8"/>
    <tableColumn id="31" name="Раздел СС" dataDxfId="7"/>
    <tableColumn id="32" name="Категория ОК" dataDxfId="6"/>
    <tableColumn id="33" name="Мат. корпуса" dataDxfId="5"/>
    <tableColumn id="34" name="Номер ЗЗ" dataDxfId="4"/>
    <tableColumn id="35" name="Стоимость единицы изделия в ценах 2000 года " dataDxfId="3"/>
    <tableColumn id="36" name="Стоимость с учетом заитоговых начисл.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7"/>
  <sheetViews>
    <sheetView tabSelected="1" view="pageBreakPreview" topLeftCell="A4" zoomScale="60" zoomScaleNormal="100" workbookViewId="0">
      <selection activeCell="A4" sqref="A4:AJ16"/>
    </sheetView>
  </sheetViews>
  <sheetFormatPr defaultRowHeight="13.2" x14ac:dyDescent="0.25"/>
  <cols>
    <col min="1" max="1" width="11.33203125" customWidth="1"/>
    <col min="2" max="2" width="19.21875" customWidth="1"/>
    <col min="3" max="3" width="15.5546875" customWidth="1"/>
    <col min="4" max="4" width="59.21875" customWidth="1"/>
    <col min="5" max="5" width="50.88671875" customWidth="1"/>
    <col min="6" max="6" width="63.44140625" customWidth="1"/>
    <col min="7" max="7" width="22" customWidth="1"/>
    <col min="8" max="8" width="22.77734375" customWidth="1"/>
    <col min="9" max="9" width="18.6640625" customWidth="1"/>
    <col min="10" max="10" width="31.33203125" customWidth="1"/>
    <col min="11" max="11" width="52" customWidth="1"/>
    <col min="14" max="14" width="13.88671875" customWidth="1"/>
    <col min="16" max="16" width="21.6640625" customWidth="1"/>
    <col min="17" max="17" width="16.88671875" customWidth="1"/>
    <col min="18" max="18" width="28.109375" customWidth="1"/>
    <col min="19" max="19" width="23.33203125" customWidth="1"/>
    <col min="20" max="20" width="12.77734375" customWidth="1"/>
    <col min="21" max="21" width="21.109375" customWidth="1"/>
    <col min="22" max="22" width="10" customWidth="1"/>
    <col min="23" max="23" width="22.5546875" customWidth="1"/>
    <col min="24" max="24" width="18" customWidth="1"/>
    <col min="25" max="25" width="15.77734375" customWidth="1"/>
    <col min="26" max="26" width="39.44140625" customWidth="1"/>
    <col min="27" max="27" width="23" customWidth="1"/>
    <col min="28" max="28" width="21.109375" customWidth="1"/>
    <col min="29" max="29" width="12.21875" customWidth="1"/>
    <col min="30" max="30" width="18.6640625" customWidth="1"/>
    <col min="31" max="31" width="13.6640625" customWidth="1"/>
    <col min="32" max="32" width="17.77734375" customWidth="1"/>
    <col min="33" max="33" width="16.33203125" customWidth="1"/>
    <col min="34" max="34" width="12.21875" customWidth="1"/>
    <col min="35" max="35" width="51.109375" customWidth="1"/>
    <col min="36" max="36" width="43.6640625" customWidth="1"/>
  </cols>
  <sheetData>
    <row r="2" spans="1:36" ht="17.399999999999999" x14ac:dyDescent="0.3">
      <c r="C2" s="13" t="s">
        <v>118</v>
      </c>
    </row>
    <row r="4" spans="1:36" s="3" customFormat="1" ht="151.5" customHeight="1" x14ac:dyDescent="0.25">
      <c r="A4" s="20" t="s">
        <v>1</v>
      </c>
      <c r="B4" s="21" t="s">
        <v>2</v>
      </c>
      <c r="C4" s="21" t="s">
        <v>0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129</v>
      </c>
      <c r="P4" s="21" t="s">
        <v>14</v>
      </c>
      <c r="Q4" s="21" t="s">
        <v>15</v>
      </c>
      <c r="R4" s="21" t="s">
        <v>18</v>
      </c>
      <c r="S4" s="21" t="s">
        <v>19</v>
      </c>
      <c r="T4" s="21" t="s">
        <v>119</v>
      </c>
      <c r="U4" s="21" t="s">
        <v>20</v>
      </c>
      <c r="V4" s="21" t="s">
        <v>21</v>
      </c>
      <c r="W4" s="21" t="s">
        <v>22</v>
      </c>
      <c r="X4" s="21" t="s">
        <v>23</v>
      </c>
      <c r="Y4" s="21" t="s">
        <v>24</v>
      </c>
      <c r="Z4" s="21" t="s">
        <v>128</v>
      </c>
      <c r="AA4" s="21" t="s">
        <v>25</v>
      </c>
      <c r="AB4" s="21" t="s">
        <v>26</v>
      </c>
      <c r="AC4" s="21" t="s">
        <v>27</v>
      </c>
      <c r="AD4" s="21" t="s">
        <v>28</v>
      </c>
      <c r="AE4" s="21" t="s">
        <v>29</v>
      </c>
      <c r="AF4" s="21" t="s">
        <v>30</v>
      </c>
      <c r="AG4" s="21" t="s">
        <v>31</v>
      </c>
      <c r="AH4" s="21" t="s">
        <v>32</v>
      </c>
      <c r="AI4" s="21" t="s">
        <v>16</v>
      </c>
      <c r="AJ4" s="22" t="s">
        <v>17</v>
      </c>
    </row>
    <row r="5" spans="1:36" s="6" customFormat="1" ht="15.6" x14ac:dyDescent="0.25">
      <c r="A5" s="16">
        <v>1</v>
      </c>
      <c r="B5" s="2">
        <v>2</v>
      </c>
      <c r="C5" s="1">
        <v>3</v>
      </c>
      <c r="D5" s="2">
        <v>4</v>
      </c>
      <c r="E5" s="1">
        <v>5</v>
      </c>
      <c r="F5" s="1">
        <v>6</v>
      </c>
      <c r="G5" s="2">
        <v>7</v>
      </c>
      <c r="H5" s="2">
        <v>8</v>
      </c>
      <c r="I5" s="1">
        <v>9</v>
      </c>
      <c r="J5" s="2">
        <v>10</v>
      </c>
      <c r="K5" s="2">
        <v>11</v>
      </c>
      <c r="L5" s="1">
        <v>12</v>
      </c>
      <c r="M5" s="2">
        <v>13</v>
      </c>
      <c r="N5" s="2">
        <v>14</v>
      </c>
      <c r="O5" s="1">
        <v>15</v>
      </c>
      <c r="P5" s="2">
        <v>16</v>
      </c>
      <c r="Q5" s="4">
        <v>17</v>
      </c>
      <c r="R5" s="5">
        <v>20</v>
      </c>
      <c r="S5" s="5">
        <v>21</v>
      </c>
      <c r="T5" s="5"/>
      <c r="U5" s="5">
        <v>22</v>
      </c>
      <c r="V5" s="2">
        <v>23</v>
      </c>
      <c r="W5" s="2">
        <v>24</v>
      </c>
      <c r="X5" s="2">
        <v>25</v>
      </c>
      <c r="Y5" s="2">
        <v>26</v>
      </c>
      <c r="Z5" s="2"/>
      <c r="AA5" s="2">
        <v>27</v>
      </c>
      <c r="AB5" s="1">
        <v>28</v>
      </c>
      <c r="AC5" s="2">
        <v>29</v>
      </c>
      <c r="AD5" s="4">
        <v>30</v>
      </c>
      <c r="AE5" s="2">
        <v>31</v>
      </c>
      <c r="AF5" s="2">
        <v>32</v>
      </c>
      <c r="AG5" s="2">
        <v>33</v>
      </c>
      <c r="AI5" s="5">
        <v>18</v>
      </c>
      <c r="AJ5" s="18">
        <v>19</v>
      </c>
    </row>
    <row r="6" spans="1:36" s="3" customFormat="1" ht="93.6" x14ac:dyDescent="0.25">
      <c r="A6" s="17" t="s">
        <v>34</v>
      </c>
      <c r="B6" s="7" t="s">
        <v>35</v>
      </c>
      <c r="C6" s="7" t="s">
        <v>33</v>
      </c>
      <c r="D6" s="9" t="s">
        <v>36</v>
      </c>
      <c r="E6" s="8" t="s">
        <v>120</v>
      </c>
      <c r="F6" s="9" t="s">
        <v>37</v>
      </c>
      <c r="G6" s="7" t="s">
        <v>126</v>
      </c>
      <c r="H6" s="7" t="s">
        <v>38</v>
      </c>
      <c r="I6" s="7"/>
      <c r="J6" s="7"/>
      <c r="K6" s="7" t="s">
        <v>39</v>
      </c>
      <c r="L6" s="8" t="s">
        <v>40</v>
      </c>
      <c r="M6" s="7"/>
      <c r="N6" s="7" t="s">
        <v>41</v>
      </c>
      <c r="O6" s="8" t="s">
        <v>42</v>
      </c>
      <c r="P6" s="10">
        <v>1</v>
      </c>
      <c r="Q6" s="7" t="s">
        <v>43</v>
      </c>
      <c r="R6" s="14"/>
      <c r="S6" s="14">
        <f>R6*P6</f>
        <v>0</v>
      </c>
      <c r="T6" s="14">
        <f>ROUND(S6*0.18,2)</f>
        <v>0</v>
      </c>
      <c r="U6" s="14">
        <f>ROUND(S6*1.18,2)</f>
        <v>0</v>
      </c>
      <c r="V6" s="7" t="s">
        <v>44</v>
      </c>
      <c r="W6" s="12"/>
      <c r="X6" s="12"/>
      <c r="Y6" s="7" t="s">
        <v>45</v>
      </c>
      <c r="Z6" s="7"/>
      <c r="AA6" s="7"/>
      <c r="AB6" s="8" t="s">
        <v>46</v>
      </c>
      <c r="AC6" s="7" t="s">
        <v>47</v>
      </c>
      <c r="AD6" s="7">
        <v>0.9</v>
      </c>
      <c r="AE6" s="7" t="s">
        <v>48</v>
      </c>
      <c r="AF6" s="7" t="s">
        <v>49</v>
      </c>
      <c r="AG6" s="7" t="s">
        <v>50</v>
      </c>
      <c r="AH6" s="7" t="s">
        <v>51</v>
      </c>
      <c r="AI6" s="11">
        <v>270</v>
      </c>
      <c r="AJ6" s="19">
        <v>270</v>
      </c>
    </row>
    <row r="7" spans="1:36" s="3" customFormat="1" ht="128.25" customHeight="1" x14ac:dyDescent="0.25">
      <c r="A7" s="17" t="s">
        <v>53</v>
      </c>
      <c r="B7" s="7" t="s">
        <v>54</v>
      </c>
      <c r="C7" s="7" t="s">
        <v>52</v>
      </c>
      <c r="D7" s="9" t="s">
        <v>55</v>
      </c>
      <c r="E7" s="8" t="s">
        <v>121</v>
      </c>
      <c r="F7" s="9" t="s">
        <v>56</v>
      </c>
      <c r="G7" s="7" t="s">
        <v>57</v>
      </c>
      <c r="H7" s="7" t="s">
        <v>58</v>
      </c>
      <c r="I7" s="7"/>
      <c r="J7" s="7"/>
      <c r="K7" s="7" t="s">
        <v>39</v>
      </c>
      <c r="L7" s="8" t="s">
        <v>59</v>
      </c>
      <c r="M7" s="7"/>
      <c r="N7" s="7"/>
      <c r="O7" s="8" t="s">
        <v>42</v>
      </c>
      <c r="P7" s="10">
        <v>1</v>
      </c>
      <c r="Q7" s="7" t="s">
        <v>43</v>
      </c>
      <c r="R7" s="14"/>
      <c r="S7" s="14">
        <f t="shared" ref="S7:S16" si="0">R7*P7</f>
        <v>0</v>
      </c>
      <c r="T7" s="14">
        <f t="shared" ref="T7:T16" si="1">ROUND(S7*0.18,2)</f>
        <v>0</v>
      </c>
      <c r="U7" s="14">
        <f t="shared" ref="U7:U16" si="2">ROUND(S7*1.18,2)</f>
        <v>0</v>
      </c>
      <c r="V7" s="7" t="s">
        <v>60</v>
      </c>
      <c r="W7" s="12"/>
      <c r="X7" s="12"/>
      <c r="Y7" s="7" t="s">
        <v>61</v>
      </c>
      <c r="Z7" s="7"/>
      <c r="AA7" s="7"/>
      <c r="AB7" s="8" t="s">
        <v>62</v>
      </c>
      <c r="AC7" s="7"/>
      <c r="AD7" s="7">
        <v>11.5</v>
      </c>
      <c r="AE7" s="7" t="s">
        <v>48</v>
      </c>
      <c r="AF7" s="7" t="s">
        <v>63</v>
      </c>
      <c r="AG7" s="7" t="s">
        <v>64</v>
      </c>
      <c r="AH7" s="7" t="s">
        <v>65</v>
      </c>
      <c r="AI7" s="11">
        <v>0</v>
      </c>
      <c r="AJ7" s="19">
        <v>0</v>
      </c>
    </row>
    <row r="8" spans="1:36" s="3" customFormat="1" ht="125.25" customHeight="1" x14ac:dyDescent="0.25">
      <c r="A8" s="17" t="s">
        <v>67</v>
      </c>
      <c r="B8" s="7" t="s">
        <v>68</v>
      </c>
      <c r="C8" s="7" t="s">
        <v>66</v>
      </c>
      <c r="D8" s="9" t="s">
        <v>55</v>
      </c>
      <c r="E8" s="8" t="s">
        <v>121</v>
      </c>
      <c r="F8" s="9" t="s">
        <v>56</v>
      </c>
      <c r="G8" s="7" t="s">
        <v>57</v>
      </c>
      <c r="H8" s="7" t="s">
        <v>58</v>
      </c>
      <c r="I8" s="7"/>
      <c r="J8" s="7"/>
      <c r="K8" s="7" t="s">
        <v>39</v>
      </c>
      <c r="L8" s="8" t="s">
        <v>59</v>
      </c>
      <c r="M8" s="7"/>
      <c r="N8" s="7"/>
      <c r="O8" s="8" t="s">
        <v>42</v>
      </c>
      <c r="P8" s="10">
        <v>1</v>
      </c>
      <c r="Q8" s="7" t="s">
        <v>43</v>
      </c>
      <c r="R8" s="14"/>
      <c r="S8" s="14">
        <f t="shared" si="0"/>
        <v>0</v>
      </c>
      <c r="T8" s="14">
        <f t="shared" si="1"/>
        <v>0</v>
      </c>
      <c r="U8" s="14">
        <f t="shared" si="2"/>
        <v>0</v>
      </c>
      <c r="V8" s="7" t="s">
        <v>60</v>
      </c>
      <c r="W8" s="12"/>
      <c r="X8" s="12"/>
      <c r="Y8" s="7" t="s">
        <v>61</v>
      </c>
      <c r="Z8" s="7"/>
      <c r="AA8" s="7"/>
      <c r="AB8" s="8" t="s">
        <v>62</v>
      </c>
      <c r="AC8" s="7"/>
      <c r="AD8" s="7">
        <v>11.5</v>
      </c>
      <c r="AE8" s="7" t="s">
        <v>48</v>
      </c>
      <c r="AF8" s="7" t="s">
        <v>63</v>
      </c>
      <c r="AG8" s="7" t="s">
        <v>64</v>
      </c>
      <c r="AH8" s="7" t="s">
        <v>65</v>
      </c>
      <c r="AI8" s="11">
        <v>0</v>
      </c>
      <c r="AJ8" s="19">
        <v>0</v>
      </c>
    </row>
    <row r="9" spans="1:36" s="3" customFormat="1" ht="109.2" x14ac:dyDescent="0.25">
      <c r="A9" s="17" t="s">
        <v>70</v>
      </c>
      <c r="B9" s="7" t="s">
        <v>71</v>
      </c>
      <c r="C9" s="7" t="s">
        <v>69</v>
      </c>
      <c r="D9" s="9" t="s">
        <v>36</v>
      </c>
      <c r="E9" s="8" t="s">
        <v>122</v>
      </c>
      <c r="F9" s="9" t="s">
        <v>72</v>
      </c>
      <c r="G9" s="7" t="s">
        <v>127</v>
      </c>
      <c r="H9" s="7" t="s">
        <v>73</v>
      </c>
      <c r="I9" s="7"/>
      <c r="J9" s="7"/>
      <c r="K9" s="7" t="s">
        <v>39</v>
      </c>
      <c r="L9" s="8" t="s">
        <v>74</v>
      </c>
      <c r="M9" s="7"/>
      <c r="N9" s="7" t="s">
        <v>75</v>
      </c>
      <c r="O9" s="8" t="s">
        <v>42</v>
      </c>
      <c r="P9" s="10">
        <v>1</v>
      </c>
      <c r="Q9" s="7" t="s">
        <v>76</v>
      </c>
      <c r="R9" s="14"/>
      <c r="S9" s="14">
        <f t="shared" si="0"/>
        <v>0</v>
      </c>
      <c r="T9" s="14">
        <f t="shared" si="1"/>
        <v>0</v>
      </c>
      <c r="U9" s="14">
        <f t="shared" si="2"/>
        <v>0</v>
      </c>
      <c r="V9" s="7" t="s">
        <v>60</v>
      </c>
      <c r="W9" s="12"/>
      <c r="X9" s="12"/>
      <c r="Y9" s="7" t="s">
        <v>77</v>
      </c>
      <c r="Z9" s="7"/>
      <c r="AA9" s="7"/>
      <c r="AB9" s="8" t="s">
        <v>78</v>
      </c>
      <c r="AC9" s="7" t="s">
        <v>47</v>
      </c>
      <c r="AD9" s="7">
        <v>50</v>
      </c>
      <c r="AE9" s="7" t="s">
        <v>48</v>
      </c>
      <c r="AF9" s="7" t="s">
        <v>49</v>
      </c>
      <c r="AG9" s="7" t="s">
        <v>50</v>
      </c>
      <c r="AH9" s="7" t="s">
        <v>79</v>
      </c>
      <c r="AI9" s="11">
        <v>8677</v>
      </c>
      <c r="AJ9" s="19">
        <v>8677</v>
      </c>
    </row>
    <row r="10" spans="1:36" s="3" customFormat="1" ht="109.2" x14ac:dyDescent="0.25">
      <c r="A10" s="17" t="s">
        <v>81</v>
      </c>
      <c r="B10" s="7" t="s">
        <v>82</v>
      </c>
      <c r="C10" s="7" t="s">
        <v>80</v>
      </c>
      <c r="D10" s="9" t="s">
        <v>36</v>
      </c>
      <c r="E10" s="8" t="s">
        <v>122</v>
      </c>
      <c r="F10" s="9" t="s">
        <v>72</v>
      </c>
      <c r="G10" s="7" t="s">
        <v>127</v>
      </c>
      <c r="H10" s="7" t="s">
        <v>73</v>
      </c>
      <c r="I10" s="7"/>
      <c r="J10" s="7"/>
      <c r="K10" s="7" t="s">
        <v>39</v>
      </c>
      <c r="L10" s="8" t="s">
        <v>74</v>
      </c>
      <c r="M10" s="7"/>
      <c r="N10" s="7" t="s">
        <v>75</v>
      </c>
      <c r="O10" s="8" t="s">
        <v>42</v>
      </c>
      <c r="P10" s="10">
        <v>1</v>
      </c>
      <c r="Q10" s="7" t="s">
        <v>76</v>
      </c>
      <c r="R10" s="14"/>
      <c r="S10" s="14">
        <f t="shared" si="0"/>
        <v>0</v>
      </c>
      <c r="T10" s="14">
        <f t="shared" si="1"/>
        <v>0</v>
      </c>
      <c r="U10" s="14">
        <f t="shared" si="2"/>
        <v>0</v>
      </c>
      <c r="V10" s="7" t="s">
        <v>60</v>
      </c>
      <c r="W10" s="12"/>
      <c r="X10" s="12"/>
      <c r="Y10" s="7" t="s">
        <v>77</v>
      </c>
      <c r="Z10" s="7"/>
      <c r="AA10" s="7"/>
      <c r="AB10" s="8" t="s">
        <v>78</v>
      </c>
      <c r="AC10" s="7" t="s">
        <v>47</v>
      </c>
      <c r="AD10" s="7">
        <v>50</v>
      </c>
      <c r="AE10" s="7" t="s">
        <v>48</v>
      </c>
      <c r="AF10" s="7" t="s">
        <v>49</v>
      </c>
      <c r="AG10" s="7" t="s">
        <v>50</v>
      </c>
      <c r="AH10" s="7" t="s">
        <v>79</v>
      </c>
      <c r="AI10" s="11">
        <v>8677</v>
      </c>
      <c r="AJ10" s="19">
        <v>8677</v>
      </c>
    </row>
    <row r="11" spans="1:36" s="3" customFormat="1" ht="109.2" x14ac:dyDescent="0.25">
      <c r="A11" s="17" t="s">
        <v>84</v>
      </c>
      <c r="B11" s="7" t="s">
        <v>85</v>
      </c>
      <c r="C11" s="7" t="s">
        <v>83</v>
      </c>
      <c r="D11" s="9" t="s">
        <v>36</v>
      </c>
      <c r="E11" s="8" t="s">
        <v>123</v>
      </c>
      <c r="F11" s="9" t="s">
        <v>86</v>
      </c>
      <c r="G11" s="7" t="s">
        <v>127</v>
      </c>
      <c r="H11" s="7" t="s">
        <v>73</v>
      </c>
      <c r="I11" s="7"/>
      <c r="J11" s="7"/>
      <c r="K11" s="7" t="s">
        <v>39</v>
      </c>
      <c r="L11" s="8" t="s">
        <v>87</v>
      </c>
      <c r="M11" s="7"/>
      <c r="N11" s="7" t="s">
        <v>88</v>
      </c>
      <c r="O11" s="8" t="s">
        <v>42</v>
      </c>
      <c r="P11" s="10">
        <v>1</v>
      </c>
      <c r="Q11" s="7" t="s">
        <v>76</v>
      </c>
      <c r="R11" s="14"/>
      <c r="S11" s="14">
        <f t="shared" si="0"/>
        <v>0</v>
      </c>
      <c r="T11" s="14">
        <f t="shared" si="1"/>
        <v>0</v>
      </c>
      <c r="U11" s="14">
        <f t="shared" si="2"/>
        <v>0</v>
      </c>
      <c r="V11" s="7" t="s">
        <v>60</v>
      </c>
      <c r="W11" s="12"/>
      <c r="X11" s="12"/>
      <c r="Y11" s="7" t="s">
        <v>89</v>
      </c>
      <c r="Z11" s="7"/>
      <c r="AA11" s="7"/>
      <c r="AB11" s="8" t="s">
        <v>46</v>
      </c>
      <c r="AC11" s="7" t="s">
        <v>47</v>
      </c>
      <c r="AD11" s="7">
        <v>32</v>
      </c>
      <c r="AE11" s="7" t="s">
        <v>48</v>
      </c>
      <c r="AF11" s="7" t="s">
        <v>49</v>
      </c>
      <c r="AG11" s="7" t="s">
        <v>50</v>
      </c>
      <c r="AH11" s="7" t="s">
        <v>79</v>
      </c>
      <c r="AI11" s="11">
        <v>3184</v>
      </c>
      <c r="AJ11" s="19">
        <v>3184</v>
      </c>
    </row>
    <row r="12" spans="1:36" s="3" customFormat="1" ht="124.8" x14ac:dyDescent="0.25">
      <c r="A12" s="17" t="s">
        <v>91</v>
      </c>
      <c r="B12" s="7" t="s">
        <v>92</v>
      </c>
      <c r="C12" s="7" t="s">
        <v>90</v>
      </c>
      <c r="D12" s="9" t="s">
        <v>36</v>
      </c>
      <c r="E12" s="8" t="s">
        <v>124</v>
      </c>
      <c r="F12" s="9" t="s">
        <v>93</v>
      </c>
      <c r="G12" s="7" t="s">
        <v>127</v>
      </c>
      <c r="H12" s="7" t="s">
        <v>94</v>
      </c>
      <c r="I12" s="7"/>
      <c r="J12" s="7"/>
      <c r="K12" s="7" t="s">
        <v>39</v>
      </c>
      <c r="L12" s="8" t="s">
        <v>95</v>
      </c>
      <c r="M12" s="7"/>
      <c r="N12" s="7" t="s">
        <v>96</v>
      </c>
      <c r="O12" s="8" t="s">
        <v>42</v>
      </c>
      <c r="P12" s="10">
        <v>1</v>
      </c>
      <c r="Q12" s="7" t="s">
        <v>76</v>
      </c>
      <c r="R12" s="14"/>
      <c r="S12" s="14">
        <f t="shared" si="0"/>
        <v>0</v>
      </c>
      <c r="T12" s="14">
        <f t="shared" si="1"/>
        <v>0</v>
      </c>
      <c r="U12" s="14">
        <f t="shared" si="2"/>
        <v>0</v>
      </c>
      <c r="V12" s="7" t="s">
        <v>60</v>
      </c>
      <c r="W12" s="12"/>
      <c r="X12" s="12"/>
      <c r="Y12" s="7" t="s">
        <v>97</v>
      </c>
      <c r="Z12" s="7"/>
      <c r="AA12" s="7"/>
      <c r="AB12" s="8" t="s">
        <v>46</v>
      </c>
      <c r="AC12" s="7" t="s">
        <v>47</v>
      </c>
      <c r="AD12" s="7">
        <v>20</v>
      </c>
      <c r="AE12" s="7" t="s">
        <v>48</v>
      </c>
      <c r="AF12" s="7" t="s">
        <v>63</v>
      </c>
      <c r="AG12" s="7" t="s">
        <v>50</v>
      </c>
      <c r="AH12" s="7" t="s">
        <v>79</v>
      </c>
      <c r="AI12" s="11">
        <v>7423</v>
      </c>
      <c r="AJ12" s="19">
        <v>7423</v>
      </c>
    </row>
    <row r="13" spans="1:36" s="3" customFormat="1" ht="124.8" x14ac:dyDescent="0.25">
      <c r="A13" s="17" t="s">
        <v>99</v>
      </c>
      <c r="B13" s="7" t="s">
        <v>100</v>
      </c>
      <c r="C13" s="7" t="s">
        <v>98</v>
      </c>
      <c r="D13" s="9" t="s">
        <v>36</v>
      </c>
      <c r="E13" s="8" t="s">
        <v>124</v>
      </c>
      <c r="F13" s="9" t="s">
        <v>93</v>
      </c>
      <c r="G13" s="7" t="s">
        <v>127</v>
      </c>
      <c r="H13" s="7" t="s">
        <v>94</v>
      </c>
      <c r="I13" s="7"/>
      <c r="J13" s="7"/>
      <c r="K13" s="7" t="s">
        <v>39</v>
      </c>
      <c r="L13" s="8" t="s">
        <v>95</v>
      </c>
      <c r="M13" s="7"/>
      <c r="N13" s="7" t="s">
        <v>96</v>
      </c>
      <c r="O13" s="8" t="s">
        <v>42</v>
      </c>
      <c r="P13" s="10">
        <v>1</v>
      </c>
      <c r="Q13" s="7" t="s">
        <v>76</v>
      </c>
      <c r="R13" s="14"/>
      <c r="S13" s="14">
        <f t="shared" si="0"/>
        <v>0</v>
      </c>
      <c r="T13" s="14">
        <f t="shared" si="1"/>
        <v>0</v>
      </c>
      <c r="U13" s="14">
        <f t="shared" si="2"/>
        <v>0</v>
      </c>
      <c r="V13" s="7" t="s">
        <v>60</v>
      </c>
      <c r="W13" s="12"/>
      <c r="X13" s="12"/>
      <c r="Y13" s="7" t="s">
        <v>97</v>
      </c>
      <c r="Z13" s="7"/>
      <c r="AA13" s="7"/>
      <c r="AB13" s="8" t="s">
        <v>46</v>
      </c>
      <c r="AC13" s="7" t="s">
        <v>47</v>
      </c>
      <c r="AD13" s="7">
        <v>20</v>
      </c>
      <c r="AE13" s="7" t="s">
        <v>48</v>
      </c>
      <c r="AF13" s="7" t="s">
        <v>63</v>
      </c>
      <c r="AG13" s="7" t="s">
        <v>50</v>
      </c>
      <c r="AH13" s="7" t="s">
        <v>79</v>
      </c>
      <c r="AI13" s="11">
        <v>7423</v>
      </c>
      <c r="AJ13" s="19">
        <v>7423</v>
      </c>
    </row>
    <row r="14" spans="1:36" s="3" customFormat="1" ht="124.8" x14ac:dyDescent="0.25">
      <c r="A14" s="17" t="s">
        <v>102</v>
      </c>
      <c r="B14" s="7" t="s">
        <v>103</v>
      </c>
      <c r="C14" s="7" t="s">
        <v>101</v>
      </c>
      <c r="D14" s="9" t="s">
        <v>36</v>
      </c>
      <c r="E14" s="8" t="s">
        <v>124</v>
      </c>
      <c r="F14" s="9" t="s">
        <v>93</v>
      </c>
      <c r="G14" s="7" t="s">
        <v>127</v>
      </c>
      <c r="H14" s="7" t="s">
        <v>94</v>
      </c>
      <c r="I14" s="7"/>
      <c r="J14" s="7"/>
      <c r="K14" s="7" t="s">
        <v>39</v>
      </c>
      <c r="L14" s="8" t="s">
        <v>95</v>
      </c>
      <c r="M14" s="7"/>
      <c r="N14" s="7" t="s">
        <v>96</v>
      </c>
      <c r="O14" s="8" t="s">
        <v>42</v>
      </c>
      <c r="P14" s="10">
        <v>1</v>
      </c>
      <c r="Q14" s="7" t="s">
        <v>76</v>
      </c>
      <c r="R14" s="14"/>
      <c r="S14" s="14">
        <f t="shared" si="0"/>
        <v>0</v>
      </c>
      <c r="T14" s="14">
        <f t="shared" si="1"/>
        <v>0</v>
      </c>
      <c r="U14" s="14">
        <f t="shared" si="2"/>
        <v>0</v>
      </c>
      <c r="V14" s="7" t="s">
        <v>60</v>
      </c>
      <c r="W14" s="12"/>
      <c r="X14" s="12"/>
      <c r="Y14" s="7" t="s">
        <v>97</v>
      </c>
      <c r="Z14" s="7"/>
      <c r="AA14" s="7"/>
      <c r="AB14" s="8" t="s">
        <v>46</v>
      </c>
      <c r="AC14" s="7" t="s">
        <v>47</v>
      </c>
      <c r="AD14" s="7">
        <v>20</v>
      </c>
      <c r="AE14" s="7" t="s">
        <v>48</v>
      </c>
      <c r="AF14" s="7" t="s">
        <v>63</v>
      </c>
      <c r="AG14" s="7" t="s">
        <v>50</v>
      </c>
      <c r="AH14" s="7" t="s">
        <v>79</v>
      </c>
      <c r="AI14" s="11">
        <v>7423</v>
      </c>
      <c r="AJ14" s="19">
        <v>7423</v>
      </c>
    </row>
    <row r="15" spans="1:36" s="3" customFormat="1" ht="124.8" x14ac:dyDescent="0.25">
      <c r="A15" s="17" t="s">
        <v>105</v>
      </c>
      <c r="B15" s="7" t="s">
        <v>106</v>
      </c>
      <c r="C15" s="7" t="s">
        <v>104</v>
      </c>
      <c r="D15" s="9" t="s">
        <v>36</v>
      </c>
      <c r="E15" s="8" t="s">
        <v>124</v>
      </c>
      <c r="F15" s="9" t="s">
        <v>93</v>
      </c>
      <c r="G15" s="7" t="s">
        <v>127</v>
      </c>
      <c r="H15" s="7" t="s">
        <v>94</v>
      </c>
      <c r="I15" s="7"/>
      <c r="J15" s="7"/>
      <c r="K15" s="7" t="s">
        <v>39</v>
      </c>
      <c r="L15" s="8" t="s">
        <v>95</v>
      </c>
      <c r="M15" s="7"/>
      <c r="N15" s="7" t="s">
        <v>96</v>
      </c>
      <c r="O15" s="8" t="s">
        <v>42</v>
      </c>
      <c r="P15" s="10">
        <v>1</v>
      </c>
      <c r="Q15" s="7" t="s">
        <v>76</v>
      </c>
      <c r="R15" s="14"/>
      <c r="S15" s="14">
        <f t="shared" si="0"/>
        <v>0</v>
      </c>
      <c r="T15" s="14">
        <f t="shared" si="1"/>
        <v>0</v>
      </c>
      <c r="U15" s="14">
        <f t="shared" si="2"/>
        <v>0</v>
      </c>
      <c r="V15" s="7" t="s">
        <v>60</v>
      </c>
      <c r="W15" s="12"/>
      <c r="X15" s="12"/>
      <c r="Y15" s="7" t="s">
        <v>97</v>
      </c>
      <c r="Z15" s="7"/>
      <c r="AA15" s="7"/>
      <c r="AB15" s="8" t="s">
        <v>46</v>
      </c>
      <c r="AC15" s="7" t="s">
        <v>47</v>
      </c>
      <c r="AD15" s="7">
        <v>20</v>
      </c>
      <c r="AE15" s="7" t="s">
        <v>48</v>
      </c>
      <c r="AF15" s="7" t="s">
        <v>63</v>
      </c>
      <c r="AG15" s="7" t="s">
        <v>50</v>
      </c>
      <c r="AH15" s="7" t="s">
        <v>79</v>
      </c>
      <c r="AI15" s="11">
        <v>7423</v>
      </c>
      <c r="AJ15" s="19">
        <v>7423</v>
      </c>
    </row>
    <row r="16" spans="1:36" s="3" customFormat="1" ht="93.6" x14ac:dyDescent="0.25">
      <c r="A16" s="23" t="s">
        <v>107</v>
      </c>
      <c r="B16" s="24" t="s">
        <v>114</v>
      </c>
      <c r="C16" s="24" t="s">
        <v>113</v>
      </c>
      <c r="D16" s="25" t="s">
        <v>36</v>
      </c>
      <c r="E16" s="26" t="s">
        <v>125</v>
      </c>
      <c r="F16" s="25" t="s">
        <v>115</v>
      </c>
      <c r="G16" s="24" t="s">
        <v>57</v>
      </c>
      <c r="H16" s="24" t="s">
        <v>112</v>
      </c>
      <c r="I16" s="24"/>
      <c r="J16" s="24"/>
      <c r="K16" s="24" t="s">
        <v>39</v>
      </c>
      <c r="L16" s="26" t="s">
        <v>116</v>
      </c>
      <c r="M16" s="24"/>
      <c r="N16" s="24" t="s">
        <v>108</v>
      </c>
      <c r="O16" s="26" t="s">
        <v>42</v>
      </c>
      <c r="P16" s="27">
        <v>1</v>
      </c>
      <c r="Q16" s="24" t="s">
        <v>43</v>
      </c>
      <c r="R16" s="28"/>
      <c r="S16" s="28">
        <f t="shared" si="0"/>
        <v>0</v>
      </c>
      <c r="T16" s="28">
        <f t="shared" si="1"/>
        <v>0</v>
      </c>
      <c r="U16" s="28">
        <f t="shared" si="2"/>
        <v>0</v>
      </c>
      <c r="V16" s="24"/>
      <c r="W16" s="29"/>
      <c r="X16" s="29"/>
      <c r="Y16" s="24" t="s">
        <v>117</v>
      </c>
      <c r="Z16" s="24"/>
      <c r="AA16" s="24"/>
      <c r="AB16" s="26" t="s">
        <v>109</v>
      </c>
      <c r="AC16" s="24" t="s">
        <v>47</v>
      </c>
      <c r="AD16" s="24">
        <v>11.8</v>
      </c>
      <c r="AE16" s="24" t="s">
        <v>48</v>
      </c>
      <c r="AF16" s="24" t="s">
        <v>63</v>
      </c>
      <c r="AG16" s="24" t="s">
        <v>111</v>
      </c>
      <c r="AH16" s="24" t="s">
        <v>110</v>
      </c>
      <c r="AI16" s="30">
        <v>2537</v>
      </c>
      <c r="AJ16" s="31">
        <v>2537</v>
      </c>
    </row>
    <row r="17" spans="21:21" x14ac:dyDescent="0.25">
      <c r="U17" s="15">
        <f>SUM(U6:U16)</f>
        <v>0</v>
      </c>
    </row>
  </sheetData>
  <pageMargins left="0.7" right="0.7" top="0.75" bottom="0.75" header="0.3" footer="0.3"/>
  <pageSetup paperSize="9" scale="20" orientation="portrait" r:id="rId1"/>
  <colBreaks count="1" manualBreakCount="1">
    <brk id="34" max="18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ПЦ №5</vt:lpstr>
      <vt:lpstr>'ПЦ №5'!Область_печати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Сорокин Евгений Борисович</dc:creator>
  <cp:lastModifiedBy>Антон Васильев</cp:lastModifiedBy>
  <dcterms:created xsi:type="dcterms:W3CDTF">2016-01-04T11:58:37Z</dcterms:created>
  <dcterms:modified xsi:type="dcterms:W3CDTF">2018-07-11T15:03:52Z</dcterms:modified>
</cp:coreProperties>
</file>