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2 - Проекты\6 - Внутренние проекты\918 - Автоматизация продаж\Все запросы ТКП\"/>
    </mc:Choice>
  </mc:AlternateContent>
  <bookViews>
    <workbookView xWindow="120" yWindow="48" windowWidth="19032" windowHeight="10992"/>
  </bookViews>
  <sheets>
    <sheet name="Дек Б03" sheetId="1" r:id="rId1"/>
  </sheets>
  <definedNames>
    <definedName name="_xlnm._FilterDatabase" localSheetId="0" hidden="1">'Дек Б03'!$A$3:$AR$11</definedName>
    <definedName name="_xlnm.Print_Titles" localSheetId="0">'Дек Б03'!$2:$3</definedName>
    <definedName name="_xlnm.Print_Area" localSheetId="0">'Дек Б03'!$A$1:$AM$16</definedName>
  </definedNames>
  <calcPr calcId="162913" fullCalcOnLoad="1"/>
</workbook>
</file>

<file path=xl/calcChain.xml><?xml version="1.0" encoding="utf-8"?>
<calcChain xmlns="http://schemas.openxmlformats.org/spreadsheetml/2006/main">
  <c r="AB12" i="1" l="1"/>
  <c r="AG11" i="1"/>
  <c r="AF11" i="1" s="1"/>
  <c r="U11" i="1"/>
  <c r="AG10" i="1"/>
  <c r="AF10" i="1" s="1"/>
  <c r="U10" i="1"/>
  <c r="AG9" i="1"/>
  <c r="AF9" i="1" s="1"/>
  <c r="U9" i="1"/>
  <c r="AG8" i="1"/>
  <c r="AF8" i="1"/>
  <c r="U8" i="1"/>
  <c r="AG7" i="1"/>
  <c r="AF7" i="1"/>
  <c r="U7" i="1"/>
  <c r="AG6" i="1"/>
  <c r="AF6" i="1" s="1"/>
  <c r="AF12" i="1" s="1"/>
  <c r="U6" i="1"/>
  <c r="AG5" i="1"/>
  <c r="AF5" i="1"/>
  <c r="U5" i="1"/>
  <c r="AE4" i="1"/>
  <c r="AG4" i="1"/>
  <c r="AG12" i="1" s="1"/>
  <c r="U4" i="1"/>
  <c r="AE12" i="1"/>
  <c r="AF4" i="1"/>
</calcChain>
</file>

<file path=xl/sharedStrings.xml><?xml version="1.0" encoding="utf-8"?>
<sst xmlns="http://schemas.openxmlformats.org/spreadsheetml/2006/main" count="231" uniqueCount="87">
  <si>
    <t>Спецификация. Поставка кранов шаровых специальных для сооружения энергоблоков №1,2 Белорусской АЭС</t>
  </si>
  <si>
    <t>№ п/п</t>
  </si>
  <si>
    <t>Идентификатор</t>
  </si>
  <si>
    <t>Маркировка арматуры</t>
  </si>
  <si>
    <t>Наименование</t>
  </si>
  <si>
    <t>Тип</t>
  </si>
  <si>
    <t>Класс и группа безопас-ности изделия по НП-68-05</t>
  </si>
  <si>
    <t>Категория ОК</t>
  </si>
  <si>
    <t>Оборудование/Материалы</t>
  </si>
  <si>
    <t>DN(арматуры), мм</t>
  </si>
  <si>
    <t>Pp (арматура АЭС), Pу (общепром. арматура), МПа</t>
  </si>
  <si>
    <t>Tp(арматуры), °С</t>
  </si>
  <si>
    <t>Рабочая среда</t>
  </si>
  <si>
    <t>Kv,м3/ч(для регулиру-ющих клапанов)</t>
  </si>
  <si>
    <t>Масса,кг</t>
  </si>
  <si>
    <t>Способ управления</t>
  </si>
  <si>
    <t>Тип электропривода</t>
  </si>
  <si>
    <t>Мощность электро-двигателя, кВт</t>
  </si>
  <si>
    <t>Материал корпуса арматуры</t>
  </si>
  <si>
    <t>Способ присоединения</t>
  </si>
  <si>
    <t>ТУ</t>
  </si>
  <si>
    <t>Смета №</t>
  </si>
  <si>
    <t>Номер чертежа</t>
  </si>
  <si>
    <t>Позиция по спецификации чертежа</t>
  </si>
  <si>
    <t>Номер з/сп</t>
  </si>
  <si>
    <t>Класс и группа трубопровода</t>
  </si>
  <si>
    <t>Категория сейсмостойкос-ти трубопровода</t>
  </si>
  <si>
    <t>Количество, шт</t>
  </si>
  <si>
    <t>Стоимость изделия в ценах 2000 года, руб.</t>
  </si>
  <si>
    <t>Цена за ед., без НДС, руб.</t>
  </si>
  <si>
    <t>Сумма без НДС, руб.</t>
  </si>
  <si>
    <t>Сумма НДС, руб.</t>
  </si>
  <si>
    <t>Сумма с НДС, руб.</t>
  </si>
  <si>
    <t>Объект проектирования</t>
  </si>
  <si>
    <t>Завод-изготовитель</t>
  </si>
  <si>
    <t>Примечание</t>
  </si>
  <si>
    <t>Срок закл. договора</t>
  </si>
  <si>
    <t>Срок поставки</t>
  </si>
  <si>
    <t>Разработчик РД</t>
  </si>
  <si>
    <t>2.ИСУП.104228466</t>
  </si>
  <si>
    <t>10FAL30AA104</t>
  </si>
  <si>
    <t>Кран шаровой запорный</t>
  </si>
  <si>
    <t>по типу НГ КШ-50-10-150-Н-Э-П-А10 Рр 1,0 МПа, Тр 150 оС</t>
  </si>
  <si>
    <t>3СIIIв</t>
  </si>
  <si>
    <t>оборудование</t>
  </si>
  <si>
    <t>боро-содер. воды &gt; 10 -5 Ки/л</t>
  </si>
  <si>
    <t>встроенный электропривод</t>
  </si>
  <si>
    <t>AUMA SG 05.1</t>
  </si>
  <si>
    <t>0,08</t>
  </si>
  <si>
    <t>нж</t>
  </si>
  <si>
    <t>под приварку</t>
  </si>
  <si>
    <t>ТУ 3742-040-49149890-2009</t>
  </si>
  <si>
    <t>Стоимость оборудования в ЛСР в явном виде отсутствует, стоимость принята по договору аналогу №971/06-3/2493-10  от 29.10.2010</t>
  </si>
  <si>
    <t>BEL_101123876 (Система:ВЕLБлок:1Здание:2-06.1)</t>
  </si>
  <si>
    <t>3Н/C</t>
  </si>
  <si>
    <t>II</t>
  </si>
  <si>
    <t>Блок №1. Вспомогательный корпус (10UKA ) бл.1</t>
  </si>
  <si>
    <t>UKA;  Параметры: Труба=57х3; Время,с=11; ИТТ:BLR1.B.110.&amp;.&amp;&amp;&amp;&amp;&amp;&amp;.&amp;&amp;&amp;&amp;&amp;.000.MD.0003; Тип атмосферы при хранении:II; Условия хранения:2(С); Тип атмосферы при эксплуатации:I; Климатическое исполнение и категория размещения:УХЛ4 ИТТ № BLR1.B.110.&amp;.&amp;&amp;&amp;&amp;&amp;&amp;.&amp;&amp;&amp;&amp;&amp;.000.MD.0003</t>
  </si>
  <si>
    <t>АТОМПРОЕКТ (ГППС ОИТ)</t>
  </si>
  <si>
    <t>ЗЗ 2014-1937 от 15.12.2014</t>
  </si>
  <si>
    <t>Декабрь 503</t>
  </si>
  <si>
    <t>Краны шаровые</t>
  </si>
  <si>
    <t>2.ИСУП.104228467</t>
  </si>
  <si>
    <t>10FAL30AA105</t>
  </si>
  <si>
    <t>2.ИСУП.104228475</t>
  </si>
  <si>
    <t>10FAL30AA114</t>
  </si>
  <si>
    <t>2.ИСУП.104228476</t>
  </si>
  <si>
    <t>10FAL30AA115</t>
  </si>
  <si>
    <t>2.ИСУП.104229281</t>
  </si>
  <si>
    <t>20FAL30AA104</t>
  </si>
  <si>
    <t>БЛ-06630с/о (ВLR1.D.110.1.0UКА97.FАL&amp;&amp;.021.SD.0001)</t>
  </si>
  <si>
    <t>Блок №2. Вспомогательный корпус (20UKA) бл.2</t>
  </si>
  <si>
    <t>ЗЗ 2014-1938 от 15.12.2014</t>
  </si>
  <si>
    <t>2.ИСУП.104229282</t>
  </si>
  <si>
    <t>20FAL30AA105</t>
  </si>
  <si>
    <t>2.ИСУП.104229290</t>
  </si>
  <si>
    <t>20FAL30AA114</t>
  </si>
  <si>
    <t>2.ИСУП.104229291</t>
  </si>
  <si>
    <t>20FAL30AA115</t>
  </si>
  <si>
    <t>ИТОГО:</t>
  </si>
  <si>
    <t>От Поставщика</t>
  </si>
  <si>
    <t>Столбец1</t>
  </si>
  <si>
    <t>Столбец2</t>
  </si>
  <si>
    <t>Столбец3</t>
  </si>
  <si>
    <t>Столбец4</t>
  </si>
  <si>
    <t>Столбец5</t>
  </si>
  <si>
    <t>Столбец6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</si>
</sst>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2" formatCode="dd/mm/yy;@"/>
  </numFmts>
  <fonts count="8" x14ac:knownFonts="1">
    <font>
      <sz val="10"/>
      <name val="Arial Cyr"/>
      <charset val="204"/>
    </font>
    <font>
      <sz val="10"/>
      <name val="Arial Cyr"/>
      <charset val="204"/>
    </font>
    <font>
      <b/>
      <sz val="16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 Cyr"/>
      <family val="2"/>
      <charset val="204"/>
    </font>
    <font>
      <sz val="16"/>
      <name val="Arial Cyr"/>
      <charset val="204"/>
    </font>
    <font>
      <sz val="10"/>
      <name val="Helv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26"/>
      </patternFill>
    </fill>
  </fills>
  <borders count="8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6">
    <xf numFmtId="0" fontId="0" fillId="0" borderId="0"/>
    <xf numFmtId="0" fontId="1" fillId="0" borderId="0"/>
    <xf numFmtId="0" fontId="1" fillId="0" borderId="0"/>
    <xf numFmtId="0" fontId="4" fillId="0" borderId="0"/>
    <xf numFmtId="0" fontId="1" fillId="2" borderId="1" applyNumberFormat="0" applyFont="0" applyAlignment="0" applyProtection="0"/>
    <xf numFmtId="0" fontId="7" fillId="0" borderId="0"/>
  </cellStyleXfs>
  <cellXfs count="32">
    <xf numFmtId="0" fontId="0" fillId="0" borderId="0" xfId="0"/>
    <xf numFmtId="49" fontId="0" fillId="0" borderId="0" xfId="0" applyNumberFormat="1"/>
    <xf numFmtId="0" fontId="2" fillId="0" borderId="0" xfId="0" applyFont="1"/>
    <xf numFmtId="2" fontId="0" fillId="0" borderId="0" xfId="0" applyNumberFormat="1"/>
    <xf numFmtId="0" fontId="0" fillId="0" borderId="0" xfId="0" applyNumberFormat="1" applyAlignment="1">
      <alignment wrapText="1"/>
    </xf>
    <xf numFmtId="0" fontId="3" fillId="0" borderId="2" xfId="0" applyFont="1" applyFill="1" applyBorder="1" applyAlignment="1">
      <alignment horizontal="center" vertical="center" textRotation="90" wrapText="1"/>
    </xf>
    <xf numFmtId="49" fontId="3" fillId="0" borderId="2" xfId="0" applyNumberFormat="1" applyFont="1" applyFill="1" applyBorder="1" applyAlignment="1">
      <alignment horizontal="center" vertical="center" textRotation="90" wrapText="1"/>
    </xf>
    <xf numFmtId="0" fontId="3" fillId="0" borderId="2" xfId="2" applyFont="1" applyFill="1" applyBorder="1" applyAlignment="1">
      <alignment horizontal="center" vertical="center" textRotation="90" wrapText="1"/>
    </xf>
    <xf numFmtId="2" fontId="3" fillId="0" borderId="2" xfId="0" applyNumberFormat="1" applyFont="1" applyFill="1" applyBorder="1" applyAlignment="1">
      <alignment horizontal="center" vertical="center" textRotation="90" wrapText="1"/>
    </xf>
    <xf numFmtId="0" fontId="3" fillId="0" borderId="3" xfId="0" applyFont="1" applyFill="1" applyBorder="1" applyAlignment="1">
      <alignment horizontal="center" vertical="center" textRotation="90" wrapText="1"/>
    </xf>
    <xf numFmtId="0" fontId="3" fillId="0" borderId="4" xfId="0" applyFont="1" applyFill="1" applyBorder="1" applyAlignment="1">
      <alignment horizontal="center" vertical="center" textRotation="90" wrapText="1"/>
    </xf>
    <xf numFmtId="49" fontId="3" fillId="0" borderId="2" xfId="3" applyNumberFormat="1" applyFont="1" applyFill="1" applyBorder="1" applyAlignment="1">
      <alignment horizontal="center" vertical="center" textRotation="90" wrapText="1"/>
    </xf>
    <xf numFmtId="0" fontId="3" fillId="0" borderId="2" xfId="0" applyNumberFormat="1" applyFont="1" applyFill="1" applyBorder="1" applyAlignment="1">
      <alignment horizontal="center" vertical="center" textRotation="90" wrapText="1"/>
    </xf>
    <xf numFmtId="172" fontId="5" fillId="0" borderId="2" xfId="0" applyNumberFormat="1" applyFont="1" applyFill="1" applyBorder="1" applyAlignment="1">
      <alignment horizontal="center" vertical="center" textRotation="90" wrapText="1"/>
    </xf>
    <xf numFmtId="49" fontId="3" fillId="0" borderId="5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49" fontId="1" fillId="0" borderId="2" xfId="0" applyNumberFormat="1" applyFont="1" applyBorder="1" applyAlignment="1">
      <alignment horizontal="center" vertical="center" wrapText="1"/>
    </xf>
    <xf numFmtId="2" fontId="1" fillId="0" borderId="2" xfId="0" applyNumberFormat="1" applyFont="1" applyBorder="1" applyAlignment="1">
      <alignment horizontal="center" vertical="center" wrapText="1"/>
    </xf>
    <xf numFmtId="0" fontId="0" fillId="0" borderId="2" xfId="0" applyNumberFormat="1" applyBorder="1" applyAlignment="1">
      <alignment wrapText="1"/>
    </xf>
    <xf numFmtId="14" fontId="1" fillId="0" borderId="2" xfId="0" applyNumberFormat="1" applyFont="1" applyBorder="1" applyAlignment="1">
      <alignment horizontal="center" vertical="center" wrapText="1"/>
    </xf>
    <xf numFmtId="0" fontId="0" fillId="0" borderId="0" xfId="0" applyBorder="1"/>
    <xf numFmtId="0" fontId="1" fillId="0" borderId="0" xfId="0" applyFont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" fontId="1" fillId="0" borderId="0" xfId="0" applyNumberFormat="1" applyFont="1" applyAlignment="1">
      <alignment horizontal="center" vertical="center" wrapText="1"/>
    </xf>
    <xf numFmtId="0" fontId="1" fillId="0" borderId="0" xfId="0" applyNumberFormat="1" applyFont="1" applyAlignment="1">
      <alignment horizontal="center" vertical="center" wrapText="1"/>
    </xf>
    <xf numFmtId="0" fontId="6" fillId="0" borderId="0" xfId="0" applyFont="1" applyAlignment="1">
      <alignment horizontal="right" vertical="center"/>
    </xf>
    <xf numFmtId="0" fontId="1" fillId="0" borderId="6" xfId="0" applyNumberFormat="1" applyFont="1" applyBorder="1" applyAlignment="1">
      <alignment horizontal="center" vertical="center" wrapText="1"/>
    </xf>
    <xf numFmtId="49" fontId="3" fillId="0" borderId="7" xfId="0" applyNumberFormat="1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</cellXfs>
  <cellStyles count="6">
    <cellStyle name="Обычный" xfId="0" builtinId="0"/>
    <cellStyle name="Обычный 2" xfId="1"/>
    <cellStyle name="Обычный_Атоммашэкспорт" xfId="2"/>
    <cellStyle name="Обычный_СПЛАВ" xfId="3"/>
    <cellStyle name="Примечание 2" xfId="4"/>
    <cellStyle name="Стиль 1" xfId="5"/>
  </cellStyles>
  <dxfs count="44">
    <dxf>
      <alignment horizontal="general" vertical="bottom" textRotation="0" wrapText="1" indent="0" justifyLastLine="0" shrinkToFit="0" readingOrder="0"/>
    </dxf>
    <dxf>
      <numFmt numFmtId="0" formatCode="General"/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30" formatCode="@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19" formatCode="dd/mm/yyyy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2" formatCode="0.0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2" formatCode="0.0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2" formatCode="0.0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2" formatCode="0.0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2" formatCode="0.0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2" formatCode="0.0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30" formatCode="@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30" formatCode="@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numFmt numFmtId="30" formatCode="@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 Cyr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Таблица1" displayName="Таблица1" ref="A2:AR11" totalsRowShown="0" dataDxfId="0" tableBorderDxfId="43">
  <autoFilter ref="A2:AR11"/>
  <tableColumns count="44">
    <tableColumn id="1" name="№ п/п" dataDxfId="42"/>
    <tableColumn id="2" name="Идентификатор" dataDxfId="41"/>
    <tableColumn id="3" name="Маркировка арматуры" dataDxfId="40"/>
    <tableColumn id="4" name="Наименование" dataDxfId="39"/>
    <tableColumn id="5" name="Тип" dataDxfId="38"/>
    <tableColumn id="6" name="Класс и группа безопас-ности изделия по НП-68-05" dataDxfId="37"/>
    <tableColumn id="7" name="Категория ОК" dataDxfId="36"/>
    <tableColumn id="8" name="Оборудование/Материалы" dataDxfId="35"/>
    <tableColumn id="9" name="DN(арматуры), мм" dataDxfId="34"/>
    <tableColumn id="10" name="Pp (арматура АЭС), Pу (общепром. арматура), МПа" dataDxfId="33"/>
    <tableColumn id="11" name="Tp(арматуры), °С" dataDxfId="32"/>
    <tableColumn id="12" name="Рабочая среда" dataDxfId="31"/>
    <tableColumn id="13" name="Kv,м3/ч(для регулиру-ющих клапанов)" dataDxfId="30"/>
    <tableColumn id="14" name="Масса,кг" dataDxfId="29"/>
    <tableColumn id="15" name="Способ управления" dataDxfId="28"/>
    <tableColumn id="16" name="Тип электропривода" dataDxfId="27"/>
    <tableColumn id="17" name="Мощность электро-двигателя, кВт" dataDxfId="26"/>
    <tableColumn id="18" name="Материал корпуса арматуры" dataDxfId="25"/>
    <tableColumn id="19" name="Способ присоединения" dataDxfId="24"/>
    <tableColumn id="20" name="ТУ" dataDxfId="23"/>
    <tableColumn id="21" name="Столбец1" dataDxfId="22">
      <calculatedColumnFormula>CONCATENATE("по типу ",T3)</calculatedColumnFormula>
    </tableColumn>
    <tableColumn id="22" name="Смета №" dataDxfId="21"/>
    <tableColumn id="23" name="Номер чертежа" dataDxfId="20"/>
    <tableColumn id="24" name="Позиция по спецификации чертежа" dataDxfId="19"/>
    <tableColumn id="25" name="Номер з/сп" dataDxfId="18"/>
    <tableColumn id="26" name="Класс и группа трубопровода" dataDxfId="17"/>
    <tableColumn id="27" name="Категория сейсмостойкос-ти трубопровода" dataDxfId="16"/>
    <tableColumn id="28" name="Количество, шт" dataDxfId="15"/>
    <tableColumn id="29" name="Стоимость изделия в ценах 2000 года, руб." dataDxfId="14"/>
    <tableColumn id="30" name="Цена за ед., без НДС, руб." dataDxfId="13"/>
    <tableColumn id="31" name="Сумма без НДС, руб." dataDxfId="12"/>
    <tableColumn id="32" name="Сумма НДС, руб." dataDxfId="11">
      <calculatedColumnFormula>AG3-AE3</calculatedColumnFormula>
    </tableColumn>
    <tableColumn id="33" name="Сумма с НДС, руб." dataDxfId="10">
      <calculatedColumnFormula>ROUND(AE3*1.18,2)</calculatedColumnFormula>
    </tableColumn>
    <tableColumn id="34" name="Объект проектирования" dataDxfId="9"/>
    <tableColumn id="35" name="Завод-изготовитель" dataDxfId="8"/>
    <tableColumn id="36" name="Примечание" dataDxfId="7"/>
    <tableColumn id="37" name="Срок закл. договора" dataDxfId="6"/>
    <tableColumn id="38" name="Срок поставки" dataDxfId="5"/>
    <tableColumn id="39" name="Разработчик РД" dataDxfId="4"/>
    <tableColumn id="40" name="Столбец2"/>
    <tableColumn id="41" name="Столбец3"/>
    <tableColumn id="42" name="Столбец4" dataDxfId="3"/>
    <tableColumn id="43" name="Столбец5" dataDxfId="2"/>
    <tableColumn id="44" name="Столбец6" dataDxfId="1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R15"/>
  <sheetViews>
    <sheetView tabSelected="1" view="pageBreakPreview" topLeftCell="A2" zoomScale="75" zoomScaleNormal="100" workbookViewId="0">
      <selection activeCell="A2" sqref="A2:AR11"/>
    </sheetView>
  </sheetViews>
  <sheetFormatPr defaultRowHeight="13.2" x14ac:dyDescent="0.25"/>
  <cols>
    <col min="1" max="1" width="8.5546875" style="22" customWidth="1"/>
    <col min="2" max="2" width="18.33203125" style="23" customWidth="1"/>
    <col min="3" max="3" width="25.21875" style="23" customWidth="1"/>
    <col min="4" max="4" width="17.44140625" style="23" customWidth="1"/>
    <col min="5" max="5" width="11.6640625" style="23" customWidth="1"/>
    <col min="6" max="6" width="52.44140625" style="22" customWidth="1"/>
    <col min="7" max="7" width="16.109375" style="22" customWidth="1"/>
    <col min="8" max="8" width="29.21875" style="22" customWidth="1"/>
    <col min="9" max="9" width="20.33203125" style="22" customWidth="1"/>
    <col min="10" max="10" width="52" style="22" customWidth="1"/>
    <col min="11" max="11" width="19.44140625" style="22" customWidth="1"/>
    <col min="12" max="12" width="17.77734375" style="22" customWidth="1"/>
    <col min="13" max="13" width="40.109375" style="22" customWidth="1"/>
    <col min="14" max="14" width="11.44140625" style="24" customWidth="1"/>
    <col min="15" max="15" width="22.33203125" style="22" customWidth="1"/>
    <col min="16" max="16" width="23.109375" style="22" customWidth="1"/>
    <col min="17" max="17" width="36" style="22" customWidth="1"/>
    <col min="18" max="18" width="31.21875" style="22" customWidth="1"/>
    <col min="19" max="19" width="25.88671875" style="22" customWidth="1"/>
    <col min="20" max="20" width="11.33203125" style="22" customWidth="1"/>
    <col min="21" max="21" width="13" style="22" customWidth="1"/>
    <col min="22" max="22" width="14.109375" style="22" customWidth="1"/>
    <col min="23" max="23" width="18.109375" style="22" customWidth="1"/>
    <col min="24" max="24" width="38.21875" style="22" customWidth="1"/>
    <col min="25" max="25" width="13.6640625" style="22" customWidth="1"/>
    <col min="26" max="26" width="31.88671875" style="22" customWidth="1"/>
    <col min="27" max="27" width="45" style="22" customWidth="1"/>
    <col min="28" max="28" width="17.88671875" style="22" customWidth="1"/>
    <col min="29" max="29" width="45" style="24" customWidth="1"/>
    <col min="30" max="30" width="28.77734375" style="24" customWidth="1"/>
    <col min="31" max="31" width="23" style="24" customWidth="1"/>
    <col min="32" max="32" width="19" style="24" customWidth="1"/>
    <col min="33" max="33" width="20.5546875" style="24" customWidth="1"/>
    <col min="34" max="34" width="26.77734375" style="22" customWidth="1"/>
    <col min="35" max="35" width="22.5546875" style="22" customWidth="1"/>
    <col min="36" max="36" width="39.44140625" style="27" customWidth="1"/>
    <col min="37" max="37" width="23" style="22" customWidth="1"/>
    <col min="38" max="38" width="17.21875" style="22" customWidth="1"/>
    <col min="39" max="39" width="18.77734375" style="23" customWidth="1"/>
    <col min="40" max="40" width="11.21875" customWidth="1"/>
    <col min="41" max="41" width="16.5546875" customWidth="1"/>
    <col min="42" max="42" width="12.109375" customWidth="1"/>
    <col min="43" max="44" width="11.21875" customWidth="1"/>
  </cols>
  <sheetData>
    <row r="1" spans="1:44" ht="21" x14ac:dyDescent="0.4">
      <c r="A1"/>
      <c r="B1" s="1"/>
      <c r="C1"/>
      <c r="D1" s="2" t="s">
        <v>0</v>
      </c>
      <c r="E1"/>
      <c r="F1"/>
      <c r="G1"/>
      <c r="H1"/>
      <c r="I1"/>
      <c r="J1"/>
      <c r="K1"/>
      <c r="L1"/>
      <c r="M1"/>
      <c r="N1" s="3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 s="4"/>
      <c r="AK1"/>
      <c r="AL1"/>
      <c r="AM1" s="1"/>
    </row>
    <row r="2" spans="1:44" ht="135" customHeight="1" x14ac:dyDescent="0.25">
      <c r="A2" s="10" t="s">
        <v>1</v>
      </c>
      <c r="B2" s="6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6" t="s">
        <v>9</v>
      </c>
      <c r="J2" s="6" t="s">
        <v>10</v>
      </c>
      <c r="K2" s="5" t="s">
        <v>11</v>
      </c>
      <c r="L2" s="5" t="s">
        <v>12</v>
      </c>
      <c r="M2" s="7" t="s">
        <v>13</v>
      </c>
      <c r="N2" s="8" t="s">
        <v>14</v>
      </c>
      <c r="O2" s="5" t="s">
        <v>15</v>
      </c>
      <c r="P2" s="5" t="s">
        <v>16</v>
      </c>
      <c r="Q2" s="9" t="s">
        <v>17</v>
      </c>
      <c r="R2" s="5" t="s">
        <v>18</v>
      </c>
      <c r="S2" s="10" t="s">
        <v>19</v>
      </c>
      <c r="T2" s="10" t="s">
        <v>20</v>
      </c>
      <c r="U2" s="10" t="s">
        <v>81</v>
      </c>
      <c r="V2" s="5" t="s">
        <v>21</v>
      </c>
      <c r="W2" s="5" t="s">
        <v>22</v>
      </c>
      <c r="X2" s="5" t="s">
        <v>23</v>
      </c>
      <c r="Y2" s="5" t="s">
        <v>24</v>
      </c>
      <c r="Z2" s="5" t="s">
        <v>25</v>
      </c>
      <c r="AA2" s="5" t="s">
        <v>26</v>
      </c>
      <c r="AB2" s="5" t="s">
        <v>27</v>
      </c>
      <c r="AC2" s="6" t="s">
        <v>28</v>
      </c>
      <c r="AD2" s="11" t="s">
        <v>29</v>
      </c>
      <c r="AE2" s="11" t="s">
        <v>30</v>
      </c>
      <c r="AF2" s="11" t="s">
        <v>31</v>
      </c>
      <c r="AG2" s="11" t="s">
        <v>32</v>
      </c>
      <c r="AH2" s="6" t="s">
        <v>33</v>
      </c>
      <c r="AI2" s="5" t="s">
        <v>34</v>
      </c>
      <c r="AJ2" s="12" t="s">
        <v>35</v>
      </c>
      <c r="AK2" s="13" t="s">
        <v>36</v>
      </c>
      <c r="AL2" s="13" t="s">
        <v>37</v>
      </c>
      <c r="AM2" s="6" t="s">
        <v>38</v>
      </c>
      <c r="AN2" t="s">
        <v>82</v>
      </c>
      <c r="AO2" t="s">
        <v>83</v>
      </c>
      <c r="AP2" t="s">
        <v>84</v>
      </c>
      <c r="AQ2" t="s">
        <v>85</v>
      </c>
      <c r="AR2" t="s">
        <v>86</v>
      </c>
    </row>
    <row r="3" spans="1:44" ht="14.25" customHeight="1" x14ac:dyDescent="0.25">
      <c r="A3" s="30">
        <v>1</v>
      </c>
      <c r="B3" s="15">
        <v>2</v>
      </c>
      <c r="C3" s="14">
        <v>3</v>
      </c>
      <c r="D3" s="15">
        <v>4</v>
      </c>
      <c r="E3" s="14">
        <v>5</v>
      </c>
      <c r="F3" s="15">
        <v>6</v>
      </c>
      <c r="G3" s="15">
        <v>7</v>
      </c>
      <c r="H3" s="15">
        <v>8</v>
      </c>
      <c r="I3" s="15">
        <v>9</v>
      </c>
      <c r="J3" s="15">
        <v>10</v>
      </c>
      <c r="K3" s="15">
        <v>11</v>
      </c>
      <c r="L3" s="15">
        <v>12</v>
      </c>
      <c r="M3" s="15">
        <v>13</v>
      </c>
      <c r="N3" s="15">
        <v>14</v>
      </c>
      <c r="O3" s="15">
        <v>15</v>
      </c>
      <c r="P3" s="15">
        <v>16</v>
      </c>
      <c r="Q3" s="15">
        <v>17</v>
      </c>
      <c r="R3" s="15">
        <v>18</v>
      </c>
      <c r="S3" s="15">
        <v>19</v>
      </c>
      <c r="T3" s="15">
        <v>20</v>
      </c>
      <c r="U3" s="15"/>
      <c r="V3" s="15">
        <v>21</v>
      </c>
      <c r="W3" s="15">
        <v>22</v>
      </c>
      <c r="X3" s="15">
        <v>23</v>
      </c>
      <c r="Y3" s="15">
        <v>24</v>
      </c>
      <c r="Z3" s="15">
        <v>25</v>
      </c>
      <c r="AA3" s="15">
        <v>26</v>
      </c>
      <c r="AB3" s="15">
        <v>27</v>
      </c>
      <c r="AC3" s="15">
        <v>28</v>
      </c>
      <c r="AD3" s="15">
        <v>29</v>
      </c>
      <c r="AE3" s="15">
        <v>30</v>
      </c>
      <c r="AF3" s="15"/>
      <c r="AG3" s="15">
        <v>31</v>
      </c>
      <c r="AH3" s="15">
        <v>32</v>
      </c>
      <c r="AI3" s="15">
        <v>33</v>
      </c>
      <c r="AJ3" s="15">
        <v>34</v>
      </c>
      <c r="AK3" s="15">
        <v>35</v>
      </c>
      <c r="AL3" s="15">
        <v>36</v>
      </c>
      <c r="AM3" s="15">
        <v>37</v>
      </c>
    </row>
    <row r="4" spans="1:44" s="21" customFormat="1" ht="158.4" x14ac:dyDescent="0.25">
      <c r="A4" s="31">
        <v>1</v>
      </c>
      <c r="B4" s="17" t="s">
        <v>39</v>
      </c>
      <c r="C4" s="17" t="s">
        <v>40</v>
      </c>
      <c r="D4" s="17" t="s">
        <v>41</v>
      </c>
      <c r="E4" s="16" t="s">
        <v>42</v>
      </c>
      <c r="F4" s="16" t="s">
        <v>43</v>
      </c>
      <c r="G4" s="16">
        <v>3</v>
      </c>
      <c r="H4" s="16" t="s">
        <v>44</v>
      </c>
      <c r="I4" s="16">
        <v>50</v>
      </c>
      <c r="J4" s="16">
        <v>1</v>
      </c>
      <c r="K4" s="16">
        <v>60</v>
      </c>
      <c r="L4" s="16" t="s">
        <v>45</v>
      </c>
      <c r="M4" s="16"/>
      <c r="N4" s="18">
        <v>41</v>
      </c>
      <c r="O4" s="16" t="s">
        <v>46</v>
      </c>
      <c r="P4" s="16" t="s">
        <v>47</v>
      </c>
      <c r="Q4" s="16" t="s">
        <v>48</v>
      </c>
      <c r="R4" s="16" t="s">
        <v>49</v>
      </c>
      <c r="S4" s="16" t="s">
        <v>50</v>
      </c>
      <c r="T4" s="16" t="s">
        <v>51</v>
      </c>
      <c r="U4" s="16" t="str">
        <f>CONCATENATE("по типу ",T4)</f>
        <v>по типу ТУ 3742-040-49149890-2009</v>
      </c>
      <c r="V4" s="16" t="s">
        <v>52</v>
      </c>
      <c r="W4" s="16"/>
      <c r="X4" s="16"/>
      <c r="Y4" s="16" t="s">
        <v>53</v>
      </c>
      <c r="Z4" s="16" t="s">
        <v>54</v>
      </c>
      <c r="AA4" s="16" t="s">
        <v>55</v>
      </c>
      <c r="AB4" s="16">
        <v>1</v>
      </c>
      <c r="AC4" s="18">
        <v>85967.6</v>
      </c>
      <c r="AD4" s="18">
        <v>0</v>
      </c>
      <c r="AE4" s="18">
        <f>AD4*AB4</f>
        <v>0</v>
      </c>
      <c r="AF4" s="18">
        <f>AG4-AE4</f>
        <v>0</v>
      </c>
      <c r="AG4" s="18">
        <f>ROUND(AE4*1.18,2)</f>
        <v>0</v>
      </c>
      <c r="AH4" s="16" t="s">
        <v>56</v>
      </c>
      <c r="AI4" s="16"/>
      <c r="AJ4" s="19" t="s">
        <v>57</v>
      </c>
      <c r="AK4" s="16"/>
      <c r="AL4" s="20">
        <v>42364</v>
      </c>
      <c r="AM4" s="17" t="s">
        <v>58</v>
      </c>
      <c r="AN4" s="21" t="s">
        <v>59</v>
      </c>
      <c r="AO4" s="21" t="s">
        <v>60</v>
      </c>
      <c r="AP4" s="19" t="s">
        <v>61</v>
      </c>
      <c r="AQ4" s="19"/>
      <c r="AR4" s="19"/>
    </row>
    <row r="5" spans="1:44" s="21" customFormat="1" ht="158.4" x14ac:dyDescent="0.25">
      <c r="A5" s="31">
        <v>2</v>
      </c>
      <c r="B5" s="17" t="s">
        <v>62</v>
      </c>
      <c r="C5" s="17" t="s">
        <v>63</v>
      </c>
      <c r="D5" s="17" t="s">
        <v>41</v>
      </c>
      <c r="E5" s="16" t="s">
        <v>42</v>
      </c>
      <c r="F5" s="16" t="s">
        <v>43</v>
      </c>
      <c r="G5" s="16">
        <v>3</v>
      </c>
      <c r="H5" s="16" t="s">
        <v>44</v>
      </c>
      <c r="I5" s="16">
        <v>50</v>
      </c>
      <c r="J5" s="16">
        <v>1</v>
      </c>
      <c r="K5" s="16">
        <v>60</v>
      </c>
      <c r="L5" s="16" t="s">
        <v>45</v>
      </c>
      <c r="M5" s="16"/>
      <c r="N5" s="18">
        <v>41</v>
      </c>
      <c r="O5" s="16" t="s">
        <v>46</v>
      </c>
      <c r="P5" s="16" t="s">
        <v>47</v>
      </c>
      <c r="Q5" s="16" t="s">
        <v>48</v>
      </c>
      <c r="R5" s="16" t="s">
        <v>49</v>
      </c>
      <c r="S5" s="16" t="s">
        <v>50</v>
      </c>
      <c r="T5" s="16" t="s">
        <v>51</v>
      </c>
      <c r="U5" s="16" t="str">
        <f t="shared" ref="U5:U11" si="0">CONCATENATE("по типу ",T5)</f>
        <v>по типу ТУ 3742-040-49149890-2009</v>
      </c>
      <c r="V5" s="16" t="s">
        <v>52</v>
      </c>
      <c r="W5" s="16"/>
      <c r="X5" s="16"/>
      <c r="Y5" s="16" t="s">
        <v>53</v>
      </c>
      <c r="Z5" s="16" t="s">
        <v>54</v>
      </c>
      <c r="AA5" s="16" t="s">
        <v>55</v>
      </c>
      <c r="AB5" s="16">
        <v>1</v>
      </c>
      <c r="AC5" s="18">
        <v>85967.6</v>
      </c>
      <c r="AD5" s="18">
        <v>0</v>
      </c>
      <c r="AE5" s="18">
        <v>0</v>
      </c>
      <c r="AF5" s="18">
        <f t="shared" ref="AF5:AF11" si="1">AG5-AE5</f>
        <v>0</v>
      </c>
      <c r="AG5" s="18">
        <f t="shared" ref="AG5:AG11" si="2">ROUND(AE5*1.18,2)</f>
        <v>0</v>
      </c>
      <c r="AH5" s="16" t="s">
        <v>56</v>
      </c>
      <c r="AI5" s="16"/>
      <c r="AJ5" s="19" t="s">
        <v>57</v>
      </c>
      <c r="AK5" s="16"/>
      <c r="AL5" s="20">
        <v>42364</v>
      </c>
      <c r="AM5" s="17" t="s">
        <v>58</v>
      </c>
      <c r="AN5" s="21" t="s">
        <v>59</v>
      </c>
      <c r="AO5" s="21" t="s">
        <v>60</v>
      </c>
      <c r="AP5" s="19" t="s">
        <v>61</v>
      </c>
      <c r="AQ5" s="19"/>
      <c r="AR5" s="19"/>
    </row>
    <row r="6" spans="1:44" s="21" customFormat="1" ht="158.4" x14ac:dyDescent="0.25">
      <c r="A6" s="31">
        <v>3</v>
      </c>
      <c r="B6" s="17" t="s">
        <v>64</v>
      </c>
      <c r="C6" s="17" t="s">
        <v>65</v>
      </c>
      <c r="D6" s="17" t="s">
        <v>41</v>
      </c>
      <c r="E6" s="16" t="s">
        <v>42</v>
      </c>
      <c r="F6" s="16" t="s">
        <v>43</v>
      </c>
      <c r="G6" s="16">
        <v>3</v>
      </c>
      <c r="H6" s="16" t="s">
        <v>44</v>
      </c>
      <c r="I6" s="16">
        <v>50</v>
      </c>
      <c r="J6" s="16">
        <v>1</v>
      </c>
      <c r="K6" s="16">
        <v>60</v>
      </c>
      <c r="L6" s="16" t="s">
        <v>45</v>
      </c>
      <c r="M6" s="16"/>
      <c r="N6" s="18">
        <v>41</v>
      </c>
      <c r="O6" s="16" t="s">
        <v>46</v>
      </c>
      <c r="P6" s="16" t="s">
        <v>47</v>
      </c>
      <c r="Q6" s="16" t="s">
        <v>48</v>
      </c>
      <c r="R6" s="16" t="s">
        <v>49</v>
      </c>
      <c r="S6" s="16" t="s">
        <v>50</v>
      </c>
      <c r="T6" s="16" t="s">
        <v>51</v>
      </c>
      <c r="U6" s="16" t="str">
        <f t="shared" si="0"/>
        <v>по типу ТУ 3742-040-49149890-2009</v>
      </c>
      <c r="V6" s="16" t="s">
        <v>52</v>
      </c>
      <c r="W6" s="16"/>
      <c r="X6" s="16"/>
      <c r="Y6" s="16" t="s">
        <v>53</v>
      </c>
      <c r="Z6" s="16" t="s">
        <v>54</v>
      </c>
      <c r="AA6" s="16" t="s">
        <v>55</v>
      </c>
      <c r="AB6" s="16">
        <v>1</v>
      </c>
      <c r="AC6" s="18">
        <v>85967.6</v>
      </c>
      <c r="AD6" s="18">
        <v>0</v>
      </c>
      <c r="AE6" s="18">
        <v>0</v>
      </c>
      <c r="AF6" s="18">
        <f t="shared" si="1"/>
        <v>0</v>
      </c>
      <c r="AG6" s="18">
        <f t="shared" si="2"/>
        <v>0</v>
      </c>
      <c r="AH6" s="16" t="s">
        <v>56</v>
      </c>
      <c r="AI6" s="16"/>
      <c r="AJ6" s="19" t="s">
        <v>57</v>
      </c>
      <c r="AK6" s="16"/>
      <c r="AL6" s="20">
        <v>42364</v>
      </c>
      <c r="AM6" s="17" t="s">
        <v>58</v>
      </c>
      <c r="AN6" s="21" t="s">
        <v>59</v>
      </c>
      <c r="AO6" s="21" t="s">
        <v>60</v>
      </c>
      <c r="AP6" s="19" t="s">
        <v>61</v>
      </c>
      <c r="AQ6" s="19"/>
      <c r="AR6" s="19"/>
    </row>
    <row r="7" spans="1:44" s="21" customFormat="1" ht="158.4" x14ac:dyDescent="0.25">
      <c r="A7" s="31">
        <v>4</v>
      </c>
      <c r="B7" s="17" t="s">
        <v>66</v>
      </c>
      <c r="C7" s="17" t="s">
        <v>67</v>
      </c>
      <c r="D7" s="17" t="s">
        <v>41</v>
      </c>
      <c r="E7" s="16" t="s">
        <v>42</v>
      </c>
      <c r="F7" s="16" t="s">
        <v>43</v>
      </c>
      <c r="G7" s="16">
        <v>3</v>
      </c>
      <c r="H7" s="16" t="s">
        <v>44</v>
      </c>
      <c r="I7" s="16">
        <v>50</v>
      </c>
      <c r="J7" s="16">
        <v>1</v>
      </c>
      <c r="K7" s="16">
        <v>60</v>
      </c>
      <c r="L7" s="16" t="s">
        <v>45</v>
      </c>
      <c r="M7" s="16"/>
      <c r="N7" s="18">
        <v>41</v>
      </c>
      <c r="O7" s="16" t="s">
        <v>46</v>
      </c>
      <c r="P7" s="16" t="s">
        <v>47</v>
      </c>
      <c r="Q7" s="16" t="s">
        <v>48</v>
      </c>
      <c r="R7" s="16" t="s">
        <v>49</v>
      </c>
      <c r="S7" s="16" t="s">
        <v>50</v>
      </c>
      <c r="T7" s="16" t="s">
        <v>51</v>
      </c>
      <c r="U7" s="16" t="str">
        <f t="shared" si="0"/>
        <v>по типу ТУ 3742-040-49149890-2009</v>
      </c>
      <c r="V7" s="16" t="s">
        <v>52</v>
      </c>
      <c r="W7" s="16"/>
      <c r="X7" s="16"/>
      <c r="Y7" s="16" t="s">
        <v>53</v>
      </c>
      <c r="Z7" s="16" t="s">
        <v>54</v>
      </c>
      <c r="AA7" s="16" t="s">
        <v>55</v>
      </c>
      <c r="AB7" s="16">
        <v>1</v>
      </c>
      <c r="AC7" s="18">
        <v>85967.6</v>
      </c>
      <c r="AD7" s="18">
        <v>0</v>
      </c>
      <c r="AE7" s="18">
        <v>0</v>
      </c>
      <c r="AF7" s="18">
        <f t="shared" si="1"/>
        <v>0</v>
      </c>
      <c r="AG7" s="18">
        <f t="shared" si="2"/>
        <v>0</v>
      </c>
      <c r="AH7" s="16" t="s">
        <v>56</v>
      </c>
      <c r="AI7" s="16"/>
      <c r="AJ7" s="19" t="s">
        <v>57</v>
      </c>
      <c r="AK7" s="16"/>
      <c r="AL7" s="20">
        <v>42364</v>
      </c>
      <c r="AM7" s="17" t="s">
        <v>58</v>
      </c>
      <c r="AN7" s="21" t="s">
        <v>59</v>
      </c>
      <c r="AO7" s="21" t="s">
        <v>60</v>
      </c>
      <c r="AP7" s="19" t="s">
        <v>61</v>
      </c>
      <c r="AQ7" s="19"/>
      <c r="AR7" s="19"/>
    </row>
    <row r="8" spans="1:44" ht="158.4" x14ac:dyDescent="0.25">
      <c r="A8" s="31">
        <v>1</v>
      </c>
      <c r="B8" s="17" t="s">
        <v>68</v>
      </c>
      <c r="C8" s="17" t="s">
        <v>69</v>
      </c>
      <c r="D8" s="17" t="s">
        <v>41</v>
      </c>
      <c r="E8" s="16" t="s">
        <v>42</v>
      </c>
      <c r="F8" s="16" t="s">
        <v>43</v>
      </c>
      <c r="G8" s="16">
        <v>3</v>
      </c>
      <c r="H8" s="16" t="s">
        <v>44</v>
      </c>
      <c r="I8" s="16">
        <v>50</v>
      </c>
      <c r="J8" s="16">
        <v>1</v>
      </c>
      <c r="K8" s="16">
        <v>60</v>
      </c>
      <c r="L8" s="16" t="s">
        <v>45</v>
      </c>
      <c r="M8" s="16"/>
      <c r="N8" s="18">
        <v>41</v>
      </c>
      <c r="O8" s="16" t="s">
        <v>46</v>
      </c>
      <c r="P8" s="16" t="s">
        <v>47</v>
      </c>
      <c r="Q8" s="16" t="s">
        <v>48</v>
      </c>
      <c r="R8" s="16" t="s">
        <v>49</v>
      </c>
      <c r="S8" s="16" t="s">
        <v>50</v>
      </c>
      <c r="T8" s="16" t="s">
        <v>51</v>
      </c>
      <c r="U8" s="16" t="str">
        <f t="shared" si="0"/>
        <v>по типу ТУ 3742-040-49149890-2009</v>
      </c>
      <c r="V8" s="16" t="s">
        <v>52</v>
      </c>
      <c r="W8" s="16"/>
      <c r="X8" s="16"/>
      <c r="Y8" s="16" t="s">
        <v>70</v>
      </c>
      <c r="Z8" s="16" t="s">
        <v>54</v>
      </c>
      <c r="AA8" s="16" t="s">
        <v>55</v>
      </c>
      <c r="AB8" s="16">
        <v>1</v>
      </c>
      <c r="AC8" s="18">
        <v>85967.6</v>
      </c>
      <c r="AD8" s="18">
        <v>0</v>
      </c>
      <c r="AE8" s="18">
        <v>0</v>
      </c>
      <c r="AF8" s="18">
        <f t="shared" si="1"/>
        <v>0</v>
      </c>
      <c r="AG8" s="18">
        <f t="shared" si="2"/>
        <v>0</v>
      </c>
      <c r="AH8" s="16" t="s">
        <v>71</v>
      </c>
      <c r="AI8" s="16"/>
      <c r="AJ8" s="19" t="s">
        <v>57</v>
      </c>
      <c r="AK8" s="16"/>
      <c r="AL8" s="20">
        <v>42844</v>
      </c>
      <c r="AM8" s="17" t="s">
        <v>58</v>
      </c>
      <c r="AN8" s="21" t="s">
        <v>72</v>
      </c>
      <c r="AO8" s="21" t="s">
        <v>60</v>
      </c>
      <c r="AP8" s="19" t="s">
        <v>61</v>
      </c>
      <c r="AQ8" s="19"/>
      <c r="AR8" s="19"/>
    </row>
    <row r="9" spans="1:44" ht="158.4" x14ac:dyDescent="0.25">
      <c r="A9" s="31">
        <v>2</v>
      </c>
      <c r="B9" s="17" t="s">
        <v>73</v>
      </c>
      <c r="C9" s="17" t="s">
        <v>74</v>
      </c>
      <c r="D9" s="17" t="s">
        <v>41</v>
      </c>
      <c r="E9" s="16" t="s">
        <v>42</v>
      </c>
      <c r="F9" s="16" t="s">
        <v>43</v>
      </c>
      <c r="G9" s="16">
        <v>3</v>
      </c>
      <c r="H9" s="16" t="s">
        <v>44</v>
      </c>
      <c r="I9" s="16">
        <v>50</v>
      </c>
      <c r="J9" s="16">
        <v>1</v>
      </c>
      <c r="K9" s="16">
        <v>60</v>
      </c>
      <c r="L9" s="16" t="s">
        <v>45</v>
      </c>
      <c r="M9" s="16"/>
      <c r="N9" s="18">
        <v>41</v>
      </c>
      <c r="O9" s="16" t="s">
        <v>46</v>
      </c>
      <c r="P9" s="16" t="s">
        <v>47</v>
      </c>
      <c r="Q9" s="16" t="s">
        <v>48</v>
      </c>
      <c r="R9" s="16" t="s">
        <v>49</v>
      </c>
      <c r="S9" s="16" t="s">
        <v>50</v>
      </c>
      <c r="T9" s="16" t="s">
        <v>51</v>
      </c>
      <c r="U9" s="16" t="str">
        <f t="shared" si="0"/>
        <v>по типу ТУ 3742-040-49149890-2009</v>
      </c>
      <c r="V9" s="16" t="s">
        <v>52</v>
      </c>
      <c r="W9" s="16"/>
      <c r="X9" s="16"/>
      <c r="Y9" s="16" t="s">
        <v>70</v>
      </c>
      <c r="Z9" s="16" t="s">
        <v>54</v>
      </c>
      <c r="AA9" s="16" t="s">
        <v>55</v>
      </c>
      <c r="AB9" s="16">
        <v>1</v>
      </c>
      <c r="AC9" s="18">
        <v>85967.6</v>
      </c>
      <c r="AD9" s="18">
        <v>0</v>
      </c>
      <c r="AE9" s="18">
        <v>0</v>
      </c>
      <c r="AF9" s="18">
        <f t="shared" si="1"/>
        <v>0</v>
      </c>
      <c r="AG9" s="18">
        <f t="shared" si="2"/>
        <v>0</v>
      </c>
      <c r="AH9" s="16" t="s">
        <v>71</v>
      </c>
      <c r="AI9" s="16"/>
      <c r="AJ9" s="19" t="s">
        <v>57</v>
      </c>
      <c r="AK9" s="16"/>
      <c r="AL9" s="20">
        <v>42844</v>
      </c>
      <c r="AM9" s="17" t="s">
        <v>58</v>
      </c>
      <c r="AN9" s="21" t="s">
        <v>72</v>
      </c>
      <c r="AO9" s="21" t="s">
        <v>60</v>
      </c>
      <c r="AP9" s="19" t="s">
        <v>61</v>
      </c>
      <c r="AQ9" s="19"/>
      <c r="AR9" s="19"/>
    </row>
    <row r="10" spans="1:44" ht="158.4" x14ac:dyDescent="0.25">
      <c r="A10" s="31">
        <v>3</v>
      </c>
      <c r="B10" s="17" t="s">
        <v>75</v>
      </c>
      <c r="C10" s="17" t="s">
        <v>76</v>
      </c>
      <c r="D10" s="17" t="s">
        <v>41</v>
      </c>
      <c r="E10" s="16" t="s">
        <v>42</v>
      </c>
      <c r="F10" s="16" t="s">
        <v>43</v>
      </c>
      <c r="G10" s="16">
        <v>3</v>
      </c>
      <c r="H10" s="16" t="s">
        <v>44</v>
      </c>
      <c r="I10" s="16">
        <v>50</v>
      </c>
      <c r="J10" s="16">
        <v>1</v>
      </c>
      <c r="K10" s="16">
        <v>60</v>
      </c>
      <c r="L10" s="16" t="s">
        <v>45</v>
      </c>
      <c r="M10" s="16"/>
      <c r="N10" s="18">
        <v>41</v>
      </c>
      <c r="O10" s="16" t="s">
        <v>46</v>
      </c>
      <c r="P10" s="16" t="s">
        <v>47</v>
      </c>
      <c r="Q10" s="16" t="s">
        <v>48</v>
      </c>
      <c r="R10" s="16" t="s">
        <v>49</v>
      </c>
      <c r="S10" s="16" t="s">
        <v>50</v>
      </c>
      <c r="T10" s="16" t="s">
        <v>51</v>
      </c>
      <c r="U10" s="16" t="str">
        <f t="shared" si="0"/>
        <v>по типу ТУ 3742-040-49149890-2009</v>
      </c>
      <c r="V10" s="16" t="s">
        <v>52</v>
      </c>
      <c r="W10" s="16"/>
      <c r="X10" s="16"/>
      <c r="Y10" s="16" t="s">
        <v>70</v>
      </c>
      <c r="Z10" s="16" t="s">
        <v>54</v>
      </c>
      <c r="AA10" s="16" t="s">
        <v>55</v>
      </c>
      <c r="AB10" s="16">
        <v>1</v>
      </c>
      <c r="AC10" s="18">
        <v>85967.6</v>
      </c>
      <c r="AD10" s="18">
        <v>0</v>
      </c>
      <c r="AE10" s="18">
        <v>0</v>
      </c>
      <c r="AF10" s="18">
        <f t="shared" si="1"/>
        <v>0</v>
      </c>
      <c r="AG10" s="18">
        <f t="shared" si="2"/>
        <v>0</v>
      </c>
      <c r="AH10" s="16" t="s">
        <v>71</v>
      </c>
      <c r="AI10" s="16"/>
      <c r="AJ10" s="19" t="s">
        <v>57</v>
      </c>
      <c r="AK10" s="16"/>
      <c r="AL10" s="20">
        <v>42844</v>
      </c>
      <c r="AM10" s="17" t="s">
        <v>58</v>
      </c>
      <c r="AN10" s="21" t="s">
        <v>72</v>
      </c>
      <c r="AO10" s="21" t="s">
        <v>60</v>
      </c>
      <c r="AP10" s="19" t="s">
        <v>61</v>
      </c>
      <c r="AQ10" s="19"/>
      <c r="AR10" s="19"/>
    </row>
    <row r="11" spans="1:44" ht="158.4" x14ac:dyDescent="0.25">
      <c r="A11" s="31">
        <v>4</v>
      </c>
      <c r="B11" s="17" t="s">
        <v>77</v>
      </c>
      <c r="C11" s="17" t="s">
        <v>78</v>
      </c>
      <c r="D11" s="17" t="s">
        <v>41</v>
      </c>
      <c r="E11" s="16" t="s">
        <v>42</v>
      </c>
      <c r="F11" s="16" t="s">
        <v>43</v>
      </c>
      <c r="G11" s="16">
        <v>3</v>
      </c>
      <c r="H11" s="16" t="s">
        <v>44</v>
      </c>
      <c r="I11" s="16">
        <v>50</v>
      </c>
      <c r="J11" s="16">
        <v>1</v>
      </c>
      <c r="K11" s="16">
        <v>60</v>
      </c>
      <c r="L11" s="16" t="s">
        <v>45</v>
      </c>
      <c r="M11" s="16"/>
      <c r="N11" s="18">
        <v>41</v>
      </c>
      <c r="O11" s="16" t="s">
        <v>46</v>
      </c>
      <c r="P11" s="16" t="s">
        <v>47</v>
      </c>
      <c r="Q11" s="16" t="s">
        <v>48</v>
      </c>
      <c r="R11" s="16" t="s">
        <v>49</v>
      </c>
      <c r="S11" s="16" t="s">
        <v>50</v>
      </c>
      <c r="T11" s="16" t="s">
        <v>51</v>
      </c>
      <c r="U11" s="16" t="str">
        <f t="shared" si="0"/>
        <v>по типу ТУ 3742-040-49149890-2009</v>
      </c>
      <c r="V11" s="16" t="s">
        <v>52</v>
      </c>
      <c r="W11" s="16"/>
      <c r="X11" s="16"/>
      <c r="Y11" s="16" t="s">
        <v>70</v>
      </c>
      <c r="Z11" s="16" t="s">
        <v>54</v>
      </c>
      <c r="AA11" s="16" t="s">
        <v>55</v>
      </c>
      <c r="AB11" s="16">
        <v>1</v>
      </c>
      <c r="AC11" s="18">
        <v>85967.6</v>
      </c>
      <c r="AD11" s="18">
        <v>0</v>
      </c>
      <c r="AE11" s="18">
        <v>0</v>
      </c>
      <c r="AF11" s="18">
        <f t="shared" si="1"/>
        <v>0</v>
      </c>
      <c r="AG11" s="18">
        <f t="shared" si="2"/>
        <v>0</v>
      </c>
      <c r="AH11" s="16" t="s">
        <v>71</v>
      </c>
      <c r="AI11" s="16"/>
      <c r="AJ11" s="19" t="s">
        <v>57</v>
      </c>
      <c r="AK11" s="16"/>
      <c r="AL11" s="20">
        <v>42844</v>
      </c>
      <c r="AM11" s="17" t="s">
        <v>58</v>
      </c>
      <c r="AN11" s="21" t="s">
        <v>72</v>
      </c>
      <c r="AO11" s="21" t="s">
        <v>60</v>
      </c>
      <c r="AP11" s="19" t="s">
        <v>61</v>
      </c>
      <c r="AQ11" s="19"/>
      <c r="AR11" s="19"/>
    </row>
    <row r="12" spans="1:44" x14ac:dyDescent="0.25">
      <c r="Y12" s="25" t="s">
        <v>79</v>
      </c>
      <c r="AB12" s="26">
        <f>SUM(AB4:AB11)</f>
        <v>8</v>
      </c>
      <c r="AE12" s="24">
        <f>SUM(AE4:AE11)</f>
        <v>0</v>
      </c>
      <c r="AF12" s="24">
        <f>SUM(AF4:AF11)</f>
        <v>0</v>
      </c>
      <c r="AG12" s="24">
        <f>SUM(AG4:AG11)</f>
        <v>0</v>
      </c>
      <c r="AP12" s="19"/>
      <c r="AQ12" s="19"/>
      <c r="AR12" s="19"/>
    </row>
    <row r="13" spans="1:44" x14ac:dyDescent="0.25">
      <c r="AP13" s="19"/>
      <c r="AQ13" s="19"/>
      <c r="AR13" s="19"/>
    </row>
    <row r="14" spans="1:44" x14ac:dyDescent="0.25">
      <c r="AP14" s="19"/>
      <c r="AQ14" s="19"/>
      <c r="AR14" s="19"/>
    </row>
    <row r="15" spans="1:44" ht="20.399999999999999" x14ac:dyDescent="0.25">
      <c r="AI15" s="28" t="s">
        <v>80</v>
      </c>
      <c r="AJ15" s="29"/>
      <c r="AP15" s="19"/>
      <c r="AQ15" s="19"/>
      <c r="AR15" s="19"/>
    </row>
  </sheetData>
  <pageMargins left="0.23622047244094491" right="0.11" top="0.72" bottom="0.39370078740157483" header="0.46" footer="0.19685039370078741"/>
  <pageSetup paperSize="9" scale="15" fitToHeight="0" orientation="landscape" r:id="rId1"/>
  <headerFooter alignWithMargins="0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Дек Б03</vt:lpstr>
      <vt:lpstr>'Дек Б03'!Заголовки_для_печати</vt:lpstr>
      <vt:lpstr>'Дек Б03'!Область_печати</vt:lpstr>
    </vt:vector>
  </TitlesOfParts>
  <Company>NIAEP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6617</dc:creator>
  <cp:lastModifiedBy>Антон Васильев</cp:lastModifiedBy>
  <dcterms:created xsi:type="dcterms:W3CDTF">2014-12-16T12:10:13Z</dcterms:created>
  <dcterms:modified xsi:type="dcterms:W3CDTF">2018-07-11T14:34:16Z</dcterms:modified>
</cp:coreProperties>
</file>