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0" yWindow="0" windowWidth="23040" windowHeight="9192"/>
  </bookViews>
  <sheets>
    <sheet name="Лист1" sheetId="1" r:id="rId1"/>
    <sheet name="Лист2" sheetId="2" r:id="rId2"/>
  </sheets>
  <definedNames>
    <definedName name="_xlnm._FilterDatabase" localSheetId="0" hidden="1">Лист1!$A$4:$AQ$19</definedName>
    <definedName name="DataRange">Лист1!#REF!</definedName>
    <definedName name="_xlnm.Print_Titles" localSheetId="0">Лист1!$3:$4</definedName>
    <definedName name="_xlnm.Print_Area" localSheetId="0">Лист1!$A$1:$AN$25</definedName>
  </definedNames>
  <calcPr calcId="162913" fullCalcOnLoad="1"/>
</workbook>
</file>

<file path=xl/calcChain.xml><?xml version="1.0" encoding="utf-8"?>
<calcChain xmlns="http://schemas.openxmlformats.org/spreadsheetml/2006/main">
  <c r="AD18" i="1" l="1"/>
  <c r="AE18" i="1"/>
  <c r="AF18" i="1"/>
  <c r="AD17" i="1"/>
  <c r="AE17" i="1"/>
  <c r="AF17" i="1"/>
  <c r="AD16" i="1"/>
  <c r="AE16" i="1"/>
  <c r="AF16" i="1"/>
  <c r="AD15" i="1"/>
  <c r="AE15" i="1"/>
  <c r="AF15" i="1"/>
  <c r="AD14" i="1"/>
  <c r="AE14" i="1"/>
  <c r="AF14" i="1"/>
  <c r="AD13" i="1"/>
  <c r="AE13" i="1"/>
  <c r="AF13" i="1"/>
  <c r="AD12" i="1"/>
  <c r="AE12" i="1"/>
  <c r="AF12" i="1"/>
  <c r="AD11" i="1"/>
  <c r="AE11" i="1"/>
  <c r="AF11" i="1"/>
  <c r="AD10" i="1"/>
  <c r="AE10" i="1"/>
  <c r="AF10" i="1"/>
  <c r="AD9" i="1"/>
  <c r="AE9" i="1"/>
  <c r="AF9" i="1"/>
  <c r="AD8" i="1"/>
  <c r="AE8" i="1"/>
  <c r="AF8" i="1"/>
  <c r="AD7" i="1"/>
  <c r="AE7" i="1"/>
  <c r="AF7" i="1"/>
  <c r="AD6" i="1"/>
  <c r="AE6" i="1"/>
  <c r="AF6" i="1"/>
  <c r="AD5" i="1"/>
  <c r="AB19" i="1"/>
  <c r="AE5" i="1"/>
  <c r="AF5" i="1"/>
  <c r="AI5" i="1"/>
  <c r="AF19" i="1"/>
</calcChain>
</file>

<file path=xl/sharedStrings.xml><?xml version="1.0" encoding="utf-8"?>
<sst xmlns="http://schemas.openxmlformats.org/spreadsheetml/2006/main" count="366" uniqueCount="141">
  <si>
    <t>Идентификатор</t>
  </si>
  <si>
    <t>Маркировка арматуры</t>
  </si>
  <si>
    <t>Наименование</t>
  </si>
  <si>
    <t>Тип</t>
  </si>
  <si>
    <t>Оборудование/Материалы</t>
  </si>
  <si>
    <t>DN(арматуры), мм</t>
  </si>
  <si>
    <t>Pp (арматура АЭС), Pу (общепром. арматура), МПа</t>
  </si>
  <si>
    <t>Tp(арматуры), °С</t>
  </si>
  <si>
    <t>Рабочая среда</t>
  </si>
  <si>
    <t>Масса,кг</t>
  </si>
  <si>
    <t>Способ управления</t>
  </si>
  <si>
    <t>Мощность электро-двигателя, кВт</t>
  </si>
  <si>
    <t>Материал корпуса арматуры</t>
  </si>
  <si>
    <t>Способ присоединения</t>
  </si>
  <si>
    <t>ТУ</t>
  </si>
  <si>
    <t>Смета №</t>
  </si>
  <si>
    <t>Номер чертежа</t>
  </si>
  <si>
    <t>Позиция по спецификации чертежа</t>
  </si>
  <si>
    <t>Номер з/сп</t>
  </si>
  <si>
    <t>Класс и группа трубопровода</t>
  </si>
  <si>
    <t>Категория сейсмостойкос-ти трубопровода</t>
  </si>
  <si>
    <t>Количество, шт</t>
  </si>
  <si>
    <t>Объект проектирования</t>
  </si>
  <si>
    <t>Завод-изготовитель</t>
  </si>
  <si>
    <t>Примечание</t>
  </si>
  <si>
    <t>Разработчик РД</t>
  </si>
  <si>
    <t>№ п/п</t>
  </si>
  <si>
    <t>Цена за ед., без НДС, руб.</t>
  </si>
  <si>
    <t>Сумма без НДС, руб.</t>
  </si>
  <si>
    <t>Сумма с НДС, руб.</t>
  </si>
  <si>
    <t>Тип электропривода</t>
  </si>
  <si>
    <t>Kv,м3/ч(для регулиру-ющих клапанов)</t>
  </si>
  <si>
    <t>Срок поставки</t>
  </si>
  <si>
    <t>Стоимость изделия в ценах 2000 года, руб.</t>
  </si>
  <si>
    <t>Класс и группа безопас-ности изделия по НП-68-05</t>
  </si>
  <si>
    <t>Код ЕОС НСИ (GID)</t>
  </si>
  <si>
    <t>Категория ОК</t>
  </si>
  <si>
    <t>ИТТ</t>
  </si>
  <si>
    <t>-</t>
  </si>
  <si>
    <t>QA4</t>
  </si>
  <si>
    <t xml:space="preserve">Электропривод </t>
  </si>
  <si>
    <t>ИТТ KUR-PAA0001; ДТТ KUR-PAA0001_B01_KZ_02</t>
  </si>
  <si>
    <t>4-</t>
  </si>
  <si>
    <t>нж</t>
  </si>
  <si>
    <t>под приварку</t>
  </si>
  <si>
    <t>2.ИСУП.5874140</t>
  </si>
  <si>
    <t>10PJB11AA004</t>
  </si>
  <si>
    <t>Задвижка клиновая</t>
  </si>
  <si>
    <t>ЗД31-80-16-200-Э/П-Н с электроприводом Э/П</t>
  </si>
  <si>
    <t>оборудование</t>
  </si>
  <si>
    <t>вода промконтура</t>
  </si>
  <si>
    <t>0,37</t>
  </si>
  <si>
    <t>легированная сталь</t>
  </si>
  <si>
    <t>Фланцевый с ответными  фланцами под приварку</t>
  </si>
  <si>
    <t>ТУ 3741-206-34390194-2008</t>
  </si>
  <si>
    <t>ЛСР 02-03.1-53Т</t>
  </si>
  <si>
    <t>KUR.0120.10UKC.PJB.TM.TB0002.S0002 (KUR_1173391)</t>
  </si>
  <si>
    <t>4Н</t>
  </si>
  <si>
    <t>II</t>
  </si>
  <si>
    <t>Вспомогательное реакторное здание (10UKC). Код помещения:10UKC04R055</t>
  </si>
  <si>
    <t>tсраб=70 s; Inom=1.2 A; Коэф. гидр. сопр.: 1.5; Климатическое исполнение и категория размещения УХЛ; 3; Тип атмосферы при эксплуатации II; Условия хранения 5; 1.  "По типу": требуется арматура из легированной стали марки 15ХМ 2. 88.9x4-типоразмер присоединяемой трубы; 3. Др=82.5 мм; 4. Материал корпуса - легированная сталь; 5. Тип разделки кромок- 1-25-1 (С-42); 6.  Арматура соосная; 7. Габаритная длина L=320мм; 8. Демонтажный размер 1480 мм. Отклонение массы предлагаемой арматуры-аналога в меньшую сторону не ограничивается. Отклонение массы предлагаемой арматуры-аналога в пределах +10% от предусмотренной проектом допускается.</t>
  </si>
  <si>
    <t>АЭП;БКП-1</t>
  </si>
  <si>
    <t>2.ИСУП.5874141</t>
  </si>
  <si>
    <t>10PJB12AA001</t>
  </si>
  <si>
    <t>KUR.0120.10UKC.PJB.TM.TB0003.S0002 (KUR_1173390)</t>
  </si>
  <si>
    <t>1,70</t>
  </si>
  <si>
    <t>2.ИСУП.5890219</t>
  </si>
  <si>
    <t>10KBF08AA002</t>
  </si>
  <si>
    <t>Задвижка</t>
  </si>
  <si>
    <t>ЗД30-200-25-250-Э/П-У с электроприводом Э/П</t>
  </si>
  <si>
    <t>3CIIIb</t>
  </si>
  <si>
    <t>QA3</t>
  </si>
  <si>
    <t>Пар собственных нужд</t>
  </si>
  <si>
    <t>Угл</t>
  </si>
  <si>
    <t>ТУ 37-049-70262486-2008</t>
  </si>
  <si>
    <t>ЛСР 02-03.1-54Т</t>
  </si>
  <si>
    <t>KUR.0120.10UKC.KBF.TM.TB0001.S0002 (KUR_1173158)</t>
  </si>
  <si>
    <t>3Н</t>
  </si>
  <si>
    <t>Вспомогательное реакторное здание (10UKC) Код помещения:10UKC14R009</t>
  </si>
  <si>
    <t>tсраб=90 s; Inom=3.6 A; Коэф. гидр. сопр.: 0.4; Климатическое исполнение и категория размещения УХЛ; 3; Тип атмосферы при эксплуатации II; Условия хранения 5; 1.   219.1х4.5- типоразмер присоединяемой трубы; 2. Др=211.9 мм; 3. Материал корпуса - углеродистая сталь марки 20; 4. Тип разделки кромок - 1-25-1(С-42); 5.  Арматура соосная; 6. Габаритная длина L=400 мм; 7. Демонтажный размер 1510 мм; 8. Тип присоединения - под приварку.    Отклонение массы предлагаемой арматуры-аналога в меньшую сторону не ограничивается. Отклонение массы предлагаемой арматуры-аналога в пределах +10% от предусмотренной проектом допускается.</t>
  </si>
  <si>
    <t>1,7</t>
  </si>
  <si>
    <t>2.ИСУП.6116290</t>
  </si>
  <si>
    <t>10PJB11AA029</t>
  </si>
  <si>
    <t>Вспомогательное реакторное здание (10UKC) Код помещения:10UKC22R025</t>
  </si>
  <si>
    <t>tсраб=70 s; Inom=1.2 A; Коэф. гидр. сопр.: 1.5; Климатическое исполнение и категория размещения УХЛ; 3; Тип атмосферы при эксплуатации II; Условия хранения 5; 1.   88.9x4-типоразмер присоединяемой трубы; 2. Др=82.5 мм; 3. Материал корпуса - нержавеющая сталь; 4. Тип разделки кромок- 1-25-1 (С-42); 5.  Арматура соосная; 6. Габаритная длина L=320мм; 7. Демонтажный размер 1480 мм.  Отклонение массы предлагаемой арматуры-аналога в меньшую сторону не ограничивается. Отклонение массы предлагаемой арматуры-аналога в пределах +10% от предусмотренной проектом допускается.</t>
  </si>
  <si>
    <t>2.ИСУП.6116293</t>
  </si>
  <si>
    <t>10PJB12AA030</t>
  </si>
  <si>
    <t>ЗД31-50-25-200-Э/П-Н с электроприводом Э/П</t>
  </si>
  <si>
    <t>tсраб=45 s; Inom=1.2 A; Коэф. гидр. сопр.: 1.5; Климатическое исполнение и категория размещения УХЛ; 3; Тип атмосферы при эксплуатации II; Условия хранения 5; 1.  "По типу": требуется арматура из легированной стали марки 15ХМ 2. 60.3x3.2-типоразмер присоединяемой трубы; 3. Др=53.9 мм; 4. Материал корпуса - легированная сталь; 5. Тип разделки кромок- 1-23(С-23); 6.  Арматура соосная; 7. Габаритная длина L=350мм; 8. Демонтажный размер 1290 мм. Отклонение массы предлагаемой арматуры-аналога в меньшую сторону не ограничивается. Отклонение массы предлагаемой арматуры-аналога в пределах +10% от предусмотренной проектом допускается.</t>
  </si>
  <si>
    <t>2.ИСУП.6125694</t>
  </si>
  <si>
    <t>10PJB11AA034</t>
  </si>
  <si>
    <t>tсраб=45 s; Inom=1.2 A; Коэф. гидр. сопр.: 1.5; Климатическое исполнение и категория размещения УХЛ; 3; Тип атмосферы при эксплуатации II; Условия хранения 5; 1. 60.3x3.2-типоразмер присоединяемой трубы; 2. Др=53.9 мм; 3. Материал корпуса – нержавеющая сталь; 4. Тип разделки кромок- 1-23(С-23); 5.  Арматура соосная; 6. Габаритная длина L=350мм, 7. Демонтажный размер 1290 мм. Отклонение массы предлагаемой арматуры-аналога в меньшую сторону не ограничивается. Отклонение массы предлагаемой арматуры-аналога в пределах +10% от предусмотренной проектом допускается.</t>
  </si>
  <si>
    <t>2.ИСУП.6125695</t>
  </si>
  <si>
    <t>10PJB12AA027</t>
  </si>
  <si>
    <t>tсраб=70 s; Inom=1.2 A; Коэф. гидр. сопр.: 1.5; ; Климатическое исполнение и категория размещения УХЛ; 3; Тип атмосферы при эксплуатации II; Условия хранения 5; 1.  "По типу": требуется арматура из легированной стали марки 15ХМ 2. 88.9x4-типоразмер присоединяемой трубы; 3. Др=82.5 мм; 4. Материал корпуса - легированная сталь; 5. Тип разделки кромок- 1-25-1 (С-42); 6.  Арматура соосная; 7. Габаритная длина L=320мм; 8. Демонтажный размер 1480 мм. Отклонение массы предлагаемой арматуры-аналога в меньшую сторону не ограничивается. Отклонение массы предлагаемой арматуры-аналога в пределах +10% от предусмотренной проектом допускается.</t>
  </si>
  <si>
    <t>2.ИСУП.5908068</t>
  </si>
  <si>
    <t>20PJB12AA001</t>
  </si>
  <si>
    <t>Фланцевый с ответными фланцами под приварку</t>
  </si>
  <si>
    <t>ЛСР 02-03.2-53Т</t>
  </si>
  <si>
    <t>KUR.0120.20UKC.PJB.TM.TB0002.S0002 (KUR_1198839)</t>
  </si>
  <si>
    <t>Вспомогательное реакторное здание (20UKC). Код помещения:20UKC04R055</t>
  </si>
  <si>
    <t>2.ИСУП.5908069</t>
  </si>
  <si>
    <t>20PJB11AA004</t>
  </si>
  <si>
    <t>KUR.0120.20UKC.PJB.TM.TB0003.S0002 (KUR_1199064)</t>
  </si>
  <si>
    <t>2.ИСУП.5912643</t>
  </si>
  <si>
    <t>20KBF08AA002</t>
  </si>
  <si>
    <t>ЛСР 02-03.2-54Т</t>
  </si>
  <si>
    <t>KUR.0120.20UKC.KBF.TM.TB0001.S0002 (KUR_1199060)</t>
  </si>
  <si>
    <t>Вспомогательное реакторное здание (20UKC)  Код помещения: 20UKC14R009</t>
  </si>
  <si>
    <t>tсраб=90 s; Inom=3.6 A; Коэф. гидр. сопр.: 0.4;  Климатическое исполнение и категория размещения УХЛ; 3; Тип атмосферы при эксплуатации II; Условия хранения 5; 1.   219.1х4.5- типоразмер присоединяемой трубы; 2. Др=211.9 мм; 3. Материал корпуса - углеродистая сталь марки 20; 4. Тип разделки кромок - 1-25-1(С-42); 5.  Арматура соосная; 6. Габаритная длина L=400 мм; 7. Демонтажный размер 1510 мм; 8. Тип присоединения - под приварку.   Отклонение массы предлагаемой арматуры-аналога в меньшую сторону не ограничивается. Отклонение массы предлагаемой арматуры-аналога в пределах +10% от предусмотренной проектом допускается.</t>
  </si>
  <si>
    <t>2.ИСУП.6134310</t>
  </si>
  <si>
    <t>20PJB11AA034</t>
  </si>
  <si>
    <t>Вспомогательное реакторное здание (20UKC) Код помещения:20UKC22R025</t>
  </si>
  <si>
    <t>2.ИСУП.6138167</t>
  </si>
  <si>
    <t>20PJB12AA027</t>
  </si>
  <si>
    <t>2.ИСУП.6138168</t>
  </si>
  <si>
    <t>20PJB11AA029</t>
  </si>
  <si>
    <t>tсраб=70 s; Inom=1.2 A; Коэф. гидр. сопр.: 1.5; ; Климатическое исполнение и категория размещения УХЛ; 3; Тип атмосферы при эксплуатации II; Условия хранения 5; 1.   88.9x4-типоразмер присоединяемой трубы; 2. Др=82.5 мм; 3. Материал корпуса - нержавеющая сталь; 4. Тип разделки кромок- 1-25-1 (С-42); 5.  Арматура соосная; 6. Габаритная длина L=320мм; 7. Демонтажный размер 1480 мм.  Отклонение массы предлагаемой арматуры-аналога в меньшую сторону не ограничивается. Отклонение массы предлагаемой арматуры-аналога в пределах +10% от предусмотренной проектом допускается.</t>
  </si>
  <si>
    <t>2.ИСУП.6138178</t>
  </si>
  <si>
    <t>20PJB12AA030</t>
  </si>
  <si>
    <t xml:space="preserve">Примечание: - условные обозначения для привода (э/о и э/п), указанные в графе «Тип»: «э/о - от электропривода (исполнение для гермозоны); э/п - от электропровода (исполнение для обслуживаемых помещений). При этом марка привода определяется поставщиком в соответствии с ИТТ, ДТТ и предложенным типом арматуры».
</t>
  </si>
  <si>
    <t>Сумма НДС, руб.</t>
  </si>
  <si>
    <t>август К1</t>
  </si>
  <si>
    <r>
      <t xml:space="preserve">Дата выплаты авансового платежа </t>
    </r>
    <r>
      <rPr>
        <i/>
        <sz val="12"/>
        <rFont val="Times New Roman"/>
        <family val="1"/>
        <charset val="204"/>
      </rPr>
      <t>(должна быть ранее даты поставки)</t>
    </r>
  </si>
  <si>
    <t>Размер авансового платежа руб., в т.ч. НДС</t>
  </si>
  <si>
    <t>Спецификация. Поставка задвижек электроприводных для сооружения энергоблоков № 1 и № 2 Курской АЭС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</si>
  <si>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</si>
  <si>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</si>
  <si>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</si>
  <si>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</si>
  <si>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</si>
  <si>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</si>
  <si>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</si>
  <si>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</si>
  <si>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</si>
  <si>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</si>
  <si>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</si>
  <si>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</si>
  <si>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</si>
  <si>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</si>
  <si>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r>
      <rPr>
        <b/>
        <sz val="12"/>
        <rFont val="Times New Roman"/>
        <family val="1"/>
        <charset val="204"/>
      </rPr>
      <t xml:space="preserve">Размер авансового платежа </t>
    </r>
    <r>
      <rPr>
        <i/>
        <sz val="12"/>
        <rFont val="Times New Roman"/>
        <family val="1"/>
        <charset val="204"/>
      </rPr>
      <t>в % (не должен превышать 30% от стоимости Оборудования по соответствующей позиции)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</si>
</sst>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72" formatCode="dd/mm/yy;@"/>
  </numFmts>
  <fonts count="25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0"/>
      <name val="Helv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17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0"/>
      </top>
      <bottom/>
      <diagonal/>
    </border>
  </borders>
  <cellStyleXfs count="29">
    <xf numFmtId="0" fontId="0" fillId="0" borderId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5" fillId="4" borderId="1" applyNumberFormat="0" applyAlignment="0" applyProtection="0"/>
    <xf numFmtId="0" fontId="6" fillId="11" borderId="2" applyNumberFormat="0" applyAlignment="0" applyProtection="0"/>
    <xf numFmtId="0" fontId="7" fillId="11" borderId="1" applyNumberFormat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12" fillId="12" borderId="7" applyNumberFormat="0" applyAlignment="0" applyProtection="0"/>
    <xf numFmtId="0" fontId="13" fillId="0" borderId="0" applyNumberFormat="0" applyFill="0" applyBorder="0" applyAlignment="0" applyProtection="0"/>
    <xf numFmtId="0" fontId="14" fillId="13" borderId="0" applyNumberFormat="0" applyBorder="0" applyAlignment="0" applyProtection="0"/>
    <xf numFmtId="0" fontId="22" fillId="0" borderId="0"/>
    <xf numFmtId="0" fontId="1" fillId="0" borderId="0"/>
    <xf numFmtId="0" fontId="15" fillId="0" borderId="0"/>
    <xf numFmtId="0" fontId="16" fillId="2" borderId="0" applyNumberFormat="0" applyBorder="0" applyAlignment="0" applyProtection="0"/>
    <xf numFmtId="0" fontId="17" fillId="0" borderId="0" applyNumberFormat="0" applyFill="0" applyBorder="0" applyAlignment="0" applyProtection="0"/>
    <xf numFmtId="0" fontId="1" fillId="14" borderId="8" applyNumberFormat="0" applyFont="0" applyAlignment="0" applyProtection="0"/>
    <xf numFmtId="0" fontId="22" fillId="14" borderId="8" applyNumberFormat="0" applyFont="0" applyAlignment="0" applyProtection="0"/>
    <xf numFmtId="0" fontId="18" fillId="0" borderId="9" applyNumberFormat="0" applyFill="0" applyAlignment="0" applyProtection="0"/>
    <xf numFmtId="0" fontId="3" fillId="0" borderId="0"/>
    <xf numFmtId="0" fontId="19" fillId="0" borderId="0" applyNumberFormat="0" applyFill="0" applyBorder="0" applyAlignment="0" applyProtection="0"/>
    <xf numFmtId="0" fontId="20" fillId="3" borderId="0" applyNumberFormat="0" applyBorder="0" applyAlignment="0" applyProtection="0"/>
  </cellStyleXfs>
  <cellXfs count="77">
    <xf numFmtId="0" fontId="0" fillId="0" borderId="0" xfId="0"/>
    <xf numFmtId="49" fontId="2" fillId="0" borderId="10" xfId="0" applyNumberFormat="1" applyFont="1" applyFill="1" applyBorder="1" applyAlignment="1">
      <alignment horizontal="center" vertical="center" textRotation="90" wrapText="1"/>
    </xf>
    <xf numFmtId="0" fontId="1" fillId="0" borderId="0" xfId="0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 vertical="center" wrapText="1"/>
    </xf>
    <xf numFmtId="1" fontId="1" fillId="0" borderId="11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4" fontId="1" fillId="0" borderId="11" xfId="0" applyNumberFormat="1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49" fontId="22" fillId="0" borderId="0" xfId="0" applyNumberFormat="1" applyFont="1" applyBorder="1" applyAlignment="1">
      <alignment horizontal="center" vertical="center" wrapText="1"/>
    </xf>
    <xf numFmtId="2" fontId="22" fillId="0" borderId="0" xfId="0" applyNumberFormat="1" applyFont="1" applyBorder="1" applyAlignment="1">
      <alignment horizontal="center" vertical="center" wrapText="1"/>
    </xf>
    <xf numFmtId="1" fontId="22" fillId="0" borderId="11" xfId="0" applyNumberFormat="1" applyFont="1" applyBorder="1" applyAlignment="1">
      <alignment horizontal="center" vertical="center" wrapText="1"/>
    </xf>
    <xf numFmtId="2" fontId="22" fillId="0" borderId="11" xfId="0" applyNumberFormat="1" applyFont="1" applyBorder="1" applyAlignment="1">
      <alignment horizontal="center" vertical="center" wrapText="1"/>
    </xf>
    <xf numFmtId="1" fontId="22" fillId="0" borderId="11" xfId="0" applyNumberFormat="1" applyFont="1" applyFill="1" applyBorder="1" applyAlignment="1">
      <alignment horizontal="center" vertical="center" wrapText="1"/>
    </xf>
    <xf numFmtId="49" fontId="22" fillId="0" borderId="12" xfId="0" applyNumberFormat="1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2" fontId="22" fillId="0" borderId="12" xfId="0" applyNumberFormat="1" applyFont="1" applyBorder="1" applyAlignment="1">
      <alignment horizontal="center" vertical="center" wrapText="1"/>
    </xf>
    <xf numFmtId="14" fontId="22" fillId="0" borderId="11" xfId="0" applyNumberFormat="1" applyFont="1" applyBorder="1" applyAlignment="1">
      <alignment horizontal="center" vertical="center" wrapText="1"/>
    </xf>
    <xf numFmtId="0" fontId="0" fillId="0" borderId="1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 wrapText="1"/>
    </xf>
    <xf numFmtId="0" fontId="0" fillId="0" borderId="12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49" fontId="22" fillId="0" borderId="0" xfId="0" applyNumberFormat="1" applyFont="1" applyBorder="1" applyAlignment="1">
      <alignment horizontal="center" vertical="center"/>
    </xf>
    <xf numFmtId="43" fontId="1" fillId="0" borderId="13" xfId="0" applyNumberFormat="1" applyFont="1" applyBorder="1" applyAlignment="1">
      <alignment horizontal="center" vertical="center" wrapText="1"/>
    </xf>
    <xf numFmtId="43" fontId="1" fillId="0" borderId="13" xfId="0" applyNumberFormat="1" applyFont="1" applyFill="1" applyBorder="1" applyAlignment="1">
      <alignment horizontal="center" vertical="center" wrapText="1"/>
    </xf>
    <xf numFmtId="1" fontId="22" fillId="0" borderId="12" xfId="0" applyNumberFormat="1" applyFont="1" applyBorder="1" applyAlignment="1">
      <alignment horizontal="center" vertical="center" wrapText="1"/>
    </xf>
    <xf numFmtId="1" fontId="0" fillId="0" borderId="11" xfId="0" applyNumberFormat="1" applyFont="1" applyBorder="1" applyAlignment="1">
      <alignment horizontal="center" vertical="center" wrapText="1"/>
    </xf>
    <xf numFmtId="43" fontId="1" fillId="15" borderId="14" xfId="0" applyNumberFormat="1" applyFont="1" applyFill="1" applyBorder="1" applyAlignment="1">
      <alignment horizontal="center" vertical="center" wrapText="1"/>
    </xf>
    <xf numFmtId="2" fontId="22" fillId="16" borderId="12" xfId="0" applyNumberFormat="1" applyFont="1" applyFill="1" applyBorder="1" applyAlignment="1">
      <alignment horizontal="center" vertical="center" wrapText="1"/>
    </xf>
    <xf numFmtId="3" fontId="2" fillId="0" borderId="15" xfId="0" applyNumberFormat="1" applyFont="1" applyFill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3" fontId="2" fillId="15" borderId="10" xfId="0" applyNumberFormat="1" applyFont="1" applyFill="1" applyBorder="1" applyAlignment="1">
      <alignment horizontal="center" vertical="center" wrapText="1"/>
    </xf>
    <xf numFmtId="17" fontId="1" fillId="15" borderId="14" xfId="0" applyNumberFormat="1" applyFont="1" applyFill="1" applyBorder="1" applyAlignment="1">
      <alignment horizontal="center" vertical="center" wrapText="1"/>
    </xf>
    <xf numFmtId="3" fontId="2" fillId="0" borderId="17" xfId="0" applyNumberFormat="1" applyFont="1" applyFill="1" applyBorder="1" applyAlignment="1">
      <alignment horizontal="center" vertical="center" wrapText="1"/>
    </xf>
    <xf numFmtId="49" fontId="0" fillId="0" borderId="18" xfId="0" applyNumberFormat="1" applyFont="1" applyBorder="1" applyAlignment="1">
      <alignment horizontal="center" vertical="center" wrapText="1"/>
    </xf>
    <xf numFmtId="3" fontId="2" fillId="0" borderId="19" xfId="0" applyNumberFormat="1" applyFont="1" applyFill="1" applyBorder="1" applyAlignment="1">
      <alignment horizontal="center" vertical="center" wrapText="1"/>
    </xf>
    <xf numFmtId="49" fontId="1" fillId="0" borderId="20" xfId="0" applyNumberFormat="1" applyFont="1" applyBorder="1" applyAlignment="1">
      <alignment horizontal="center" vertical="center" wrapText="1"/>
    </xf>
    <xf numFmtId="49" fontId="22" fillId="0" borderId="20" xfId="0" applyNumberFormat="1" applyFont="1" applyBorder="1" applyAlignment="1">
      <alignment horizontal="center" vertical="center" wrapText="1"/>
    </xf>
    <xf numFmtId="49" fontId="2" fillId="0" borderId="21" xfId="0" applyNumberFormat="1" applyFont="1" applyFill="1" applyBorder="1" applyAlignment="1">
      <alignment horizontal="center" vertical="center" textRotation="90" wrapText="1"/>
    </xf>
    <xf numFmtId="49" fontId="2" fillId="0" borderId="22" xfId="0" applyNumberFormat="1" applyFont="1" applyFill="1" applyBorder="1" applyAlignment="1">
      <alignment horizontal="center" vertical="center" textRotation="90" wrapText="1"/>
    </xf>
    <xf numFmtId="0" fontId="2" fillId="0" borderId="22" xfId="0" applyFont="1" applyFill="1" applyBorder="1" applyAlignment="1">
      <alignment horizontal="center" vertical="center" textRotation="90" wrapText="1"/>
    </xf>
    <xf numFmtId="0" fontId="2" fillId="0" borderId="22" xfId="19" applyFont="1" applyFill="1" applyBorder="1" applyAlignment="1">
      <alignment horizontal="center" vertical="center" textRotation="90" wrapText="1"/>
    </xf>
    <xf numFmtId="2" fontId="2" fillId="0" borderId="22" xfId="0" applyNumberFormat="1" applyFont="1" applyFill="1" applyBorder="1" applyAlignment="1">
      <alignment horizontal="center" vertical="center" textRotation="90" wrapText="1"/>
    </xf>
    <xf numFmtId="0" fontId="2" fillId="0" borderId="23" xfId="0" applyFont="1" applyFill="1" applyBorder="1" applyAlignment="1">
      <alignment horizontal="center" vertical="center" textRotation="90" wrapText="1"/>
    </xf>
    <xf numFmtId="0" fontId="2" fillId="0" borderId="21" xfId="0" applyFont="1" applyFill="1" applyBorder="1" applyAlignment="1">
      <alignment horizontal="center" vertical="center" textRotation="90" wrapText="1"/>
    </xf>
    <xf numFmtId="49" fontId="2" fillId="0" borderId="22" xfId="20" applyNumberFormat="1" applyFont="1" applyFill="1" applyBorder="1" applyAlignment="1">
      <alignment horizontal="center" vertical="center" textRotation="90" wrapText="1"/>
    </xf>
    <xf numFmtId="172" fontId="23" fillId="15" borderId="22" xfId="0" applyNumberFormat="1" applyFont="1" applyFill="1" applyBorder="1" applyAlignment="1">
      <alignment horizontal="center" vertical="center" wrapText="1"/>
    </xf>
    <xf numFmtId="172" fontId="24" fillId="15" borderId="22" xfId="0" applyNumberFormat="1" applyFont="1" applyFill="1" applyBorder="1" applyAlignment="1">
      <alignment horizontal="center" vertical="center" wrapText="1"/>
    </xf>
    <xf numFmtId="0" fontId="2" fillId="0" borderId="22" xfId="0" applyNumberFormat="1" applyFont="1" applyFill="1" applyBorder="1" applyAlignment="1">
      <alignment horizontal="center" vertical="center" textRotation="90" wrapText="1"/>
    </xf>
    <xf numFmtId="172" fontId="21" fillId="0" borderId="22" xfId="0" applyNumberFormat="1" applyFont="1" applyFill="1" applyBorder="1" applyAlignment="1">
      <alignment horizontal="center" vertical="center" textRotation="90" wrapText="1"/>
    </xf>
    <xf numFmtId="49" fontId="2" fillId="0" borderId="23" xfId="0" applyNumberFormat="1" applyFont="1" applyFill="1" applyBorder="1" applyAlignment="1">
      <alignment horizontal="center" vertical="center" textRotation="90" wrapText="1"/>
    </xf>
    <xf numFmtId="49" fontId="0" fillId="0" borderId="24" xfId="0" applyNumberFormat="1" applyFont="1" applyBorder="1" applyAlignment="1">
      <alignment horizontal="center" vertical="center" wrapText="1"/>
    </xf>
    <xf numFmtId="1" fontId="0" fillId="0" borderId="25" xfId="0" applyNumberFormat="1" applyBorder="1" applyAlignment="1">
      <alignment horizontal="center" vertical="center" wrapText="1"/>
    </xf>
    <xf numFmtId="1" fontId="22" fillId="0" borderId="25" xfId="0" applyNumberFormat="1" applyFont="1" applyBorder="1" applyAlignment="1">
      <alignment horizontal="center" vertical="center" wrapText="1"/>
    </xf>
    <xf numFmtId="2" fontId="22" fillId="0" borderId="25" xfId="0" applyNumberFormat="1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1" fontId="22" fillId="0" borderId="25" xfId="0" applyNumberFormat="1" applyFont="1" applyFill="1" applyBorder="1" applyAlignment="1">
      <alignment horizontal="center" vertical="center" wrapText="1"/>
    </xf>
    <xf numFmtId="43" fontId="1" fillId="0" borderId="15" xfId="0" applyNumberFormat="1" applyFont="1" applyBorder="1" applyAlignment="1">
      <alignment horizontal="center" vertical="center" wrapText="1"/>
    </xf>
    <xf numFmtId="43" fontId="1" fillId="0" borderId="15" xfId="0" applyNumberFormat="1" applyFont="1" applyFill="1" applyBorder="1" applyAlignment="1">
      <alignment horizontal="center" vertical="center" wrapText="1"/>
    </xf>
    <xf numFmtId="17" fontId="1" fillId="15" borderId="26" xfId="0" applyNumberFormat="1" applyFont="1" applyFill="1" applyBorder="1" applyAlignment="1">
      <alignment horizontal="center" vertical="center" wrapText="1"/>
    </xf>
    <xf numFmtId="43" fontId="1" fillId="15" borderId="26" xfId="0" applyNumberFormat="1" applyFont="1" applyFill="1" applyBorder="1" applyAlignment="1">
      <alignment horizontal="center" vertical="center" wrapText="1"/>
    </xf>
    <xf numFmtId="0" fontId="0" fillId="0" borderId="25" xfId="0" applyNumberFormat="1" applyBorder="1" applyAlignment="1">
      <alignment horizontal="center" vertical="center" wrapText="1"/>
    </xf>
    <xf numFmtId="14" fontId="22" fillId="0" borderId="25" xfId="0" applyNumberFormat="1" applyFont="1" applyBorder="1" applyAlignment="1">
      <alignment horizontal="center" vertical="center" wrapText="1"/>
    </xf>
    <xf numFmtId="49" fontId="22" fillId="0" borderId="27" xfId="0" applyNumberFormat="1" applyFont="1" applyBorder="1" applyAlignment="1">
      <alignment horizontal="center" vertical="center" wrapText="1"/>
    </xf>
    <xf numFmtId="0" fontId="0" fillId="0" borderId="16" xfId="0" applyBorder="1" applyAlignment="1">
      <alignment horizontal="left" vertical="center"/>
    </xf>
    <xf numFmtId="2" fontId="0" fillId="0" borderId="0" xfId="0" applyNumberFormat="1" applyFont="1" applyBorder="1" applyAlignment="1">
      <alignment horizontal="left" vertical="center" wrapText="1"/>
    </xf>
    <xf numFmtId="2" fontId="0" fillId="0" borderId="0" xfId="0" applyNumberFormat="1" applyAlignment="1">
      <alignment vertical="center" wrapText="1"/>
    </xf>
  </cellXfs>
  <cellStyles count="29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Обычный 2" xfId="18"/>
    <cellStyle name="Обычный_Атоммашэкспорт" xfId="19"/>
    <cellStyle name="Обычный_СПЛАВ" xfId="20"/>
    <cellStyle name="Плохой" xfId="21" builtinId="27" customBuiltin="1"/>
    <cellStyle name="Пояснение" xfId="22" builtinId="53" customBuiltin="1"/>
    <cellStyle name="Примечание" xfId="23" builtinId="10" customBuiltin="1"/>
    <cellStyle name="Примечание 2" xfId="24"/>
    <cellStyle name="Связанная ячейка" xfId="25" builtinId="24" customBuiltin="1"/>
    <cellStyle name="Стиль 1" xfId="26"/>
    <cellStyle name="Текст предупреждения" xfId="27" builtinId="11" customBuiltin="1"/>
    <cellStyle name="Хороший" xfId="28" builtinId="26" customBuiltin="1"/>
  </cellStyles>
  <dxfs count="43"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5" formatCode="_(* #,##0.00_);_(* \(#,##0.00\);_(* &quot;-&quot;??_);_(@_)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5" formatCode="_(* #,##0.00_);_(* \(#,##0.00\);_(* &quot;-&quot;??_);_(@_)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2" formatCode="mmm\-yy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5" formatCode="_(* #,##0.00_);_(* \(#,##0.00\);_(* &quot;-&quot;??_);_(@_)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0"/>
        </top>
        <bottom style="thin">
          <color indexed="0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3:AN18" totalsRowShown="0" dataDxfId="2" headerRowBorderDxfId="0" tableBorderDxfId="1">
  <autoFilter ref="A3:AN18"/>
  <tableColumns count="40">
    <tableColumn id="1" name="№ п/п" dataDxfId="42"/>
    <tableColumn id="2" name="Идентификатор" dataDxfId="41"/>
    <tableColumn id="3" name="Маркировка арматуры" dataDxfId="40"/>
    <tableColumn id="4" name="Наименование" dataDxfId="39"/>
    <tableColumn id="5" name="Тип" dataDxfId="38"/>
    <tableColumn id="6" name="Класс и группа безопас-ности изделия по НП-68-05" dataDxfId="37"/>
    <tableColumn id="7" name="Категория ОК" dataDxfId="36"/>
    <tableColumn id="8" name="Оборудование/Материалы" dataDxfId="35"/>
    <tableColumn id="9" name="DN(арматуры), мм" dataDxfId="34"/>
    <tableColumn id="10" name="Pp (арматура АЭС), Pу (общепром. арматура), МПа" dataDxfId="33"/>
    <tableColumn id="11" name="Tp(арматуры), °С" dataDxfId="32"/>
    <tableColumn id="12" name="Рабочая среда" dataDxfId="31"/>
    <tableColumn id="13" name="Kv,м3/ч(для регулиру-ющих клапанов)" dataDxfId="30"/>
    <tableColumn id="14" name="Масса,кг" dataDxfId="29"/>
    <tableColumn id="15" name="Способ управления" dataDxfId="28"/>
    <tableColumn id="16" name="Тип электропривода" dataDxfId="27"/>
    <tableColumn id="17" name="Мощность электро-двигателя, кВт" dataDxfId="26"/>
    <tableColumn id="18" name="Материал корпуса арматуры" dataDxfId="25"/>
    <tableColumn id="19" name="Способ присоединения" dataDxfId="24"/>
    <tableColumn id="20" name="ТУ" dataDxfId="23"/>
    <tableColumn id="21" name="ИТТ" dataDxfId="22"/>
    <tableColumn id="22" name="Смета №" dataDxfId="21"/>
    <tableColumn id="23" name="Номер чертежа" dataDxfId="20"/>
    <tableColumn id="24" name="Позиция по спецификации чертежа" dataDxfId="19"/>
    <tableColumn id="25" name="Номер з/сп" dataDxfId="18"/>
    <tableColumn id="26" name="Класс и группа трубопровода" dataDxfId="17"/>
    <tableColumn id="27" name="Категория сейсмостойкос-ти трубопровода" dataDxfId="16"/>
    <tableColumn id="28" name="Количество, шт" dataDxfId="15"/>
    <tableColumn id="29" name="Цена за ед., без НДС, руб." dataDxfId="14"/>
    <tableColumn id="30" name="Сумма без НДС, руб." dataDxfId="13">
      <calculatedColumnFormula>AC4*AB4</calculatedColumnFormula>
    </tableColumn>
    <tableColumn id="31" name="Сумма НДС, руб." dataDxfId="12">
      <calculatedColumnFormula>AD4*0.18</calculatedColumnFormula>
    </tableColumn>
    <tableColumn id="32" name="Сумма с НДС, руб." dataDxfId="11">
      <calculatedColumnFormula>AE4+AD4</calculatedColumnFormula>
    </tableColumn>
    <tableColumn id="33" name="Дата выплаты авансового платежа (должна быть ранее даты поставки)" dataDxfId="10"/>
    <tableColumn id="34" name="Размер авансового платежа в % (не должен превышать 30% от стоимости Оборудования по соответствующей позиции)" dataDxfId="9"/>
    <tableColumn id="35" name="Размер авансового платежа руб., в т.ч. НДС" dataDxfId="8"/>
    <tableColumn id="36" name="Объект проектирования" dataDxfId="7"/>
    <tableColumn id="37" name="Завод-изготовитель" dataDxfId="6"/>
    <tableColumn id="38" name="Примечание" dataDxfId="5"/>
    <tableColumn id="39" name="Срок поставки" dataDxfId="4"/>
    <tableColumn id="40" name="Разработчик РД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Q49"/>
  <sheetViews>
    <sheetView tabSelected="1" view="pageBreakPreview" topLeftCell="A3" zoomScale="70" zoomScaleNormal="100" zoomScaleSheetLayoutView="70" workbookViewId="0">
      <selection activeCell="A3" sqref="A3:AN18"/>
    </sheetView>
  </sheetViews>
  <sheetFormatPr defaultColWidth="9.109375" defaultRowHeight="13.2" x14ac:dyDescent="0.25"/>
  <cols>
    <col min="1" max="1" width="8.21875" style="6" customWidth="1"/>
    <col min="2" max="2" width="17.6640625" style="6" customWidth="1"/>
    <col min="3" max="3" width="23.77734375" style="6" customWidth="1"/>
    <col min="4" max="4" width="16.6640625" style="6" customWidth="1"/>
    <col min="5" max="5" width="23.5546875" style="6" customWidth="1"/>
    <col min="6" max="6" width="51" style="5" customWidth="1"/>
    <col min="7" max="7" width="15.44140625" style="5" customWidth="1"/>
    <col min="8" max="8" width="27.88671875" style="5" customWidth="1"/>
    <col min="9" max="9" width="19.33203125" style="5" customWidth="1"/>
    <col min="10" max="10" width="49" style="5" customWidth="1"/>
    <col min="11" max="11" width="18.5546875" style="5" customWidth="1"/>
    <col min="12" max="12" width="17.109375" style="5" customWidth="1"/>
    <col min="13" max="13" width="38.77734375" style="5" customWidth="1"/>
    <col min="14" max="14" width="11.21875" style="7" customWidth="1"/>
    <col min="15" max="15" width="21.44140625" style="5" customWidth="1"/>
    <col min="16" max="16" width="22.21875" style="5" customWidth="1"/>
    <col min="17" max="17" width="34.5546875" style="5" customWidth="1"/>
    <col min="18" max="18" width="29.6640625" style="5" customWidth="1"/>
    <col min="19" max="19" width="24.88671875" style="5" customWidth="1"/>
    <col min="20" max="20" width="12.33203125" style="5" customWidth="1"/>
    <col min="21" max="21" width="26.44140625" style="5" customWidth="1"/>
    <col min="22" max="22" width="11.109375" style="5" customWidth="1"/>
    <col min="23" max="23" width="17.109375" style="5" customWidth="1"/>
    <col min="24" max="24" width="36.21875" style="5" customWidth="1"/>
    <col min="25" max="25" width="20.44140625" style="5" customWidth="1"/>
    <col min="26" max="26" width="30.44140625" style="5" customWidth="1"/>
    <col min="27" max="27" width="43" style="5" customWidth="1"/>
    <col min="28" max="28" width="17.109375" style="5" customWidth="1"/>
    <col min="29" max="29" width="26.77734375" style="7" customWidth="1"/>
    <col min="30" max="30" width="21.5546875" style="7" customWidth="1"/>
    <col min="31" max="31" width="17.88671875" style="7" customWidth="1"/>
    <col min="32" max="32" width="19.5546875" style="7" customWidth="1"/>
    <col min="33" max="33" width="76.77734375" style="7" customWidth="1"/>
    <col min="34" max="34" width="81.5546875" style="7" customWidth="1"/>
    <col min="35" max="35" width="47.33203125" style="7" customWidth="1"/>
    <col min="36" max="36" width="29" style="5" customWidth="1"/>
    <col min="37" max="37" width="24" style="5" customWidth="1"/>
    <col min="38" max="38" width="85.5546875" style="9" customWidth="1"/>
    <col min="39" max="39" width="16.33203125" style="5" customWidth="1"/>
    <col min="40" max="40" width="17.88671875" style="6" customWidth="1"/>
    <col min="41" max="41" width="0" style="26" hidden="1" customWidth="1"/>
    <col min="42" max="42" width="12.5546875" style="26" hidden="1" customWidth="1"/>
    <col min="43" max="43" width="13.109375" style="26" hidden="1" customWidth="1"/>
    <col min="44" max="16384" width="9.109375" style="26"/>
  </cols>
  <sheetData>
    <row r="2" spans="1:43" x14ac:dyDescent="0.25">
      <c r="A2" s="74" t="s">
        <v>125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</row>
    <row r="3" spans="1:43" ht="168.75" customHeight="1" x14ac:dyDescent="0.25">
      <c r="A3" s="48" t="s">
        <v>26</v>
      </c>
      <c r="B3" s="49" t="s">
        <v>0</v>
      </c>
      <c r="C3" s="50" t="s">
        <v>1</v>
      </c>
      <c r="D3" s="50" t="s">
        <v>2</v>
      </c>
      <c r="E3" s="50" t="s">
        <v>3</v>
      </c>
      <c r="F3" s="50" t="s">
        <v>34</v>
      </c>
      <c r="G3" s="50" t="s">
        <v>36</v>
      </c>
      <c r="H3" s="50" t="s">
        <v>4</v>
      </c>
      <c r="I3" s="49" t="s">
        <v>5</v>
      </c>
      <c r="J3" s="49" t="s">
        <v>6</v>
      </c>
      <c r="K3" s="50" t="s">
        <v>7</v>
      </c>
      <c r="L3" s="50" t="s">
        <v>8</v>
      </c>
      <c r="M3" s="51" t="s">
        <v>31</v>
      </c>
      <c r="N3" s="52" t="s">
        <v>9</v>
      </c>
      <c r="O3" s="50" t="s">
        <v>10</v>
      </c>
      <c r="P3" s="50" t="s">
        <v>30</v>
      </c>
      <c r="Q3" s="53" t="s">
        <v>11</v>
      </c>
      <c r="R3" s="50" t="s">
        <v>12</v>
      </c>
      <c r="S3" s="54" t="s">
        <v>13</v>
      </c>
      <c r="T3" s="54" t="s">
        <v>14</v>
      </c>
      <c r="U3" s="49" t="s">
        <v>37</v>
      </c>
      <c r="V3" s="50" t="s">
        <v>15</v>
      </c>
      <c r="W3" s="50" t="s">
        <v>16</v>
      </c>
      <c r="X3" s="50" t="s">
        <v>17</v>
      </c>
      <c r="Y3" s="50" t="s">
        <v>18</v>
      </c>
      <c r="Z3" s="50" t="s">
        <v>19</v>
      </c>
      <c r="AA3" s="50" t="s">
        <v>20</v>
      </c>
      <c r="AB3" s="50" t="s">
        <v>21</v>
      </c>
      <c r="AC3" s="55" t="s">
        <v>27</v>
      </c>
      <c r="AD3" s="55" t="s">
        <v>28</v>
      </c>
      <c r="AE3" s="55" t="s">
        <v>121</v>
      </c>
      <c r="AF3" s="55" t="s">
        <v>29</v>
      </c>
      <c r="AG3" s="56" t="s">
        <v>123</v>
      </c>
      <c r="AH3" s="57" t="s">
        <v>140</v>
      </c>
      <c r="AI3" s="57" t="s">
        <v>124</v>
      </c>
      <c r="AJ3" s="49" t="s">
        <v>22</v>
      </c>
      <c r="AK3" s="50" t="s">
        <v>23</v>
      </c>
      <c r="AL3" s="58" t="s">
        <v>24</v>
      </c>
      <c r="AM3" s="59" t="s">
        <v>32</v>
      </c>
      <c r="AN3" s="60" t="s">
        <v>25</v>
      </c>
      <c r="AO3" s="1" t="s">
        <v>35</v>
      </c>
      <c r="AP3" s="1" t="s">
        <v>33</v>
      </c>
    </row>
    <row r="4" spans="1:43" s="40" customFormat="1" ht="14.25" customHeight="1" x14ac:dyDescent="0.25">
      <c r="A4" s="43">
        <v>1</v>
      </c>
      <c r="B4" s="39">
        <v>2</v>
      </c>
      <c r="C4" s="39">
        <v>3</v>
      </c>
      <c r="D4" s="39">
        <v>4</v>
      </c>
      <c r="E4" s="39">
        <v>5</v>
      </c>
      <c r="F4" s="39">
        <v>6</v>
      </c>
      <c r="G4" s="39">
        <v>7</v>
      </c>
      <c r="H4" s="39">
        <v>8</v>
      </c>
      <c r="I4" s="39">
        <v>9</v>
      </c>
      <c r="J4" s="39">
        <v>10</v>
      </c>
      <c r="K4" s="39">
        <v>11</v>
      </c>
      <c r="L4" s="39">
        <v>12</v>
      </c>
      <c r="M4" s="39">
        <v>13</v>
      </c>
      <c r="N4" s="39">
        <v>14</v>
      </c>
      <c r="O4" s="39">
        <v>15</v>
      </c>
      <c r="P4" s="39">
        <v>16</v>
      </c>
      <c r="Q4" s="39">
        <v>17</v>
      </c>
      <c r="R4" s="39">
        <v>18</v>
      </c>
      <c r="S4" s="39">
        <v>19</v>
      </c>
      <c r="T4" s="39">
        <v>20</v>
      </c>
      <c r="U4" s="39">
        <v>21</v>
      </c>
      <c r="V4" s="39">
        <v>22</v>
      </c>
      <c r="W4" s="39">
        <v>23</v>
      </c>
      <c r="X4" s="39">
        <v>24</v>
      </c>
      <c r="Y4" s="39">
        <v>25</v>
      </c>
      <c r="Z4" s="39">
        <v>26</v>
      </c>
      <c r="AA4" s="39">
        <v>27</v>
      </c>
      <c r="AB4" s="39">
        <v>28</v>
      </c>
      <c r="AC4" s="39">
        <v>29</v>
      </c>
      <c r="AD4" s="39">
        <v>30</v>
      </c>
      <c r="AE4" s="39">
        <v>31</v>
      </c>
      <c r="AF4" s="39">
        <v>32</v>
      </c>
      <c r="AG4" s="41">
        <v>33</v>
      </c>
      <c r="AH4" s="41">
        <v>34</v>
      </c>
      <c r="AI4" s="41">
        <v>35</v>
      </c>
      <c r="AJ4" s="39">
        <v>36</v>
      </c>
      <c r="AK4" s="39">
        <v>37</v>
      </c>
      <c r="AL4" s="39">
        <v>38</v>
      </c>
      <c r="AM4" s="39">
        <v>39</v>
      </c>
      <c r="AN4" s="45">
        <v>40</v>
      </c>
      <c r="AO4" s="39">
        <v>41</v>
      </c>
      <c r="AP4" s="39">
        <v>42</v>
      </c>
      <c r="AQ4" s="39"/>
    </row>
    <row r="5" spans="1:43" s="27" customFormat="1" ht="107.25" customHeight="1" x14ac:dyDescent="0.25">
      <c r="A5" s="44" t="s">
        <v>126</v>
      </c>
      <c r="B5" s="28" t="s">
        <v>45</v>
      </c>
      <c r="C5" s="10" t="s">
        <v>46</v>
      </c>
      <c r="D5" s="10" t="s">
        <v>47</v>
      </c>
      <c r="E5" s="10" t="s">
        <v>48</v>
      </c>
      <c r="F5" s="10" t="s">
        <v>38</v>
      </c>
      <c r="G5" s="10" t="s">
        <v>39</v>
      </c>
      <c r="H5" s="10" t="s">
        <v>49</v>
      </c>
      <c r="I5" s="10">
        <v>80</v>
      </c>
      <c r="J5" s="11">
        <v>1.1000000000000001</v>
      </c>
      <c r="K5" s="10">
        <v>60</v>
      </c>
      <c r="L5" s="10" t="s">
        <v>50</v>
      </c>
      <c r="M5" s="10"/>
      <c r="N5" s="11">
        <v>98</v>
      </c>
      <c r="O5" s="10" t="s">
        <v>40</v>
      </c>
      <c r="P5" s="10"/>
      <c r="Q5" s="10" t="s">
        <v>51</v>
      </c>
      <c r="R5" s="10" t="s">
        <v>52</v>
      </c>
      <c r="S5" s="10" t="s">
        <v>53</v>
      </c>
      <c r="T5" s="36" t="s">
        <v>54</v>
      </c>
      <c r="U5" s="13" t="s">
        <v>41</v>
      </c>
      <c r="V5" s="10" t="s">
        <v>55</v>
      </c>
      <c r="W5" s="12"/>
      <c r="X5" s="10"/>
      <c r="Y5" s="10" t="s">
        <v>56</v>
      </c>
      <c r="Z5" s="10" t="s">
        <v>57</v>
      </c>
      <c r="AA5" s="10" t="s">
        <v>58</v>
      </c>
      <c r="AB5" s="10">
        <v>1</v>
      </c>
      <c r="AC5" s="33"/>
      <c r="AD5" s="34">
        <f t="shared" ref="AD5:AD18" si="0">AC5*AB5</f>
        <v>0</v>
      </c>
      <c r="AE5" s="34">
        <f t="shared" ref="AE5:AE18" si="1">AD5*0.18</f>
        <v>0</v>
      </c>
      <c r="AF5" s="34">
        <f t="shared" ref="AF5:AF18" si="2">AE5+AD5</f>
        <v>0</v>
      </c>
      <c r="AG5" s="42">
        <v>43221</v>
      </c>
      <c r="AH5" s="37">
        <v>30</v>
      </c>
      <c r="AI5" s="37">
        <f>AF5/100*AH5</f>
        <v>0</v>
      </c>
      <c r="AJ5" s="11" t="s">
        <v>59</v>
      </c>
      <c r="AK5" s="11"/>
      <c r="AL5" s="25" t="s">
        <v>60</v>
      </c>
      <c r="AM5" s="14">
        <v>43629</v>
      </c>
      <c r="AN5" s="46" t="s">
        <v>61</v>
      </c>
      <c r="AO5" s="13">
        <v>929938</v>
      </c>
      <c r="AP5" s="11">
        <v>70113.08</v>
      </c>
      <c r="AQ5" s="27" t="s">
        <v>122</v>
      </c>
    </row>
    <row r="6" spans="1:43" s="27" customFormat="1" ht="107.25" customHeight="1" x14ac:dyDescent="0.25">
      <c r="A6" s="44" t="s">
        <v>127</v>
      </c>
      <c r="B6" s="28" t="s">
        <v>62</v>
      </c>
      <c r="C6" s="10" t="s">
        <v>63</v>
      </c>
      <c r="D6" s="10" t="s">
        <v>47</v>
      </c>
      <c r="E6" s="10" t="s">
        <v>48</v>
      </c>
      <c r="F6" s="10" t="s">
        <v>38</v>
      </c>
      <c r="G6" s="10" t="s">
        <v>39</v>
      </c>
      <c r="H6" s="10" t="s">
        <v>49</v>
      </c>
      <c r="I6" s="10">
        <v>80</v>
      </c>
      <c r="J6" s="11">
        <v>1.1000000000000001</v>
      </c>
      <c r="K6" s="10">
        <v>60</v>
      </c>
      <c r="L6" s="10" t="s">
        <v>50</v>
      </c>
      <c r="M6" s="10"/>
      <c r="N6" s="11">
        <v>98</v>
      </c>
      <c r="O6" s="10" t="s">
        <v>40</v>
      </c>
      <c r="P6" s="10"/>
      <c r="Q6" s="10" t="s">
        <v>51</v>
      </c>
      <c r="R6" s="10" t="s">
        <v>52</v>
      </c>
      <c r="S6" s="10" t="s">
        <v>53</v>
      </c>
      <c r="T6" s="10" t="s">
        <v>54</v>
      </c>
      <c r="U6" s="13" t="s">
        <v>41</v>
      </c>
      <c r="V6" s="10" t="s">
        <v>55</v>
      </c>
      <c r="W6" s="12"/>
      <c r="X6" s="10"/>
      <c r="Y6" s="10" t="s">
        <v>56</v>
      </c>
      <c r="Z6" s="10" t="s">
        <v>57</v>
      </c>
      <c r="AA6" s="10" t="s">
        <v>58</v>
      </c>
      <c r="AB6" s="10">
        <v>1</v>
      </c>
      <c r="AC6" s="33"/>
      <c r="AD6" s="34">
        <f t="shared" si="0"/>
        <v>0</v>
      </c>
      <c r="AE6" s="34">
        <f t="shared" si="1"/>
        <v>0</v>
      </c>
      <c r="AF6" s="34">
        <f t="shared" si="2"/>
        <v>0</v>
      </c>
      <c r="AG6" s="42">
        <v>43221</v>
      </c>
      <c r="AH6" s="37">
        <v>30</v>
      </c>
      <c r="AI6" s="37"/>
      <c r="AJ6" s="11" t="s">
        <v>59</v>
      </c>
      <c r="AK6" s="11"/>
      <c r="AL6" s="25" t="s">
        <v>60</v>
      </c>
      <c r="AM6" s="14">
        <v>43629</v>
      </c>
      <c r="AN6" s="46" t="s">
        <v>61</v>
      </c>
      <c r="AO6" s="13">
        <v>929938</v>
      </c>
      <c r="AP6" s="11">
        <v>70113.08</v>
      </c>
      <c r="AQ6" s="27" t="s">
        <v>122</v>
      </c>
    </row>
    <row r="7" spans="1:43" s="27" customFormat="1" ht="107.25" customHeight="1" x14ac:dyDescent="0.25">
      <c r="A7" s="44" t="s">
        <v>128</v>
      </c>
      <c r="B7" s="28" t="s">
        <v>66</v>
      </c>
      <c r="C7" s="10" t="s">
        <v>67</v>
      </c>
      <c r="D7" s="10" t="s">
        <v>68</v>
      </c>
      <c r="E7" s="10" t="s">
        <v>69</v>
      </c>
      <c r="F7" s="10" t="s">
        <v>70</v>
      </c>
      <c r="G7" s="10" t="s">
        <v>71</v>
      </c>
      <c r="H7" s="10" t="s">
        <v>49</v>
      </c>
      <c r="I7" s="10">
        <v>200</v>
      </c>
      <c r="J7" s="11">
        <v>0.35</v>
      </c>
      <c r="K7" s="10">
        <v>148</v>
      </c>
      <c r="L7" s="10" t="s">
        <v>72</v>
      </c>
      <c r="M7" s="10"/>
      <c r="N7" s="11">
        <v>240</v>
      </c>
      <c r="O7" s="10" t="s">
        <v>40</v>
      </c>
      <c r="P7" s="10"/>
      <c r="Q7" s="10" t="s">
        <v>65</v>
      </c>
      <c r="R7" s="10" t="s">
        <v>73</v>
      </c>
      <c r="S7" s="10" t="s">
        <v>44</v>
      </c>
      <c r="T7" s="36" t="s">
        <v>74</v>
      </c>
      <c r="U7" s="13" t="s">
        <v>41</v>
      </c>
      <c r="V7" s="10" t="s">
        <v>75</v>
      </c>
      <c r="W7" s="12"/>
      <c r="X7" s="10"/>
      <c r="Y7" s="10" t="s">
        <v>76</v>
      </c>
      <c r="Z7" s="10" t="s">
        <v>77</v>
      </c>
      <c r="AA7" s="10" t="s">
        <v>58</v>
      </c>
      <c r="AB7" s="10">
        <v>1</v>
      </c>
      <c r="AC7" s="33"/>
      <c r="AD7" s="34">
        <f t="shared" si="0"/>
        <v>0</v>
      </c>
      <c r="AE7" s="34">
        <f t="shared" si="1"/>
        <v>0</v>
      </c>
      <c r="AF7" s="34">
        <f t="shared" si="2"/>
        <v>0</v>
      </c>
      <c r="AG7" s="42">
        <v>43221</v>
      </c>
      <c r="AH7" s="37">
        <v>30</v>
      </c>
      <c r="AI7" s="37"/>
      <c r="AJ7" s="11" t="s">
        <v>78</v>
      </c>
      <c r="AK7" s="11"/>
      <c r="AL7" s="25" t="s">
        <v>79</v>
      </c>
      <c r="AM7" s="14">
        <v>43949</v>
      </c>
      <c r="AN7" s="46" t="s">
        <v>61</v>
      </c>
      <c r="AO7" s="13">
        <v>929954</v>
      </c>
      <c r="AP7" s="11">
        <v>234081.06</v>
      </c>
      <c r="AQ7" s="27" t="s">
        <v>122</v>
      </c>
    </row>
    <row r="8" spans="1:43" s="27" customFormat="1" ht="107.25" customHeight="1" x14ac:dyDescent="0.25">
      <c r="A8" s="44" t="s">
        <v>129</v>
      </c>
      <c r="B8" s="28" t="s">
        <v>81</v>
      </c>
      <c r="C8" s="10" t="s">
        <v>82</v>
      </c>
      <c r="D8" s="10" t="s">
        <v>47</v>
      </c>
      <c r="E8" s="10" t="s">
        <v>48</v>
      </c>
      <c r="F8" s="10" t="s">
        <v>38</v>
      </c>
      <c r="G8" s="10" t="s">
        <v>39</v>
      </c>
      <c r="H8" s="10" t="s">
        <v>49</v>
      </c>
      <c r="I8" s="10">
        <v>80</v>
      </c>
      <c r="J8" s="11">
        <v>1.1000000000000001</v>
      </c>
      <c r="K8" s="10">
        <v>60</v>
      </c>
      <c r="L8" s="10" t="s">
        <v>50</v>
      </c>
      <c r="M8" s="10"/>
      <c r="N8" s="11">
        <v>98</v>
      </c>
      <c r="O8" s="10" t="s">
        <v>40</v>
      </c>
      <c r="P8" s="10"/>
      <c r="Q8" s="10" t="s">
        <v>51</v>
      </c>
      <c r="R8" s="10" t="s">
        <v>43</v>
      </c>
      <c r="S8" s="10" t="s">
        <v>53</v>
      </c>
      <c r="T8" s="10" t="s">
        <v>54</v>
      </c>
      <c r="U8" s="13" t="s">
        <v>41</v>
      </c>
      <c r="V8" s="10" t="s">
        <v>55</v>
      </c>
      <c r="W8" s="12"/>
      <c r="X8" s="10"/>
      <c r="Y8" s="10" t="s">
        <v>64</v>
      </c>
      <c r="Z8" s="10" t="s">
        <v>57</v>
      </c>
      <c r="AA8" s="10" t="s">
        <v>58</v>
      </c>
      <c r="AB8" s="10">
        <v>1</v>
      </c>
      <c r="AC8" s="33"/>
      <c r="AD8" s="34">
        <f t="shared" si="0"/>
        <v>0</v>
      </c>
      <c r="AE8" s="34">
        <f t="shared" si="1"/>
        <v>0</v>
      </c>
      <c r="AF8" s="34">
        <f t="shared" si="2"/>
        <v>0</v>
      </c>
      <c r="AG8" s="42">
        <v>43221</v>
      </c>
      <c r="AH8" s="37">
        <v>30</v>
      </c>
      <c r="AI8" s="37"/>
      <c r="AJ8" s="11" t="s">
        <v>83</v>
      </c>
      <c r="AK8" s="11"/>
      <c r="AL8" s="25" t="s">
        <v>84</v>
      </c>
      <c r="AM8" s="14">
        <v>43629</v>
      </c>
      <c r="AN8" s="46" t="s">
        <v>61</v>
      </c>
      <c r="AO8" s="13">
        <v>929938</v>
      </c>
      <c r="AP8" s="11">
        <v>70113.08</v>
      </c>
      <c r="AQ8" s="27" t="s">
        <v>122</v>
      </c>
    </row>
    <row r="9" spans="1:43" s="27" customFormat="1" ht="107.25" customHeight="1" x14ac:dyDescent="0.25">
      <c r="A9" s="44" t="s">
        <v>130</v>
      </c>
      <c r="B9" s="28" t="s">
        <v>85</v>
      </c>
      <c r="C9" s="10" t="s">
        <v>86</v>
      </c>
      <c r="D9" s="10" t="s">
        <v>47</v>
      </c>
      <c r="E9" s="10" t="s">
        <v>87</v>
      </c>
      <c r="F9" s="10" t="s">
        <v>38</v>
      </c>
      <c r="G9" s="10" t="s">
        <v>39</v>
      </c>
      <c r="H9" s="10" t="s">
        <v>49</v>
      </c>
      <c r="I9" s="10">
        <v>50</v>
      </c>
      <c r="J9" s="11">
        <v>0.3</v>
      </c>
      <c r="K9" s="10">
        <v>60</v>
      </c>
      <c r="L9" s="10" t="s">
        <v>50</v>
      </c>
      <c r="M9" s="10"/>
      <c r="N9" s="11">
        <v>74</v>
      </c>
      <c r="O9" s="10" t="s">
        <v>40</v>
      </c>
      <c r="P9" s="10"/>
      <c r="Q9" s="10" t="s">
        <v>51</v>
      </c>
      <c r="R9" s="10" t="s">
        <v>52</v>
      </c>
      <c r="S9" s="10" t="s">
        <v>53</v>
      </c>
      <c r="T9" s="10" t="s">
        <v>54</v>
      </c>
      <c r="U9" s="13" t="s">
        <v>41</v>
      </c>
      <c r="V9" s="10" t="s">
        <v>55</v>
      </c>
      <c r="W9" s="12"/>
      <c r="X9" s="10"/>
      <c r="Y9" s="10" t="s">
        <v>64</v>
      </c>
      <c r="Z9" s="10" t="s">
        <v>57</v>
      </c>
      <c r="AA9" s="10" t="s">
        <v>58</v>
      </c>
      <c r="AB9" s="10">
        <v>1</v>
      </c>
      <c r="AC9" s="33"/>
      <c r="AD9" s="34">
        <f t="shared" si="0"/>
        <v>0</v>
      </c>
      <c r="AE9" s="34">
        <f t="shared" si="1"/>
        <v>0</v>
      </c>
      <c r="AF9" s="34">
        <f t="shared" si="2"/>
        <v>0</v>
      </c>
      <c r="AG9" s="42">
        <v>43221</v>
      </c>
      <c r="AH9" s="37">
        <v>30</v>
      </c>
      <c r="AI9" s="37"/>
      <c r="AJ9" s="11" t="s">
        <v>83</v>
      </c>
      <c r="AK9" s="11"/>
      <c r="AL9" s="25" t="s">
        <v>88</v>
      </c>
      <c r="AM9" s="14">
        <v>43629</v>
      </c>
      <c r="AN9" s="46" t="s">
        <v>61</v>
      </c>
      <c r="AO9" s="13">
        <v>929962</v>
      </c>
      <c r="AP9" s="11">
        <v>46165.25</v>
      </c>
      <c r="AQ9" s="27" t="s">
        <v>122</v>
      </c>
    </row>
    <row r="10" spans="1:43" s="27" customFormat="1" ht="107.25" customHeight="1" x14ac:dyDescent="0.25">
      <c r="A10" s="44" t="s">
        <v>131</v>
      </c>
      <c r="B10" s="28" t="s">
        <v>89</v>
      </c>
      <c r="C10" s="10" t="s">
        <v>90</v>
      </c>
      <c r="D10" s="10" t="s">
        <v>47</v>
      </c>
      <c r="E10" s="10" t="s">
        <v>87</v>
      </c>
      <c r="F10" s="10" t="s">
        <v>38</v>
      </c>
      <c r="G10" s="10" t="s">
        <v>39</v>
      </c>
      <c r="H10" s="10" t="s">
        <v>49</v>
      </c>
      <c r="I10" s="10">
        <v>50</v>
      </c>
      <c r="J10" s="11">
        <v>1.1000000000000001</v>
      </c>
      <c r="K10" s="10">
        <v>60</v>
      </c>
      <c r="L10" s="10" t="s">
        <v>50</v>
      </c>
      <c r="M10" s="10"/>
      <c r="N10" s="11">
        <v>74</v>
      </c>
      <c r="O10" s="10" t="s">
        <v>40</v>
      </c>
      <c r="P10" s="10"/>
      <c r="Q10" s="10" t="s">
        <v>51</v>
      </c>
      <c r="R10" s="10" t="s">
        <v>43</v>
      </c>
      <c r="S10" s="10" t="s">
        <v>53</v>
      </c>
      <c r="T10" s="10" t="s">
        <v>54</v>
      </c>
      <c r="U10" s="13" t="s">
        <v>41</v>
      </c>
      <c r="V10" s="10" t="s">
        <v>55</v>
      </c>
      <c r="W10" s="12"/>
      <c r="X10" s="10"/>
      <c r="Y10" s="10" t="s">
        <v>64</v>
      </c>
      <c r="Z10" s="10" t="s">
        <v>57</v>
      </c>
      <c r="AA10" s="10" t="s">
        <v>58</v>
      </c>
      <c r="AB10" s="10">
        <v>1</v>
      </c>
      <c r="AC10" s="33"/>
      <c r="AD10" s="34">
        <f t="shared" si="0"/>
        <v>0</v>
      </c>
      <c r="AE10" s="34">
        <f t="shared" si="1"/>
        <v>0</v>
      </c>
      <c r="AF10" s="34">
        <f t="shared" si="2"/>
        <v>0</v>
      </c>
      <c r="AG10" s="42">
        <v>43221</v>
      </c>
      <c r="AH10" s="37">
        <v>30</v>
      </c>
      <c r="AI10" s="37"/>
      <c r="AJ10" s="11" t="s">
        <v>83</v>
      </c>
      <c r="AK10" s="11"/>
      <c r="AL10" s="25" t="s">
        <v>91</v>
      </c>
      <c r="AM10" s="14">
        <v>43629</v>
      </c>
      <c r="AN10" s="46" t="s">
        <v>61</v>
      </c>
      <c r="AO10" s="13">
        <v>929962</v>
      </c>
      <c r="AP10" s="11">
        <v>46165.25</v>
      </c>
      <c r="AQ10" s="27" t="s">
        <v>122</v>
      </c>
    </row>
    <row r="11" spans="1:43" s="27" customFormat="1" ht="107.25" customHeight="1" x14ac:dyDescent="0.25">
      <c r="A11" s="44" t="s">
        <v>132</v>
      </c>
      <c r="B11" s="28" t="s">
        <v>92</v>
      </c>
      <c r="C11" s="10" t="s">
        <v>93</v>
      </c>
      <c r="D11" s="10" t="s">
        <v>47</v>
      </c>
      <c r="E11" s="10" t="s">
        <v>48</v>
      </c>
      <c r="F11" s="10" t="s">
        <v>38</v>
      </c>
      <c r="G11" s="10" t="s">
        <v>39</v>
      </c>
      <c r="H11" s="10" t="s">
        <v>49</v>
      </c>
      <c r="I11" s="10">
        <v>80</v>
      </c>
      <c r="J11" s="11">
        <v>0.3</v>
      </c>
      <c r="K11" s="10">
        <v>60</v>
      </c>
      <c r="L11" s="10" t="s">
        <v>50</v>
      </c>
      <c r="M11" s="10"/>
      <c r="N11" s="11">
        <v>98</v>
      </c>
      <c r="O11" s="10" t="s">
        <v>40</v>
      </c>
      <c r="P11" s="10"/>
      <c r="Q11" s="10" t="s">
        <v>51</v>
      </c>
      <c r="R11" s="10" t="s">
        <v>52</v>
      </c>
      <c r="S11" s="10" t="s">
        <v>53</v>
      </c>
      <c r="T11" s="10" t="s">
        <v>54</v>
      </c>
      <c r="U11" s="13" t="s">
        <v>41</v>
      </c>
      <c r="V11" s="10" t="s">
        <v>55</v>
      </c>
      <c r="W11" s="12"/>
      <c r="X11" s="10"/>
      <c r="Y11" s="10" t="s">
        <v>64</v>
      </c>
      <c r="Z11" s="10" t="s">
        <v>57</v>
      </c>
      <c r="AA11" s="10" t="s">
        <v>58</v>
      </c>
      <c r="AB11" s="10">
        <v>1</v>
      </c>
      <c r="AC11" s="33"/>
      <c r="AD11" s="34">
        <f t="shared" si="0"/>
        <v>0</v>
      </c>
      <c r="AE11" s="34">
        <f t="shared" si="1"/>
        <v>0</v>
      </c>
      <c r="AF11" s="34">
        <f t="shared" si="2"/>
        <v>0</v>
      </c>
      <c r="AG11" s="42">
        <v>43221</v>
      </c>
      <c r="AH11" s="37">
        <v>30</v>
      </c>
      <c r="AI11" s="37"/>
      <c r="AJ11" s="11" t="s">
        <v>83</v>
      </c>
      <c r="AK11" s="11"/>
      <c r="AL11" s="25" t="s">
        <v>94</v>
      </c>
      <c r="AM11" s="14">
        <v>43629</v>
      </c>
      <c r="AN11" s="46" t="s">
        <v>61</v>
      </c>
      <c r="AO11" s="13">
        <v>929938</v>
      </c>
      <c r="AP11" s="11">
        <v>70113.08</v>
      </c>
      <c r="AQ11" s="27" t="s">
        <v>122</v>
      </c>
    </row>
    <row r="12" spans="1:43" s="27" customFormat="1" ht="107.25" customHeight="1" x14ac:dyDescent="0.25">
      <c r="A12" s="44" t="s">
        <v>133</v>
      </c>
      <c r="B12" s="28" t="s">
        <v>95</v>
      </c>
      <c r="C12" s="18" t="s">
        <v>96</v>
      </c>
      <c r="D12" s="18" t="s">
        <v>47</v>
      </c>
      <c r="E12" s="18" t="s">
        <v>48</v>
      </c>
      <c r="F12" s="18" t="s">
        <v>38</v>
      </c>
      <c r="G12" s="18" t="s">
        <v>39</v>
      </c>
      <c r="H12" s="18" t="s">
        <v>49</v>
      </c>
      <c r="I12" s="18">
        <v>80</v>
      </c>
      <c r="J12" s="19">
        <v>1.1000000000000001</v>
      </c>
      <c r="K12" s="18">
        <v>60</v>
      </c>
      <c r="L12" s="18" t="s">
        <v>50</v>
      </c>
      <c r="M12" s="18"/>
      <c r="N12" s="19">
        <v>98</v>
      </c>
      <c r="O12" s="18" t="s">
        <v>40</v>
      </c>
      <c r="P12" s="18"/>
      <c r="Q12" s="18" t="s">
        <v>51</v>
      </c>
      <c r="R12" s="18" t="s">
        <v>52</v>
      </c>
      <c r="S12" s="18" t="s">
        <v>97</v>
      </c>
      <c r="T12" s="18" t="s">
        <v>54</v>
      </c>
      <c r="U12" s="13" t="s">
        <v>41</v>
      </c>
      <c r="V12" s="18" t="s">
        <v>98</v>
      </c>
      <c r="W12" s="20"/>
      <c r="X12" s="18"/>
      <c r="Y12" s="18" t="s">
        <v>99</v>
      </c>
      <c r="Z12" s="18" t="s">
        <v>42</v>
      </c>
      <c r="AA12" s="18" t="s">
        <v>58</v>
      </c>
      <c r="AB12" s="18">
        <v>1</v>
      </c>
      <c r="AC12" s="33"/>
      <c r="AD12" s="34">
        <f t="shared" si="0"/>
        <v>0</v>
      </c>
      <c r="AE12" s="34">
        <f t="shared" si="1"/>
        <v>0</v>
      </c>
      <c r="AF12" s="34">
        <f t="shared" si="2"/>
        <v>0</v>
      </c>
      <c r="AG12" s="42">
        <v>43221</v>
      </c>
      <c r="AH12" s="37">
        <v>30</v>
      </c>
      <c r="AI12" s="37"/>
      <c r="AJ12" s="19" t="s">
        <v>100</v>
      </c>
      <c r="AK12" s="19"/>
      <c r="AL12" s="25" t="s">
        <v>60</v>
      </c>
      <c r="AM12" s="24">
        <v>44009</v>
      </c>
      <c r="AN12" s="47" t="s">
        <v>61</v>
      </c>
      <c r="AO12" s="13">
        <v>929938</v>
      </c>
      <c r="AP12" s="19">
        <v>70113.08</v>
      </c>
      <c r="AQ12" s="27" t="s">
        <v>122</v>
      </c>
    </row>
    <row r="13" spans="1:43" s="27" customFormat="1" ht="107.25" customHeight="1" x14ac:dyDescent="0.25">
      <c r="A13" s="44" t="s">
        <v>134</v>
      </c>
      <c r="B13" s="28" t="s">
        <v>101</v>
      </c>
      <c r="C13" s="18" t="s">
        <v>102</v>
      </c>
      <c r="D13" s="18" t="s">
        <v>47</v>
      </c>
      <c r="E13" s="18" t="s">
        <v>48</v>
      </c>
      <c r="F13" s="18" t="s">
        <v>38</v>
      </c>
      <c r="G13" s="18" t="s">
        <v>39</v>
      </c>
      <c r="H13" s="18" t="s">
        <v>49</v>
      </c>
      <c r="I13" s="18">
        <v>80</v>
      </c>
      <c r="J13" s="19">
        <v>1.1000000000000001</v>
      </c>
      <c r="K13" s="18">
        <v>60</v>
      </c>
      <c r="L13" s="18" t="s">
        <v>50</v>
      </c>
      <c r="M13" s="18"/>
      <c r="N13" s="19">
        <v>98</v>
      </c>
      <c r="O13" s="18" t="s">
        <v>40</v>
      </c>
      <c r="P13" s="18"/>
      <c r="Q13" s="18" t="s">
        <v>51</v>
      </c>
      <c r="R13" s="18" t="s">
        <v>52</v>
      </c>
      <c r="S13" s="18" t="s">
        <v>97</v>
      </c>
      <c r="T13" s="18" t="s">
        <v>54</v>
      </c>
      <c r="U13" s="13" t="s">
        <v>41</v>
      </c>
      <c r="V13" s="18" t="s">
        <v>98</v>
      </c>
      <c r="W13" s="20"/>
      <c r="X13" s="18"/>
      <c r="Y13" s="18" t="s">
        <v>99</v>
      </c>
      <c r="Z13" s="18" t="s">
        <v>42</v>
      </c>
      <c r="AA13" s="18" t="s">
        <v>58</v>
      </c>
      <c r="AB13" s="18">
        <v>1</v>
      </c>
      <c r="AC13" s="33"/>
      <c r="AD13" s="34">
        <f t="shared" si="0"/>
        <v>0</v>
      </c>
      <c r="AE13" s="34">
        <f t="shared" si="1"/>
        <v>0</v>
      </c>
      <c r="AF13" s="34">
        <f t="shared" si="2"/>
        <v>0</v>
      </c>
      <c r="AG13" s="42">
        <v>43221</v>
      </c>
      <c r="AH13" s="37">
        <v>30</v>
      </c>
      <c r="AI13" s="37"/>
      <c r="AJ13" s="19" t="s">
        <v>100</v>
      </c>
      <c r="AK13" s="19"/>
      <c r="AL13" s="25" t="s">
        <v>60</v>
      </c>
      <c r="AM13" s="24">
        <v>44009</v>
      </c>
      <c r="AN13" s="47" t="s">
        <v>61</v>
      </c>
      <c r="AO13" s="13">
        <v>929938</v>
      </c>
      <c r="AP13" s="19">
        <v>70113.08</v>
      </c>
      <c r="AQ13" s="27" t="s">
        <v>122</v>
      </c>
    </row>
    <row r="14" spans="1:43" s="27" customFormat="1" ht="107.25" customHeight="1" x14ac:dyDescent="0.25">
      <c r="A14" s="44" t="s">
        <v>135</v>
      </c>
      <c r="B14" s="28" t="s">
        <v>104</v>
      </c>
      <c r="C14" s="18" t="s">
        <v>105</v>
      </c>
      <c r="D14" s="18" t="s">
        <v>68</v>
      </c>
      <c r="E14" s="18" t="s">
        <v>69</v>
      </c>
      <c r="F14" s="18" t="s">
        <v>70</v>
      </c>
      <c r="G14" s="18" t="s">
        <v>71</v>
      </c>
      <c r="H14" s="18" t="s">
        <v>49</v>
      </c>
      <c r="I14" s="18">
        <v>200</v>
      </c>
      <c r="J14" s="19">
        <v>0.35</v>
      </c>
      <c r="K14" s="18">
        <v>148</v>
      </c>
      <c r="L14" s="18" t="s">
        <v>72</v>
      </c>
      <c r="M14" s="18"/>
      <c r="N14" s="19">
        <v>240</v>
      </c>
      <c r="O14" s="18" t="s">
        <v>40</v>
      </c>
      <c r="P14" s="18"/>
      <c r="Q14" s="18" t="s">
        <v>80</v>
      </c>
      <c r="R14" s="18" t="s">
        <v>73</v>
      </c>
      <c r="S14" s="18" t="s">
        <v>44</v>
      </c>
      <c r="T14" s="18" t="s">
        <v>74</v>
      </c>
      <c r="U14" s="13" t="s">
        <v>41</v>
      </c>
      <c r="V14" s="18" t="s">
        <v>106</v>
      </c>
      <c r="W14" s="20"/>
      <c r="X14" s="18"/>
      <c r="Y14" s="18" t="s">
        <v>107</v>
      </c>
      <c r="Z14" s="18" t="s">
        <v>77</v>
      </c>
      <c r="AA14" s="18" t="s">
        <v>58</v>
      </c>
      <c r="AB14" s="18">
        <v>1</v>
      </c>
      <c r="AC14" s="33"/>
      <c r="AD14" s="34">
        <f t="shared" si="0"/>
        <v>0</v>
      </c>
      <c r="AE14" s="34">
        <f t="shared" si="1"/>
        <v>0</v>
      </c>
      <c r="AF14" s="34">
        <f t="shared" si="2"/>
        <v>0</v>
      </c>
      <c r="AG14" s="42">
        <v>43221</v>
      </c>
      <c r="AH14" s="37">
        <v>30</v>
      </c>
      <c r="AI14" s="37"/>
      <c r="AJ14" s="19" t="s">
        <v>108</v>
      </c>
      <c r="AK14" s="19"/>
      <c r="AL14" s="25" t="s">
        <v>109</v>
      </c>
      <c r="AM14" s="24">
        <v>44329</v>
      </c>
      <c r="AN14" s="47" t="s">
        <v>61</v>
      </c>
      <c r="AO14" s="13">
        <v>929954</v>
      </c>
      <c r="AP14" s="19">
        <v>234081.06</v>
      </c>
      <c r="AQ14" s="27" t="s">
        <v>122</v>
      </c>
    </row>
    <row r="15" spans="1:43" s="27" customFormat="1" ht="107.25" customHeight="1" x14ac:dyDescent="0.25">
      <c r="A15" s="44" t="s">
        <v>136</v>
      </c>
      <c r="B15" s="28" t="s">
        <v>110</v>
      </c>
      <c r="C15" s="18" t="s">
        <v>111</v>
      </c>
      <c r="D15" s="18" t="s">
        <v>47</v>
      </c>
      <c r="E15" s="18" t="s">
        <v>87</v>
      </c>
      <c r="F15" s="18" t="s">
        <v>38</v>
      </c>
      <c r="G15" s="18" t="s">
        <v>39</v>
      </c>
      <c r="H15" s="18" t="s">
        <v>49</v>
      </c>
      <c r="I15" s="18">
        <v>50</v>
      </c>
      <c r="J15" s="19">
        <v>1.1000000000000001</v>
      </c>
      <c r="K15" s="18">
        <v>60</v>
      </c>
      <c r="L15" s="18" t="s">
        <v>50</v>
      </c>
      <c r="M15" s="18"/>
      <c r="N15" s="19">
        <v>74</v>
      </c>
      <c r="O15" s="18" t="s">
        <v>40</v>
      </c>
      <c r="P15" s="18"/>
      <c r="Q15" s="18" t="s">
        <v>51</v>
      </c>
      <c r="R15" s="18" t="s">
        <v>43</v>
      </c>
      <c r="S15" s="18" t="s">
        <v>97</v>
      </c>
      <c r="T15" s="18" t="s">
        <v>54</v>
      </c>
      <c r="U15" s="13" t="s">
        <v>41</v>
      </c>
      <c r="V15" s="18" t="s">
        <v>98</v>
      </c>
      <c r="W15" s="20"/>
      <c r="X15" s="18"/>
      <c r="Y15" s="18" t="s">
        <v>103</v>
      </c>
      <c r="Z15" s="18" t="s">
        <v>42</v>
      </c>
      <c r="AA15" s="18" t="s">
        <v>58</v>
      </c>
      <c r="AB15" s="18">
        <v>1</v>
      </c>
      <c r="AC15" s="33"/>
      <c r="AD15" s="34">
        <f t="shared" si="0"/>
        <v>0</v>
      </c>
      <c r="AE15" s="34">
        <f t="shared" si="1"/>
        <v>0</v>
      </c>
      <c r="AF15" s="34">
        <f t="shared" si="2"/>
        <v>0</v>
      </c>
      <c r="AG15" s="42">
        <v>43221</v>
      </c>
      <c r="AH15" s="37">
        <v>30</v>
      </c>
      <c r="AI15" s="37"/>
      <c r="AJ15" s="19" t="s">
        <v>112</v>
      </c>
      <c r="AK15" s="19"/>
      <c r="AL15" s="25" t="s">
        <v>91</v>
      </c>
      <c r="AM15" s="24">
        <v>44009</v>
      </c>
      <c r="AN15" s="47" t="s">
        <v>61</v>
      </c>
      <c r="AO15" s="13">
        <v>929962</v>
      </c>
      <c r="AP15" s="19">
        <v>46165.25</v>
      </c>
      <c r="AQ15" s="27" t="s">
        <v>122</v>
      </c>
    </row>
    <row r="16" spans="1:43" s="27" customFormat="1" ht="107.25" customHeight="1" x14ac:dyDescent="0.25">
      <c r="A16" s="44" t="s">
        <v>137</v>
      </c>
      <c r="B16" s="28" t="s">
        <v>113</v>
      </c>
      <c r="C16" s="18" t="s">
        <v>114</v>
      </c>
      <c r="D16" s="18" t="s">
        <v>47</v>
      </c>
      <c r="E16" s="18" t="s">
        <v>48</v>
      </c>
      <c r="F16" s="18" t="s">
        <v>38</v>
      </c>
      <c r="G16" s="18" t="s">
        <v>39</v>
      </c>
      <c r="H16" s="18" t="s">
        <v>49</v>
      </c>
      <c r="I16" s="18">
        <v>80</v>
      </c>
      <c r="J16" s="19">
        <v>0.3</v>
      </c>
      <c r="K16" s="18">
        <v>60</v>
      </c>
      <c r="L16" s="18" t="s">
        <v>50</v>
      </c>
      <c r="M16" s="18"/>
      <c r="N16" s="19">
        <v>98</v>
      </c>
      <c r="O16" s="18" t="s">
        <v>40</v>
      </c>
      <c r="P16" s="18"/>
      <c r="Q16" s="18" t="s">
        <v>51</v>
      </c>
      <c r="R16" s="18" t="s">
        <v>52</v>
      </c>
      <c r="S16" s="18" t="s">
        <v>97</v>
      </c>
      <c r="T16" s="18" t="s">
        <v>54</v>
      </c>
      <c r="U16" s="13" t="s">
        <v>41</v>
      </c>
      <c r="V16" s="18" t="s">
        <v>98</v>
      </c>
      <c r="W16" s="20"/>
      <c r="X16" s="18"/>
      <c r="Y16" s="18" t="s">
        <v>103</v>
      </c>
      <c r="Z16" s="18" t="s">
        <v>42</v>
      </c>
      <c r="AA16" s="18" t="s">
        <v>58</v>
      </c>
      <c r="AB16" s="18">
        <v>1</v>
      </c>
      <c r="AC16" s="33"/>
      <c r="AD16" s="34">
        <f t="shared" si="0"/>
        <v>0</v>
      </c>
      <c r="AE16" s="34">
        <f t="shared" si="1"/>
        <v>0</v>
      </c>
      <c r="AF16" s="34">
        <f t="shared" si="2"/>
        <v>0</v>
      </c>
      <c r="AG16" s="42">
        <v>43221</v>
      </c>
      <c r="AH16" s="37">
        <v>30</v>
      </c>
      <c r="AI16" s="37"/>
      <c r="AJ16" s="19" t="s">
        <v>112</v>
      </c>
      <c r="AK16" s="19"/>
      <c r="AL16" s="25" t="s">
        <v>60</v>
      </c>
      <c r="AM16" s="24">
        <v>44009</v>
      </c>
      <c r="AN16" s="47" t="s">
        <v>61</v>
      </c>
      <c r="AO16" s="13">
        <v>929938</v>
      </c>
      <c r="AP16" s="19">
        <v>70113.08</v>
      </c>
      <c r="AQ16" s="27" t="s">
        <v>122</v>
      </c>
    </row>
    <row r="17" spans="1:43" s="27" customFormat="1" ht="107.25" customHeight="1" x14ac:dyDescent="0.25">
      <c r="A17" s="44" t="s">
        <v>138</v>
      </c>
      <c r="B17" s="28" t="s">
        <v>115</v>
      </c>
      <c r="C17" s="18" t="s">
        <v>116</v>
      </c>
      <c r="D17" s="18" t="s">
        <v>47</v>
      </c>
      <c r="E17" s="18" t="s">
        <v>48</v>
      </c>
      <c r="F17" s="18" t="s">
        <v>38</v>
      </c>
      <c r="G17" s="18" t="s">
        <v>39</v>
      </c>
      <c r="H17" s="18" t="s">
        <v>49</v>
      </c>
      <c r="I17" s="18">
        <v>80</v>
      </c>
      <c r="J17" s="19">
        <v>1.1000000000000001</v>
      </c>
      <c r="K17" s="18">
        <v>60</v>
      </c>
      <c r="L17" s="18" t="s">
        <v>50</v>
      </c>
      <c r="M17" s="18"/>
      <c r="N17" s="19">
        <v>98</v>
      </c>
      <c r="O17" s="18" t="s">
        <v>40</v>
      </c>
      <c r="P17" s="18"/>
      <c r="Q17" s="18" t="s">
        <v>51</v>
      </c>
      <c r="R17" s="18" t="s">
        <v>43</v>
      </c>
      <c r="S17" s="18" t="s">
        <v>97</v>
      </c>
      <c r="T17" s="18" t="s">
        <v>54</v>
      </c>
      <c r="U17" s="13" t="s">
        <v>41</v>
      </c>
      <c r="V17" s="18" t="s">
        <v>98</v>
      </c>
      <c r="W17" s="20"/>
      <c r="X17" s="18"/>
      <c r="Y17" s="18" t="s">
        <v>103</v>
      </c>
      <c r="Z17" s="18" t="s">
        <v>42</v>
      </c>
      <c r="AA17" s="18" t="s">
        <v>58</v>
      </c>
      <c r="AB17" s="18">
        <v>1</v>
      </c>
      <c r="AC17" s="33"/>
      <c r="AD17" s="34">
        <f t="shared" si="0"/>
        <v>0</v>
      </c>
      <c r="AE17" s="34">
        <f t="shared" si="1"/>
        <v>0</v>
      </c>
      <c r="AF17" s="34">
        <f t="shared" si="2"/>
        <v>0</v>
      </c>
      <c r="AG17" s="42">
        <v>43221</v>
      </c>
      <c r="AH17" s="37">
        <v>30</v>
      </c>
      <c r="AI17" s="37"/>
      <c r="AJ17" s="19" t="s">
        <v>112</v>
      </c>
      <c r="AK17" s="19"/>
      <c r="AL17" s="25" t="s">
        <v>117</v>
      </c>
      <c r="AM17" s="24">
        <v>44009</v>
      </c>
      <c r="AN17" s="47" t="s">
        <v>61</v>
      </c>
      <c r="AO17" s="13">
        <v>929938</v>
      </c>
      <c r="AP17" s="19">
        <v>70113.08</v>
      </c>
      <c r="AQ17" s="27" t="s">
        <v>122</v>
      </c>
    </row>
    <row r="18" spans="1:43" s="27" customFormat="1" ht="109.5" customHeight="1" x14ac:dyDescent="0.25">
      <c r="A18" s="61" t="s">
        <v>139</v>
      </c>
      <c r="B18" s="62" t="s">
        <v>118</v>
      </c>
      <c r="C18" s="63" t="s">
        <v>119</v>
      </c>
      <c r="D18" s="63" t="s">
        <v>47</v>
      </c>
      <c r="E18" s="63" t="s">
        <v>87</v>
      </c>
      <c r="F18" s="63" t="s">
        <v>38</v>
      </c>
      <c r="G18" s="63" t="s">
        <v>39</v>
      </c>
      <c r="H18" s="63" t="s">
        <v>49</v>
      </c>
      <c r="I18" s="63">
        <v>50</v>
      </c>
      <c r="J18" s="64">
        <v>0.3</v>
      </c>
      <c r="K18" s="63">
        <v>60</v>
      </c>
      <c r="L18" s="63" t="s">
        <v>50</v>
      </c>
      <c r="M18" s="63"/>
      <c r="N18" s="64">
        <v>74</v>
      </c>
      <c r="O18" s="63" t="s">
        <v>40</v>
      </c>
      <c r="P18" s="63"/>
      <c r="Q18" s="63" t="s">
        <v>51</v>
      </c>
      <c r="R18" s="63" t="s">
        <v>52</v>
      </c>
      <c r="S18" s="63" t="s">
        <v>97</v>
      </c>
      <c r="T18" s="63" t="s">
        <v>54</v>
      </c>
      <c r="U18" s="65" t="s">
        <v>41</v>
      </c>
      <c r="V18" s="63" t="s">
        <v>98</v>
      </c>
      <c r="W18" s="66"/>
      <c r="X18" s="63"/>
      <c r="Y18" s="63" t="s">
        <v>103</v>
      </c>
      <c r="Z18" s="63" t="s">
        <v>42</v>
      </c>
      <c r="AA18" s="63" t="s">
        <v>58</v>
      </c>
      <c r="AB18" s="63">
        <v>1</v>
      </c>
      <c r="AC18" s="67"/>
      <c r="AD18" s="68">
        <f t="shared" si="0"/>
        <v>0</v>
      </c>
      <c r="AE18" s="68">
        <f t="shared" si="1"/>
        <v>0</v>
      </c>
      <c r="AF18" s="68">
        <f t="shared" si="2"/>
        <v>0</v>
      </c>
      <c r="AG18" s="69">
        <v>43221</v>
      </c>
      <c r="AH18" s="70">
        <v>30</v>
      </c>
      <c r="AI18" s="70"/>
      <c r="AJ18" s="64" t="s">
        <v>112</v>
      </c>
      <c r="AK18" s="64"/>
      <c r="AL18" s="71" t="s">
        <v>88</v>
      </c>
      <c r="AM18" s="72">
        <v>44009</v>
      </c>
      <c r="AN18" s="73" t="s">
        <v>61</v>
      </c>
      <c r="AO18" s="13">
        <v>929962</v>
      </c>
      <c r="AP18" s="19">
        <v>46165.25</v>
      </c>
      <c r="AQ18" s="27" t="s">
        <v>122</v>
      </c>
    </row>
    <row r="19" spans="1:43" s="27" customFormat="1" x14ac:dyDescent="0.25">
      <c r="A19" s="21"/>
      <c r="B19" s="21"/>
      <c r="C19" s="21"/>
      <c r="D19" s="21"/>
      <c r="E19" s="21"/>
      <c r="F19" s="22"/>
      <c r="G19" s="22"/>
      <c r="H19" s="22"/>
      <c r="I19" s="22"/>
      <c r="J19" s="22"/>
      <c r="K19" s="22"/>
      <c r="L19" s="22"/>
      <c r="M19" s="22"/>
      <c r="N19" s="23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35">
        <f>SUM(AB5:AB18)</f>
        <v>14</v>
      </c>
      <c r="AC19" s="23"/>
      <c r="AD19" s="23"/>
      <c r="AE19" s="23"/>
      <c r="AF19" s="23">
        <f>SUM(AF5:AF18)</f>
        <v>0</v>
      </c>
      <c r="AG19" s="38"/>
      <c r="AH19" s="38"/>
      <c r="AI19" s="38"/>
      <c r="AJ19" s="22"/>
      <c r="AK19" s="22"/>
      <c r="AL19" s="29"/>
      <c r="AM19" s="22"/>
      <c r="AN19" s="21"/>
      <c r="AO19" s="30"/>
      <c r="AP19" s="23"/>
    </row>
    <row r="20" spans="1:43" s="27" customFormat="1" x14ac:dyDescent="0.25">
      <c r="A20" s="16"/>
      <c r="B20" s="16"/>
      <c r="C20" s="16"/>
      <c r="D20" s="16"/>
      <c r="E20" s="16"/>
      <c r="F20" s="15"/>
      <c r="G20" s="15"/>
      <c r="H20" s="15"/>
      <c r="I20" s="15"/>
      <c r="J20" s="15"/>
      <c r="K20" s="15"/>
      <c r="L20" s="15"/>
      <c r="M20" s="15"/>
      <c r="N20" s="17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7"/>
      <c r="AD20" s="17"/>
      <c r="AE20" s="17"/>
      <c r="AF20" s="17"/>
      <c r="AG20" s="17"/>
      <c r="AH20" s="17"/>
      <c r="AI20" s="17"/>
      <c r="AJ20" s="15"/>
      <c r="AK20" s="15"/>
      <c r="AL20" s="31"/>
      <c r="AM20" s="15"/>
      <c r="AN20" s="16"/>
    </row>
    <row r="21" spans="1:43" s="27" customFormat="1" x14ac:dyDescent="0.25">
      <c r="A21" s="16"/>
      <c r="B21" s="16"/>
      <c r="C21" s="16"/>
      <c r="D21" s="16"/>
      <c r="E21" s="16"/>
      <c r="F21" s="15"/>
      <c r="G21" s="15"/>
      <c r="H21" s="15"/>
      <c r="I21" s="15"/>
      <c r="J21" s="15"/>
      <c r="K21" s="15"/>
      <c r="L21" s="15"/>
      <c r="M21" s="15"/>
      <c r="N21" s="17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7"/>
      <c r="AD21" s="17"/>
      <c r="AE21" s="17"/>
      <c r="AF21" s="17"/>
      <c r="AG21" s="17"/>
      <c r="AH21" s="17"/>
      <c r="AI21" s="17"/>
      <c r="AJ21" s="15"/>
      <c r="AK21" s="15"/>
      <c r="AL21" s="31"/>
      <c r="AM21" s="15"/>
      <c r="AN21" s="16"/>
    </row>
    <row r="22" spans="1:43" s="27" customFormat="1" ht="36" customHeight="1" x14ac:dyDescent="0.25">
      <c r="A22" s="16"/>
      <c r="B22" s="75" t="s">
        <v>120</v>
      </c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31"/>
      <c r="AM22" s="15"/>
      <c r="AN22" s="16"/>
    </row>
    <row r="23" spans="1:43" s="27" customFormat="1" x14ac:dyDescent="0.25">
      <c r="A23" s="16"/>
      <c r="B23" s="16"/>
      <c r="C23" s="16"/>
      <c r="D23" s="16"/>
      <c r="E23" s="16"/>
      <c r="F23" s="15"/>
      <c r="G23" s="15"/>
      <c r="H23" s="15"/>
      <c r="I23" s="15"/>
      <c r="J23" s="15"/>
      <c r="K23" s="15"/>
      <c r="L23" s="15"/>
      <c r="M23" s="15"/>
      <c r="N23" s="17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7"/>
      <c r="AD23" s="17"/>
      <c r="AE23" s="17"/>
      <c r="AF23" s="17"/>
      <c r="AG23" s="17"/>
      <c r="AH23" s="17"/>
      <c r="AI23" s="17"/>
      <c r="AJ23" s="15"/>
      <c r="AK23" s="15"/>
      <c r="AL23" s="31"/>
      <c r="AM23" s="15"/>
      <c r="AN23" s="16"/>
    </row>
    <row r="24" spans="1:43" s="27" customFormat="1" x14ac:dyDescent="0.25">
      <c r="A24" s="16"/>
      <c r="B24" s="16"/>
      <c r="C24" s="32"/>
      <c r="D24" s="16"/>
      <c r="E24" s="16"/>
      <c r="F24" s="15"/>
      <c r="G24" s="15"/>
      <c r="H24" s="15"/>
      <c r="I24" s="15"/>
      <c r="J24" s="15"/>
      <c r="K24" s="15"/>
      <c r="L24" s="15"/>
      <c r="M24" s="15"/>
      <c r="N24" s="17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7"/>
      <c r="AD24" s="17"/>
      <c r="AE24" s="17"/>
      <c r="AF24" s="17"/>
      <c r="AG24" s="17"/>
      <c r="AH24" s="17"/>
      <c r="AI24" s="17"/>
      <c r="AJ24" s="15"/>
      <c r="AK24" s="15"/>
      <c r="AL24" s="31"/>
      <c r="AM24" s="15"/>
      <c r="AN24" s="16"/>
    </row>
    <row r="25" spans="1:43" s="27" customFormat="1" x14ac:dyDescent="0.25">
      <c r="A25" s="16"/>
      <c r="B25" s="16"/>
      <c r="C25" s="16"/>
      <c r="D25" s="16"/>
      <c r="E25" s="16"/>
      <c r="F25" s="15"/>
      <c r="G25" s="15"/>
      <c r="H25" s="15"/>
      <c r="I25" s="15"/>
      <c r="J25" s="15"/>
      <c r="K25" s="15"/>
      <c r="L25" s="15"/>
      <c r="M25" s="15"/>
      <c r="N25" s="17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7"/>
      <c r="AD25" s="17"/>
      <c r="AE25" s="17"/>
      <c r="AF25" s="17"/>
      <c r="AG25" s="17"/>
      <c r="AH25" s="17"/>
      <c r="AI25" s="17"/>
      <c r="AJ25" s="15"/>
      <c r="AK25" s="15"/>
      <c r="AL25" s="31"/>
      <c r="AM25" s="15"/>
      <c r="AN25" s="16"/>
    </row>
    <row r="26" spans="1:43" s="27" customFormat="1" x14ac:dyDescent="0.25">
      <c r="A26" s="16"/>
      <c r="B26" s="16"/>
      <c r="C26" s="16"/>
      <c r="D26" s="16"/>
      <c r="E26" s="16"/>
      <c r="F26" s="15"/>
      <c r="G26" s="15"/>
      <c r="H26" s="15"/>
      <c r="I26" s="15"/>
      <c r="J26" s="15"/>
      <c r="K26" s="15"/>
      <c r="L26" s="15"/>
      <c r="M26" s="15"/>
      <c r="N26" s="17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7"/>
      <c r="AD26" s="17"/>
      <c r="AE26" s="17"/>
      <c r="AF26" s="17"/>
      <c r="AG26" s="17"/>
      <c r="AH26" s="17"/>
      <c r="AI26" s="17"/>
      <c r="AJ26" s="15"/>
      <c r="AK26" s="15"/>
      <c r="AL26" s="31"/>
      <c r="AM26" s="15"/>
      <c r="AN26" s="16"/>
    </row>
    <row r="27" spans="1:43" s="27" customFormat="1" x14ac:dyDescent="0.25">
      <c r="A27" s="16"/>
      <c r="B27" s="16"/>
      <c r="C27" s="16"/>
      <c r="D27" s="16"/>
      <c r="E27" s="16"/>
      <c r="F27" s="15"/>
      <c r="G27" s="15"/>
      <c r="H27" s="15"/>
      <c r="I27" s="15"/>
      <c r="J27" s="15"/>
      <c r="K27" s="15"/>
      <c r="L27" s="15"/>
      <c r="M27" s="15"/>
      <c r="N27" s="17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7"/>
      <c r="AD27" s="17"/>
      <c r="AE27" s="17"/>
      <c r="AF27" s="17"/>
      <c r="AG27" s="17"/>
      <c r="AH27" s="17"/>
      <c r="AI27" s="17"/>
      <c r="AJ27" s="15"/>
      <c r="AK27" s="15"/>
      <c r="AL27" s="31"/>
      <c r="AM27" s="15"/>
      <c r="AN27" s="16"/>
    </row>
    <row r="28" spans="1:43" s="27" customFormat="1" x14ac:dyDescent="0.25">
      <c r="A28" s="16"/>
      <c r="B28" s="16"/>
      <c r="C28" s="16"/>
      <c r="D28" s="16"/>
      <c r="E28" s="16"/>
      <c r="F28" s="15"/>
      <c r="G28" s="15"/>
      <c r="H28" s="15"/>
      <c r="I28" s="15"/>
      <c r="J28" s="15"/>
      <c r="K28" s="15"/>
      <c r="L28" s="15"/>
      <c r="M28" s="15"/>
      <c r="N28" s="17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7"/>
      <c r="AD28" s="17"/>
      <c r="AE28" s="17"/>
      <c r="AF28" s="17"/>
      <c r="AG28" s="17"/>
      <c r="AH28" s="17"/>
      <c r="AI28" s="17"/>
      <c r="AJ28" s="15"/>
      <c r="AK28" s="15"/>
      <c r="AL28" s="31"/>
      <c r="AM28" s="15"/>
      <c r="AN28" s="16"/>
    </row>
    <row r="29" spans="1:43" s="27" customFormat="1" x14ac:dyDescent="0.25">
      <c r="A29" s="3"/>
      <c r="B29" s="3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4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4"/>
      <c r="AD29" s="4"/>
      <c r="AE29" s="4"/>
      <c r="AF29" s="4"/>
      <c r="AG29" s="4"/>
      <c r="AH29" s="4"/>
      <c r="AI29" s="4"/>
      <c r="AJ29" s="2"/>
      <c r="AK29" s="2"/>
      <c r="AL29" s="8"/>
      <c r="AM29" s="2"/>
      <c r="AN29" s="3"/>
    </row>
    <row r="30" spans="1:43" s="27" customFormat="1" x14ac:dyDescent="0.25">
      <c r="A30" s="3"/>
      <c r="B30" s="3"/>
      <c r="C30" s="3"/>
      <c r="D30" s="3"/>
      <c r="E30" s="3"/>
      <c r="F30" s="2"/>
      <c r="G30" s="2"/>
      <c r="H30" s="2"/>
      <c r="I30" s="2"/>
      <c r="J30" s="2"/>
      <c r="K30" s="2"/>
      <c r="L30" s="2"/>
      <c r="M30" s="2"/>
      <c r="N30" s="4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4"/>
      <c r="AD30" s="4"/>
      <c r="AE30" s="4"/>
      <c r="AF30" s="4"/>
      <c r="AG30" s="4"/>
      <c r="AH30" s="4"/>
      <c r="AI30" s="4"/>
      <c r="AJ30" s="2"/>
      <c r="AK30" s="2"/>
      <c r="AL30" s="8"/>
      <c r="AM30" s="2"/>
      <c r="AN30" s="3"/>
    </row>
    <row r="31" spans="1:43" s="27" customFormat="1" x14ac:dyDescent="0.25">
      <c r="A31" s="3"/>
      <c r="B31" s="3"/>
      <c r="C31" s="3"/>
      <c r="D31" s="3"/>
      <c r="E31" s="3"/>
      <c r="F31" s="2"/>
      <c r="G31" s="2"/>
      <c r="H31" s="2"/>
      <c r="I31" s="2"/>
      <c r="J31" s="2"/>
      <c r="K31" s="2"/>
      <c r="L31" s="2"/>
      <c r="M31" s="2"/>
      <c r="N31" s="4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4"/>
      <c r="AD31" s="4"/>
      <c r="AE31" s="4"/>
      <c r="AF31" s="4"/>
      <c r="AG31" s="4"/>
      <c r="AH31" s="4"/>
      <c r="AI31" s="4"/>
      <c r="AJ31" s="2"/>
      <c r="AK31" s="2"/>
      <c r="AL31" s="8"/>
      <c r="AM31" s="2"/>
      <c r="AN31" s="3"/>
    </row>
    <row r="32" spans="1:43" s="27" customFormat="1" x14ac:dyDescent="0.25">
      <c r="A32" s="3"/>
      <c r="B32" s="3"/>
      <c r="C32" s="3"/>
      <c r="D32" s="3"/>
      <c r="E32" s="3"/>
      <c r="F32" s="2"/>
      <c r="G32" s="2"/>
      <c r="H32" s="2"/>
      <c r="I32" s="2"/>
      <c r="J32" s="2"/>
      <c r="K32" s="2"/>
      <c r="L32" s="2"/>
      <c r="M32" s="2"/>
      <c r="N32" s="4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4"/>
      <c r="AD32" s="4"/>
      <c r="AE32" s="4"/>
      <c r="AF32" s="4"/>
      <c r="AG32" s="4"/>
      <c r="AH32" s="4"/>
      <c r="AI32" s="4"/>
      <c r="AJ32" s="2"/>
      <c r="AK32" s="2"/>
      <c r="AL32" s="8"/>
      <c r="AM32" s="2"/>
      <c r="AN32" s="3"/>
    </row>
    <row r="33" spans="1:40" s="27" customFormat="1" x14ac:dyDescent="0.25">
      <c r="A33" s="3"/>
      <c r="B33" s="3"/>
      <c r="C33" s="3"/>
      <c r="D33" s="3"/>
      <c r="E33" s="3"/>
      <c r="F33" s="2"/>
      <c r="G33" s="2"/>
      <c r="H33" s="2"/>
      <c r="I33" s="2"/>
      <c r="J33" s="2"/>
      <c r="K33" s="2"/>
      <c r="L33" s="2"/>
      <c r="M33" s="2"/>
      <c r="N33" s="4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4"/>
      <c r="AD33" s="4"/>
      <c r="AE33" s="4"/>
      <c r="AF33" s="4"/>
      <c r="AG33" s="4"/>
      <c r="AH33" s="4"/>
      <c r="AI33" s="4"/>
      <c r="AJ33" s="2"/>
      <c r="AK33" s="2"/>
      <c r="AL33" s="8"/>
      <c r="AM33" s="2"/>
      <c r="AN33" s="3"/>
    </row>
    <row r="34" spans="1:40" s="27" customFormat="1" x14ac:dyDescent="0.25">
      <c r="A34" s="3"/>
      <c r="B34" s="3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4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4"/>
      <c r="AD34" s="4"/>
      <c r="AE34" s="4"/>
      <c r="AF34" s="4"/>
      <c r="AG34" s="4"/>
      <c r="AH34" s="4"/>
      <c r="AI34" s="4"/>
      <c r="AJ34" s="2"/>
      <c r="AK34" s="2"/>
      <c r="AL34" s="8"/>
      <c r="AM34" s="2"/>
      <c r="AN34" s="3"/>
    </row>
    <row r="35" spans="1:40" s="27" customFormat="1" x14ac:dyDescent="0.25">
      <c r="A35" s="3"/>
      <c r="B35" s="3"/>
      <c r="C35" s="3"/>
      <c r="D35" s="3"/>
      <c r="E35" s="3"/>
      <c r="F35" s="2"/>
      <c r="G35" s="2"/>
      <c r="H35" s="2"/>
      <c r="I35" s="2"/>
      <c r="J35" s="2"/>
      <c r="K35" s="2"/>
      <c r="L35" s="2"/>
      <c r="M35" s="2"/>
      <c r="N35" s="4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4"/>
      <c r="AD35" s="4"/>
      <c r="AE35" s="4"/>
      <c r="AF35" s="4"/>
      <c r="AG35" s="4"/>
      <c r="AH35" s="4"/>
      <c r="AI35" s="4"/>
      <c r="AJ35" s="2"/>
      <c r="AK35" s="2"/>
      <c r="AL35" s="8"/>
      <c r="AM35" s="2"/>
      <c r="AN35" s="3"/>
    </row>
    <row r="36" spans="1:40" s="27" customFormat="1" x14ac:dyDescent="0.25">
      <c r="A36" s="3"/>
      <c r="B36" s="3"/>
      <c r="C36" s="3"/>
      <c r="D36" s="3"/>
      <c r="E36" s="3"/>
      <c r="F36" s="2"/>
      <c r="G36" s="2"/>
      <c r="H36" s="2"/>
      <c r="I36" s="2"/>
      <c r="J36" s="2"/>
      <c r="K36" s="2"/>
      <c r="L36" s="2"/>
      <c r="M36" s="2"/>
      <c r="N36" s="4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4"/>
      <c r="AD36" s="4"/>
      <c r="AE36" s="4"/>
      <c r="AF36" s="4"/>
      <c r="AG36" s="4"/>
      <c r="AH36" s="4"/>
      <c r="AI36" s="4"/>
      <c r="AJ36" s="2"/>
      <c r="AK36" s="2"/>
      <c r="AL36" s="8"/>
      <c r="AM36" s="2"/>
      <c r="AN36" s="3"/>
    </row>
    <row r="37" spans="1:40" s="27" customFormat="1" x14ac:dyDescent="0.25">
      <c r="A37" s="3"/>
      <c r="B37" s="3"/>
      <c r="C37" s="3"/>
      <c r="D37" s="3"/>
      <c r="E37" s="3"/>
      <c r="F37" s="2"/>
      <c r="G37" s="2"/>
      <c r="H37" s="2"/>
      <c r="I37" s="2"/>
      <c r="J37" s="2"/>
      <c r="K37" s="2"/>
      <c r="L37" s="2"/>
      <c r="M37" s="2"/>
      <c r="N37" s="4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4"/>
      <c r="AD37" s="4"/>
      <c r="AE37" s="4"/>
      <c r="AF37" s="4"/>
      <c r="AG37" s="4"/>
      <c r="AH37" s="4"/>
      <c r="AI37" s="4"/>
      <c r="AJ37" s="2"/>
      <c r="AK37" s="2"/>
      <c r="AL37" s="8"/>
      <c r="AM37" s="2"/>
      <c r="AN37" s="3"/>
    </row>
    <row r="38" spans="1:40" s="27" customFormat="1" x14ac:dyDescent="0.25">
      <c r="A38" s="3"/>
      <c r="B38" s="3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4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4"/>
      <c r="AD38" s="4"/>
      <c r="AE38" s="4"/>
      <c r="AF38" s="4"/>
      <c r="AG38" s="4"/>
      <c r="AH38" s="4"/>
      <c r="AI38" s="4"/>
      <c r="AJ38" s="2"/>
      <c r="AK38" s="2"/>
      <c r="AL38" s="8"/>
      <c r="AM38" s="2"/>
      <c r="AN38" s="3"/>
    </row>
    <row r="39" spans="1:40" s="27" customFormat="1" x14ac:dyDescent="0.25">
      <c r="A39" s="3"/>
      <c r="B39" s="3"/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4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4"/>
      <c r="AD39" s="4"/>
      <c r="AE39" s="4"/>
      <c r="AF39" s="4"/>
      <c r="AG39" s="4"/>
      <c r="AH39" s="4"/>
      <c r="AI39" s="4"/>
      <c r="AJ39" s="2"/>
      <c r="AK39" s="2"/>
      <c r="AL39" s="8"/>
      <c r="AM39" s="2"/>
      <c r="AN39" s="3"/>
    </row>
    <row r="40" spans="1:40" s="27" customFormat="1" x14ac:dyDescent="0.25">
      <c r="A40" s="3"/>
      <c r="B40" s="3"/>
      <c r="C40" s="3"/>
      <c r="D40" s="3"/>
      <c r="E40" s="3"/>
      <c r="F40" s="2"/>
      <c r="G40" s="2"/>
      <c r="H40" s="2"/>
      <c r="I40" s="2"/>
      <c r="J40" s="2"/>
      <c r="K40" s="2"/>
      <c r="L40" s="2"/>
      <c r="M40" s="2"/>
      <c r="N40" s="4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4"/>
      <c r="AD40" s="4"/>
      <c r="AE40" s="4"/>
      <c r="AF40" s="4"/>
      <c r="AG40" s="4"/>
      <c r="AH40" s="4"/>
      <c r="AI40" s="4"/>
      <c r="AJ40" s="2"/>
      <c r="AK40" s="2"/>
      <c r="AL40" s="8"/>
      <c r="AM40" s="2"/>
      <c r="AN40" s="3"/>
    </row>
    <row r="41" spans="1:40" s="27" customFormat="1" x14ac:dyDescent="0.25">
      <c r="A41" s="3"/>
      <c r="B41" s="3"/>
      <c r="C41" s="3"/>
      <c r="D41" s="3"/>
      <c r="E41" s="3"/>
      <c r="F41" s="2"/>
      <c r="G41" s="2"/>
      <c r="H41" s="2"/>
      <c r="I41" s="2"/>
      <c r="J41" s="2"/>
      <c r="K41" s="2"/>
      <c r="L41" s="2"/>
      <c r="M41" s="2"/>
      <c r="N41" s="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4"/>
      <c r="AD41" s="4"/>
      <c r="AE41" s="4"/>
      <c r="AF41" s="4"/>
      <c r="AG41" s="4"/>
      <c r="AH41" s="4"/>
      <c r="AI41" s="4"/>
      <c r="AJ41" s="2"/>
      <c r="AK41" s="2"/>
      <c r="AL41" s="8"/>
      <c r="AM41" s="2"/>
      <c r="AN41" s="3"/>
    </row>
    <row r="42" spans="1:40" s="27" customFormat="1" x14ac:dyDescent="0.25">
      <c r="A42" s="3"/>
      <c r="B42" s="3"/>
      <c r="C42" s="3"/>
      <c r="D42" s="3"/>
      <c r="E42" s="3"/>
      <c r="F42" s="2"/>
      <c r="G42" s="2"/>
      <c r="H42" s="2"/>
      <c r="I42" s="2"/>
      <c r="J42" s="2"/>
      <c r="K42" s="2"/>
      <c r="L42" s="2"/>
      <c r="M42" s="2"/>
      <c r="N42" s="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4"/>
      <c r="AD42" s="4"/>
      <c r="AE42" s="4"/>
      <c r="AF42" s="4"/>
      <c r="AG42" s="4"/>
      <c r="AH42" s="4"/>
      <c r="AI42" s="4"/>
      <c r="AJ42" s="2"/>
      <c r="AK42" s="2"/>
      <c r="AL42" s="8"/>
      <c r="AM42" s="2"/>
      <c r="AN42" s="3"/>
    </row>
    <row r="43" spans="1:40" s="27" customFormat="1" x14ac:dyDescent="0.25">
      <c r="A43" s="3"/>
      <c r="B43" s="3"/>
      <c r="C43" s="3"/>
      <c r="D43" s="3"/>
      <c r="E43" s="3"/>
      <c r="F43" s="2"/>
      <c r="G43" s="2"/>
      <c r="H43" s="2"/>
      <c r="I43" s="2"/>
      <c r="J43" s="2"/>
      <c r="K43" s="2"/>
      <c r="L43" s="2"/>
      <c r="M43" s="2"/>
      <c r="N43" s="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4"/>
      <c r="AD43" s="4"/>
      <c r="AE43" s="4"/>
      <c r="AF43" s="4"/>
      <c r="AG43" s="4"/>
      <c r="AH43" s="4"/>
      <c r="AI43" s="4"/>
      <c r="AJ43" s="2"/>
      <c r="AK43" s="2"/>
      <c r="AL43" s="8"/>
      <c r="AM43" s="2"/>
      <c r="AN43" s="3"/>
    </row>
    <row r="44" spans="1:40" s="27" customFormat="1" x14ac:dyDescent="0.25">
      <c r="A44" s="3"/>
      <c r="B44" s="3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4"/>
      <c r="AD44" s="4"/>
      <c r="AE44" s="4"/>
      <c r="AF44" s="4"/>
      <c r="AG44" s="4"/>
      <c r="AH44" s="4"/>
      <c r="AI44" s="4"/>
      <c r="AJ44" s="2"/>
      <c r="AK44" s="2"/>
      <c r="AL44" s="8"/>
      <c r="AM44" s="2"/>
      <c r="AN44" s="3"/>
    </row>
    <row r="45" spans="1:40" s="27" customFormat="1" x14ac:dyDescent="0.25">
      <c r="A45" s="3"/>
      <c r="B45" s="3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4"/>
      <c r="AD45" s="4"/>
      <c r="AE45" s="4"/>
      <c r="AF45" s="4"/>
      <c r="AG45" s="4"/>
      <c r="AH45" s="4"/>
      <c r="AI45" s="4"/>
      <c r="AJ45" s="2"/>
      <c r="AK45" s="2"/>
      <c r="AL45" s="8"/>
      <c r="AM45" s="2"/>
      <c r="AN45" s="3"/>
    </row>
    <row r="46" spans="1:40" s="27" customFormat="1" x14ac:dyDescent="0.25">
      <c r="A46" s="3"/>
      <c r="B46" s="3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4"/>
      <c r="AD46" s="4"/>
      <c r="AE46" s="4"/>
      <c r="AF46" s="4"/>
      <c r="AG46" s="4"/>
      <c r="AH46" s="4"/>
      <c r="AI46" s="4"/>
      <c r="AJ46" s="2"/>
      <c r="AK46" s="2"/>
      <c r="AL46" s="8"/>
      <c r="AM46" s="2"/>
      <c r="AN46" s="3"/>
    </row>
    <row r="47" spans="1:40" s="27" customFormat="1" x14ac:dyDescent="0.25">
      <c r="A47" s="3"/>
      <c r="B47" s="3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4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4"/>
      <c r="AD47" s="4"/>
      <c r="AE47" s="4"/>
      <c r="AF47" s="4"/>
      <c r="AG47" s="4"/>
      <c r="AH47" s="4"/>
      <c r="AI47" s="4"/>
      <c r="AJ47" s="2"/>
      <c r="AK47" s="2"/>
      <c r="AL47" s="8"/>
      <c r="AM47" s="2"/>
      <c r="AN47" s="3"/>
    </row>
    <row r="48" spans="1:40" s="27" customFormat="1" x14ac:dyDescent="0.25">
      <c r="A48" s="3"/>
      <c r="B48" s="3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4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4"/>
      <c r="AD48" s="4"/>
      <c r="AE48" s="4"/>
      <c r="AF48" s="4"/>
      <c r="AG48" s="4"/>
      <c r="AH48" s="4"/>
      <c r="AI48" s="4"/>
      <c r="AJ48" s="2"/>
      <c r="AK48" s="2"/>
      <c r="AL48" s="8"/>
      <c r="AM48" s="2"/>
      <c r="AN48" s="3"/>
    </row>
    <row r="49" spans="1:40" s="27" customFormat="1" x14ac:dyDescent="0.25">
      <c r="A49" s="3"/>
      <c r="B49" s="3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4"/>
      <c r="AD49" s="4"/>
      <c r="AE49" s="4"/>
      <c r="AF49" s="4"/>
      <c r="AG49" s="4"/>
      <c r="AH49" s="4"/>
      <c r="AI49" s="4"/>
      <c r="AJ49" s="2"/>
      <c r="AK49" s="2"/>
      <c r="AL49" s="8"/>
      <c r="AM49" s="2"/>
      <c r="AN49" s="3"/>
    </row>
  </sheetData>
  <mergeCells count="2">
    <mergeCell ref="A2:AN2"/>
    <mergeCell ref="B22:AK22"/>
  </mergeCells>
  <phoneticPr fontId="0" type="noConversion"/>
  <pageMargins left="0.23622047244094491" right="0.11" top="0.72" bottom="0.39370078740157483" header="0.46" footer="0.19685039370078741"/>
  <pageSetup paperSize="9" scale="12" fitToHeight="0" orientation="landscape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Лист1</vt:lpstr>
      <vt:lpstr>Лист2</vt:lpstr>
      <vt:lpstr>Лист1!Заголовки_для_печати</vt:lpstr>
      <vt:lpstr>Лист1!Область_печати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7042</dc:creator>
  <cp:lastModifiedBy>Антон Васильев</cp:lastModifiedBy>
  <cp:lastPrinted>2011-12-15T11:56:04Z</cp:lastPrinted>
  <dcterms:created xsi:type="dcterms:W3CDTF">2009-07-03T06:40:27Z</dcterms:created>
  <dcterms:modified xsi:type="dcterms:W3CDTF">2018-07-11T16:21:35Z</dcterms:modified>
</cp:coreProperties>
</file>