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0" yWindow="0" windowWidth="23040" windowHeight="9192"/>
  </bookViews>
  <sheets>
    <sheet name="Гладкая-клап пневмоприв" sheetId="1" r:id="rId1"/>
  </sheets>
  <definedNames>
    <definedName name="_xlnm._FilterDatabase" localSheetId="0" hidden="1">'Гладкая-клап пневмоприв'!$A$3:$AV$18</definedName>
    <definedName name="DataRange" localSheetId="0">'Гладкая-клап пневмоприв'!#REF!</definedName>
    <definedName name="_xlnm.Print_Titles" localSheetId="0">'Гладкая-клап пневмоприв'!$2:$3</definedName>
    <definedName name="_xlnm.Print_Area" localSheetId="0">'Гладкая-клап пневмоприв'!$A$1:$AQ$61</definedName>
  </definedNames>
  <calcPr calcId="162913" fullCalcOnLoad="1"/>
</workbook>
</file>

<file path=xl/calcChain.xml><?xml version="1.0" encoding="utf-8"?>
<calcChain xmlns="http://schemas.openxmlformats.org/spreadsheetml/2006/main">
  <c r="AG5" i="1" l="1"/>
  <c r="AG6" i="1"/>
  <c r="AG7" i="1"/>
  <c r="AG8" i="1"/>
  <c r="AG11" i="1"/>
  <c r="AG12" i="1"/>
  <c r="AG13" i="1"/>
  <c r="AG14" i="1"/>
  <c r="AG15" i="1"/>
  <c r="AG16" i="1"/>
  <c r="AG17" i="1"/>
  <c r="AG4" i="1"/>
  <c r="AB18" i="1"/>
  <c r="AD17" i="1"/>
  <c r="AE17" i="1"/>
  <c r="AF17" i="1"/>
  <c r="AI17" i="1"/>
  <c r="AD16" i="1"/>
  <c r="AE16" i="1"/>
  <c r="AD15" i="1"/>
  <c r="AE15" i="1"/>
  <c r="AF15" i="1"/>
  <c r="AI15" i="1"/>
  <c r="AD14" i="1"/>
  <c r="AE14" i="1"/>
  <c r="AF14" i="1"/>
  <c r="AI14" i="1"/>
  <c r="AD13" i="1"/>
  <c r="AE13" i="1"/>
  <c r="AF13" i="1"/>
  <c r="AI13" i="1"/>
  <c r="AD12" i="1"/>
  <c r="AE12" i="1"/>
  <c r="AF12" i="1"/>
  <c r="AI12" i="1"/>
  <c r="AD11" i="1"/>
  <c r="AE11" i="1"/>
  <c r="AF11" i="1"/>
  <c r="AI11" i="1"/>
  <c r="AD10" i="1"/>
  <c r="AD9" i="1"/>
  <c r="AE9" i="1"/>
  <c r="AF9" i="1"/>
  <c r="AI9" i="1"/>
  <c r="AD8" i="1"/>
  <c r="AE8" i="1"/>
  <c r="AF8" i="1"/>
  <c r="AI8" i="1"/>
  <c r="AD7" i="1"/>
  <c r="AE7" i="1"/>
  <c r="AF7" i="1"/>
  <c r="AI7" i="1"/>
  <c r="AD6" i="1"/>
  <c r="AE6" i="1"/>
  <c r="AF6" i="1"/>
  <c r="AI6" i="1"/>
  <c r="AD5" i="1"/>
  <c r="AF5" i="1"/>
  <c r="AI5" i="1"/>
  <c r="AE5" i="1"/>
  <c r="AD4" i="1"/>
  <c r="AE4" i="1"/>
  <c r="AV3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R3" i="1"/>
  <c r="AE10" i="1"/>
  <c r="AF10" i="1"/>
  <c r="AI10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T3" i="1"/>
  <c r="AS3" i="1"/>
  <c r="AE18" i="1"/>
  <c r="AF16" i="1"/>
  <c r="AI16" i="1"/>
  <c r="AD18" i="1"/>
  <c r="AF4" i="1"/>
  <c r="AI4" i="1"/>
  <c r="AI18" i="1"/>
  <c r="AF18" i="1"/>
</calcChain>
</file>

<file path=xl/sharedStrings.xml><?xml version="1.0" encoding="utf-8"?>
<sst xmlns="http://schemas.openxmlformats.org/spreadsheetml/2006/main" count="360" uniqueCount="119">
  <si>
    <t>№ п/п</t>
  </si>
  <si>
    <t>Идентификатор</t>
  </si>
  <si>
    <t>Маркировка арматуры</t>
  </si>
  <si>
    <t>Наименование</t>
  </si>
  <si>
    <t>Тип</t>
  </si>
  <si>
    <t>Класс и группа безопас-ности изделия по НП-68-05</t>
  </si>
  <si>
    <t>Категория ОК</t>
  </si>
  <si>
    <t>Оборудование/Материалы</t>
  </si>
  <si>
    <t>DN(арматуры), мм</t>
  </si>
  <si>
    <t>Pp (арматура АЭС), Pу (общепром. арматура), МПа</t>
  </si>
  <si>
    <t>Tp(арматуры), °С</t>
  </si>
  <si>
    <t>Рабочая среда</t>
  </si>
  <si>
    <t>Kv,м3/ч(для регулиру-ющих клапанов)</t>
  </si>
  <si>
    <t>Масса,кг</t>
  </si>
  <si>
    <t>Способ управления</t>
  </si>
  <si>
    <t>Тип электропривода</t>
  </si>
  <si>
    <t>Мощность электро-двигателя, кВт</t>
  </si>
  <si>
    <t>Материал корпуса арматуры</t>
  </si>
  <si>
    <t>Способ присоединения</t>
  </si>
  <si>
    <t>ТУ</t>
  </si>
  <si>
    <t>ИТТ</t>
  </si>
  <si>
    <t>Смета №</t>
  </si>
  <si>
    <t>Номер чертежа</t>
  </si>
  <si>
    <t>Позиция по спецификации чертежа</t>
  </si>
  <si>
    <t>Номер з/сп</t>
  </si>
  <si>
    <t>Класс и группа трубопровода</t>
  </si>
  <si>
    <t>Категория сейсмостойкос-ти трубопровода</t>
  </si>
  <si>
    <t>Количество, шт</t>
  </si>
  <si>
    <t>Цена за ед., без НДС, руб.</t>
  </si>
  <si>
    <t>Сумма без НДС, руб.</t>
  </si>
  <si>
    <t>Сумма НДС, руб.</t>
  </si>
  <si>
    <t>Сумма с НДС, руб.</t>
  </si>
  <si>
    <t>Дата выплаты авансового платежа</t>
  </si>
  <si>
    <r>
      <rPr>
        <b/>
        <sz val="12"/>
        <rFont val="Times New Roman"/>
        <family val="1"/>
        <charset val="204"/>
      </rPr>
      <t>Размер авансового платежа</t>
    </r>
    <r>
      <rPr>
        <i/>
        <sz val="12"/>
        <rFont val="Times New Roman"/>
        <family val="1"/>
        <charset val="204"/>
      </rPr>
      <t xml:space="preserve"> (30% от стоимости Оборудования по соответствующей позиции)</t>
    </r>
  </si>
  <si>
    <t>Размер авансового платежа руб., в т.ч. НДС</t>
  </si>
  <si>
    <t>Объект проектирования</t>
  </si>
  <si>
    <t>Завод-изготовитель</t>
  </si>
  <si>
    <t>Страна происхождения</t>
  </si>
  <si>
    <t>Примечание</t>
  </si>
  <si>
    <t>Срок поставки</t>
  </si>
  <si>
    <t>Размер авансирования</t>
  </si>
  <si>
    <t>Дата авансирования</t>
  </si>
  <si>
    <t>Разработчик РД</t>
  </si>
  <si>
    <t>Стоимость изделия в ценах 2000 года, руб.</t>
  </si>
  <si>
    <t>Срок закл. договора</t>
  </si>
  <si>
    <t>Код ЕОС НСИ (GID)</t>
  </si>
  <si>
    <t>2.ИСУП.5874715</t>
  </si>
  <si>
    <t>12KBA12AA803</t>
  </si>
  <si>
    <t>Клапан быстродействующий запорный</t>
  </si>
  <si>
    <t>по типу А13 824/З/–0200–100</t>
  </si>
  <si>
    <t>2BIIIa</t>
  </si>
  <si>
    <t>QA2</t>
  </si>
  <si>
    <t>оборудование</t>
  </si>
  <si>
    <t>Теплоноситель 1 контура</t>
  </si>
  <si>
    <t>Пневмопривод "НЗ"</t>
  </si>
  <si>
    <t>нж</t>
  </si>
  <si>
    <t>под приварку</t>
  </si>
  <si>
    <t>по типу ТУ 422-21-08/08</t>
  </si>
  <si>
    <t xml:space="preserve">KUR-РАА001; KUR-PAA0001_B01_KZ_03 </t>
  </si>
  <si>
    <t>ЛСР 02-01.1-19Т</t>
  </si>
  <si>
    <t>KUR.0120.10UJA.KBA.TM.TB0003.S0001 (KUR_1174308)</t>
  </si>
  <si>
    <t>2B</t>
  </si>
  <si>
    <t>I</t>
  </si>
  <si>
    <t>Реакторное здание  (10UJA); код помещения 10UKA13R803</t>
  </si>
  <si>
    <t>tсраб=10 s; Коэф. гидр. сопр. на золотник: 7.5; Коэф. гидр. сопр. под золотник: 8; Климатическое исполнение и категория размещения УХЛ; 3; Тип атмосферы при эксплуатации II; Условия хранения 5; 1. 139,7х14,2 -типоразмер присоединяемой трубы; 2. Др=115,5 мм; 3. патрубки с перепадом - 160 мм; 4. Материал корпуса - нж; 5. Элемент крепления электропривода; 6. Тип присоединения к трубопроводу-под приварку; 7. Нагрузки принять по НП-068-05 в соответствии с DN, параметрами и материалом; 8. строительная длина-не более 430 мм; 9. Демонтажный размер - не более 2065 мм; 10. Тип разделки кромок- 1-25-1(С-42)</t>
  </si>
  <si>
    <t>АЭП;БКП-1;Ооб</t>
  </si>
  <si>
    <t>ЗЗ 2017-1817</t>
  </si>
  <si>
    <t>2.ИСУП.5874716</t>
  </si>
  <si>
    <t>12KBA12AA802</t>
  </si>
  <si>
    <t>2.ИСУП.5874717</t>
  </si>
  <si>
    <t>12KBA40AA801</t>
  </si>
  <si>
    <t>2.ИСУП.5874718</t>
  </si>
  <si>
    <t>12KBA60AA802</t>
  </si>
  <si>
    <t>по типу А13 824/З/–0200–50</t>
  </si>
  <si>
    <t>tсраб=10 s; Коэф. гидр. сопр. на золотник: 8.9; Коэф. гидр. сопр. под золотник: 6.5; Климатическое исполнение и категория размещения УХЛ; 3; Тип атмосферы при эксплуатации II; Условия хранения 5; 1. 60,3х6,3 -типоразмер присоединяемой трубы; 2. Др=49,9 мм; 3. патрубки с перепадом - 70 мм; 4. Материал корпуса - нж; 5. Элемент крепления электропривода; 6. Тип присоединения к трубопроводу-под приварку; 7. Нагрузки принять по НП-068-05 в соответствии с DN, параметрами и материалом; 8. строительная длина-не более 230 мм; 9. Демонтажный размер - не более 1400 мм; 10. Тип разделки кромок- 1-25-1(С-42)</t>
  </si>
  <si>
    <t>2.ИСУП.5874719</t>
  </si>
  <si>
    <t>12KBA50AA801</t>
  </si>
  <si>
    <t>2.ИСУП.5903979</t>
  </si>
  <si>
    <t>12LCQ20AA801</t>
  </si>
  <si>
    <t>по типу А13 824/З/–0110–150</t>
  </si>
  <si>
    <t>2BIIa</t>
  </si>
  <si>
    <t>питательная вода</t>
  </si>
  <si>
    <t>Пневмопривод "НЗ" (вне оболочки)</t>
  </si>
  <si>
    <t>ЛСР 02-01.1-10т</t>
  </si>
  <si>
    <t>KUR.0120.10UJA.LCQ.TM.TB0001.S0001 (KUR_1174340)</t>
  </si>
  <si>
    <t>Реакторное здание  (10UJA). Код помещения: 10UKA04R022</t>
  </si>
  <si>
    <t>tср 2...10 c, не более; Коэф. гидр. сопр. на золотник: 9.4; Коэф. гидр. сопр. под золотник: 7.5; 1. 168,3х8,8 -типоразмер присоединяемой трубы; 2. Др=153,5 мм; 3. Материал корпуса - 08Х18Н10Т; 4. Тип разделки кромок- 1-25-1(С-42); Климатическое исполнение и категория размещения - УХЛ; 3 ; Тип атмосферы при эксплуатации - II; Условия хранения - 5</t>
  </si>
  <si>
    <t>АЭП;БКП-1;ООб</t>
  </si>
  <si>
    <t>2.ИСУП.5903980</t>
  </si>
  <si>
    <t>12LCQ10AA801</t>
  </si>
  <si>
    <t>Продувочная вода</t>
  </si>
  <si>
    <t>Реакторное здание  (10UJA). Код помещения: 10UKA04R006</t>
  </si>
  <si>
    <t>2.ИСУП.5875048</t>
  </si>
  <si>
    <t>22KBA12AA803</t>
  </si>
  <si>
    <t>ЛСР 02-01.2-19Т</t>
  </si>
  <si>
    <t>KUR.0120.20UJA.KBA.TM.TB0003.S0001 (KUR_1198798)</t>
  </si>
  <si>
    <t>Реакторное здание  (20UJA); код помещения 20UKA13R803</t>
  </si>
  <si>
    <t>ЗЗ 2017-1816</t>
  </si>
  <si>
    <t>2.ИСУП.5875049</t>
  </si>
  <si>
    <t>22KBA12AA802</t>
  </si>
  <si>
    <t>2.ИСУП.5875050</t>
  </si>
  <si>
    <t>22KBA40AA801</t>
  </si>
  <si>
    <t>2.ИСУП.5875051</t>
  </si>
  <si>
    <t>22KBA60AA802</t>
  </si>
  <si>
    <t>2.ИСУП.5875052</t>
  </si>
  <si>
    <t>22KBA50AA801</t>
  </si>
  <si>
    <t>2.ИСУП.5949374</t>
  </si>
  <si>
    <t>22LCQ20AA801</t>
  </si>
  <si>
    <t>ЛСР 02-01.2-10т</t>
  </si>
  <si>
    <t>KUR.0120.20UJA.LCQ.TM.TB0001.S0001 (KUR_1174340)</t>
  </si>
  <si>
    <t>Реакторное здание  (20UJA). Код помещения: 20UKA04R022</t>
  </si>
  <si>
    <t>2.ИСУП.5949375</t>
  </si>
  <si>
    <t>22LCQ10AA801</t>
  </si>
  <si>
    <t>Реакторное здание  (20UJA). Код помещения: 20UKA04R006</t>
  </si>
  <si>
    <t>ИТОГО:</t>
  </si>
  <si>
    <t>Условные обозначения для привода (э/о и э/п), указанные в графе «Тип»:
«э/о - от электропривода (исполнение для гермозоны); э/п - от электропровода (исполнение для обслуживаемых помещений). При этом марка привода определяется поставщиком в соответствии с ИТТ, извещением к ИТТ  и предложенным типом арматуры;
Требования к техническим параметрам, о которых в ИТТ прописано «указаны в конкурсной спецификации»  и  при этом отсутствующим в спецификации, являются необязательными».</t>
  </si>
  <si>
    <t xml:space="preserve">Массогабаритные параметры арматуры (кроме размеров по разделке кромок) и время срабатывания указаны в спецификации как предельно допустимые (не более);
Значения мощности электродвигателя в закупочной спецификации указаны по прототипу, требования определяются п.3.11.1 ИТТ KUR PAA-0001
</t>
  </si>
  <si>
    <t>От Поставщика</t>
  </si>
  <si>
    <t>Поставка арматуры пневмоприводной до DN 150 для сооружения энергоблоков №1 и №2 Курской АЭС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</si>
</sst>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11" x14ac:knownFonts="1">
    <font>
      <sz val="10"/>
      <name val="Arial Cyr"/>
      <charset val="204"/>
    </font>
    <font>
      <sz val="10"/>
      <name val="Arial Cyr"/>
      <charset val="204"/>
    </font>
    <font>
      <sz val="10"/>
      <name val="Times New Roman"/>
      <family val="1"/>
      <charset val="204"/>
    </font>
    <font>
      <sz val="18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Arial"/>
      <family val="2"/>
      <charset val="204"/>
    </font>
    <font>
      <b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sz val="10"/>
      <name val="Helv"/>
      <charset val="204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0"/>
      </top>
      <bottom style="thin">
        <color indexed="0"/>
      </bottom>
      <diagonal/>
    </border>
    <border>
      <left/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 style="thin">
        <color indexed="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0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5" fillId="0" borderId="0"/>
    <xf numFmtId="0" fontId="10" fillId="0" borderId="0"/>
  </cellStyleXfs>
  <cellXfs count="69">
    <xf numFmtId="0" fontId="0" fillId="0" borderId="0" xfId="0"/>
    <xf numFmtId="0" fontId="2" fillId="0" borderId="1" xfId="0" applyFont="1" applyBorder="1" applyAlignment="1"/>
    <xf numFmtId="0" fontId="3" fillId="0" borderId="1" xfId="0" applyFont="1" applyBorder="1" applyAlignment="1"/>
    <xf numFmtId="0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2" fillId="0" borderId="0" xfId="0" applyFont="1"/>
    <xf numFmtId="49" fontId="4" fillId="0" borderId="2" xfId="0" applyNumberFormat="1" applyFont="1" applyFill="1" applyBorder="1" applyAlignment="1">
      <alignment horizontal="center" vertical="center" textRotation="90" wrapText="1"/>
    </xf>
    <xf numFmtId="0" fontId="4" fillId="0" borderId="2" xfId="0" applyFont="1" applyFill="1" applyBorder="1" applyAlignment="1">
      <alignment horizontal="center" vertical="center" textRotation="90" wrapText="1"/>
    </xf>
    <xf numFmtId="0" fontId="4" fillId="0" borderId="2" xfId="2" applyFont="1" applyFill="1" applyBorder="1" applyAlignment="1">
      <alignment horizontal="center" vertical="center" textRotation="90" wrapText="1"/>
    </xf>
    <xf numFmtId="2" fontId="4" fillId="0" borderId="2" xfId="0" applyNumberFormat="1" applyFont="1" applyFill="1" applyBorder="1" applyAlignment="1">
      <alignment horizontal="center" vertical="center" textRotation="90" wrapText="1"/>
    </xf>
    <xf numFmtId="0" fontId="4" fillId="0" borderId="3" xfId="0" applyFont="1" applyFill="1" applyBorder="1" applyAlignment="1">
      <alignment horizontal="center" vertical="center" textRotation="90" wrapText="1"/>
    </xf>
    <xf numFmtId="0" fontId="4" fillId="0" borderId="4" xfId="0" applyFont="1" applyFill="1" applyBorder="1" applyAlignment="1">
      <alignment horizontal="center" vertical="center" textRotation="90" wrapText="1"/>
    </xf>
    <xf numFmtId="0" fontId="2" fillId="0" borderId="0" xfId="0" applyFont="1" applyAlignment="1">
      <alignment horizontal="center" vertical="center" wrapText="1"/>
    </xf>
    <xf numFmtId="49" fontId="4" fillId="0" borderId="2" xfId="3" applyNumberFormat="1" applyFont="1" applyFill="1" applyBorder="1" applyAlignment="1">
      <alignment horizontal="center" vertical="center" textRotation="90" wrapText="1"/>
    </xf>
    <xf numFmtId="164" fontId="6" fillId="0" borderId="2" xfId="0" applyNumberFormat="1" applyFont="1" applyFill="1" applyBorder="1" applyAlignment="1">
      <alignment horizontal="center" vertical="center" wrapText="1"/>
    </xf>
    <xf numFmtId="164" fontId="7" fillId="0" borderId="2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textRotation="90" wrapText="1"/>
    </xf>
    <xf numFmtId="164" fontId="4" fillId="0" borderId="2" xfId="0" applyNumberFormat="1" applyFont="1" applyFill="1" applyBorder="1" applyAlignment="1">
      <alignment horizontal="center" vertical="center" textRotation="90" wrapText="1"/>
    </xf>
    <xf numFmtId="49" fontId="4" fillId="0" borderId="5" xfId="0" applyNumberFormat="1" applyFont="1" applyFill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vertical="center" wrapText="1"/>
    </xf>
    <xf numFmtId="1" fontId="2" fillId="0" borderId="6" xfId="0" applyNumberFormat="1" applyFont="1" applyBorder="1" applyAlignment="1">
      <alignment horizontal="center" vertical="center" wrapText="1"/>
    </xf>
    <xf numFmtId="2" fontId="2" fillId="0" borderId="6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wrapText="1"/>
    </xf>
    <xf numFmtId="1" fontId="2" fillId="0" borderId="6" xfId="0" applyNumberFormat="1" applyFont="1" applyFill="1" applyBorder="1" applyAlignment="1">
      <alignment horizontal="center" vertical="center" wrapText="1"/>
    </xf>
    <xf numFmtId="4" fontId="2" fillId="0" borderId="6" xfId="0" applyNumberFormat="1" applyFont="1" applyBorder="1" applyAlignment="1">
      <alignment horizontal="center" vertical="center" wrapText="1"/>
    </xf>
    <xf numFmtId="4" fontId="2" fillId="0" borderId="7" xfId="0" applyNumberFormat="1" applyFont="1" applyFill="1" applyBorder="1" applyAlignment="1">
      <alignment horizontal="center" vertical="center" wrapText="1"/>
    </xf>
    <xf numFmtId="4" fontId="2" fillId="0" borderId="8" xfId="0" applyNumberFormat="1" applyFont="1" applyFill="1" applyBorder="1" applyAlignment="1">
      <alignment horizontal="center" vertical="center" wrapText="1"/>
    </xf>
    <xf numFmtId="0" fontId="2" fillId="0" borderId="7" xfId="0" applyNumberFormat="1" applyFont="1" applyBorder="1" applyAlignment="1">
      <alignment horizontal="center" vertical="top" wrapText="1"/>
    </xf>
    <xf numFmtId="14" fontId="2" fillId="0" borderId="6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0" xfId="0" applyBorder="1"/>
    <xf numFmtId="0" fontId="2" fillId="0" borderId="6" xfId="0" applyNumberFormat="1" applyFont="1" applyBorder="1" applyAlignment="1">
      <alignment horizontal="center" wrapText="1"/>
    </xf>
    <xf numFmtId="49" fontId="1" fillId="0" borderId="0" xfId="0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1" xfId="0" applyNumberFormat="1" applyBorder="1" applyAlignment="1">
      <alignment wrapText="1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4" fontId="2" fillId="0" borderId="8" xfId="0" applyNumberFormat="1" applyFont="1" applyFill="1" applyBorder="1" applyAlignment="1">
      <alignment horizontal="center" vertical="center" wrapText="1"/>
    </xf>
    <xf numFmtId="49" fontId="4" fillId="0" borderId="2" xfId="0" applyNumberFormat="1" applyFont="1" applyFill="1" applyBorder="1" applyAlignment="1">
      <alignment horizontal="center" vertical="center" wrapText="1"/>
    </xf>
    <xf numFmtId="49" fontId="4" fillId="0" borderId="4" xfId="0" applyNumberFormat="1" applyFont="1" applyFill="1" applyBorder="1" applyAlignment="1">
      <alignment horizontal="center" vertical="center" textRotation="90" wrapText="1"/>
    </xf>
    <xf numFmtId="49" fontId="4" fillId="0" borderId="9" xfId="0" applyNumberFormat="1" applyFont="1" applyFill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textRotation="90" wrapText="1"/>
    </xf>
    <xf numFmtId="49" fontId="4" fillId="0" borderId="11" xfId="0" applyNumberFormat="1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1" fontId="2" fillId="0" borderId="14" xfId="0" applyNumberFormat="1" applyFont="1" applyBorder="1" applyAlignment="1">
      <alignment vertical="center" wrapText="1"/>
    </xf>
    <xf numFmtId="1" fontId="2" fillId="0" borderId="14" xfId="0" applyNumberFormat="1" applyFont="1" applyBorder="1" applyAlignment="1">
      <alignment horizontal="center" vertical="center" wrapText="1"/>
    </xf>
    <xf numFmtId="2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wrapText="1"/>
    </xf>
    <xf numFmtId="1" fontId="2" fillId="0" borderId="14" xfId="0" applyNumberFormat="1" applyFont="1" applyFill="1" applyBorder="1" applyAlignment="1">
      <alignment horizontal="center" vertical="center" wrapText="1"/>
    </xf>
    <xf numFmtId="4" fontId="2" fillId="0" borderId="14" xfId="0" applyNumberFormat="1" applyFont="1" applyBorder="1" applyAlignment="1">
      <alignment horizontal="center" vertical="center" wrapText="1"/>
    </xf>
    <xf numFmtId="4" fontId="2" fillId="0" borderId="5" xfId="0" applyNumberFormat="1" applyFont="1" applyFill="1" applyBorder="1" applyAlignment="1">
      <alignment horizontal="center" vertical="center" wrapText="1"/>
    </xf>
    <xf numFmtId="14" fontId="2" fillId="0" borderId="15" xfId="0" applyNumberFormat="1" applyFont="1" applyFill="1" applyBorder="1" applyAlignment="1">
      <alignment horizontal="center" vertical="center" wrapText="1"/>
    </xf>
    <xf numFmtId="4" fontId="2" fillId="0" borderId="15" xfId="0" applyNumberFormat="1" applyFont="1" applyFill="1" applyBorder="1" applyAlignment="1">
      <alignment horizontal="center" vertical="center" wrapText="1"/>
    </xf>
    <xf numFmtId="0" fontId="2" fillId="0" borderId="14" xfId="0" applyNumberFormat="1" applyFont="1" applyBorder="1" applyAlignment="1">
      <alignment horizontal="center" wrapText="1"/>
    </xf>
    <xf numFmtId="14" fontId="2" fillId="0" borderId="14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 wrapText="1"/>
    </xf>
  </cellXfs>
  <cellStyles count="5">
    <cellStyle name="Обычный" xfId="0" builtinId="0"/>
    <cellStyle name="Обычный 2" xfId="1"/>
    <cellStyle name="Обычный_Атоммашэкспорт" xfId="2"/>
    <cellStyle name="Обычный_СПЛАВ" xfId="3"/>
    <cellStyle name="Стиль 1" xfId="4"/>
  </cellStyles>
  <dxfs count="49">
    <dxf>
      <border outline="0">
        <left style="thin">
          <color indexed="64"/>
        </left>
        <right style="thin">
          <color indexed="64"/>
        </right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9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0" formatCode="General"/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4" formatCode="#,##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4" formatCode="#,##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1" formatCode="0"/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0"/>
        </top>
        <bottom style="thin">
          <color indexed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scheme val="none"/>
      </font>
      <numFmt numFmtId="30" formatCode="@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0"/>
        </top>
        <bottom style="thin">
          <color indexed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A2:AT17" totalsRowShown="0" headerRowDxfId="2" dataDxfId="1" tableBorderDxfId="0">
  <autoFilter ref="A2:AT17"/>
  <tableColumns count="46">
    <tableColumn id="1" name="№ п/п" dataDxfId="48"/>
    <tableColumn id="2" name="Идентификатор" dataDxfId="47"/>
    <tableColumn id="3" name="Маркировка арматуры" dataDxfId="46"/>
    <tableColumn id="4" name="Наименование" dataDxfId="45"/>
    <tableColumn id="5" name="Тип" dataDxfId="44"/>
    <tableColumn id="6" name="Класс и группа безопас-ности изделия по НП-68-05" dataDxfId="43"/>
    <tableColumn id="7" name="Категория ОК" dataDxfId="42"/>
    <tableColumn id="8" name="Оборудование/Материалы" dataDxfId="41"/>
    <tableColumn id="9" name="DN(арматуры), мм" dataDxfId="40"/>
    <tableColumn id="10" name="Pp (арматура АЭС), Pу (общепром. арматура), МПа" dataDxfId="39"/>
    <tableColumn id="11" name="Tp(арматуры), °С" dataDxfId="38"/>
    <tableColumn id="12" name="Рабочая среда" dataDxfId="37"/>
    <tableColumn id="13" name="Kv,м3/ч(для регулиру-ющих клапанов)" dataDxfId="36"/>
    <tableColumn id="14" name="Масса,кг" dataDxfId="35"/>
    <tableColumn id="15" name="Способ управления" dataDxfId="34"/>
    <tableColumn id="16" name="Тип электропривода" dataDxfId="33"/>
    <tableColumn id="17" name="Мощность электро-двигателя, кВт" dataDxfId="32"/>
    <tableColumn id="18" name="Материал корпуса арматуры" dataDxfId="31"/>
    <tableColumn id="19" name="Способ присоединения" dataDxfId="30"/>
    <tableColumn id="20" name="ТУ" dataDxfId="29"/>
    <tableColumn id="21" name="ИТТ" dataDxfId="28"/>
    <tableColumn id="22" name="Смета №" dataDxfId="27"/>
    <tableColumn id="23" name="Номер чертежа" dataDxfId="26"/>
    <tableColumn id="24" name="Позиция по спецификации чертежа" dataDxfId="25"/>
    <tableColumn id="25" name="Номер з/сп" dataDxfId="24"/>
    <tableColumn id="26" name="Класс и группа трубопровода" dataDxfId="23"/>
    <tableColumn id="27" name="Категория сейсмостойкос-ти трубопровода" dataDxfId="22"/>
    <tableColumn id="28" name="Количество, шт" dataDxfId="21"/>
    <tableColumn id="29" name="Цена за ед., без НДС, руб." dataDxfId="20"/>
    <tableColumn id="30" name="Сумма без НДС, руб." dataDxfId="19">
      <calculatedColumnFormula>AC3*AB3</calculatedColumnFormula>
    </tableColumn>
    <tableColumn id="31" name="Сумма НДС, руб." dataDxfId="18">
      <calculatedColumnFormula>ROUND(AD3*0.18,2)</calculatedColumnFormula>
    </tableColumn>
    <tableColumn id="32" name="Сумма с НДС, руб." dataDxfId="17">
      <calculatedColumnFormula>AD3+AE3</calculatedColumnFormula>
    </tableColumn>
    <tableColumn id="33" name="Дата выплаты авансового платежа" dataDxfId="16">
      <calculatedColumnFormula>AN3-540</calculatedColumnFormula>
    </tableColumn>
    <tableColumn id="34" name="Размер авансового платежа (30% от стоимости Оборудования по соответствующей позиции)" dataDxfId="15"/>
    <tableColumn id="35" name="Размер авансового платежа руб., в т.ч. НДС" dataDxfId="14">
      <calculatedColumnFormula>AF3*AH3</calculatedColumnFormula>
    </tableColumn>
    <tableColumn id="36" name="Объект проектирования" dataDxfId="13"/>
    <tableColumn id="37" name="Завод-изготовитель" dataDxfId="12"/>
    <tableColumn id="38" name="Страна происхождения" dataDxfId="11"/>
    <tableColumn id="39" name="Примечание" dataDxfId="10"/>
    <tableColumn id="40" name="Срок поставки" dataDxfId="9"/>
    <tableColumn id="41" name="Размер авансирования" dataDxfId="8"/>
    <tableColumn id="42" name="Дата авансирования" dataDxfId="7"/>
    <tableColumn id="43" name="Разработчик РД" dataDxfId="6"/>
    <tableColumn id="44" name="Стоимость изделия в ценах 2000 года, руб." dataDxfId="5"/>
    <tableColumn id="45" name="Срок закл. договора" dataDxfId="4"/>
    <tableColumn id="46" name="Код ЕОС НСИ (GID)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62"/>
  <sheetViews>
    <sheetView tabSelected="1" view="pageBreakPreview" topLeftCell="A2" zoomScale="50" zoomScaleNormal="50" zoomScaleSheetLayoutView="50" workbookViewId="0">
      <selection activeCell="A2" sqref="A2:AT17"/>
    </sheetView>
  </sheetViews>
  <sheetFormatPr defaultRowHeight="13.2" x14ac:dyDescent="0.25"/>
  <cols>
    <col min="1" max="1" width="8" style="39" customWidth="1"/>
    <col min="2" max="2" width="16" style="39" customWidth="1"/>
    <col min="3" max="3" width="21.5546875" style="39" customWidth="1"/>
    <col min="4" max="4" width="15.44140625" style="39" customWidth="1"/>
    <col min="5" max="5" width="15.33203125" style="39" customWidth="1"/>
    <col min="6" max="6" width="45.109375" style="3" customWidth="1"/>
    <col min="7" max="7" width="14.6640625" style="3" customWidth="1"/>
    <col min="8" max="8" width="24.44140625" style="3" customWidth="1"/>
    <col min="9" max="9" width="17.77734375" style="3" customWidth="1"/>
    <col min="10" max="10" width="43.77734375" style="3" customWidth="1"/>
    <col min="11" max="11" width="16.88671875" style="3" customWidth="1"/>
    <col min="12" max="12" width="14.6640625" style="3" customWidth="1"/>
    <col min="13" max="13" width="34.6640625" style="3" customWidth="1"/>
    <col min="14" max="14" width="10.88671875" style="4" customWidth="1"/>
    <col min="15" max="15" width="19.109375" style="3" customWidth="1"/>
    <col min="16" max="16" width="19.5546875" style="3" customWidth="1"/>
    <col min="17" max="17" width="30.6640625" style="3" customWidth="1"/>
    <col min="18" max="18" width="26.21875" style="3" customWidth="1"/>
    <col min="19" max="19" width="22.44140625" style="3" customWidth="1"/>
    <col min="20" max="21" width="11.33203125" style="3" customWidth="1"/>
    <col min="22" max="22" width="10.21875" style="3" customWidth="1"/>
    <col min="23" max="23" width="15.109375" style="3" customWidth="1"/>
    <col min="24" max="24" width="32.88671875" style="3" customWidth="1"/>
    <col min="25" max="25" width="17.33203125" style="3" customWidth="1"/>
    <col min="26" max="26" width="26.88671875" style="3" customWidth="1"/>
    <col min="27" max="27" width="37.77734375" style="3" customWidth="1"/>
    <col min="28" max="28" width="15.5546875" style="3" customWidth="1"/>
    <col min="29" max="29" width="23.77734375" style="4" customWidth="1"/>
    <col min="30" max="30" width="19.77734375" style="4" customWidth="1"/>
    <col min="31" max="31" width="16.88671875" style="4" customWidth="1"/>
    <col min="32" max="32" width="18.21875" style="4" customWidth="1"/>
    <col min="33" max="33" width="39.109375" style="4" customWidth="1"/>
    <col min="34" max="34" width="95.33203125" style="4" customWidth="1"/>
    <col min="35" max="35" width="48.44140625" style="4" customWidth="1"/>
    <col min="36" max="36" width="22.88671875" style="3" customWidth="1"/>
    <col min="37" max="37" width="19.6640625" style="3" customWidth="1"/>
    <col min="38" max="38" width="22" style="3" customWidth="1"/>
    <col min="39" max="39" width="102" style="43" customWidth="1"/>
    <col min="40" max="40" width="15.33203125" style="3" customWidth="1"/>
    <col min="41" max="41" width="21.5546875" style="3" customWidth="1"/>
    <col min="42" max="42" width="19.77734375" style="3" customWidth="1"/>
    <col min="43" max="43" width="19.33203125" style="39" customWidth="1"/>
    <col min="44" max="44" width="37.109375" style="4" customWidth="1"/>
    <col min="45" max="45" width="19.33203125" style="3" customWidth="1"/>
    <col min="46" max="46" width="20.21875" customWidth="1"/>
    <col min="47" max="47" width="18.33203125" customWidth="1"/>
    <col min="48" max="48" width="20.109375" style="39" customWidth="1"/>
  </cols>
  <sheetData>
    <row r="1" spans="1:48" ht="22.8" x14ac:dyDescent="0.4">
      <c r="A1" s="1"/>
      <c r="B1" s="2" t="s">
        <v>118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L1" s="1"/>
      <c r="AM1" s="1"/>
      <c r="AN1" s="1"/>
      <c r="AO1" s="1"/>
      <c r="AP1" s="1"/>
      <c r="AQ1" s="1"/>
      <c r="AU1" s="5"/>
      <c r="AV1" s="1"/>
    </row>
    <row r="2" spans="1:48" ht="135" customHeight="1" x14ac:dyDescent="0.25">
      <c r="A2" s="46" t="s">
        <v>0</v>
      </c>
      <c r="B2" s="6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7" t="s">
        <v>6</v>
      </c>
      <c r="H2" s="7" t="s">
        <v>7</v>
      </c>
      <c r="I2" s="6" t="s">
        <v>8</v>
      </c>
      <c r="J2" s="6" t="s">
        <v>9</v>
      </c>
      <c r="K2" s="7" t="s">
        <v>10</v>
      </c>
      <c r="L2" s="7" t="s">
        <v>11</v>
      </c>
      <c r="M2" s="8" t="s">
        <v>12</v>
      </c>
      <c r="N2" s="9" t="s">
        <v>13</v>
      </c>
      <c r="O2" s="7" t="s">
        <v>14</v>
      </c>
      <c r="P2" s="7" t="s">
        <v>15</v>
      </c>
      <c r="Q2" s="10" t="s">
        <v>16</v>
      </c>
      <c r="R2" s="7" t="s">
        <v>17</v>
      </c>
      <c r="S2" s="11" t="s">
        <v>18</v>
      </c>
      <c r="T2" s="12" t="s">
        <v>19</v>
      </c>
      <c r="U2" s="6" t="s">
        <v>20</v>
      </c>
      <c r="V2" s="7" t="s">
        <v>21</v>
      </c>
      <c r="W2" s="7" t="s">
        <v>22</v>
      </c>
      <c r="X2" s="7" t="s">
        <v>23</v>
      </c>
      <c r="Y2" s="7" t="s">
        <v>24</v>
      </c>
      <c r="Z2" s="7" t="s">
        <v>25</v>
      </c>
      <c r="AA2" s="7" t="s">
        <v>26</v>
      </c>
      <c r="AB2" s="7" t="s">
        <v>27</v>
      </c>
      <c r="AC2" s="13" t="s">
        <v>28</v>
      </c>
      <c r="AD2" s="13" t="s">
        <v>29</v>
      </c>
      <c r="AE2" s="13" t="s">
        <v>30</v>
      </c>
      <c r="AF2" s="13" t="s">
        <v>31</v>
      </c>
      <c r="AG2" s="14" t="s">
        <v>32</v>
      </c>
      <c r="AH2" s="15" t="s">
        <v>33</v>
      </c>
      <c r="AI2" s="14" t="s">
        <v>34</v>
      </c>
      <c r="AJ2" s="6" t="s">
        <v>35</v>
      </c>
      <c r="AK2" s="7" t="s">
        <v>36</v>
      </c>
      <c r="AL2" s="6" t="s">
        <v>37</v>
      </c>
      <c r="AM2" s="16" t="s">
        <v>38</v>
      </c>
      <c r="AN2" s="17" t="s">
        <v>39</v>
      </c>
      <c r="AO2" s="17" t="s">
        <v>40</v>
      </c>
      <c r="AP2" s="17" t="s">
        <v>41</v>
      </c>
      <c r="AQ2" s="6" t="s">
        <v>42</v>
      </c>
      <c r="AR2" s="6" t="s">
        <v>43</v>
      </c>
      <c r="AS2" s="17" t="s">
        <v>44</v>
      </c>
      <c r="AT2" s="49" t="s">
        <v>45</v>
      </c>
      <c r="AU2" s="5"/>
      <c r="AV2" s="6" t="s">
        <v>1</v>
      </c>
    </row>
    <row r="3" spans="1:48" ht="14.25" customHeight="1" x14ac:dyDescent="0.25">
      <c r="A3" s="47">
        <v>1</v>
      </c>
      <c r="B3" s="18">
        <f>A3+1</f>
        <v>2</v>
      </c>
      <c r="C3" s="18">
        <f t="shared" ref="C3:AB3" si="0">B3+1</f>
        <v>3</v>
      </c>
      <c r="D3" s="18">
        <f t="shared" si="0"/>
        <v>4</v>
      </c>
      <c r="E3" s="18">
        <f t="shared" si="0"/>
        <v>5</v>
      </c>
      <c r="F3" s="18">
        <f>E3+1</f>
        <v>6</v>
      </c>
      <c r="G3" s="18">
        <f t="shared" si="0"/>
        <v>7</v>
      </c>
      <c r="H3" s="18">
        <f t="shared" si="0"/>
        <v>8</v>
      </c>
      <c r="I3" s="18">
        <f t="shared" si="0"/>
        <v>9</v>
      </c>
      <c r="J3" s="18">
        <f t="shared" si="0"/>
        <v>10</v>
      </c>
      <c r="K3" s="18">
        <f t="shared" si="0"/>
        <v>11</v>
      </c>
      <c r="L3" s="18">
        <f t="shared" si="0"/>
        <v>12</v>
      </c>
      <c r="M3" s="18">
        <f t="shared" si="0"/>
        <v>13</v>
      </c>
      <c r="N3" s="18">
        <f t="shared" si="0"/>
        <v>14</v>
      </c>
      <c r="O3" s="18">
        <f t="shared" si="0"/>
        <v>15</v>
      </c>
      <c r="P3" s="18">
        <f t="shared" si="0"/>
        <v>16</v>
      </c>
      <c r="Q3" s="18">
        <f t="shared" si="0"/>
        <v>17</v>
      </c>
      <c r="R3" s="18">
        <f t="shared" si="0"/>
        <v>18</v>
      </c>
      <c r="S3" s="18">
        <f t="shared" si="0"/>
        <v>19</v>
      </c>
      <c r="T3" s="18">
        <f t="shared" si="0"/>
        <v>20</v>
      </c>
      <c r="U3" s="18">
        <f t="shared" si="0"/>
        <v>21</v>
      </c>
      <c r="V3" s="18">
        <f t="shared" si="0"/>
        <v>22</v>
      </c>
      <c r="W3" s="18">
        <f t="shared" si="0"/>
        <v>23</v>
      </c>
      <c r="X3" s="18">
        <f t="shared" si="0"/>
        <v>24</v>
      </c>
      <c r="Y3" s="18">
        <f t="shared" si="0"/>
        <v>25</v>
      </c>
      <c r="Z3" s="18">
        <f t="shared" si="0"/>
        <v>26</v>
      </c>
      <c r="AA3" s="18">
        <f t="shared" si="0"/>
        <v>27</v>
      </c>
      <c r="AB3" s="18">
        <f t="shared" si="0"/>
        <v>28</v>
      </c>
      <c r="AC3" s="18">
        <f>AR3+1</f>
        <v>30</v>
      </c>
      <c r="AD3" s="18">
        <f t="shared" ref="AD3:AQ3" si="1">AC3+1</f>
        <v>31</v>
      </c>
      <c r="AE3" s="18">
        <f t="shared" si="1"/>
        <v>32</v>
      </c>
      <c r="AF3" s="18">
        <f t="shared" si="1"/>
        <v>33</v>
      </c>
      <c r="AG3" s="45">
        <f t="shared" si="1"/>
        <v>34</v>
      </c>
      <c r="AH3" s="18">
        <f t="shared" si="1"/>
        <v>35</v>
      </c>
      <c r="AI3" s="45">
        <f t="shared" si="1"/>
        <v>36</v>
      </c>
      <c r="AJ3" s="18">
        <f t="shared" si="1"/>
        <v>37</v>
      </c>
      <c r="AK3" s="18">
        <f t="shared" si="1"/>
        <v>38</v>
      </c>
      <c r="AL3" s="18">
        <f t="shared" si="1"/>
        <v>39</v>
      </c>
      <c r="AM3" s="18">
        <f t="shared" si="1"/>
        <v>40</v>
      </c>
      <c r="AN3" s="18">
        <f t="shared" si="1"/>
        <v>41</v>
      </c>
      <c r="AO3" s="18">
        <f t="shared" si="1"/>
        <v>42</v>
      </c>
      <c r="AP3" s="18">
        <f t="shared" si="1"/>
        <v>43</v>
      </c>
      <c r="AQ3" s="18">
        <f t="shared" si="1"/>
        <v>44</v>
      </c>
      <c r="AR3" s="18">
        <f>AB3+1</f>
        <v>29</v>
      </c>
      <c r="AS3" s="18">
        <f>AR3+1</f>
        <v>30</v>
      </c>
      <c r="AT3" s="50">
        <f>AQ3+1</f>
        <v>45</v>
      </c>
      <c r="AU3" s="5"/>
      <c r="AV3" s="18">
        <f>AU3+1</f>
        <v>1</v>
      </c>
    </row>
    <row r="4" spans="1:48" s="31" customFormat="1" ht="79.2" x14ac:dyDescent="0.25">
      <c r="A4" s="48">
        <v>338</v>
      </c>
      <c r="B4" s="20" t="s">
        <v>46</v>
      </c>
      <c r="C4" s="21" t="s">
        <v>47</v>
      </c>
      <c r="D4" s="21" t="s">
        <v>48</v>
      </c>
      <c r="E4" s="21" t="s">
        <v>49</v>
      </c>
      <c r="F4" s="21" t="s">
        <v>50</v>
      </c>
      <c r="G4" s="21" t="s">
        <v>51</v>
      </c>
      <c r="H4" s="21" t="s">
        <v>52</v>
      </c>
      <c r="I4" s="21">
        <v>100</v>
      </c>
      <c r="J4" s="22">
        <v>17.64</v>
      </c>
      <c r="K4" s="21">
        <v>350</v>
      </c>
      <c r="L4" s="21" t="s">
        <v>53</v>
      </c>
      <c r="M4" s="21"/>
      <c r="N4" s="22">
        <v>726</v>
      </c>
      <c r="O4" s="21" t="s">
        <v>54</v>
      </c>
      <c r="P4" s="21"/>
      <c r="Q4" s="21"/>
      <c r="R4" s="21" t="s">
        <v>55</v>
      </c>
      <c r="S4" s="21" t="s">
        <v>56</v>
      </c>
      <c r="T4" s="21" t="s">
        <v>57</v>
      </c>
      <c r="U4" s="23" t="s">
        <v>58</v>
      </c>
      <c r="V4" s="21" t="s">
        <v>59</v>
      </c>
      <c r="W4" s="24"/>
      <c r="X4" s="21"/>
      <c r="Y4" s="21" t="s">
        <v>60</v>
      </c>
      <c r="Z4" s="21" t="s">
        <v>61</v>
      </c>
      <c r="AA4" s="21" t="s">
        <v>62</v>
      </c>
      <c r="AB4" s="21">
        <v>1</v>
      </c>
      <c r="AC4" s="25">
        <v>0</v>
      </c>
      <c r="AD4" s="26">
        <f t="shared" ref="AD4:AD17" si="2">AC4*AB4</f>
        <v>0</v>
      </c>
      <c r="AE4" s="26">
        <f t="shared" ref="AE4:AE17" si="3">ROUND(AD4*0.18,2)</f>
        <v>0</v>
      </c>
      <c r="AF4" s="26">
        <f t="shared" ref="AF4:AF17" si="4">AD4+AE4</f>
        <v>0</v>
      </c>
      <c r="AG4" s="44">
        <f>AN4-540</f>
        <v>43349</v>
      </c>
      <c r="AH4" s="26">
        <v>0.3</v>
      </c>
      <c r="AI4" s="27">
        <f>AF4*AH4</f>
        <v>0</v>
      </c>
      <c r="AJ4" s="22" t="s">
        <v>63</v>
      </c>
      <c r="AK4" s="22"/>
      <c r="AL4" s="22"/>
      <c r="AM4" s="28" t="s">
        <v>64</v>
      </c>
      <c r="AN4" s="29">
        <v>43889</v>
      </c>
      <c r="AO4" s="29"/>
      <c r="AP4" s="29"/>
      <c r="AQ4" s="19" t="s">
        <v>65</v>
      </c>
      <c r="AR4" s="22">
        <v>463085.5</v>
      </c>
      <c r="AS4" s="29">
        <v>43171</v>
      </c>
      <c r="AT4" s="51">
        <v>928728</v>
      </c>
      <c r="AU4" s="30" t="s">
        <v>66</v>
      </c>
      <c r="AV4" s="20" t="s">
        <v>46</v>
      </c>
    </row>
    <row r="5" spans="1:48" s="31" customFormat="1" ht="79.2" x14ac:dyDescent="0.25">
      <c r="A5" s="48">
        <v>339</v>
      </c>
      <c r="B5" s="20" t="s">
        <v>67</v>
      </c>
      <c r="C5" s="21" t="s">
        <v>68</v>
      </c>
      <c r="D5" s="21" t="s">
        <v>48</v>
      </c>
      <c r="E5" s="21" t="s">
        <v>49</v>
      </c>
      <c r="F5" s="21" t="s">
        <v>50</v>
      </c>
      <c r="G5" s="21" t="s">
        <v>51</v>
      </c>
      <c r="H5" s="21" t="s">
        <v>52</v>
      </c>
      <c r="I5" s="21">
        <v>100</v>
      </c>
      <c r="J5" s="22">
        <v>17.64</v>
      </c>
      <c r="K5" s="21">
        <v>350</v>
      </c>
      <c r="L5" s="21" t="s">
        <v>53</v>
      </c>
      <c r="M5" s="21"/>
      <c r="N5" s="22">
        <v>726</v>
      </c>
      <c r="O5" s="21" t="s">
        <v>54</v>
      </c>
      <c r="P5" s="21"/>
      <c r="Q5" s="21"/>
      <c r="R5" s="21" t="s">
        <v>55</v>
      </c>
      <c r="S5" s="21" t="s">
        <v>56</v>
      </c>
      <c r="T5" s="21" t="s">
        <v>57</v>
      </c>
      <c r="U5" s="23" t="s">
        <v>58</v>
      </c>
      <c r="V5" s="21" t="s">
        <v>59</v>
      </c>
      <c r="W5" s="24"/>
      <c r="X5" s="21"/>
      <c r="Y5" s="21" t="s">
        <v>60</v>
      </c>
      <c r="Z5" s="21" t="s">
        <v>61</v>
      </c>
      <c r="AA5" s="21" t="s">
        <v>62</v>
      </c>
      <c r="AB5" s="21">
        <v>1</v>
      </c>
      <c r="AC5" s="25">
        <v>0</v>
      </c>
      <c r="AD5" s="26">
        <f t="shared" si="2"/>
        <v>0</v>
      </c>
      <c r="AE5" s="26">
        <f t="shared" si="3"/>
        <v>0</v>
      </c>
      <c r="AF5" s="26">
        <f t="shared" si="4"/>
        <v>0</v>
      </c>
      <c r="AG5" s="44">
        <f t="shared" ref="AG5:AG17" si="5">AN5-540</f>
        <v>43349</v>
      </c>
      <c r="AH5" s="26">
        <v>0.3</v>
      </c>
      <c r="AI5" s="27">
        <f t="shared" ref="AI5:AI17" si="6">AF5*AH5</f>
        <v>0</v>
      </c>
      <c r="AJ5" s="22" t="s">
        <v>63</v>
      </c>
      <c r="AK5" s="22"/>
      <c r="AL5" s="22"/>
      <c r="AM5" s="28" t="s">
        <v>64</v>
      </c>
      <c r="AN5" s="29">
        <v>43889</v>
      </c>
      <c r="AO5" s="29"/>
      <c r="AP5" s="29"/>
      <c r="AQ5" s="19" t="s">
        <v>65</v>
      </c>
      <c r="AR5" s="22">
        <v>463085.5</v>
      </c>
      <c r="AS5" s="29">
        <v>43171</v>
      </c>
      <c r="AT5" s="51">
        <v>928728</v>
      </c>
      <c r="AU5" s="30" t="s">
        <v>66</v>
      </c>
      <c r="AV5" s="20" t="s">
        <v>67</v>
      </c>
    </row>
    <row r="6" spans="1:48" s="31" customFormat="1" ht="79.2" x14ac:dyDescent="0.25">
      <c r="A6" s="48">
        <v>340</v>
      </c>
      <c r="B6" s="20" t="s">
        <v>69</v>
      </c>
      <c r="C6" s="21" t="s">
        <v>70</v>
      </c>
      <c r="D6" s="21" t="s">
        <v>48</v>
      </c>
      <c r="E6" s="21" t="s">
        <v>49</v>
      </c>
      <c r="F6" s="21" t="s">
        <v>50</v>
      </c>
      <c r="G6" s="21" t="s">
        <v>51</v>
      </c>
      <c r="H6" s="21" t="s">
        <v>52</v>
      </c>
      <c r="I6" s="21">
        <v>100</v>
      </c>
      <c r="J6" s="22">
        <v>19.399999999999999</v>
      </c>
      <c r="K6" s="21">
        <v>150</v>
      </c>
      <c r="L6" s="21" t="s">
        <v>53</v>
      </c>
      <c r="M6" s="21"/>
      <c r="N6" s="22">
        <v>726</v>
      </c>
      <c r="O6" s="21" t="s">
        <v>54</v>
      </c>
      <c r="P6" s="21"/>
      <c r="Q6" s="21"/>
      <c r="R6" s="21" t="s">
        <v>55</v>
      </c>
      <c r="S6" s="21" t="s">
        <v>56</v>
      </c>
      <c r="T6" s="21" t="s">
        <v>57</v>
      </c>
      <c r="U6" s="23" t="s">
        <v>58</v>
      </c>
      <c r="V6" s="21" t="s">
        <v>59</v>
      </c>
      <c r="W6" s="24"/>
      <c r="X6" s="21"/>
      <c r="Y6" s="21" t="s">
        <v>60</v>
      </c>
      <c r="Z6" s="21" t="s">
        <v>61</v>
      </c>
      <c r="AA6" s="21" t="s">
        <v>62</v>
      </c>
      <c r="AB6" s="21">
        <v>1</v>
      </c>
      <c r="AC6" s="25">
        <v>0</v>
      </c>
      <c r="AD6" s="26">
        <f t="shared" si="2"/>
        <v>0</v>
      </c>
      <c r="AE6" s="26">
        <f t="shared" si="3"/>
        <v>0</v>
      </c>
      <c r="AF6" s="26">
        <f t="shared" si="4"/>
        <v>0</v>
      </c>
      <c r="AG6" s="44">
        <f t="shared" si="5"/>
        <v>43349</v>
      </c>
      <c r="AH6" s="26">
        <v>0.3</v>
      </c>
      <c r="AI6" s="27">
        <f t="shared" si="6"/>
        <v>0</v>
      </c>
      <c r="AJ6" s="22" t="s">
        <v>63</v>
      </c>
      <c r="AK6" s="22"/>
      <c r="AL6" s="22"/>
      <c r="AM6" s="28" t="s">
        <v>64</v>
      </c>
      <c r="AN6" s="29">
        <v>43889</v>
      </c>
      <c r="AO6" s="29"/>
      <c r="AP6" s="29"/>
      <c r="AQ6" s="19" t="s">
        <v>65</v>
      </c>
      <c r="AR6" s="22">
        <v>463085.5</v>
      </c>
      <c r="AS6" s="29">
        <v>43171</v>
      </c>
      <c r="AT6" s="51">
        <v>928728</v>
      </c>
      <c r="AU6" s="30" t="s">
        <v>66</v>
      </c>
      <c r="AV6" s="20" t="s">
        <v>69</v>
      </c>
    </row>
    <row r="7" spans="1:48" s="31" customFormat="1" ht="79.2" x14ac:dyDescent="0.25">
      <c r="A7" s="48">
        <v>341</v>
      </c>
      <c r="B7" s="20" t="s">
        <v>71</v>
      </c>
      <c r="C7" s="21" t="s">
        <v>72</v>
      </c>
      <c r="D7" s="21" t="s">
        <v>48</v>
      </c>
      <c r="E7" s="21" t="s">
        <v>73</v>
      </c>
      <c r="F7" s="21" t="s">
        <v>50</v>
      </c>
      <c r="G7" s="21" t="s">
        <v>51</v>
      </c>
      <c r="H7" s="21" t="s">
        <v>52</v>
      </c>
      <c r="I7" s="21">
        <v>50</v>
      </c>
      <c r="J7" s="22">
        <v>17.64</v>
      </c>
      <c r="K7" s="21">
        <v>350</v>
      </c>
      <c r="L7" s="21" t="s">
        <v>53</v>
      </c>
      <c r="M7" s="21"/>
      <c r="N7" s="22">
        <v>208.7</v>
      </c>
      <c r="O7" s="21" t="s">
        <v>54</v>
      </c>
      <c r="P7" s="21"/>
      <c r="Q7" s="21"/>
      <c r="R7" s="21" t="s">
        <v>55</v>
      </c>
      <c r="S7" s="21" t="s">
        <v>56</v>
      </c>
      <c r="T7" s="21" t="s">
        <v>57</v>
      </c>
      <c r="U7" s="23" t="s">
        <v>58</v>
      </c>
      <c r="V7" s="21" t="s">
        <v>59</v>
      </c>
      <c r="W7" s="24"/>
      <c r="X7" s="21"/>
      <c r="Y7" s="21" t="s">
        <v>60</v>
      </c>
      <c r="Z7" s="21" t="s">
        <v>61</v>
      </c>
      <c r="AA7" s="21" t="s">
        <v>62</v>
      </c>
      <c r="AB7" s="21">
        <v>1</v>
      </c>
      <c r="AC7" s="25">
        <v>0</v>
      </c>
      <c r="AD7" s="26">
        <f t="shared" si="2"/>
        <v>0</v>
      </c>
      <c r="AE7" s="26">
        <f t="shared" si="3"/>
        <v>0</v>
      </c>
      <c r="AF7" s="26">
        <f t="shared" si="4"/>
        <v>0</v>
      </c>
      <c r="AG7" s="44">
        <f t="shared" si="5"/>
        <v>43349</v>
      </c>
      <c r="AH7" s="26">
        <v>0.3</v>
      </c>
      <c r="AI7" s="27">
        <f t="shared" si="6"/>
        <v>0</v>
      </c>
      <c r="AJ7" s="22" t="s">
        <v>63</v>
      </c>
      <c r="AK7" s="22"/>
      <c r="AL7" s="22"/>
      <c r="AM7" s="28" t="s">
        <v>74</v>
      </c>
      <c r="AN7" s="29">
        <v>43889</v>
      </c>
      <c r="AO7" s="29"/>
      <c r="AP7" s="29"/>
      <c r="AQ7" s="19" t="s">
        <v>65</v>
      </c>
      <c r="AR7" s="22">
        <v>281937.67</v>
      </c>
      <c r="AS7" s="29">
        <v>43171</v>
      </c>
      <c r="AT7" s="51">
        <v>928750</v>
      </c>
      <c r="AU7" s="30" t="s">
        <v>66</v>
      </c>
      <c r="AV7" s="20" t="s">
        <v>71</v>
      </c>
    </row>
    <row r="8" spans="1:48" s="31" customFormat="1" ht="79.2" x14ac:dyDescent="0.25">
      <c r="A8" s="48">
        <v>342</v>
      </c>
      <c r="B8" s="20" t="s">
        <v>75</v>
      </c>
      <c r="C8" s="21" t="s">
        <v>76</v>
      </c>
      <c r="D8" s="21" t="s">
        <v>48</v>
      </c>
      <c r="E8" s="21" t="s">
        <v>73</v>
      </c>
      <c r="F8" s="21" t="s">
        <v>50</v>
      </c>
      <c r="G8" s="21" t="s">
        <v>51</v>
      </c>
      <c r="H8" s="21" t="s">
        <v>52</v>
      </c>
      <c r="I8" s="21">
        <v>50</v>
      </c>
      <c r="J8" s="22">
        <v>19.399999999999999</v>
      </c>
      <c r="K8" s="21">
        <v>150</v>
      </c>
      <c r="L8" s="21" t="s">
        <v>53</v>
      </c>
      <c r="M8" s="21"/>
      <c r="N8" s="22">
        <v>208.7</v>
      </c>
      <c r="O8" s="21" t="s">
        <v>54</v>
      </c>
      <c r="P8" s="21"/>
      <c r="Q8" s="21"/>
      <c r="R8" s="21" t="s">
        <v>55</v>
      </c>
      <c r="S8" s="21" t="s">
        <v>56</v>
      </c>
      <c r="T8" s="21" t="s">
        <v>57</v>
      </c>
      <c r="U8" s="23" t="s">
        <v>58</v>
      </c>
      <c r="V8" s="21" t="s">
        <v>59</v>
      </c>
      <c r="W8" s="24"/>
      <c r="X8" s="21"/>
      <c r="Y8" s="21" t="s">
        <v>60</v>
      </c>
      <c r="Z8" s="21" t="s">
        <v>61</v>
      </c>
      <c r="AA8" s="21" t="s">
        <v>62</v>
      </c>
      <c r="AB8" s="21">
        <v>1</v>
      </c>
      <c r="AC8" s="25">
        <v>0</v>
      </c>
      <c r="AD8" s="26">
        <f t="shared" si="2"/>
        <v>0</v>
      </c>
      <c r="AE8" s="26">
        <f t="shared" si="3"/>
        <v>0</v>
      </c>
      <c r="AF8" s="26">
        <f t="shared" si="4"/>
        <v>0</v>
      </c>
      <c r="AG8" s="44">
        <f t="shared" si="5"/>
        <v>43349</v>
      </c>
      <c r="AH8" s="26">
        <v>0.3</v>
      </c>
      <c r="AI8" s="27">
        <f t="shared" si="6"/>
        <v>0</v>
      </c>
      <c r="AJ8" s="22" t="s">
        <v>63</v>
      </c>
      <c r="AK8" s="22"/>
      <c r="AL8" s="22"/>
      <c r="AM8" s="28" t="s">
        <v>74</v>
      </c>
      <c r="AN8" s="29">
        <v>43889</v>
      </c>
      <c r="AO8" s="29"/>
      <c r="AP8" s="29"/>
      <c r="AQ8" s="19" t="s">
        <v>65</v>
      </c>
      <c r="AR8" s="22">
        <v>281937.67</v>
      </c>
      <c r="AS8" s="29">
        <v>43171</v>
      </c>
      <c r="AT8" s="51">
        <v>928750</v>
      </c>
      <c r="AU8" s="30" t="s">
        <v>66</v>
      </c>
      <c r="AV8" s="20" t="s">
        <v>75</v>
      </c>
    </row>
    <row r="9" spans="1:48" s="31" customFormat="1" ht="66" x14ac:dyDescent="0.25">
      <c r="A9" s="48">
        <v>625</v>
      </c>
      <c r="B9" s="20" t="s">
        <v>77</v>
      </c>
      <c r="C9" s="21" t="s">
        <v>78</v>
      </c>
      <c r="D9" s="21" t="s">
        <v>48</v>
      </c>
      <c r="E9" s="21" t="s">
        <v>79</v>
      </c>
      <c r="F9" s="21" t="s">
        <v>80</v>
      </c>
      <c r="G9" s="21" t="s">
        <v>51</v>
      </c>
      <c r="H9" s="21" t="s">
        <v>52</v>
      </c>
      <c r="I9" s="21">
        <v>150</v>
      </c>
      <c r="J9" s="22">
        <v>10.7</v>
      </c>
      <c r="K9" s="21">
        <v>150</v>
      </c>
      <c r="L9" s="21" t="s">
        <v>81</v>
      </c>
      <c r="M9" s="21"/>
      <c r="N9" s="22">
        <v>1665.8</v>
      </c>
      <c r="O9" s="21" t="s">
        <v>82</v>
      </c>
      <c r="P9" s="21"/>
      <c r="Q9" s="21"/>
      <c r="R9" s="21" t="s">
        <v>55</v>
      </c>
      <c r="S9" s="21" t="s">
        <v>56</v>
      </c>
      <c r="T9" s="21" t="s">
        <v>57</v>
      </c>
      <c r="U9" s="23" t="s">
        <v>58</v>
      </c>
      <c r="V9" s="21" t="s">
        <v>83</v>
      </c>
      <c r="W9" s="24"/>
      <c r="X9" s="21"/>
      <c r="Y9" s="21" t="s">
        <v>84</v>
      </c>
      <c r="Z9" s="21" t="s">
        <v>61</v>
      </c>
      <c r="AA9" s="21" t="s">
        <v>62</v>
      </c>
      <c r="AB9" s="21">
        <v>1</v>
      </c>
      <c r="AC9" s="25">
        <v>0</v>
      </c>
      <c r="AD9" s="26">
        <f t="shared" si="2"/>
        <v>0</v>
      </c>
      <c r="AE9" s="26">
        <f t="shared" si="3"/>
        <v>0</v>
      </c>
      <c r="AF9" s="26">
        <f t="shared" si="4"/>
        <v>0</v>
      </c>
      <c r="AG9" s="29">
        <v>43342</v>
      </c>
      <c r="AH9" s="26">
        <v>0.3</v>
      </c>
      <c r="AI9" s="27">
        <f t="shared" si="6"/>
        <v>0</v>
      </c>
      <c r="AJ9" s="22" t="s">
        <v>85</v>
      </c>
      <c r="AK9" s="22"/>
      <c r="AL9" s="22"/>
      <c r="AM9" s="28" t="s">
        <v>86</v>
      </c>
      <c r="AN9" s="29">
        <v>43739</v>
      </c>
      <c r="AO9" s="29"/>
      <c r="AP9" s="29"/>
      <c r="AQ9" s="19" t="s">
        <v>87</v>
      </c>
      <c r="AR9" s="22">
        <v>797149.73</v>
      </c>
      <c r="AS9" s="29">
        <v>43171</v>
      </c>
      <c r="AT9" s="51">
        <v>885340</v>
      </c>
      <c r="AU9" s="30" t="s">
        <v>66</v>
      </c>
      <c r="AV9" s="20" t="s">
        <v>77</v>
      </c>
    </row>
    <row r="10" spans="1:48" s="31" customFormat="1" ht="66" x14ac:dyDescent="0.25">
      <c r="A10" s="48">
        <v>626</v>
      </c>
      <c r="B10" s="20" t="s">
        <v>88</v>
      </c>
      <c r="C10" s="21" t="s">
        <v>89</v>
      </c>
      <c r="D10" s="21" t="s">
        <v>48</v>
      </c>
      <c r="E10" s="21" t="s">
        <v>79</v>
      </c>
      <c r="F10" s="21" t="s">
        <v>80</v>
      </c>
      <c r="G10" s="21" t="s">
        <v>51</v>
      </c>
      <c r="H10" s="21" t="s">
        <v>52</v>
      </c>
      <c r="I10" s="21">
        <v>150</v>
      </c>
      <c r="J10" s="22">
        <v>9</v>
      </c>
      <c r="K10" s="21">
        <v>150</v>
      </c>
      <c r="L10" s="21" t="s">
        <v>90</v>
      </c>
      <c r="M10" s="21"/>
      <c r="N10" s="22">
        <v>1665.8</v>
      </c>
      <c r="O10" s="21" t="s">
        <v>82</v>
      </c>
      <c r="P10" s="21"/>
      <c r="Q10" s="21"/>
      <c r="R10" s="21" t="s">
        <v>55</v>
      </c>
      <c r="S10" s="21" t="s">
        <v>56</v>
      </c>
      <c r="T10" s="21" t="s">
        <v>57</v>
      </c>
      <c r="U10" s="23" t="s">
        <v>58</v>
      </c>
      <c r="V10" s="21" t="s">
        <v>83</v>
      </c>
      <c r="W10" s="24"/>
      <c r="X10" s="21"/>
      <c r="Y10" s="21" t="s">
        <v>84</v>
      </c>
      <c r="Z10" s="21" t="s">
        <v>61</v>
      </c>
      <c r="AA10" s="21" t="s">
        <v>62</v>
      </c>
      <c r="AB10" s="21">
        <v>1</v>
      </c>
      <c r="AC10" s="25">
        <v>0</v>
      </c>
      <c r="AD10" s="26">
        <f t="shared" si="2"/>
        <v>0</v>
      </c>
      <c r="AE10" s="26">
        <f t="shared" si="3"/>
        <v>0</v>
      </c>
      <c r="AF10" s="26">
        <f t="shared" si="4"/>
        <v>0</v>
      </c>
      <c r="AG10" s="29">
        <v>43342</v>
      </c>
      <c r="AH10" s="26">
        <v>0.3</v>
      </c>
      <c r="AI10" s="27">
        <f t="shared" si="6"/>
        <v>0</v>
      </c>
      <c r="AJ10" s="22" t="s">
        <v>91</v>
      </c>
      <c r="AK10" s="22"/>
      <c r="AL10" s="22"/>
      <c r="AM10" s="28" t="s">
        <v>86</v>
      </c>
      <c r="AN10" s="29">
        <v>43739</v>
      </c>
      <c r="AO10" s="29"/>
      <c r="AP10" s="29"/>
      <c r="AQ10" s="19" t="s">
        <v>87</v>
      </c>
      <c r="AR10" s="22">
        <v>797149.73</v>
      </c>
      <c r="AS10" s="29">
        <v>43171</v>
      </c>
      <c r="AT10" s="51">
        <v>885378</v>
      </c>
      <c r="AU10" s="30" t="s">
        <v>66</v>
      </c>
      <c r="AV10" s="20" t="s">
        <v>88</v>
      </c>
    </row>
    <row r="11" spans="1:48" s="31" customFormat="1" ht="79.2" x14ac:dyDescent="0.25">
      <c r="A11" s="48">
        <v>72</v>
      </c>
      <c r="B11" s="20" t="s">
        <v>92</v>
      </c>
      <c r="C11" s="21" t="s">
        <v>93</v>
      </c>
      <c r="D11" s="21" t="s">
        <v>48</v>
      </c>
      <c r="E11" s="21" t="s">
        <v>49</v>
      </c>
      <c r="F11" s="21" t="s">
        <v>50</v>
      </c>
      <c r="G11" s="21" t="s">
        <v>51</v>
      </c>
      <c r="H11" s="21" t="s">
        <v>52</v>
      </c>
      <c r="I11" s="21">
        <v>100</v>
      </c>
      <c r="J11" s="22">
        <v>17.64</v>
      </c>
      <c r="K11" s="21">
        <v>350</v>
      </c>
      <c r="L11" s="21" t="s">
        <v>53</v>
      </c>
      <c r="M11" s="21"/>
      <c r="N11" s="22">
        <v>726</v>
      </c>
      <c r="O11" s="21" t="s">
        <v>54</v>
      </c>
      <c r="P11" s="21"/>
      <c r="Q11" s="21"/>
      <c r="R11" s="21" t="s">
        <v>55</v>
      </c>
      <c r="S11" s="21" t="s">
        <v>56</v>
      </c>
      <c r="T11" s="21" t="s">
        <v>57</v>
      </c>
      <c r="U11" s="23" t="s">
        <v>58</v>
      </c>
      <c r="V11" s="21" t="s">
        <v>94</v>
      </c>
      <c r="W11" s="24"/>
      <c r="X11" s="21"/>
      <c r="Y11" s="21" t="s">
        <v>95</v>
      </c>
      <c r="Z11" s="21" t="s">
        <v>61</v>
      </c>
      <c r="AA11" s="21" t="s">
        <v>62</v>
      </c>
      <c r="AB11" s="21">
        <v>1</v>
      </c>
      <c r="AC11" s="25">
        <v>0</v>
      </c>
      <c r="AD11" s="26">
        <f t="shared" si="2"/>
        <v>0</v>
      </c>
      <c r="AE11" s="26">
        <f t="shared" si="3"/>
        <v>0</v>
      </c>
      <c r="AF11" s="26">
        <f t="shared" si="4"/>
        <v>0</v>
      </c>
      <c r="AG11" s="44">
        <f t="shared" si="5"/>
        <v>43729</v>
      </c>
      <c r="AH11" s="26">
        <v>0.3</v>
      </c>
      <c r="AI11" s="27">
        <f t="shared" si="6"/>
        <v>0</v>
      </c>
      <c r="AJ11" s="22" t="s">
        <v>96</v>
      </c>
      <c r="AK11" s="22"/>
      <c r="AL11" s="22"/>
      <c r="AM11" s="32" t="s">
        <v>64</v>
      </c>
      <c r="AN11" s="29">
        <v>44269</v>
      </c>
      <c r="AO11" s="29"/>
      <c r="AP11" s="29"/>
      <c r="AQ11" s="19" t="s">
        <v>65</v>
      </c>
      <c r="AR11" s="22">
        <v>463085.5</v>
      </c>
      <c r="AS11" s="29">
        <v>43171</v>
      </c>
      <c r="AT11" s="51">
        <v>928728</v>
      </c>
      <c r="AU11" s="30" t="s">
        <v>97</v>
      </c>
      <c r="AV11" s="20" t="s">
        <v>92</v>
      </c>
    </row>
    <row r="12" spans="1:48" s="31" customFormat="1" ht="79.2" x14ac:dyDescent="0.25">
      <c r="A12" s="48">
        <v>73</v>
      </c>
      <c r="B12" s="20" t="s">
        <v>98</v>
      </c>
      <c r="C12" s="21" t="s">
        <v>99</v>
      </c>
      <c r="D12" s="21" t="s">
        <v>48</v>
      </c>
      <c r="E12" s="21" t="s">
        <v>49</v>
      </c>
      <c r="F12" s="21" t="s">
        <v>50</v>
      </c>
      <c r="G12" s="21" t="s">
        <v>51</v>
      </c>
      <c r="H12" s="21" t="s">
        <v>52</v>
      </c>
      <c r="I12" s="21">
        <v>100</v>
      </c>
      <c r="J12" s="22">
        <v>17.64</v>
      </c>
      <c r="K12" s="21">
        <v>350</v>
      </c>
      <c r="L12" s="21" t="s">
        <v>53</v>
      </c>
      <c r="M12" s="21"/>
      <c r="N12" s="22">
        <v>726</v>
      </c>
      <c r="O12" s="21" t="s">
        <v>54</v>
      </c>
      <c r="P12" s="21"/>
      <c r="Q12" s="21"/>
      <c r="R12" s="21" t="s">
        <v>55</v>
      </c>
      <c r="S12" s="21" t="s">
        <v>56</v>
      </c>
      <c r="T12" s="21" t="s">
        <v>57</v>
      </c>
      <c r="U12" s="23" t="s">
        <v>58</v>
      </c>
      <c r="V12" s="21" t="s">
        <v>94</v>
      </c>
      <c r="W12" s="24"/>
      <c r="X12" s="21"/>
      <c r="Y12" s="21" t="s">
        <v>95</v>
      </c>
      <c r="Z12" s="21" t="s">
        <v>61</v>
      </c>
      <c r="AA12" s="21" t="s">
        <v>62</v>
      </c>
      <c r="AB12" s="21">
        <v>1</v>
      </c>
      <c r="AC12" s="25">
        <v>0</v>
      </c>
      <c r="AD12" s="26">
        <f t="shared" si="2"/>
        <v>0</v>
      </c>
      <c r="AE12" s="26">
        <f t="shared" si="3"/>
        <v>0</v>
      </c>
      <c r="AF12" s="26">
        <f t="shared" si="4"/>
        <v>0</v>
      </c>
      <c r="AG12" s="44">
        <f t="shared" si="5"/>
        <v>43729</v>
      </c>
      <c r="AH12" s="26">
        <v>0.3</v>
      </c>
      <c r="AI12" s="27">
        <f t="shared" si="6"/>
        <v>0</v>
      </c>
      <c r="AJ12" s="22" t="s">
        <v>96</v>
      </c>
      <c r="AK12" s="22"/>
      <c r="AL12" s="22"/>
      <c r="AM12" s="32" t="s">
        <v>64</v>
      </c>
      <c r="AN12" s="29">
        <v>44269</v>
      </c>
      <c r="AO12" s="29"/>
      <c r="AP12" s="29"/>
      <c r="AQ12" s="19" t="s">
        <v>65</v>
      </c>
      <c r="AR12" s="22">
        <v>463085.5</v>
      </c>
      <c r="AS12" s="29">
        <v>43171</v>
      </c>
      <c r="AT12" s="51">
        <v>928728</v>
      </c>
      <c r="AU12" s="30" t="s">
        <v>97</v>
      </c>
      <c r="AV12" s="20" t="s">
        <v>98</v>
      </c>
    </row>
    <row r="13" spans="1:48" s="31" customFormat="1" ht="79.2" x14ac:dyDescent="0.25">
      <c r="A13" s="48">
        <v>74</v>
      </c>
      <c r="B13" s="20" t="s">
        <v>100</v>
      </c>
      <c r="C13" s="21" t="s">
        <v>101</v>
      </c>
      <c r="D13" s="21" t="s">
        <v>48</v>
      </c>
      <c r="E13" s="21" t="s">
        <v>49</v>
      </c>
      <c r="F13" s="21" t="s">
        <v>50</v>
      </c>
      <c r="G13" s="21" t="s">
        <v>51</v>
      </c>
      <c r="H13" s="21" t="s">
        <v>52</v>
      </c>
      <c r="I13" s="21">
        <v>100</v>
      </c>
      <c r="J13" s="22">
        <v>19.399999999999999</v>
      </c>
      <c r="K13" s="21">
        <v>150</v>
      </c>
      <c r="L13" s="21" t="s">
        <v>53</v>
      </c>
      <c r="M13" s="21"/>
      <c r="N13" s="22">
        <v>726</v>
      </c>
      <c r="O13" s="21" t="s">
        <v>54</v>
      </c>
      <c r="P13" s="21"/>
      <c r="Q13" s="21"/>
      <c r="R13" s="21" t="s">
        <v>55</v>
      </c>
      <c r="S13" s="21" t="s">
        <v>56</v>
      </c>
      <c r="T13" s="21" t="s">
        <v>57</v>
      </c>
      <c r="U13" s="23" t="s">
        <v>58</v>
      </c>
      <c r="V13" s="21" t="s">
        <v>94</v>
      </c>
      <c r="W13" s="24"/>
      <c r="X13" s="21"/>
      <c r="Y13" s="21" t="s">
        <v>95</v>
      </c>
      <c r="Z13" s="21" t="s">
        <v>61</v>
      </c>
      <c r="AA13" s="21" t="s">
        <v>62</v>
      </c>
      <c r="AB13" s="21">
        <v>1</v>
      </c>
      <c r="AC13" s="25">
        <v>0</v>
      </c>
      <c r="AD13" s="26">
        <f t="shared" si="2"/>
        <v>0</v>
      </c>
      <c r="AE13" s="26">
        <f t="shared" si="3"/>
        <v>0</v>
      </c>
      <c r="AF13" s="26">
        <f t="shared" si="4"/>
        <v>0</v>
      </c>
      <c r="AG13" s="44">
        <f t="shared" si="5"/>
        <v>43729</v>
      </c>
      <c r="AH13" s="26">
        <v>0.3</v>
      </c>
      <c r="AI13" s="27">
        <f t="shared" si="6"/>
        <v>0</v>
      </c>
      <c r="AJ13" s="22" t="s">
        <v>96</v>
      </c>
      <c r="AK13" s="22"/>
      <c r="AL13" s="22"/>
      <c r="AM13" s="32" t="s">
        <v>64</v>
      </c>
      <c r="AN13" s="29">
        <v>44269</v>
      </c>
      <c r="AO13" s="29"/>
      <c r="AP13" s="29"/>
      <c r="AQ13" s="19" t="s">
        <v>65</v>
      </c>
      <c r="AR13" s="22">
        <v>463085.5</v>
      </c>
      <c r="AS13" s="29">
        <v>43171</v>
      </c>
      <c r="AT13" s="51">
        <v>928728</v>
      </c>
      <c r="AU13" s="30" t="s">
        <v>97</v>
      </c>
      <c r="AV13" s="20" t="s">
        <v>100</v>
      </c>
    </row>
    <row r="14" spans="1:48" s="31" customFormat="1" ht="79.2" x14ac:dyDescent="0.25">
      <c r="A14" s="48">
        <v>75</v>
      </c>
      <c r="B14" s="20" t="s">
        <v>102</v>
      </c>
      <c r="C14" s="21" t="s">
        <v>103</v>
      </c>
      <c r="D14" s="21" t="s">
        <v>48</v>
      </c>
      <c r="E14" s="21" t="s">
        <v>73</v>
      </c>
      <c r="F14" s="21" t="s">
        <v>50</v>
      </c>
      <c r="G14" s="21" t="s">
        <v>51</v>
      </c>
      <c r="H14" s="21" t="s">
        <v>52</v>
      </c>
      <c r="I14" s="21">
        <v>50</v>
      </c>
      <c r="J14" s="22">
        <v>17.64</v>
      </c>
      <c r="K14" s="21">
        <v>350</v>
      </c>
      <c r="L14" s="21" t="s">
        <v>53</v>
      </c>
      <c r="M14" s="21"/>
      <c r="N14" s="22">
        <v>208.7</v>
      </c>
      <c r="O14" s="21" t="s">
        <v>54</v>
      </c>
      <c r="P14" s="21"/>
      <c r="Q14" s="21"/>
      <c r="R14" s="21" t="s">
        <v>55</v>
      </c>
      <c r="S14" s="21" t="s">
        <v>56</v>
      </c>
      <c r="T14" s="21" t="s">
        <v>57</v>
      </c>
      <c r="U14" s="23" t="s">
        <v>58</v>
      </c>
      <c r="V14" s="21" t="s">
        <v>94</v>
      </c>
      <c r="W14" s="24"/>
      <c r="X14" s="21"/>
      <c r="Y14" s="21" t="s">
        <v>95</v>
      </c>
      <c r="Z14" s="21" t="s">
        <v>61</v>
      </c>
      <c r="AA14" s="21" t="s">
        <v>62</v>
      </c>
      <c r="AB14" s="21">
        <v>1</v>
      </c>
      <c r="AC14" s="25">
        <v>0</v>
      </c>
      <c r="AD14" s="26">
        <f t="shared" si="2"/>
        <v>0</v>
      </c>
      <c r="AE14" s="26">
        <f t="shared" si="3"/>
        <v>0</v>
      </c>
      <c r="AF14" s="26">
        <f t="shared" si="4"/>
        <v>0</v>
      </c>
      <c r="AG14" s="44">
        <f t="shared" si="5"/>
        <v>43729</v>
      </c>
      <c r="AH14" s="26">
        <v>0.3</v>
      </c>
      <c r="AI14" s="27">
        <f t="shared" si="6"/>
        <v>0</v>
      </c>
      <c r="AJ14" s="22" t="s">
        <v>96</v>
      </c>
      <c r="AK14" s="22"/>
      <c r="AL14" s="22"/>
      <c r="AM14" s="32" t="s">
        <v>74</v>
      </c>
      <c r="AN14" s="29">
        <v>44269</v>
      </c>
      <c r="AO14" s="29"/>
      <c r="AP14" s="29"/>
      <c r="AQ14" s="19" t="s">
        <v>65</v>
      </c>
      <c r="AR14" s="22">
        <v>281937.67</v>
      </c>
      <c r="AS14" s="29">
        <v>43171</v>
      </c>
      <c r="AT14" s="51">
        <v>928750</v>
      </c>
      <c r="AU14" s="30" t="s">
        <v>97</v>
      </c>
      <c r="AV14" s="20" t="s">
        <v>102</v>
      </c>
    </row>
    <row r="15" spans="1:48" s="31" customFormat="1" ht="79.2" x14ac:dyDescent="0.25">
      <c r="A15" s="48">
        <v>76</v>
      </c>
      <c r="B15" s="20" t="s">
        <v>104</v>
      </c>
      <c r="C15" s="21" t="s">
        <v>105</v>
      </c>
      <c r="D15" s="21" t="s">
        <v>48</v>
      </c>
      <c r="E15" s="21" t="s">
        <v>73</v>
      </c>
      <c r="F15" s="21" t="s">
        <v>50</v>
      </c>
      <c r="G15" s="21" t="s">
        <v>51</v>
      </c>
      <c r="H15" s="21" t="s">
        <v>52</v>
      </c>
      <c r="I15" s="21">
        <v>50</v>
      </c>
      <c r="J15" s="22">
        <v>19.399999999999999</v>
      </c>
      <c r="K15" s="21">
        <v>150</v>
      </c>
      <c r="L15" s="21" t="s">
        <v>53</v>
      </c>
      <c r="M15" s="21"/>
      <c r="N15" s="22">
        <v>208.7</v>
      </c>
      <c r="O15" s="21" t="s">
        <v>54</v>
      </c>
      <c r="P15" s="21"/>
      <c r="Q15" s="21"/>
      <c r="R15" s="21" t="s">
        <v>55</v>
      </c>
      <c r="S15" s="21" t="s">
        <v>56</v>
      </c>
      <c r="T15" s="21" t="s">
        <v>57</v>
      </c>
      <c r="U15" s="23" t="s">
        <v>58</v>
      </c>
      <c r="V15" s="21" t="s">
        <v>94</v>
      </c>
      <c r="W15" s="24"/>
      <c r="X15" s="21"/>
      <c r="Y15" s="21" t="s">
        <v>95</v>
      </c>
      <c r="Z15" s="21" t="s">
        <v>61</v>
      </c>
      <c r="AA15" s="21" t="s">
        <v>62</v>
      </c>
      <c r="AB15" s="21">
        <v>1</v>
      </c>
      <c r="AC15" s="25">
        <v>0</v>
      </c>
      <c r="AD15" s="26">
        <f t="shared" si="2"/>
        <v>0</v>
      </c>
      <c r="AE15" s="26">
        <f t="shared" si="3"/>
        <v>0</v>
      </c>
      <c r="AF15" s="26">
        <f t="shared" si="4"/>
        <v>0</v>
      </c>
      <c r="AG15" s="44">
        <f t="shared" si="5"/>
        <v>43729</v>
      </c>
      <c r="AH15" s="26">
        <v>0.3</v>
      </c>
      <c r="AI15" s="27">
        <f t="shared" si="6"/>
        <v>0</v>
      </c>
      <c r="AJ15" s="22" t="s">
        <v>96</v>
      </c>
      <c r="AK15" s="22"/>
      <c r="AL15" s="22"/>
      <c r="AM15" s="32" t="s">
        <v>74</v>
      </c>
      <c r="AN15" s="29">
        <v>44269</v>
      </c>
      <c r="AO15" s="29"/>
      <c r="AP15" s="29"/>
      <c r="AQ15" s="19" t="s">
        <v>65</v>
      </c>
      <c r="AR15" s="22">
        <v>281937.67</v>
      </c>
      <c r="AS15" s="29">
        <v>43171</v>
      </c>
      <c r="AT15" s="51">
        <v>928750</v>
      </c>
      <c r="AU15" s="30" t="s">
        <v>97</v>
      </c>
      <c r="AV15" s="20" t="s">
        <v>104</v>
      </c>
    </row>
    <row r="16" spans="1:48" s="31" customFormat="1" ht="66" x14ac:dyDescent="0.25">
      <c r="A16" s="48">
        <v>676</v>
      </c>
      <c r="B16" s="20" t="s">
        <v>106</v>
      </c>
      <c r="C16" s="21" t="s">
        <v>107</v>
      </c>
      <c r="D16" s="21" t="s">
        <v>48</v>
      </c>
      <c r="E16" s="21" t="s">
        <v>79</v>
      </c>
      <c r="F16" s="21" t="s">
        <v>80</v>
      </c>
      <c r="G16" s="21" t="s">
        <v>51</v>
      </c>
      <c r="H16" s="21" t="s">
        <v>52</v>
      </c>
      <c r="I16" s="21">
        <v>150</v>
      </c>
      <c r="J16" s="22">
        <v>10.7</v>
      </c>
      <c r="K16" s="21">
        <v>150</v>
      </c>
      <c r="L16" s="21" t="s">
        <v>81</v>
      </c>
      <c r="M16" s="21"/>
      <c r="N16" s="22">
        <v>1665.8</v>
      </c>
      <c r="O16" s="21" t="s">
        <v>82</v>
      </c>
      <c r="P16" s="21"/>
      <c r="Q16" s="21"/>
      <c r="R16" s="21" t="s">
        <v>55</v>
      </c>
      <c r="S16" s="21" t="s">
        <v>56</v>
      </c>
      <c r="T16" s="21" t="s">
        <v>57</v>
      </c>
      <c r="U16" s="23" t="s">
        <v>58</v>
      </c>
      <c r="V16" s="21" t="s">
        <v>108</v>
      </c>
      <c r="W16" s="24"/>
      <c r="X16" s="21"/>
      <c r="Y16" s="21" t="s">
        <v>109</v>
      </c>
      <c r="Z16" s="21" t="s">
        <v>61</v>
      </c>
      <c r="AA16" s="21" t="s">
        <v>62</v>
      </c>
      <c r="AB16" s="21">
        <v>1</v>
      </c>
      <c r="AC16" s="25">
        <v>0</v>
      </c>
      <c r="AD16" s="26">
        <f t="shared" si="2"/>
        <v>0</v>
      </c>
      <c r="AE16" s="26">
        <f t="shared" si="3"/>
        <v>0</v>
      </c>
      <c r="AF16" s="26">
        <f t="shared" si="4"/>
        <v>0</v>
      </c>
      <c r="AG16" s="44">
        <f t="shared" si="5"/>
        <v>43579</v>
      </c>
      <c r="AH16" s="26">
        <v>0.3</v>
      </c>
      <c r="AI16" s="27">
        <f t="shared" si="6"/>
        <v>0</v>
      </c>
      <c r="AJ16" s="22" t="s">
        <v>110</v>
      </c>
      <c r="AK16" s="22"/>
      <c r="AL16" s="22"/>
      <c r="AM16" s="32" t="s">
        <v>86</v>
      </c>
      <c r="AN16" s="29">
        <v>44119</v>
      </c>
      <c r="AO16" s="29"/>
      <c r="AP16" s="29"/>
      <c r="AQ16" s="19" t="s">
        <v>65</v>
      </c>
      <c r="AR16" s="22">
        <v>797149.73</v>
      </c>
      <c r="AS16" s="29">
        <v>43171</v>
      </c>
      <c r="AT16" s="51">
        <v>885340</v>
      </c>
      <c r="AU16" s="30" t="s">
        <v>97</v>
      </c>
      <c r="AV16" s="20" t="s">
        <v>106</v>
      </c>
    </row>
    <row r="17" spans="1:48" s="31" customFormat="1" ht="66" x14ac:dyDescent="0.25">
      <c r="A17" s="52">
        <v>677</v>
      </c>
      <c r="B17" s="53" t="s">
        <v>111</v>
      </c>
      <c r="C17" s="54" t="s">
        <v>112</v>
      </c>
      <c r="D17" s="54" t="s">
        <v>48</v>
      </c>
      <c r="E17" s="54" t="s">
        <v>79</v>
      </c>
      <c r="F17" s="54" t="s">
        <v>80</v>
      </c>
      <c r="G17" s="54" t="s">
        <v>51</v>
      </c>
      <c r="H17" s="54" t="s">
        <v>52</v>
      </c>
      <c r="I17" s="54">
        <v>150</v>
      </c>
      <c r="J17" s="55">
        <v>9</v>
      </c>
      <c r="K17" s="54">
        <v>150</v>
      </c>
      <c r="L17" s="54" t="s">
        <v>90</v>
      </c>
      <c r="M17" s="54"/>
      <c r="N17" s="55">
        <v>1665.8</v>
      </c>
      <c r="O17" s="54" t="s">
        <v>82</v>
      </c>
      <c r="P17" s="54"/>
      <c r="Q17" s="54"/>
      <c r="R17" s="54" t="s">
        <v>55</v>
      </c>
      <c r="S17" s="54" t="s">
        <v>56</v>
      </c>
      <c r="T17" s="54" t="s">
        <v>57</v>
      </c>
      <c r="U17" s="56" t="s">
        <v>58</v>
      </c>
      <c r="V17" s="54" t="s">
        <v>108</v>
      </c>
      <c r="W17" s="57"/>
      <c r="X17" s="54"/>
      <c r="Y17" s="54" t="s">
        <v>109</v>
      </c>
      <c r="Z17" s="54" t="s">
        <v>61</v>
      </c>
      <c r="AA17" s="54" t="s">
        <v>62</v>
      </c>
      <c r="AB17" s="54">
        <v>1</v>
      </c>
      <c r="AC17" s="58">
        <v>0</v>
      </c>
      <c r="AD17" s="59">
        <f t="shared" si="2"/>
        <v>0</v>
      </c>
      <c r="AE17" s="59">
        <f t="shared" si="3"/>
        <v>0</v>
      </c>
      <c r="AF17" s="59">
        <f t="shared" si="4"/>
        <v>0</v>
      </c>
      <c r="AG17" s="60">
        <f t="shared" si="5"/>
        <v>43579</v>
      </c>
      <c r="AH17" s="59">
        <v>0.3</v>
      </c>
      <c r="AI17" s="61">
        <f t="shared" si="6"/>
        <v>0</v>
      </c>
      <c r="AJ17" s="55" t="s">
        <v>113</v>
      </c>
      <c r="AK17" s="55"/>
      <c r="AL17" s="55"/>
      <c r="AM17" s="62" t="s">
        <v>86</v>
      </c>
      <c r="AN17" s="63">
        <v>44119</v>
      </c>
      <c r="AO17" s="63"/>
      <c r="AP17" s="63"/>
      <c r="AQ17" s="64" t="s">
        <v>65</v>
      </c>
      <c r="AR17" s="55">
        <v>797149.73</v>
      </c>
      <c r="AS17" s="63">
        <v>43171</v>
      </c>
      <c r="AT17" s="65">
        <v>885378</v>
      </c>
      <c r="AU17" s="30" t="s">
        <v>97</v>
      </c>
      <c r="AV17" s="20" t="s">
        <v>111</v>
      </c>
    </row>
    <row r="18" spans="1:48" s="31" customFormat="1" x14ac:dyDescent="0.25">
      <c r="A18" s="33"/>
      <c r="B18" s="33"/>
      <c r="C18" s="33"/>
      <c r="D18" s="33"/>
      <c r="E18" s="33"/>
      <c r="F18" s="34"/>
      <c r="G18" s="34"/>
      <c r="H18" s="34"/>
      <c r="I18" s="34"/>
      <c r="J18" s="34"/>
      <c r="K18" s="34"/>
      <c r="L18" s="34"/>
      <c r="M18" s="34"/>
      <c r="N18" s="35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6" t="s">
        <v>114</v>
      </c>
      <c r="Z18" s="34"/>
      <c r="AA18" s="34"/>
      <c r="AB18" s="37">
        <f>SUM(AB4:AB17)</f>
        <v>14</v>
      </c>
      <c r="AC18" s="37"/>
      <c r="AD18" s="26">
        <f>SUM(AD4:AD17)</f>
        <v>0</v>
      </c>
      <c r="AE18" s="26">
        <f>SUM(AE4:AE17)</f>
        <v>0</v>
      </c>
      <c r="AF18" s="26">
        <f>SUM(AF4:AF17)</f>
        <v>0</v>
      </c>
      <c r="AG18" s="26"/>
      <c r="AH18" s="26"/>
      <c r="AI18" s="26">
        <f>SUM(AI4:AI17)</f>
        <v>0</v>
      </c>
      <c r="AJ18" s="34"/>
      <c r="AK18" s="34"/>
      <c r="AL18" s="34"/>
      <c r="AM18" s="38"/>
      <c r="AN18" s="34"/>
      <c r="AO18" s="34"/>
      <c r="AP18" s="34"/>
      <c r="AQ18" s="33"/>
      <c r="AR18" s="35"/>
      <c r="AS18" s="34"/>
      <c r="AV18" s="39"/>
    </row>
    <row r="19" spans="1:48" s="31" customFormat="1" x14ac:dyDescent="0.25">
      <c r="A19" s="33"/>
      <c r="B19" s="33"/>
      <c r="C19" s="33"/>
      <c r="D19" s="33"/>
      <c r="E19" s="33"/>
      <c r="F19" s="34"/>
      <c r="G19" s="34"/>
      <c r="H19" s="34"/>
      <c r="I19" s="34"/>
      <c r="J19" s="34"/>
      <c r="K19" s="34"/>
      <c r="L19" s="34"/>
      <c r="M19" s="34"/>
      <c r="N19" s="35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5"/>
      <c r="AD19" s="35"/>
      <c r="AE19" s="35"/>
      <c r="AF19" s="35"/>
      <c r="AG19" s="35"/>
      <c r="AH19" s="35"/>
      <c r="AI19" s="35"/>
      <c r="AJ19" s="34"/>
      <c r="AK19" s="34"/>
      <c r="AL19" s="34"/>
      <c r="AM19" s="38"/>
      <c r="AN19" s="34"/>
      <c r="AO19" s="34"/>
      <c r="AP19" s="34"/>
      <c r="AQ19" s="33"/>
      <c r="AR19" s="35"/>
      <c r="AS19" s="34"/>
      <c r="AV19" s="39"/>
    </row>
    <row r="20" spans="1:48" s="31" customFormat="1" x14ac:dyDescent="0.25">
      <c r="A20" s="33"/>
      <c r="B20" s="33"/>
      <c r="C20" s="33"/>
      <c r="D20" s="33"/>
      <c r="E20" s="33"/>
      <c r="F20" s="34"/>
      <c r="G20" s="34"/>
      <c r="H20" s="34"/>
      <c r="I20" s="34"/>
      <c r="J20" s="34"/>
      <c r="K20" s="34"/>
      <c r="L20" s="34"/>
      <c r="M20" s="34"/>
      <c r="N20" s="35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5"/>
      <c r="AD20" s="35"/>
      <c r="AE20" s="35"/>
      <c r="AF20" s="35"/>
      <c r="AG20" s="35"/>
      <c r="AH20" s="35"/>
      <c r="AI20" s="35"/>
      <c r="AJ20" s="34"/>
      <c r="AK20" s="34"/>
      <c r="AL20" s="34"/>
      <c r="AM20" s="38"/>
      <c r="AN20" s="34"/>
      <c r="AO20" s="34"/>
      <c r="AP20" s="34"/>
      <c r="AQ20" s="33"/>
      <c r="AR20" s="35"/>
      <c r="AS20" s="34"/>
      <c r="AV20" s="39"/>
    </row>
    <row r="21" spans="1:48" s="31" customFormat="1" x14ac:dyDescent="0.25">
      <c r="A21" s="33"/>
      <c r="B21" s="33"/>
      <c r="C21" s="33"/>
      <c r="D21" s="33"/>
      <c r="E21" s="33"/>
      <c r="F21" s="34"/>
      <c r="G21" s="34"/>
      <c r="H21" s="34"/>
      <c r="I21" s="34"/>
      <c r="J21" s="34"/>
      <c r="K21" s="34"/>
      <c r="L21" s="34"/>
      <c r="M21" s="34"/>
      <c r="N21" s="35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5"/>
      <c r="AD21" s="35"/>
      <c r="AE21" s="35"/>
      <c r="AF21" s="35"/>
      <c r="AG21" s="35"/>
      <c r="AH21" s="35"/>
      <c r="AI21" s="35"/>
      <c r="AJ21" s="34"/>
      <c r="AK21" s="34"/>
      <c r="AL21" s="34"/>
      <c r="AM21" s="38"/>
      <c r="AN21" s="34"/>
      <c r="AO21" s="34"/>
      <c r="AP21" s="34"/>
      <c r="AQ21" s="33"/>
      <c r="AR21" s="35"/>
      <c r="AS21" s="34"/>
      <c r="AV21" s="39"/>
    </row>
    <row r="22" spans="1:48" s="31" customFormat="1" x14ac:dyDescent="0.25">
      <c r="A22" s="33"/>
      <c r="B22" s="33"/>
      <c r="C22" s="33"/>
      <c r="D22" s="33"/>
      <c r="E22" s="33"/>
      <c r="F22" s="34"/>
      <c r="G22" s="34"/>
      <c r="H22" s="34"/>
      <c r="I22" s="34"/>
      <c r="J22" s="34"/>
      <c r="K22" s="34"/>
      <c r="L22" s="34"/>
      <c r="M22" s="34"/>
      <c r="N22" s="35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5"/>
      <c r="AD22" s="35"/>
      <c r="AE22" s="35"/>
      <c r="AF22" s="35"/>
      <c r="AG22" s="35"/>
      <c r="AH22" s="35"/>
      <c r="AI22" s="35"/>
      <c r="AJ22" s="34"/>
      <c r="AK22" s="34"/>
      <c r="AL22" s="34"/>
      <c r="AM22" s="38"/>
      <c r="AN22" s="34"/>
      <c r="AO22" s="34"/>
      <c r="AP22" s="34"/>
      <c r="AQ22" s="33"/>
      <c r="AR22" s="35"/>
      <c r="AS22" s="34"/>
      <c r="AV22" s="39"/>
    </row>
    <row r="23" spans="1:48" s="31" customFormat="1" ht="66.75" customHeight="1" x14ac:dyDescent="0.25">
      <c r="A23" s="66" t="s">
        <v>115</v>
      </c>
      <c r="B23" s="67"/>
      <c r="C23" s="67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35"/>
      <c r="AI23" s="35"/>
      <c r="AJ23" s="34"/>
      <c r="AK23" s="34"/>
      <c r="AL23" s="34"/>
      <c r="AM23" s="38"/>
      <c r="AN23" s="34"/>
      <c r="AO23" s="34"/>
      <c r="AP23" s="34"/>
      <c r="AQ23" s="33"/>
      <c r="AR23" s="35"/>
      <c r="AS23" s="34"/>
      <c r="AV23" s="39"/>
    </row>
    <row r="24" spans="1:48" s="31" customFormat="1" ht="63.75" customHeight="1" x14ac:dyDescent="0.25">
      <c r="A24" s="68" t="s">
        <v>116</v>
      </c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35"/>
      <c r="AI24" s="35"/>
      <c r="AJ24" s="34"/>
      <c r="AK24" s="40" t="s">
        <v>117</v>
      </c>
      <c r="AM24" s="41"/>
      <c r="AN24" s="34"/>
      <c r="AO24" s="34"/>
      <c r="AP24" s="34"/>
      <c r="AQ24" s="33"/>
      <c r="AR24" s="35"/>
      <c r="AS24" s="34"/>
      <c r="AV24" s="39"/>
    </row>
    <row r="25" spans="1:48" s="31" customFormat="1" x14ac:dyDescent="0.25">
      <c r="A25" s="33"/>
      <c r="B25" s="33"/>
      <c r="C25" s="33"/>
      <c r="D25" s="33"/>
      <c r="E25" s="33"/>
      <c r="F25" s="34"/>
      <c r="G25" s="34"/>
      <c r="H25" s="34"/>
      <c r="I25" s="34"/>
      <c r="J25" s="34"/>
      <c r="K25" s="34"/>
      <c r="L25" s="34"/>
      <c r="M25" s="34"/>
      <c r="N25" s="35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5"/>
      <c r="AD25" s="35"/>
      <c r="AE25" s="35"/>
      <c r="AF25" s="35"/>
      <c r="AG25" s="35"/>
      <c r="AH25" s="35"/>
      <c r="AI25" s="35"/>
      <c r="AJ25" s="34"/>
      <c r="AK25" s="34"/>
      <c r="AL25" s="34"/>
      <c r="AM25" s="38"/>
      <c r="AN25" s="34"/>
      <c r="AO25" s="34"/>
      <c r="AP25" s="34"/>
      <c r="AQ25" s="33"/>
      <c r="AR25" s="35"/>
      <c r="AS25" s="34"/>
      <c r="AV25" s="39"/>
    </row>
    <row r="26" spans="1:48" s="31" customFormat="1" x14ac:dyDescent="0.25">
      <c r="A26" s="33"/>
      <c r="B26" s="33"/>
      <c r="C26" s="33"/>
      <c r="D26" s="33"/>
      <c r="E26" s="33"/>
      <c r="F26" s="34"/>
      <c r="G26" s="34"/>
      <c r="H26" s="34"/>
      <c r="I26" s="34"/>
      <c r="J26" s="34"/>
      <c r="K26" s="34"/>
      <c r="L26" s="34"/>
      <c r="M26" s="34"/>
      <c r="N26" s="35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5"/>
      <c r="AD26" s="35"/>
      <c r="AE26" s="35"/>
      <c r="AF26" s="35"/>
      <c r="AG26" s="35"/>
      <c r="AH26" s="35"/>
      <c r="AI26" s="35"/>
      <c r="AJ26" s="34"/>
      <c r="AK26" s="34"/>
      <c r="AL26" s="34"/>
      <c r="AM26" s="38"/>
      <c r="AN26" s="34"/>
      <c r="AO26" s="34"/>
      <c r="AP26" s="34"/>
      <c r="AQ26" s="33"/>
      <c r="AR26" s="35"/>
      <c r="AS26" s="34"/>
      <c r="AV26" s="39"/>
    </row>
    <row r="27" spans="1:48" s="31" customFormat="1" x14ac:dyDescent="0.25">
      <c r="A27" s="33"/>
      <c r="B27" s="33"/>
      <c r="C27" s="33"/>
      <c r="D27" s="33"/>
      <c r="E27" s="33"/>
      <c r="F27" s="34"/>
      <c r="G27" s="34"/>
      <c r="H27" s="34"/>
      <c r="I27" s="34"/>
      <c r="J27" s="34"/>
      <c r="K27" s="34"/>
      <c r="L27" s="34"/>
      <c r="M27" s="34"/>
      <c r="N27" s="35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5"/>
      <c r="AD27" s="35"/>
      <c r="AE27" s="35"/>
      <c r="AF27" s="35"/>
      <c r="AG27" s="35"/>
      <c r="AH27" s="35"/>
      <c r="AI27" s="35"/>
      <c r="AJ27" s="34"/>
      <c r="AK27" s="34"/>
      <c r="AL27" s="34"/>
      <c r="AM27" s="42"/>
      <c r="AN27" s="34"/>
      <c r="AO27" s="34"/>
      <c r="AP27" s="34"/>
      <c r="AQ27" s="33"/>
      <c r="AR27" s="35"/>
      <c r="AS27" s="34"/>
      <c r="AV27" s="39"/>
    </row>
    <row r="28" spans="1:48" s="31" customFormat="1" x14ac:dyDescent="0.25">
      <c r="A28" s="33"/>
      <c r="B28" s="33"/>
      <c r="C28" s="33"/>
      <c r="D28" s="33"/>
      <c r="E28" s="33"/>
      <c r="F28" s="34"/>
      <c r="G28" s="34"/>
      <c r="H28" s="34"/>
      <c r="I28" s="34"/>
      <c r="J28" s="34"/>
      <c r="K28" s="34"/>
      <c r="L28" s="34"/>
      <c r="M28" s="34"/>
      <c r="N28" s="35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  <c r="AA28" s="34"/>
      <c r="AB28" s="34"/>
      <c r="AC28" s="35"/>
      <c r="AD28" s="35"/>
      <c r="AE28" s="35"/>
      <c r="AF28" s="35"/>
      <c r="AG28" s="35"/>
      <c r="AH28" s="35"/>
      <c r="AI28" s="35"/>
      <c r="AJ28" s="34"/>
      <c r="AK28" s="34"/>
      <c r="AL28" s="34"/>
      <c r="AM28" s="42"/>
      <c r="AN28" s="34"/>
      <c r="AO28" s="34"/>
      <c r="AP28" s="34"/>
      <c r="AQ28" s="33"/>
      <c r="AR28" s="35"/>
      <c r="AS28" s="34"/>
      <c r="AV28" s="39"/>
    </row>
    <row r="29" spans="1:48" s="31" customFormat="1" x14ac:dyDescent="0.25">
      <c r="A29" s="33"/>
      <c r="B29" s="33"/>
      <c r="C29" s="33"/>
      <c r="D29" s="33"/>
      <c r="E29" s="33"/>
      <c r="F29" s="34"/>
      <c r="G29" s="34"/>
      <c r="H29" s="34"/>
      <c r="I29" s="34"/>
      <c r="J29" s="34"/>
      <c r="K29" s="34"/>
      <c r="L29" s="34"/>
      <c r="M29" s="34"/>
      <c r="N29" s="35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5"/>
      <c r="AD29" s="35"/>
      <c r="AE29" s="35"/>
      <c r="AF29" s="35"/>
      <c r="AG29" s="35"/>
      <c r="AH29" s="35"/>
      <c r="AI29" s="35"/>
      <c r="AJ29" s="34"/>
      <c r="AK29" s="34"/>
      <c r="AL29" s="34"/>
      <c r="AM29" s="42"/>
      <c r="AN29" s="34"/>
      <c r="AO29" s="34"/>
      <c r="AP29" s="34"/>
      <c r="AQ29" s="33"/>
      <c r="AR29" s="35"/>
      <c r="AS29" s="34"/>
      <c r="AV29" s="39"/>
    </row>
    <row r="30" spans="1:48" s="31" customFormat="1" x14ac:dyDescent="0.25">
      <c r="A30" s="33"/>
      <c r="B30" s="33"/>
      <c r="C30" s="33"/>
      <c r="D30" s="33"/>
      <c r="E30" s="33"/>
      <c r="F30" s="34"/>
      <c r="G30" s="34"/>
      <c r="H30" s="34"/>
      <c r="I30" s="34"/>
      <c r="J30" s="34"/>
      <c r="K30" s="34"/>
      <c r="L30" s="34"/>
      <c r="M30" s="34"/>
      <c r="N30" s="35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5"/>
      <c r="AD30" s="35"/>
      <c r="AE30" s="35"/>
      <c r="AF30" s="35"/>
      <c r="AG30" s="35"/>
      <c r="AH30" s="35"/>
      <c r="AI30" s="35"/>
      <c r="AJ30" s="34"/>
      <c r="AK30" s="34"/>
      <c r="AL30" s="34"/>
      <c r="AM30" s="42"/>
      <c r="AN30" s="34"/>
      <c r="AO30" s="34"/>
      <c r="AP30" s="34"/>
      <c r="AQ30" s="33"/>
      <c r="AR30" s="35"/>
      <c r="AS30" s="34"/>
      <c r="AV30" s="39"/>
    </row>
    <row r="31" spans="1:48" s="31" customFormat="1" x14ac:dyDescent="0.25">
      <c r="A31" s="33"/>
      <c r="B31" s="33"/>
      <c r="C31" s="33"/>
      <c r="D31" s="33"/>
      <c r="E31" s="33"/>
      <c r="F31" s="34"/>
      <c r="G31" s="34"/>
      <c r="H31" s="34"/>
      <c r="I31" s="34"/>
      <c r="J31" s="34"/>
      <c r="K31" s="34"/>
      <c r="L31" s="34"/>
      <c r="M31" s="34"/>
      <c r="N31" s="35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  <c r="AA31" s="34"/>
      <c r="AB31" s="34"/>
      <c r="AC31" s="35"/>
      <c r="AD31" s="35"/>
      <c r="AE31" s="35"/>
      <c r="AF31" s="35"/>
      <c r="AG31" s="35"/>
      <c r="AH31" s="35"/>
      <c r="AI31" s="35"/>
      <c r="AJ31" s="34"/>
      <c r="AK31" s="34"/>
      <c r="AL31" s="34"/>
      <c r="AM31" s="42"/>
      <c r="AN31" s="34"/>
      <c r="AO31" s="34"/>
      <c r="AP31" s="34"/>
      <c r="AQ31" s="33"/>
      <c r="AR31" s="35"/>
      <c r="AS31" s="34"/>
      <c r="AV31" s="39"/>
    </row>
    <row r="32" spans="1:48" s="31" customFormat="1" x14ac:dyDescent="0.25">
      <c r="A32" s="33"/>
      <c r="B32" s="33"/>
      <c r="C32" s="33"/>
      <c r="D32" s="33"/>
      <c r="E32" s="33"/>
      <c r="F32" s="34"/>
      <c r="G32" s="34"/>
      <c r="H32" s="34"/>
      <c r="I32" s="34"/>
      <c r="J32" s="34"/>
      <c r="K32" s="34"/>
      <c r="L32" s="34"/>
      <c r="M32" s="34"/>
      <c r="N32" s="35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5"/>
      <c r="AD32" s="35"/>
      <c r="AE32" s="35"/>
      <c r="AF32" s="35"/>
      <c r="AG32" s="35"/>
      <c r="AH32" s="35"/>
      <c r="AI32" s="35"/>
      <c r="AJ32" s="34"/>
      <c r="AK32" s="34"/>
      <c r="AL32" s="34"/>
      <c r="AM32" s="42"/>
      <c r="AN32" s="34"/>
      <c r="AO32" s="34"/>
      <c r="AP32" s="34"/>
      <c r="AQ32" s="33"/>
      <c r="AR32" s="35"/>
      <c r="AS32" s="34"/>
      <c r="AV32" s="39"/>
    </row>
    <row r="33" spans="1:48" s="31" customFormat="1" x14ac:dyDescent="0.25">
      <c r="A33" s="33"/>
      <c r="B33" s="33"/>
      <c r="C33" s="33"/>
      <c r="D33" s="33"/>
      <c r="E33" s="33"/>
      <c r="F33" s="34"/>
      <c r="G33" s="34"/>
      <c r="H33" s="34"/>
      <c r="I33" s="34"/>
      <c r="J33" s="34"/>
      <c r="K33" s="34"/>
      <c r="L33" s="34"/>
      <c r="M33" s="34"/>
      <c r="N33" s="35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5"/>
      <c r="AD33" s="35"/>
      <c r="AE33" s="35"/>
      <c r="AF33" s="35"/>
      <c r="AG33" s="35"/>
      <c r="AH33" s="35"/>
      <c r="AI33" s="35"/>
      <c r="AJ33" s="34"/>
      <c r="AK33" s="34"/>
      <c r="AL33" s="34"/>
      <c r="AM33" s="42"/>
      <c r="AN33" s="34"/>
      <c r="AO33" s="34"/>
      <c r="AP33" s="34"/>
      <c r="AQ33" s="33"/>
      <c r="AR33" s="35"/>
      <c r="AS33" s="34"/>
      <c r="AV33" s="39"/>
    </row>
    <row r="34" spans="1:48" s="31" customFormat="1" x14ac:dyDescent="0.25">
      <c r="A34" s="33"/>
      <c r="B34" s="33"/>
      <c r="C34" s="33"/>
      <c r="D34" s="33"/>
      <c r="E34" s="33"/>
      <c r="F34" s="34"/>
      <c r="G34" s="34"/>
      <c r="H34" s="34"/>
      <c r="I34" s="34"/>
      <c r="J34" s="34"/>
      <c r="K34" s="34"/>
      <c r="L34" s="34"/>
      <c r="M34" s="34"/>
      <c r="N34" s="35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5"/>
      <c r="AD34" s="35"/>
      <c r="AE34" s="35"/>
      <c r="AF34" s="35"/>
      <c r="AG34" s="35"/>
      <c r="AH34" s="35"/>
      <c r="AI34" s="35"/>
      <c r="AJ34" s="34"/>
      <c r="AK34" s="34"/>
      <c r="AL34" s="34"/>
      <c r="AM34" s="42"/>
      <c r="AN34" s="34"/>
      <c r="AO34" s="34"/>
      <c r="AP34" s="34"/>
      <c r="AQ34" s="33"/>
      <c r="AR34" s="35"/>
      <c r="AS34" s="34"/>
      <c r="AV34" s="39"/>
    </row>
    <row r="35" spans="1:48" s="31" customFormat="1" x14ac:dyDescent="0.25">
      <c r="A35" s="33"/>
      <c r="B35" s="33"/>
      <c r="C35" s="33"/>
      <c r="D35" s="33"/>
      <c r="E35" s="33"/>
      <c r="F35" s="34"/>
      <c r="G35" s="34"/>
      <c r="H35" s="34"/>
      <c r="I35" s="34"/>
      <c r="J35" s="34"/>
      <c r="K35" s="34"/>
      <c r="L35" s="34"/>
      <c r="M35" s="34"/>
      <c r="N35" s="35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5"/>
      <c r="AD35" s="35"/>
      <c r="AE35" s="35"/>
      <c r="AF35" s="35"/>
      <c r="AG35" s="35"/>
      <c r="AH35" s="35"/>
      <c r="AI35" s="35"/>
      <c r="AJ35" s="34"/>
      <c r="AK35" s="34"/>
      <c r="AL35" s="34"/>
      <c r="AM35" s="42"/>
      <c r="AN35" s="34"/>
      <c r="AO35" s="34"/>
      <c r="AP35" s="34"/>
      <c r="AQ35" s="33"/>
      <c r="AR35" s="35"/>
      <c r="AS35" s="34"/>
      <c r="AV35" s="39"/>
    </row>
    <row r="36" spans="1:48" s="31" customFormat="1" x14ac:dyDescent="0.25">
      <c r="A36" s="33"/>
      <c r="B36" s="33"/>
      <c r="C36" s="33"/>
      <c r="D36" s="33"/>
      <c r="E36" s="33"/>
      <c r="F36" s="34"/>
      <c r="G36" s="34"/>
      <c r="H36" s="34"/>
      <c r="I36" s="34"/>
      <c r="J36" s="34"/>
      <c r="K36" s="34"/>
      <c r="L36" s="34"/>
      <c r="M36" s="34"/>
      <c r="N36" s="35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5"/>
      <c r="AD36" s="35"/>
      <c r="AE36" s="35"/>
      <c r="AF36" s="35"/>
      <c r="AG36" s="35"/>
      <c r="AH36" s="35"/>
      <c r="AI36" s="35"/>
      <c r="AJ36" s="34"/>
      <c r="AK36" s="34"/>
      <c r="AL36" s="34"/>
      <c r="AM36" s="42"/>
      <c r="AN36" s="34"/>
      <c r="AO36" s="34"/>
      <c r="AP36" s="34"/>
      <c r="AQ36" s="33"/>
      <c r="AR36" s="35"/>
      <c r="AS36" s="34"/>
      <c r="AV36" s="39"/>
    </row>
    <row r="37" spans="1:48" s="31" customFormat="1" x14ac:dyDescent="0.25">
      <c r="A37" s="33"/>
      <c r="B37" s="33"/>
      <c r="C37" s="33"/>
      <c r="D37" s="33"/>
      <c r="E37" s="33"/>
      <c r="F37" s="34"/>
      <c r="G37" s="34"/>
      <c r="H37" s="34"/>
      <c r="I37" s="34"/>
      <c r="J37" s="34"/>
      <c r="K37" s="34"/>
      <c r="L37" s="34"/>
      <c r="M37" s="34"/>
      <c r="N37" s="35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  <c r="AA37" s="34"/>
      <c r="AB37" s="34"/>
      <c r="AC37" s="35"/>
      <c r="AD37" s="35"/>
      <c r="AE37" s="35"/>
      <c r="AF37" s="35"/>
      <c r="AG37" s="35"/>
      <c r="AH37" s="35"/>
      <c r="AI37" s="35"/>
      <c r="AJ37" s="34"/>
      <c r="AK37" s="34"/>
      <c r="AL37" s="34"/>
      <c r="AM37" s="42"/>
      <c r="AN37" s="34"/>
      <c r="AO37" s="34"/>
      <c r="AP37" s="34"/>
      <c r="AQ37" s="33"/>
      <c r="AR37" s="35"/>
      <c r="AS37" s="34"/>
      <c r="AV37" s="39"/>
    </row>
    <row r="38" spans="1:48" s="31" customFormat="1" x14ac:dyDescent="0.25">
      <c r="A38" s="33"/>
      <c r="B38" s="33"/>
      <c r="C38" s="33"/>
      <c r="D38" s="33"/>
      <c r="E38" s="33"/>
      <c r="F38" s="34"/>
      <c r="G38" s="34"/>
      <c r="H38" s="34"/>
      <c r="I38" s="34"/>
      <c r="J38" s="34"/>
      <c r="K38" s="34"/>
      <c r="L38" s="34"/>
      <c r="M38" s="34"/>
      <c r="N38" s="35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  <c r="AA38" s="34"/>
      <c r="AB38" s="34"/>
      <c r="AC38" s="35"/>
      <c r="AD38" s="35"/>
      <c r="AE38" s="35"/>
      <c r="AF38" s="35"/>
      <c r="AG38" s="35"/>
      <c r="AH38" s="35"/>
      <c r="AI38" s="35"/>
      <c r="AJ38" s="34"/>
      <c r="AK38" s="34"/>
      <c r="AL38" s="34"/>
      <c r="AM38" s="42"/>
      <c r="AN38" s="34"/>
      <c r="AO38" s="34"/>
      <c r="AP38" s="34"/>
      <c r="AQ38" s="33"/>
      <c r="AR38" s="35"/>
      <c r="AS38" s="34"/>
      <c r="AV38" s="39"/>
    </row>
    <row r="39" spans="1:48" s="31" customFormat="1" x14ac:dyDescent="0.25">
      <c r="A39" s="33"/>
      <c r="B39" s="33"/>
      <c r="C39" s="33"/>
      <c r="D39" s="33"/>
      <c r="E39" s="33"/>
      <c r="F39" s="34"/>
      <c r="G39" s="34"/>
      <c r="H39" s="34"/>
      <c r="I39" s="34"/>
      <c r="J39" s="34"/>
      <c r="K39" s="34"/>
      <c r="L39" s="34"/>
      <c r="M39" s="34"/>
      <c r="N39" s="35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  <c r="AA39" s="34"/>
      <c r="AB39" s="34"/>
      <c r="AC39" s="35"/>
      <c r="AD39" s="35"/>
      <c r="AE39" s="35"/>
      <c r="AF39" s="35"/>
      <c r="AG39" s="35"/>
      <c r="AH39" s="35"/>
      <c r="AI39" s="35"/>
      <c r="AJ39" s="34"/>
      <c r="AK39" s="34"/>
      <c r="AL39" s="34"/>
      <c r="AM39" s="42"/>
      <c r="AN39" s="34"/>
      <c r="AO39" s="34"/>
      <c r="AP39" s="34"/>
      <c r="AQ39" s="33"/>
      <c r="AR39" s="35"/>
      <c r="AS39" s="34"/>
      <c r="AV39" s="39"/>
    </row>
    <row r="40" spans="1:48" s="31" customFormat="1" x14ac:dyDescent="0.25">
      <c r="A40" s="33"/>
      <c r="B40" s="33"/>
      <c r="C40" s="33"/>
      <c r="D40" s="33"/>
      <c r="E40" s="33"/>
      <c r="F40" s="34"/>
      <c r="G40" s="34"/>
      <c r="H40" s="34"/>
      <c r="I40" s="34"/>
      <c r="J40" s="34"/>
      <c r="K40" s="34"/>
      <c r="L40" s="34"/>
      <c r="M40" s="34"/>
      <c r="N40" s="35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  <c r="AA40" s="34"/>
      <c r="AB40" s="34"/>
      <c r="AC40" s="35"/>
      <c r="AD40" s="35"/>
      <c r="AE40" s="35"/>
      <c r="AF40" s="35"/>
      <c r="AG40" s="35"/>
      <c r="AH40" s="35"/>
      <c r="AI40" s="35"/>
      <c r="AJ40" s="34"/>
      <c r="AK40" s="34"/>
      <c r="AL40" s="34"/>
      <c r="AM40" s="42"/>
      <c r="AN40" s="34"/>
      <c r="AO40" s="34"/>
      <c r="AP40" s="34"/>
      <c r="AQ40" s="33"/>
      <c r="AR40" s="35"/>
      <c r="AS40" s="34"/>
      <c r="AV40" s="39"/>
    </row>
    <row r="41" spans="1:48" s="31" customFormat="1" x14ac:dyDescent="0.25">
      <c r="A41" s="33"/>
      <c r="B41" s="33"/>
      <c r="C41" s="33"/>
      <c r="D41" s="33"/>
      <c r="E41" s="33"/>
      <c r="F41" s="34"/>
      <c r="G41" s="34"/>
      <c r="H41" s="34"/>
      <c r="I41" s="34"/>
      <c r="J41" s="34"/>
      <c r="K41" s="34"/>
      <c r="L41" s="34"/>
      <c r="M41" s="34"/>
      <c r="N41" s="35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5"/>
      <c r="AD41" s="35"/>
      <c r="AE41" s="35"/>
      <c r="AF41" s="35"/>
      <c r="AG41" s="35"/>
      <c r="AH41" s="35"/>
      <c r="AI41" s="35"/>
      <c r="AJ41" s="34"/>
      <c r="AK41" s="34"/>
      <c r="AL41" s="34"/>
      <c r="AM41" s="42"/>
      <c r="AN41" s="34"/>
      <c r="AO41" s="34"/>
      <c r="AP41" s="34"/>
      <c r="AQ41" s="33"/>
      <c r="AR41" s="35"/>
      <c r="AS41" s="34"/>
      <c r="AV41" s="39"/>
    </row>
    <row r="42" spans="1:48" s="31" customFormat="1" x14ac:dyDescent="0.25">
      <c r="A42" s="33"/>
      <c r="B42" s="33"/>
      <c r="C42" s="33"/>
      <c r="D42" s="33"/>
      <c r="E42" s="33"/>
      <c r="F42" s="34"/>
      <c r="G42" s="34"/>
      <c r="H42" s="34"/>
      <c r="I42" s="34"/>
      <c r="J42" s="34"/>
      <c r="K42" s="34"/>
      <c r="L42" s="34"/>
      <c r="M42" s="34"/>
      <c r="N42" s="35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  <c r="AA42" s="34"/>
      <c r="AB42" s="34"/>
      <c r="AC42" s="35"/>
      <c r="AD42" s="35"/>
      <c r="AE42" s="35"/>
      <c r="AF42" s="35"/>
      <c r="AG42" s="35"/>
      <c r="AH42" s="35"/>
      <c r="AI42" s="35"/>
      <c r="AJ42" s="34"/>
      <c r="AK42" s="34"/>
      <c r="AL42" s="34"/>
      <c r="AM42" s="42"/>
      <c r="AN42" s="34"/>
      <c r="AO42" s="34"/>
      <c r="AP42" s="34"/>
      <c r="AQ42" s="33"/>
      <c r="AR42" s="35"/>
      <c r="AS42" s="34"/>
      <c r="AV42" s="39"/>
    </row>
    <row r="43" spans="1:48" s="31" customFormat="1" x14ac:dyDescent="0.25">
      <c r="A43" s="33"/>
      <c r="B43" s="33"/>
      <c r="C43" s="33"/>
      <c r="D43" s="33"/>
      <c r="E43" s="33"/>
      <c r="F43" s="34"/>
      <c r="G43" s="34"/>
      <c r="H43" s="34"/>
      <c r="I43" s="34"/>
      <c r="J43" s="34"/>
      <c r="K43" s="34"/>
      <c r="L43" s="34"/>
      <c r="M43" s="34"/>
      <c r="N43" s="35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5"/>
      <c r="AD43" s="35"/>
      <c r="AE43" s="35"/>
      <c r="AF43" s="35"/>
      <c r="AG43" s="35"/>
      <c r="AH43" s="35"/>
      <c r="AI43" s="35"/>
      <c r="AJ43" s="34"/>
      <c r="AK43" s="34"/>
      <c r="AL43" s="34"/>
      <c r="AM43" s="42"/>
      <c r="AN43" s="34"/>
      <c r="AO43" s="34"/>
      <c r="AP43" s="34"/>
      <c r="AQ43" s="33"/>
      <c r="AR43" s="35"/>
      <c r="AS43" s="34"/>
      <c r="AV43" s="39"/>
    </row>
    <row r="44" spans="1:48" s="31" customFormat="1" x14ac:dyDescent="0.25">
      <c r="A44" s="33"/>
      <c r="B44" s="33"/>
      <c r="C44" s="33"/>
      <c r="D44" s="33"/>
      <c r="E44" s="33"/>
      <c r="F44" s="34"/>
      <c r="G44" s="34"/>
      <c r="H44" s="34"/>
      <c r="I44" s="34"/>
      <c r="J44" s="34"/>
      <c r="K44" s="34"/>
      <c r="L44" s="34"/>
      <c r="M44" s="34"/>
      <c r="N44" s="35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5"/>
      <c r="AD44" s="35"/>
      <c r="AE44" s="35"/>
      <c r="AF44" s="35"/>
      <c r="AG44" s="35"/>
      <c r="AH44" s="35"/>
      <c r="AI44" s="35"/>
      <c r="AJ44" s="34"/>
      <c r="AK44" s="34"/>
      <c r="AL44" s="34"/>
      <c r="AM44" s="42"/>
      <c r="AN44" s="34"/>
      <c r="AO44" s="34"/>
      <c r="AP44" s="34"/>
      <c r="AQ44" s="33"/>
      <c r="AR44" s="35"/>
      <c r="AS44" s="34"/>
      <c r="AV44" s="39"/>
    </row>
    <row r="45" spans="1:48" s="31" customFormat="1" x14ac:dyDescent="0.25">
      <c r="A45" s="33"/>
      <c r="B45" s="33"/>
      <c r="C45" s="33"/>
      <c r="D45" s="33"/>
      <c r="E45" s="33"/>
      <c r="F45" s="34"/>
      <c r="G45" s="34"/>
      <c r="H45" s="34"/>
      <c r="I45" s="34"/>
      <c r="J45" s="34"/>
      <c r="K45" s="34"/>
      <c r="L45" s="34"/>
      <c r="M45" s="34"/>
      <c r="N45" s="35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  <c r="AA45" s="34"/>
      <c r="AB45" s="34"/>
      <c r="AC45" s="35"/>
      <c r="AD45" s="35"/>
      <c r="AE45" s="35"/>
      <c r="AF45" s="35"/>
      <c r="AG45" s="35"/>
      <c r="AH45" s="35"/>
      <c r="AI45" s="35"/>
      <c r="AJ45" s="34"/>
      <c r="AK45" s="34"/>
      <c r="AL45" s="34"/>
      <c r="AM45" s="42"/>
      <c r="AN45" s="34"/>
      <c r="AO45" s="34"/>
      <c r="AP45" s="34"/>
      <c r="AQ45" s="33"/>
      <c r="AR45" s="35"/>
      <c r="AS45" s="34"/>
      <c r="AV45" s="39"/>
    </row>
    <row r="46" spans="1:48" s="31" customFormat="1" x14ac:dyDescent="0.25">
      <c r="A46" s="33"/>
      <c r="B46" s="33"/>
      <c r="C46" s="33"/>
      <c r="D46" s="33"/>
      <c r="E46" s="33"/>
      <c r="F46" s="34"/>
      <c r="G46" s="34"/>
      <c r="H46" s="34"/>
      <c r="I46" s="34"/>
      <c r="J46" s="34"/>
      <c r="K46" s="34"/>
      <c r="L46" s="34"/>
      <c r="M46" s="34"/>
      <c r="N46" s="35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  <c r="AA46" s="34"/>
      <c r="AB46" s="34"/>
      <c r="AC46" s="35"/>
      <c r="AD46" s="35"/>
      <c r="AE46" s="35"/>
      <c r="AF46" s="35"/>
      <c r="AG46" s="35"/>
      <c r="AH46" s="35"/>
      <c r="AI46" s="35"/>
      <c r="AJ46" s="34"/>
      <c r="AK46" s="34"/>
      <c r="AL46" s="34"/>
      <c r="AM46" s="42"/>
      <c r="AN46" s="34"/>
      <c r="AO46" s="34"/>
      <c r="AP46" s="34"/>
      <c r="AQ46" s="33"/>
      <c r="AR46" s="35"/>
      <c r="AS46" s="34"/>
      <c r="AV46" s="39"/>
    </row>
    <row r="47" spans="1:48" s="31" customFormat="1" x14ac:dyDescent="0.25">
      <c r="A47" s="33"/>
      <c r="B47" s="33"/>
      <c r="C47" s="33"/>
      <c r="D47" s="33"/>
      <c r="E47" s="33"/>
      <c r="F47" s="34"/>
      <c r="G47" s="34"/>
      <c r="H47" s="34"/>
      <c r="I47" s="34"/>
      <c r="J47" s="34"/>
      <c r="K47" s="34"/>
      <c r="L47" s="34"/>
      <c r="M47" s="34"/>
      <c r="N47" s="35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  <c r="AA47" s="34"/>
      <c r="AB47" s="34"/>
      <c r="AC47" s="35"/>
      <c r="AD47" s="35"/>
      <c r="AE47" s="35"/>
      <c r="AF47" s="35"/>
      <c r="AG47" s="35"/>
      <c r="AH47" s="35"/>
      <c r="AI47" s="35"/>
      <c r="AJ47" s="34"/>
      <c r="AK47" s="34"/>
      <c r="AL47" s="34"/>
      <c r="AM47" s="42"/>
      <c r="AN47" s="34"/>
      <c r="AO47" s="34"/>
      <c r="AP47" s="34"/>
      <c r="AQ47" s="33"/>
      <c r="AR47" s="35"/>
      <c r="AS47" s="34"/>
      <c r="AV47" s="39"/>
    </row>
    <row r="48" spans="1:48" s="31" customFormat="1" x14ac:dyDescent="0.25">
      <c r="A48" s="33"/>
      <c r="B48" s="33"/>
      <c r="C48" s="33"/>
      <c r="D48" s="33"/>
      <c r="E48" s="33"/>
      <c r="F48" s="34"/>
      <c r="G48" s="34"/>
      <c r="H48" s="34"/>
      <c r="I48" s="34"/>
      <c r="J48" s="34"/>
      <c r="K48" s="34"/>
      <c r="L48" s="34"/>
      <c r="M48" s="34"/>
      <c r="N48" s="35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  <c r="AA48" s="34"/>
      <c r="AB48" s="34"/>
      <c r="AC48" s="35"/>
      <c r="AD48" s="35"/>
      <c r="AE48" s="35"/>
      <c r="AF48" s="35"/>
      <c r="AG48" s="35"/>
      <c r="AH48" s="35"/>
      <c r="AI48" s="35"/>
      <c r="AJ48" s="34"/>
      <c r="AK48" s="34"/>
      <c r="AL48" s="34"/>
      <c r="AM48" s="42"/>
      <c r="AN48" s="34"/>
      <c r="AO48" s="34"/>
      <c r="AP48" s="34"/>
      <c r="AQ48" s="33"/>
      <c r="AR48" s="35"/>
      <c r="AS48" s="34"/>
      <c r="AV48" s="39"/>
    </row>
    <row r="49" spans="1:48" s="31" customFormat="1" x14ac:dyDescent="0.25">
      <c r="A49" s="33"/>
      <c r="B49" s="33"/>
      <c r="C49" s="33"/>
      <c r="D49" s="33"/>
      <c r="E49" s="33"/>
      <c r="F49" s="34"/>
      <c r="G49" s="34"/>
      <c r="H49" s="34"/>
      <c r="I49" s="34"/>
      <c r="J49" s="34"/>
      <c r="K49" s="34"/>
      <c r="L49" s="34"/>
      <c r="M49" s="34"/>
      <c r="N49" s="35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5"/>
      <c r="AD49" s="35"/>
      <c r="AE49" s="35"/>
      <c r="AF49" s="35"/>
      <c r="AG49" s="35"/>
      <c r="AH49" s="35"/>
      <c r="AI49" s="35"/>
      <c r="AJ49" s="34"/>
      <c r="AK49" s="34"/>
      <c r="AL49" s="34"/>
      <c r="AM49" s="42"/>
      <c r="AN49" s="34"/>
      <c r="AO49" s="34"/>
      <c r="AP49" s="34"/>
      <c r="AQ49" s="33"/>
      <c r="AR49" s="35"/>
      <c r="AS49" s="34"/>
      <c r="AV49" s="39"/>
    </row>
    <row r="50" spans="1:48" s="31" customFormat="1" x14ac:dyDescent="0.25">
      <c r="A50" s="33"/>
      <c r="B50" s="33"/>
      <c r="C50" s="33"/>
      <c r="D50" s="33"/>
      <c r="E50" s="33"/>
      <c r="F50" s="34"/>
      <c r="G50" s="34"/>
      <c r="H50" s="34"/>
      <c r="I50" s="34"/>
      <c r="J50" s="34"/>
      <c r="K50" s="34"/>
      <c r="L50" s="34"/>
      <c r="M50" s="34"/>
      <c r="N50" s="35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  <c r="AA50" s="34"/>
      <c r="AB50" s="34"/>
      <c r="AC50" s="35"/>
      <c r="AD50" s="35"/>
      <c r="AE50" s="35"/>
      <c r="AF50" s="35"/>
      <c r="AG50" s="35"/>
      <c r="AH50" s="35"/>
      <c r="AI50" s="35"/>
      <c r="AJ50" s="34"/>
      <c r="AK50" s="34"/>
      <c r="AL50" s="34"/>
      <c r="AM50" s="42"/>
      <c r="AN50" s="34"/>
      <c r="AO50" s="34"/>
      <c r="AP50" s="34"/>
      <c r="AQ50" s="33"/>
      <c r="AR50" s="35"/>
      <c r="AS50" s="34"/>
      <c r="AV50" s="39"/>
    </row>
    <row r="51" spans="1:48" s="31" customFormat="1" x14ac:dyDescent="0.25">
      <c r="A51" s="33"/>
      <c r="B51" s="33"/>
      <c r="C51" s="33"/>
      <c r="D51" s="33"/>
      <c r="E51" s="33"/>
      <c r="F51" s="34"/>
      <c r="G51" s="34"/>
      <c r="H51" s="34"/>
      <c r="I51" s="34"/>
      <c r="J51" s="34"/>
      <c r="K51" s="34"/>
      <c r="L51" s="34"/>
      <c r="M51" s="34"/>
      <c r="N51" s="35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5"/>
      <c r="AD51" s="35"/>
      <c r="AE51" s="35"/>
      <c r="AF51" s="35"/>
      <c r="AG51" s="35"/>
      <c r="AH51" s="35"/>
      <c r="AI51" s="35"/>
      <c r="AJ51" s="34"/>
      <c r="AK51" s="34"/>
      <c r="AL51" s="34"/>
      <c r="AM51" s="42"/>
      <c r="AN51" s="34"/>
      <c r="AO51" s="34"/>
      <c r="AP51" s="34"/>
      <c r="AQ51" s="33"/>
      <c r="AR51" s="35"/>
      <c r="AS51" s="34"/>
      <c r="AV51" s="39"/>
    </row>
    <row r="52" spans="1:48" s="31" customFormat="1" x14ac:dyDescent="0.25">
      <c r="A52" s="33"/>
      <c r="B52" s="33"/>
      <c r="C52" s="33"/>
      <c r="D52" s="33"/>
      <c r="E52" s="33"/>
      <c r="F52" s="34"/>
      <c r="G52" s="34"/>
      <c r="H52" s="34"/>
      <c r="I52" s="34"/>
      <c r="J52" s="34"/>
      <c r="K52" s="34"/>
      <c r="L52" s="34"/>
      <c r="M52" s="34"/>
      <c r="N52" s="35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  <c r="AA52" s="34"/>
      <c r="AB52" s="34"/>
      <c r="AC52" s="35"/>
      <c r="AD52" s="35"/>
      <c r="AE52" s="35"/>
      <c r="AF52" s="35"/>
      <c r="AG52" s="35"/>
      <c r="AH52" s="35"/>
      <c r="AI52" s="35"/>
      <c r="AJ52" s="34"/>
      <c r="AK52" s="34"/>
      <c r="AL52" s="34"/>
      <c r="AM52" s="42"/>
      <c r="AN52" s="34"/>
      <c r="AO52" s="34"/>
      <c r="AP52" s="34"/>
      <c r="AQ52" s="33"/>
      <c r="AR52" s="35"/>
      <c r="AS52" s="34"/>
      <c r="AV52" s="39"/>
    </row>
    <row r="53" spans="1:48" s="31" customFormat="1" x14ac:dyDescent="0.25">
      <c r="A53" s="33"/>
      <c r="B53" s="33"/>
      <c r="C53" s="33"/>
      <c r="D53" s="33"/>
      <c r="E53" s="33"/>
      <c r="F53" s="34"/>
      <c r="G53" s="34"/>
      <c r="H53" s="34"/>
      <c r="I53" s="34"/>
      <c r="J53" s="34"/>
      <c r="K53" s="34"/>
      <c r="L53" s="34"/>
      <c r="M53" s="34"/>
      <c r="N53" s="35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5"/>
      <c r="AD53" s="35"/>
      <c r="AE53" s="35"/>
      <c r="AF53" s="35"/>
      <c r="AG53" s="35"/>
      <c r="AH53" s="35"/>
      <c r="AI53" s="35"/>
      <c r="AJ53" s="34"/>
      <c r="AK53" s="34"/>
      <c r="AL53" s="34"/>
      <c r="AM53" s="42"/>
      <c r="AN53" s="34"/>
      <c r="AO53" s="34"/>
      <c r="AP53" s="34"/>
      <c r="AQ53" s="33"/>
      <c r="AR53" s="35"/>
      <c r="AS53" s="34"/>
      <c r="AV53" s="39"/>
    </row>
    <row r="54" spans="1:48" s="31" customFormat="1" x14ac:dyDescent="0.25">
      <c r="A54" s="33"/>
      <c r="B54" s="33"/>
      <c r="C54" s="33"/>
      <c r="D54" s="33"/>
      <c r="E54" s="33"/>
      <c r="F54" s="34"/>
      <c r="G54" s="34"/>
      <c r="H54" s="34"/>
      <c r="I54" s="34"/>
      <c r="J54" s="34"/>
      <c r="K54" s="34"/>
      <c r="L54" s="34"/>
      <c r="M54" s="34"/>
      <c r="N54" s="35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5"/>
      <c r="AD54" s="35"/>
      <c r="AE54" s="35"/>
      <c r="AF54" s="35"/>
      <c r="AG54" s="35"/>
      <c r="AH54" s="35"/>
      <c r="AI54" s="35"/>
      <c r="AJ54" s="34"/>
      <c r="AK54" s="34"/>
      <c r="AL54" s="34"/>
      <c r="AM54" s="42"/>
      <c r="AN54" s="34"/>
      <c r="AO54" s="34"/>
      <c r="AP54" s="34"/>
      <c r="AQ54" s="33"/>
      <c r="AR54" s="35"/>
      <c r="AS54" s="34"/>
      <c r="AV54" s="39"/>
    </row>
    <row r="55" spans="1:48" s="31" customFormat="1" x14ac:dyDescent="0.25">
      <c r="A55" s="33"/>
      <c r="B55" s="33"/>
      <c r="C55" s="33"/>
      <c r="D55" s="33"/>
      <c r="E55" s="33"/>
      <c r="F55" s="34"/>
      <c r="G55" s="34"/>
      <c r="H55" s="34"/>
      <c r="I55" s="34"/>
      <c r="J55" s="34"/>
      <c r="K55" s="34"/>
      <c r="L55" s="34"/>
      <c r="M55" s="34"/>
      <c r="N55" s="35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  <c r="AA55" s="34"/>
      <c r="AB55" s="34"/>
      <c r="AC55" s="35"/>
      <c r="AD55" s="35"/>
      <c r="AE55" s="35"/>
      <c r="AF55" s="35"/>
      <c r="AG55" s="35"/>
      <c r="AH55" s="35"/>
      <c r="AI55" s="35"/>
      <c r="AJ55" s="34"/>
      <c r="AK55" s="34"/>
      <c r="AL55" s="34"/>
      <c r="AM55" s="42"/>
      <c r="AN55" s="34"/>
      <c r="AO55" s="34"/>
      <c r="AP55" s="34"/>
      <c r="AQ55" s="33"/>
      <c r="AR55" s="35"/>
      <c r="AS55" s="34"/>
      <c r="AV55" s="39"/>
    </row>
    <row r="56" spans="1:48" s="31" customFormat="1" x14ac:dyDescent="0.25">
      <c r="A56" s="33"/>
      <c r="B56" s="33"/>
      <c r="C56" s="33"/>
      <c r="D56" s="33"/>
      <c r="E56" s="33"/>
      <c r="F56" s="34"/>
      <c r="G56" s="34"/>
      <c r="H56" s="34"/>
      <c r="I56" s="34"/>
      <c r="J56" s="34"/>
      <c r="K56" s="34"/>
      <c r="L56" s="34"/>
      <c r="M56" s="34"/>
      <c r="N56" s="35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5"/>
      <c r="AD56" s="35"/>
      <c r="AE56" s="35"/>
      <c r="AF56" s="35"/>
      <c r="AG56" s="35"/>
      <c r="AH56" s="35"/>
      <c r="AI56" s="35"/>
      <c r="AJ56" s="34"/>
      <c r="AK56" s="34"/>
      <c r="AL56" s="34"/>
      <c r="AM56" s="42"/>
      <c r="AN56" s="34"/>
      <c r="AO56" s="34"/>
      <c r="AP56" s="34"/>
      <c r="AQ56" s="33"/>
      <c r="AR56" s="35"/>
      <c r="AS56" s="34"/>
      <c r="AV56" s="39"/>
    </row>
    <row r="57" spans="1:48" s="31" customFormat="1" x14ac:dyDescent="0.25">
      <c r="A57" s="33"/>
      <c r="B57" s="33"/>
      <c r="C57" s="33"/>
      <c r="D57" s="33"/>
      <c r="E57" s="33"/>
      <c r="F57" s="34"/>
      <c r="G57" s="34"/>
      <c r="H57" s="34"/>
      <c r="I57" s="34"/>
      <c r="J57" s="34"/>
      <c r="K57" s="34"/>
      <c r="L57" s="34"/>
      <c r="M57" s="34"/>
      <c r="N57" s="35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  <c r="AA57" s="34"/>
      <c r="AB57" s="34"/>
      <c r="AC57" s="35"/>
      <c r="AD57" s="35"/>
      <c r="AE57" s="35"/>
      <c r="AF57" s="35"/>
      <c r="AG57" s="35"/>
      <c r="AH57" s="35"/>
      <c r="AI57" s="35"/>
      <c r="AJ57" s="34"/>
      <c r="AK57" s="34"/>
      <c r="AL57" s="34"/>
      <c r="AM57" s="42"/>
      <c r="AN57" s="34"/>
      <c r="AO57" s="34"/>
      <c r="AP57" s="34"/>
      <c r="AQ57" s="33"/>
      <c r="AR57" s="35"/>
      <c r="AS57" s="34"/>
      <c r="AV57" s="39"/>
    </row>
    <row r="58" spans="1:48" s="31" customFormat="1" x14ac:dyDescent="0.25">
      <c r="A58" s="33"/>
      <c r="B58" s="33"/>
      <c r="C58" s="33"/>
      <c r="D58" s="33"/>
      <c r="E58" s="33"/>
      <c r="F58" s="34"/>
      <c r="G58" s="34"/>
      <c r="H58" s="34"/>
      <c r="I58" s="34"/>
      <c r="J58" s="34"/>
      <c r="K58" s="34"/>
      <c r="L58" s="34"/>
      <c r="M58" s="34"/>
      <c r="N58" s="35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  <c r="AA58" s="34"/>
      <c r="AB58" s="34"/>
      <c r="AC58" s="35"/>
      <c r="AD58" s="35"/>
      <c r="AE58" s="35"/>
      <c r="AF58" s="35"/>
      <c r="AG58" s="35"/>
      <c r="AH58" s="35"/>
      <c r="AI58" s="35"/>
      <c r="AJ58" s="34"/>
      <c r="AK58" s="34"/>
      <c r="AL58" s="34"/>
      <c r="AM58" s="42"/>
      <c r="AN58" s="34"/>
      <c r="AO58" s="34"/>
      <c r="AP58" s="34"/>
      <c r="AQ58" s="33"/>
      <c r="AR58" s="35"/>
      <c r="AS58" s="34"/>
      <c r="AV58" s="39"/>
    </row>
    <row r="59" spans="1:48" s="31" customFormat="1" x14ac:dyDescent="0.25">
      <c r="A59" s="33"/>
      <c r="B59" s="33"/>
      <c r="C59" s="33"/>
      <c r="D59" s="33"/>
      <c r="E59" s="33"/>
      <c r="F59" s="34"/>
      <c r="G59" s="34"/>
      <c r="H59" s="34"/>
      <c r="I59" s="34"/>
      <c r="J59" s="34"/>
      <c r="K59" s="34"/>
      <c r="L59" s="34"/>
      <c r="M59" s="34"/>
      <c r="N59" s="35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5"/>
      <c r="AD59" s="35"/>
      <c r="AE59" s="35"/>
      <c r="AF59" s="35"/>
      <c r="AG59" s="35"/>
      <c r="AH59" s="35"/>
      <c r="AI59" s="35"/>
      <c r="AJ59" s="34"/>
      <c r="AK59" s="34"/>
      <c r="AL59" s="34"/>
      <c r="AM59" s="42"/>
      <c r="AN59" s="34"/>
      <c r="AO59" s="34"/>
      <c r="AP59" s="34"/>
      <c r="AQ59" s="33"/>
      <c r="AR59" s="35"/>
      <c r="AS59" s="34"/>
      <c r="AV59" s="39"/>
    </row>
    <row r="60" spans="1:48" s="31" customFormat="1" x14ac:dyDescent="0.25">
      <c r="A60" s="33"/>
      <c r="B60" s="33"/>
      <c r="C60" s="33"/>
      <c r="D60" s="33"/>
      <c r="E60" s="33"/>
      <c r="F60" s="34"/>
      <c r="G60" s="34"/>
      <c r="H60" s="34"/>
      <c r="I60" s="34"/>
      <c r="J60" s="34"/>
      <c r="K60" s="34"/>
      <c r="L60" s="34"/>
      <c r="M60" s="34"/>
      <c r="N60" s="35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  <c r="AA60" s="34"/>
      <c r="AB60" s="34"/>
      <c r="AC60" s="35"/>
      <c r="AD60" s="35"/>
      <c r="AE60" s="35"/>
      <c r="AF60" s="35"/>
      <c r="AG60" s="35"/>
      <c r="AH60" s="35"/>
      <c r="AI60" s="35"/>
      <c r="AJ60" s="34"/>
      <c r="AK60" s="34"/>
      <c r="AL60" s="34"/>
      <c r="AM60" s="42"/>
      <c r="AN60" s="34"/>
      <c r="AO60" s="34"/>
      <c r="AP60" s="34"/>
      <c r="AQ60" s="33"/>
      <c r="AR60" s="35"/>
      <c r="AS60" s="34"/>
      <c r="AV60" s="39"/>
    </row>
    <row r="61" spans="1:48" s="31" customFormat="1" x14ac:dyDescent="0.25">
      <c r="A61" s="33"/>
      <c r="B61" s="33"/>
      <c r="C61" s="33"/>
      <c r="D61" s="33"/>
      <c r="E61" s="33"/>
      <c r="F61" s="34"/>
      <c r="G61" s="34"/>
      <c r="H61" s="34"/>
      <c r="I61" s="34"/>
      <c r="J61" s="34"/>
      <c r="K61" s="34"/>
      <c r="L61" s="34"/>
      <c r="M61" s="34"/>
      <c r="N61" s="35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  <c r="AA61" s="34"/>
      <c r="AB61" s="34"/>
      <c r="AC61" s="35"/>
      <c r="AD61" s="35"/>
      <c r="AE61" s="35"/>
      <c r="AF61" s="35"/>
      <c r="AG61" s="35"/>
      <c r="AH61" s="35"/>
      <c r="AI61" s="35"/>
      <c r="AJ61" s="34"/>
      <c r="AK61" s="34"/>
      <c r="AL61" s="34"/>
      <c r="AM61" s="42"/>
      <c r="AN61" s="34"/>
      <c r="AO61" s="34"/>
      <c r="AP61" s="34"/>
      <c r="AQ61" s="33"/>
      <c r="AR61" s="35"/>
      <c r="AS61" s="34"/>
      <c r="AV61" s="39"/>
    </row>
    <row r="62" spans="1:48" s="31" customFormat="1" x14ac:dyDescent="0.25">
      <c r="A62" s="33"/>
      <c r="B62" s="33"/>
      <c r="C62" s="33"/>
      <c r="D62" s="33"/>
      <c r="E62" s="33"/>
      <c r="F62" s="34"/>
      <c r="G62" s="34"/>
      <c r="H62" s="34"/>
      <c r="I62" s="34"/>
      <c r="J62" s="34"/>
      <c r="K62" s="34"/>
      <c r="L62" s="34"/>
      <c r="M62" s="34"/>
      <c r="N62" s="35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5"/>
      <c r="AD62" s="35"/>
      <c r="AE62" s="35"/>
      <c r="AF62" s="35"/>
      <c r="AG62" s="35"/>
      <c r="AH62" s="35"/>
      <c r="AI62" s="35"/>
      <c r="AJ62" s="34"/>
      <c r="AK62" s="34"/>
      <c r="AL62" s="34"/>
      <c r="AM62" s="42"/>
      <c r="AN62" s="34"/>
      <c r="AO62" s="34"/>
      <c r="AP62" s="34"/>
      <c r="AQ62" s="33"/>
      <c r="AR62" s="35"/>
      <c r="AS62" s="34"/>
      <c r="AV62" s="39"/>
    </row>
  </sheetData>
  <mergeCells count="2">
    <mergeCell ref="A23:AG23"/>
    <mergeCell ref="A24:AG24"/>
  </mergeCells>
  <pageMargins left="0.23622047244094491" right="0.11811023622047245" top="0.70866141732283472" bottom="0.39370078740157483" header="0.47244094488188981" footer="0.19685039370078741"/>
  <pageSetup paperSize="9" scale="13" fitToHeight="0" orientation="landscape" r:id="rId1"/>
  <headerFooter alignWithMargins="0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Гладкая-клап пневмоприв</vt:lpstr>
      <vt:lpstr>'Гладкая-клап пневмоприв'!Заголовки_для_печати</vt:lpstr>
      <vt:lpstr>'Гладкая-клап пневмоприв'!Область_печати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dcterms:created xsi:type="dcterms:W3CDTF">2017-12-25T08:32:41Z</dcterms:created>
  <dcterms:modified xsi:type="dcterms:W3CDTF">2018-07-11T16:21:39Z</dcterms:modified>
</cp:coreProperties>
</file>