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480" yWindow="48" windowWidth="27792" windowHeight="11820"/>
  </bookViews>
  <sheets>
    <sheet name="ПЦ №4" sheetId="1" r:id="rId1"/>
  </sheets>
  <definedNames>
    <definedName name="_xlnm._FilterDatabase" localSheetId="0" hidden="1">'ПЦ №4'!$A$5:$AH$5</definedName>
    <definedName name="_xlnm.Print_Area" localSheetId="0">'ПЦ №4'!$A$1:$AF$31</definedName>
  </definedNames>
  <calcPr calcId="162913"/>
</workbook>
</file>

<file path=xl/calcChain.xml><?xml version="1.0" encoding="utf-8"?>
<calcChain xmlns="http://schemas.openxmlformats.org/spreadsheetml/2006/main">
  <c r="S27" i="1" l="1"/>
  <c r="T27" i="1" s="1"/>
  <c r="S8" i="1"/>
  <c r="T8" i="1" s="1"/>
  <c r="S9" i="1"/>
  <c r="T9" i="1" s="1"/>
  <c r="S6" i="1"/>
  <c r="T6" i="1" s="1"/>
  <c r="S7" i="1"/>
  <c r="T7" i="1" s="1"/>
  <c r="S28" i="1"/>
  <c r="T28" i="1" s="1"/>
  <c r="S29" i="1"/>
  <c r="T29" i="1" s="1"/>
  <c r="S12" i="1"/>
  <c r="U12" i="1" s="1"/>
  <c r="S13" i="1"/>
  <c r="T13" i="1" s="1"/>
  <c r="S14" i="1"/>
  <c r="T14" i="1" s="1"/>
  <c r="S15" i="1"/>
  <c r="T15" i="1" s="1"/>
  <c r="S16" i="1"/>
  <c r="U16" i="1" s="1"/>
  <c r="S17" i="1"/>
  <c r="T17" i="1" s="1"/>
  <c r="S18" i="1"/>
  <c r="T18" i="1" s="1"/>
  <c r="S19" i="1"/>
  <c r="T19" i="1" s="1"/>
  <c r="S20" i="1"/>
  <c r="U20" i="1" s="1"/>
  <c r="S21" i="1"/>
  <c r="T21" i="1" s="1"/>
  <c r="S22" i="1"/>
  <c r="T22" i="1" s="1"/>
  <c r="S23" i="1"/>
  <c r="T23" i="1" s="1"/>
  <c r="S24" i="1"/>
  <c r="T24" i="1" s="1"/>
  <c r="S25" i="1"/>
  <c r="T25" i="1" s="1"/>
  <c r="S10" i="1"/>
  <c r="T10" i="1" s="1"/>
  <c r="S11" i="1"/>
  <c r="T11" i="1" s="1"/>
  <c r="S26" i="1"/>
  <c r="U26" i="1" s="1"/>
  <c r="T12" i="1" l="1"/>
  <c r="U24" i="1"/>
  <c r="T20" i="1"/>
  <c r="U18" i="1"/>
  <c r="T16" i="1"/>
  <c r="U10" i="1"/>
  <c r="U28" i="1"/>
  <c r="U14" i="1"/>
  <c r="U6" i="1"/>
  <c r="U19" i="1"/>
  <c r="U15" i="1"/>
  <c r="U29" i="1"/>
  <c r="U8" i="1"/>
  <c r="U23" i="1"/>
  <c r="U27" i="1"/>
  <c r="U22" i="1"/>
  <c r="T26" i="1"/>
  <c r="U25" i="1"/>
  <c r="U21" i="1"/>
  <c r="U17" i="1"/>
  <c r="U13" i="1"/>
  <c r="U9" i="1"/>
  <c r="U11" i="1"/>
  <c r="U7" i="1"/>
  <c r="U30" i="1" l="1"/>
</calcChain>
</file>

<file path=xl/sharedStrings.xml><?xml version="1.0" encoding="utf-8"?>
<sst xmlns="http://schemas.openxmlformats.org/spreadsheetml/2006/main" count="539" uniqueCount="143">
  <si>
    <t>Спецификация. Поставка клапанов регулирующих для сооружения энергоблока №2 Нововоронежской АЭС-2</t>
  </si>
  <si>
    <t>№
п/п</t>
  </si>
  <si>
    <t>Идентификатор</t>
  </si>
  <si>
    <t>Маркировка</t>
  </si>
  <si>
    <t>Наименование оборудования, закладываемого в проект</t>
  </si>
  <si>
    <t>Марка оборудования, закладываемого в проект</t>
  </si>
  <si>
    <t>Тех.хар-ки оборудования</t>
  </si>
  <si>
    <t>Класс безопасности</t>
  </si>
  <si>
    <t>Группа ПНАЭГ</t>
  </si>
  <si>
    <t>Категория сейсмостойкости</t>
  </si>
  <si>
    <t>Номер заказной спецификации (задания заводу)</t>
  </si>
  <si>
    <t>Поз.</t>
  </si>
  <si>
    <t>ИТТ</t>
  </si>
  <si>
    <t>Смета</t>
  </si>
  <si>
    <t>Кол-во по проекту</t>
  </si>
  <si>
    <t>Ед.измерения</t>
  </si>
  <si>
    <t xml:space="preserve">Стоимость единицы изделия в ценах 2000 года </t>
  </si>
  <si>
    <t>Стоимость с учетом заитоговых начисл.</t>
  </si>
  <si>
    <t>Цена за ед., без НДС, руб</t>
  </si>
  <si>
    <t>Сумма без НДС, руб</t>
  </si>
  <si>
    <t>Сумма с НДС, руб</t>
  </si>
  <si>
    <t>Здание</t>
  </si>
  <si>
    <t>Срок поставки</t>
  </si>
  <si>
    <t>Примечание</t>
  </si>
  <si>
    <t>Завод-изготовитель</t>
  </si>
  <si>
    <t>Разработчик ПСД</t>
  </si>
  <si>
    <t>Мат/обор</t>
  </si>
  <si>
    <t>Масса единицы</t>
  </si>
  <si>
    <t>Раздел СС</t>
  </si>
  <si>
    <t>Категория ОК</t>
  </si>
  <si>
    <t>Мат. корпуса</t>
  </si>
  <si>
    <t>Номер ЗЗ</t>
  </si>
  <si>
    <t>30.АЛК.500063210</t>
  </si>
  <si>
    <t>20KPF20AA203</t>
  </si>
  <si>
    <t>Клапан регулирующий</t>
  </si>
  <si>
    <t>DN 100_x000D_
Pp 2,5 МПа,_x000D_
Tр 250 °C,  Кvу=99,3 м3/ч_x000D_
Среда - пар</t>
  </si>
  <si>
    <t>4/-/II</t>
  </si>
  <si>
    <t>Алк.2</t>
  </si>
  <si>
    <t>207.3.70.99.65</t>
  </si>
  <si>
    <t>NW2P.D.120.2.0UKC&amp;&amp;.KPF10.021.TL.0005=0 (34844)</t>
  </si>
  <si>
    <t/>
  </si>
  <si>
    <t>шт.</t>
  </si>
  <si>
    <t>0UKC</t>
  </si>
  <si>
    <t>Тип привода: Электропривод AUMA SAR 07.5 (0,046 кВт)</t>
  </si>
  <si>
    <t>БКП-1/Арматура</t>
  </si>
  <si>
    <t>Оборудование</t>
  </si>
  <si>
    <t>Прочее оборудование</t>
  </si>
  <si>
    <t>QA4</t>
  </si>
  <si>
    <t>Сталь 20</t>
  </si>
  <si>
    <t>П-063/00-2015</t>
  </si>
  <si>
    <t>30.АЛК.500063211</t>
  </si>
  <si>
    <t>20KPF20AA205</t>
  </si>
  <si>
    <t>30.АЛК.500063214</t>
  </si>
  <si>
    <t>20KPF20AA204</t>
  </si>
  <si>
    <t>DN 50_x000D_
Pp 1,0 МПа_x000D_
Кvу=10 м3/ч_x000D_
T 250 оC_x000D_
Среда - пар</t>
  </si>
  <si>
    <t>207.3.70.99.67</t>
  </si>
  <si>
    <t>Тип привода: Электропривод AUMA SAR 07.1 (0,09 кВт)</t>
  </si>
  <si>
    <t>30.АЛК.500063215</t>
  </si>
  <si>
    <t>20KPF20AA206</t>
  </si>
  <si>
    <t>30.АЛК.500063218</t>
  </si>
  <si>
    <t>20KPF20AA201</t>
  </si>
  <si>
    <t>DN 20_x000D_
Pp 1,0 МПа_x000D_
Tр 250 оC_x000D_
Кvу 4 м3/ч_x000D_
Среда - трапные воды</t>
  </si>
  <si>
    <t>207.3.70.99.68</t>
  </si>
  <si>
    <t>Сталь 08Х18Н10Т</t>
  </si>
  <si>
    <t>30.АЛК.500063219</t>
  </si>
  <si>
    <t>20KPF20AA202</t>
  </si>
  <si>
    <t>30.АЛК.500276685</t>
  </si>
  <si>
    <t>21KAA10AA201</t>
  </si>
  <si>
    <t>DN 500 _x000D_
Рр 1,6 МПа_x000D_
Тр 150 °С_x000D_
Gмакс 1736 м{[ВКубе]}/ч_x000D_
при {[Дельта]}Pmin 0.228 МПа _x000D_
Kv = 1130 м{[ВКубе]}/ч - при полностью открытом клапане_x000D_
Gраб 1335 м{[ВКубе]}/ч _x000D_
при {[Дельта]}Р 0,14 МПа_x000D_
Среда - обессоленная вода</t>
  </si>
  <si>
    <t>2ВIIв/I</t>
  </si>
  <si>
    <t>207.3.10.34.1</t>
  </si>
  <si>
    <t>предварительная смета</t>
  </si>
  <si>
    <t>шт</t>
  </si>
  <si>
    <t>0UKA</t>
  </si>
  <si>
    <t>Тип привода: электропривод_x000D_
МЭОФ-630/15-0,25У-09КА_x000D_
ЯЛБИ421312.006ТУ (масса 28 кг)_x000D_
N  0,220 кВт,_x000D_
tср 25 с</t>
  </si>
  <si>
    <t>БКП/БКП-1</t>
  </si>
  <si>
    <t xml:space="preserve">QA2       </t>
  </si>
  <si>
    <t>нж</t>
  </si>
  <si>
    <t>30.АЛК.500276843</t>
  </si>
  <si>
    <t>22KAA20AA201</t>
  </si>
  <si>
    <t>30.АЛК.500277304</t>
  </si>
  <si>
    <t>20KBF30AA201</t>
  </si>
  <si>
    <t>DN 50_x000D_
Kv с учетом запаса принять = 5 т/ч_x000D_
Рабочие точки в системе:_x000D_
Gmax = 8,0 т/ч при {[Дельта]}Pmin = 0,338 МПа_x000D_
Gmin = 1,0 т/ч при {[Дельта]}Pmax = 0,393 МПа_x000D_
Tраб_среды = 104 °C_x000D_
Расчетные параметры (для прочностных расчетов):_x000D_
Pрасч. = 0,55 МПа_x000D_
Tрасч. = 104 °C_x000D_
Рабочая среда – дистиллят.</t>
  </si>
  <si>
    <t>4/II</t>
  </si>
  <si>
    <t>207.3.50.82.1</t>
  </si>
  <si>
    <t>Тип привода: электропривод_x000D_
МЭО 175/25-0.25-00А_x000D_
СНЦИ.ПД2.421311.036ТУ_x000D_
N 0,27 кВт_x000D_
tполн. хода 25 с</t>
  </si>
  <si>
    <t>30.АЛК.500276448</t>
  </si>
  <si>
    <t>20SBH04AA203</t>
  </si>
  <si>
    <t>Клапан сильфонный регулирующий</t>
  </si>
  <si>
    <t>DN50, Рр 2,5 МПа, Т 250 С, (вода, расход 42,5т/ч);  Pр = 1,0 МПа;_x000D_
Tр = 150 °C;_x000D_
G = 15,7 т/ч при {[Дельта]}P = 0,05 МПа;_x000D_
Gmin = 0 т/ч при {[Дельта]}P = 1,0 МПа;_x000D_
время срабатывания э/привода tср {[Меньше либо равно]} 60 с;_x000D_
тип присоединения к трубопроводу: под приварку, стыкуемая труба 57х3, тип разделки 1-23 (с-23);_x000D_
расположение патрубков - смещенные, расстояние между центрами патрубков - 70 мм;_x000D_
габаритные размеры: L (длина) {[Меньше либо равно]} 270 мм; H (высота с э/приводом) {[Меньше либо равно]} 670 мм;_x000D_
назначенный срок службы - 50 лет (детали корпуса);_x000D_
ремонтопригодность - ремонтируемый без вырезки из трубопровода.</t>
  </si>
  <si>
    <t>4Н/-/II</t>
  </si>
  <si>
    <t>207.4.96.13</t>
  </si>
  <si>
    <t>0UMA</t>
  </si>
  <si>
    <t>оборудование; Тип привода: электропривод SAR07.1-F10 B1-4  N 0,025 кВт время срабатывания электропривода  tср 51 с</t>
  </si>
  <si>
    <t>БКП/БКП-6/ОВ и О</t>
  </si>
  <si>
    <t>углеродистая сталь</t>
  </si>
  <si>
    <t>П-164/00-2015</t>
  </si>
  <si>
    <t>30.АЛК.500276466</t>
  </si>
  <si>
    <t>20SBH04AA204</t>
  </si>
  <si>
    <t>30.АЛК.500276467</t>
  </si>
  <si>
    <t>20SBH04AA205</t>
  </si>
  <si>
    <t>30.АЛК.500276468</t>
  </si>
  <si>
    <t>20SBH04AA206</t>
  </si>
  <si>
    <t>30.АЛК.500276479</t>
  </si>
  <si>
    <t>20SBH04AA207</t>
  </si>
  <si>
    <t>30.АЛК.500276480</t>
  </si>
  <si>
    <t>20SBH04AA208</t>
  </si>
  <si>
    <t>30.АЛК.500276486</t>
  </si>
  <si>
    <t>20SBH04AA209</t>
  </si>
  <si>
    <t>30.АЛК.500276487</t>
  </si>
  <si>
    <t>20SBH04AA210</t>
  </si>
  <si>
    <t>30.АЛК.500276493</t>
  </si>
  <si>
    <t>20SBH04AA211</t>
  </si>
  <si>
    <t>30.АЛК.500276494</t>
  </si>
  <si>
    <t>20SBH04AA212</t>
  </si>
  <si>
    <t>30.АЛК.500276507</t>
  </si>
  <si>
    <t>20SBH04AA213</t>
  </si>
  <si>
    <t>30.АЛК.500276508</t>
  </si>
  <si>
    <t>20SBH04AA214</t>
  </si>
  <si>
    <t>30.АЛК.500276512</t>
  </si>
  <si>
    <t>20SBH04AA215</t>
  </si>
  <si>
    <t>30.АЛК.500276596</t>
  </si>
  <si>
    <t>20SBH04AA201</t>
  </si>
  <si>
    <t>DN32, Рр 2,5 МПа, Т 250 С, (вода, расход 18,1т/ч); Pр = 1,0 МПа;_x000D_
Tр = 150 °C;_x000D_
G = 4,8 т/ч при {[Дельта]}P = 0,05 МПа;_x000D_
Gmin = 0 т/ч при {[Дельта]}P = 1,0 МПа;_x000D_
время срабатывания э/привода tср {[Меньше либо равно]} 60 с;_x000D_
тип присоединения к трубопроводу: под приварку, стыкуемая труба 38х2, тип разделки 1-23 (с-23);_x000D_
расположение патрубков - смещенные, расстояние между центрами патрубков - 45 мм;_x000D_
габаритные размеры: L (длина) {[Меньше либо равно]} 200 мм; H (высота с э/приводом) {[Меньше либо равно]} 600 мм;_x000D_
назначенный срок службы - 50 лет (детали корпуса);_x000D_
ремонтопригодность - ремонтируемый без вырезки из трубопровода.</t>
  </si>
  <si>
    <t>207.4.96.12</t>
  </si>
  <si>
    <t>оборудование_x000D_
; Тип привода: электропривод SAR07.1-F10 B1-4 N 0,025 кВт время срабатывания электропривода tср 51 с</t>
  </si>
  <si>
    <t>30.АЛК.500276608</t>
  </si>
  <si>
    <t>20SBH04AA202</t>
  </si>
  <si>
    <t>по типу АИ11 823-4025/250-080/А с переходниками под DN100</t>
  </si>
  <si>
    <t>по типу УФ 68017-050Р-38</t>
  </si>
  <si>
    <t>по типу УФ 68017-050Р-29 с переходниками на DN20</t>
  </si>
  <si>
    <t>по типу КР-2 500.02-1-1-Э</t>
  </si>
  <si>
    <t>по типу  УФ68017-050И1-13</t>
  </si>
  <si>
    <t>по типу   АИ11 823-4025/250-050/А</t>
  </si>
  <si>
    <t>по типу   АИ11 823-4025/250-032/А</t>
  </si>
  <si>
    <t>по типу ТУ 3742-003-80841469-2010</t>
  </si>
  <si>
    <t>по типу ТУ 26-07-1319-2009</t>
  </si>
  <si>
    <t>по типу ТУ 6981-012-46578997-2011</t>
  </si>
  <si>
    <t>по типу ТУ 26-07-1319-2004</t>
  </si>
  <si>
    <t>ГОСТ,  ТУ, чертеж</t>
  </si>
  <si>
    <t>НДС, руб.</t>
  </si>
  <si>
    <t xml:space="preserve">Ringo Valvulas S.L. </t>
  </si>
  <si>
    <t>Поз.2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</si>
</sst>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dd/mm/yy;@"/>
    <numFmt numFmtId="165" formatCode="#,##0.000"/>
  </numFmts>
  <fonts count="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0" fontId="2" fillId="0" borderId="0" xfId="0" applyFo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 wrapText="1"/>
    </xf>
    <xf numFmtId="43" fontId="0" fillId="0" borderId="0" xfId="0" applyNumberFormat="1"/>
    <xf numFmtId="49" fontId="3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textRotation="90" wrapText="1"/>
    </xf>
    <xf numFmtId="0" fontId="3" fillId="0" borderId="5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43" fontId="4" fillId="0" borderId="8" xfId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</cellXfs>
  <cellStyles count="3">
    <cellStyle name="Обычный" xfId="0" builtinId="0"/>
    <cellStyle name="Стиль 1" xfId="2"/>
    <cellStyle name="Финансовый" xfId="1" builtinId="3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5" formatCode="#,##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/mm/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H29" totalsRowShown="0" headerRowDxfId="0" dataDxfId="1" headerRowBorderDxfId="36" tableBorderDxfId="37">
  <autoFilter ref="A4:AH29"/>
  <tableColumns count="34">
    <tableColumn id="1" name="№_x000a_п/п" dataDxfId="35"/>
    <tableColumn id="2" name="Идентификатор" dataDxfId="34"/>
    <tableColumn id="3" name="Маркировка" dataDxfId="33"/>
    <tableColumn id="4" name="Наименование оборудования, закладываемого в проект" dataDxfId="32"/>
    <tableColumn id="5" name="Марка оборудования, закладываемого в проект" dataDxfId="31"/>
    <tableColumn id="6" name="Тех.хар-ки оборудования" dataDxfId="30"/>
    <tableColumn id="7" name="ГОСТ,  ТУ, чертеж" dataDxfId="29"/>
    <tableColumn id="8" name="Класс безопасности" dataDxfId="28"/>
    <tableColumn id="9" name="Группа ПНАЭГ" dataDxfId="27"/>
    <tableColumn id="10" name="Категория сейсмостойкости" dataDxfId="26"/>
    <tableColumn id="11" name="Номер заказной спецификации (задания заводу)" dataDxfId="25"/>
    <tableColumn id="12" name="Поз." dataDxfId="24"/>
    <tableColumn id="13" name="ИТТ" dataDxfId="23"/>
    <tableColumn id="14" name="Смета" dataDxfId="22"/>
    <tableColumn id="15" name="Поз.2" dataDxfId="21"/>
    <tableColumn id="16" name="Кол-во по проекту" dataDxfId="20"/>
    <tableColumn id="17" name="Ед.измерения" dataDxfId="19"/>
    <tableColumn id="18" name="Цена за ед., без НДС, руб" dataDxfId="18" dataCellStyle="Финансовый"/>
    <tableColumn id="19" name="Сумма без НДС, руб" dataDxfId="17" dataCellStyle="Финансовый">
      <calculatedColumnFormula>R5*P5</calculatedColumnFormula>
    </tableColumn>
    <tableColumn id="20" name="НДС, руб." dataDxfId="16" dataCellStyle="Финансовый">
      <calculatedColumnFormula>ROUND(S5*0.18,2)</calculatedColumnFormula>
    </tableColumn>
    <tableColumn id="21" name="Сумма с НДС, руб" dataDxfId="15" dataCellStyle="Финансовый">
      <calculatedColumnFormula>ROUND(S5*1.18,2)</calculatedColumnFormula>
    </tableColumn>
    <tableColumn id="22" name="Здание" dataDxfId="14"/>
    <tableColumn id="23" name="Срок поставки" dataDxfId="13"/>
    <tableColumn id="24" name="Примечание" dataDxfId="12"/>
    <tableColumn id="25" name="Завод-изготовитель" dataDxfId="11"/>
    <tableColumn id="26" name="Разработчик ПСД" dataDxfId="10"/>
    <tableColumn id="27" name="Мат/обор" dataDxfId="9"/>
    <tableColumn id="28" name="Масса единицы" dataDxfId="8"/>
    <tableColumn id="29" name="Раздел СС" dataDxfId="7"/>
    <tableColumn id="30" name="Категория ОК" dataDxfId="6"/>
    <tableColumn id="31" name="Мат. корпуса" dataDxfId="5"/>
    <tableColumn id="32" name="Номер ЗЗ" dataDxfId="4"/>
    <tableColumn id="33" name="Стоимость единицы изделия в ценах 2000 года " dataDxfId="3"/>
    <tableColumn id="34" name="Стоимость с учетом заитоговых начисл.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0"/>
  <sheetViews>
    <sheetView tabSelected="1" view="pageBreakPreview" topLeftCell="A4" zoomScale="60" zoomScaleNormal="100" workbookViewId="0">
      <selection activeCell="A4" sqref="A4:AH29"/>
    </sheetView>
  </sheetViews>
  <sheetFormatPr defaultRowHeight="13.2" x14ac:dyDescent="0.25"/>
  <cols>
    <col min="2" max="2" width="19.21875" customWidth="1"/>
    <col min="3" max="3" width="17.88671875" customWidth="1"/>
    <col min="4" max="4" width="59.21875" customWidth="1"/>
    <col min="5" max="5" width="50.88671875" customWidth="1"/>
    <col min="6" max="6" width="56.6640625" customWidth="1"/>
    <col min="7" max="7" width="20.5546875" hidden="1" customWidth="1"/>
    <col min="8" max="8" width="16.109375" hidden="1" customWidth="1"/>
    <col min="9" max="9" width="0" hidden="1" customWidth="1"/>
    <col min="10" max="10" width="12.109375" hidden="1" customWidth="1"/>
    <col min="11" max="11" width="14.109375" hidden="1" customWidth="1"/>
    <col min="12" max="12" width="18.44140625" hidden="1" customWidth="1"/>
    <col min="13" max="13" width="0" hidden="1" customWidth="1"/>
    <col min="14" max="14" width="16.6640625" hidden="1" customWidth="1"/>
    <col min="15" max="15" width="13.6640625" hidden="1" customWidth="1"/>
    <col min="16" max="16" width="15.88671875" hidden="1" customWidth="1"/>
    <col min="17" max="17" width="0" hidden="1" customWidth="1"/>
    <col min="18" max="18" width="28.109375" customWidth="1"/>
    <col min="19" max="19" width="25.109375" customWidth="1"/>
    <col min="20" max="20" width="23.109375" customWidth="1"/>
    <col min="21" max="21" width="24.109375" customWidth="1"/>
    <col min="22" max="22" width="10" customWidth="1"/>
    <col min="23" max="23" width="30.88671875" customWidth="1"/>
    <col min="24" max="24" width="21.88671875" customWidth="1"/>
    <col min="25" max="25" width="23" customWidth="1"/>
    <col min="26" max="26" width="21.109375" customWidth="1"/>
    <col min="27" max="27" width="16" customWidth="1"/>
    <col min="28" max="28" width="18.6640625" customWidth="1"/>
    <col min="29" max="29" width="14.33203125" customWidth="1"/>
    <col min="30" max="30" width="17.77734375" customWidth="1"/>
    <col min="31" max="31" width="16.33203125" customWidth="1"/>
    <col min="32" max="32" width="13.6640625" customWidth="1"/>
    <col min="33" max="33" width="51.109375" customWidth="1"/>
    <col min="34" max="34" width="43.6640625" customWidth="1"/>
  </cols>
  <sheetData>
    <row r="2" spans="1:34" ht="17.399999999999999" x14ac:dyDescent="0.3">
      <c r="C2" s="1" t="s">
        <v>0</v>
      </c>
    </row>
    <row r="4" spans="1:34" s="4" customFormat="1" ht="151.5" customHeight="1" x14ac:dyDescent="0.25">
      <c r="A4" s="20" t="s">
        <v>1</v>
      </c>
      <c r="B4" s="21" t="s">
        <v>2</v>
      </c>
      <c r="C4" s="21" t="s">
        <v>3</v>
      </c>
      <c r="D4" s="22" t="s">
        <v>4</v>
      </c>
      <c r="E4" s="23" t="s">
        <v>5</v>
      </c>
      <c r="F4" s="23" t="s">
        <v>6</v>
      </c>
      <c r="G4" s="23" t="s">
        <v>139</v>
      </c>
      <c r="H4" s="23" t="s">
        <v>7</v>
      </c>
      <c r="I4" s="23" t="s">
        <v>8</v>
      </c>
      <c r="J4" s="23" t="s">
        <v>9</v>
      </c>
      <c r="K4" s="23" t="s">
        <v>10</v>
      </c>
      <c r="L4" s="23" t="s">
        <v>11</v>
      </c>
      <c r="M4" s="23" t="s">
        <v>12</v>
      </c>
      <c r="N4" s="23" t="s">
        <v>13</v>
      </c>
      <c r="O4" s="23" t="s">
        <v>142</v>
      </c>
      <c r="P4" s="22" t="s">
        <v>14</v>
      </c>
      <c r="Q4" s="21" t="s">
        <v>15</v>
      </c>
      <c r="R4" s="24" t="s">
        <v>18</v>
      </c>
      <c r="S4" s="24" t="s">
        <v>19</v>
      </c>
      <c r="T4" s="24" t="s">
        <v>140</v>
      </c>
      <c r="U4" s="24" t="s">
        <v>20</v>
      </c>
      <c r="V4" s="23" t="s">
        <v>21</v>
      </c>
      <c r="W4" s="25" t="s">
        <v>22</v>
      </c>
      <c r="X4" s="23" t="s">
        <v>23</v>
      </c>
      <c r="Y4" s="23" t="s">
        <v>24</v>
      </c>
      <c r="Z4" s="23" t="s">
        <v>25</v>
      </c>
      <c r="AA4" s="23" t="s">
        <v>26</v>
      </c>
      <c r="AB4" s="26" t="s">
        <v>27</v>
      </c>
      <c r="AC4" s="26" t="s">
        <v>28</v>
      </c>
      <c r="AD4" s="26" t="s">
        <v>29</v>
      </c>
      <c r="AE4" s="26" t="s">
        <v>30</v>
      </c>
      <c r="AF4" s="26" t="s">
        <v>31</v>
      </c>
      <c r="AG4" s="24" t="s">
        <v>16</v>
      </c>
      <c r="AH4" s="27" t="s">
        <v>17</v>
      </c>
    </row>
    <row r="5" spans="1:34" s="7" customFormat="1" ht="15.6" x14ac:dyDescent="0.25">
      <c r="A5" s="16">
        <v>1</v>
      </c>
      <c r="B5" s="3">
        <v>2</v>
      </c>
      <c r="C5" s="2">
        <v>3</v>
      </c>
      <c r="D5" s="3">
        <v>4</v>
      </c>
      <c r="E5" s="2">
        <v>5</v>
      </c>
      <c r="F5" s="2">
        <v>6</v>
      </c>
      <c r="G5" s="3">
        <v>7</v>
      </c>
      <c r="H5" s="3">
        <v>8</v>
      </c>
      <c r="I5" s="2">
        <v>9</v>
      </c>
      <c r="J5" s="3">
        <v>10</v>
      </c>
      <c r="K5" s="3">
        <v>11</v>
      </c>
      <c r="L5" s="2">
        <v>12</v>
      </c>
      <c r="M5" s="3">
        <v>13</v>
      </c>
      <c r="N5" s="3">
        <v>14</v>
      </c>
      <c r="O5" s="2">
        <v>15</v>
      </c>
      <c r="P5" s="3">
        <v>16</v>
      </c>
      <c r="Q5" s="5">
        <v>17</v>
      </c>
      <c r="R5" s="6">
        <v>20</v>
      </c>
      <c r="S5" s="6">
        <v>21</v>
      </c>
      <c r="T5" s="6"/>
      <c r="U5" s="6">
        <v>22</v>
      </c>
      <c r="V5" s="3">
        <v>23</v>
      </c>
      <c r="W5" s="3">
        <v>25</v>
      </c>
      <c r="X5" s="3">
        <v>26</v>
      </c>
      <c r="Y5" s="3">
        <v>27</v>
      </c>
      <c r="Z5" s="2">
        <v>28</v>
      </c>
      <c r="AA5" s="3">
        <v>29</v>
      </c>
      <c r="AB5" s="5">
        <v>30</v>
      </c>
      <c r="AC5" s="3">
        <v>31</v>
      </c>
      <c r="AD5" s="3">
        <v>32</v>
      </c>
      <c r="AE5" s="3">
        <v>33</v>
      </c>
      <c r="AG5" s="6">
        <v>18</v>
      </c>
      <c r="AH5" s="18">
        <v>19</v>
      </c>
    </row>
    <row r="6" spans="1:34" s="4" customFormat="1" ht="78" x14ac:dyDescent="0.25">
      <c r="A6" s="17">
        <v>5</v>
      </c>
      <c r="B6" s="9" t="s">
        <v>59</v>
      </c>
      <c r="C6" s="9" t="s">
        <v>60</v>
      </c>
      <c r="D6" s="10" t="s">
        <v>34</v>
      </c>
      <c r="E6" s="8" t="s">
        <v>130</v>
      </c>
      <c r="F6" s="10" t="s">
        <v>61</v>
      </c>
      <c r="G6" s="9" t="s">
        <v>136</v>
      </c>
      <c r="H6" s="9" t="s">
        <v>36</v>
      </c>
      <c r="I6" s="9"/>
      <c r="J6" s="9"/>
      <c r="K6" s="9" t="s">
        <v>37</v>
      </c>
      <c r="L6" s="8" t="s">
        <v>62</v>
      </c>
      <c r="M6" s="9"/>
      <c r="N6" s="9" t="s">
        <v>39</v>
      </c>
      <c r="O6" s="8" t="s">
        <v>40</v>
      </c>
      <c r="P6" s="11">
        <v>1</v>
      </c>
      <c r="Q6" s="9" t="s">
        <v>41</v>
      </c>
      <c r="R6" s="14">
        <v>1535872</v>
      </c>
      <c r="S6" s="14">
        <f t="shared" ref="S6:S29" si="0">R6*P6</f>
        <v>1535872</v>
      </c>
      <c r="T6" s="14">
        <f t="shared" ref="T6:T29" si="1">ROUND(S6*0.18,2)</f>
        <v>276456.96000000002</v>
      </c>
      <c r="U6" s="14">
        <f t="shared" ref="U6:U29" si="2">ROUND(S6*1.18,2)</f>
        <v>1812328.96</v>
      </c>
      <c r="V6" s="9" t="s">
        <v>42</v>
      </c>
      <c r="W6" s="13">
        <v>42724</v>
      </c>
      <c r="X6" s="9" t="s">
        <v>56</v>
      </c>
      <c r="Y6" s="9" t="s">
        <v>141</v>
      </c>
      <c r="Z6" s="8" t="s">
        <v>44</v>
      </c>
      <c r="AA6" s="9" t="s">
        <v>45</v>
      </c>
      <c r="AB6" s="9">
        <v>48</v>
      </c>
      <c r="AC6" s="9" t="s">
        <v>46</v>
      </c>
      <c r="AD6" s="9" t="s">
        <v>47</v>
      </c>
      <c r="AE6" s="9" t="s">
        <v>63</v>
      </c>
      <c r="AF6" s="9" t="s">
        <v>49</v>
      </c>
      <c r="AG6" s="12">
        <v>8584</v>
      </c>
      <c r="AH6" s="19">
        <v>8584</v>
      </c>
    </row>
    <row r="7" spans="1:34" s="4" customFormat="1" ht="78" x14ac:dyDescent="0.25">
      <c r="A7" s="17">
        <v>6</v>
      </c>
      <c r="B7" s="9" t="s">
        <v>64</v>
      </c>
      <c r="C7" s="9" t="s">
        <v>65</v>
      </c>
      <c r="D7" s="10" t="s">
        <v>34</v>
      </c>
      <c r="E7" s="8" t="s">
        <v>130</v>
      </c>
      <c r="F7" s="10" t="s">
        <v>61</v>
      </c>
      <c r="G7" s="9" t="s">
        <v>136</v>
      </c>
      <c r="H7" s="9" t="s">
        <v>36</v>
      </c>
      <c r="I7" s="9"/>
      <c r="J7" s="9"/>
      <c r="K7" s="9" t="s">
        <v>37</v>
      </c>
      <c r="L7" s="8" t="s">
        <v>62</v>
      </c>
      <c r="M7" s="9"/>
      <c r="N7" s="9" t="s">
        <v>39</v>
      </c>
      <c r="O7" s="8" t="s">
        <v>40</v>
      </c>
      <c r="P7" s="11">
        <v>1</v>
      </c>
      <c r="Q7" s="9" t="s">
        <v>41</v>
      </c>
      <c r="R7" s="14">
        <v>1535872</v>
      </c>
      <c r="S7" s="14">
        <f t="shared" si="0"/>
        <v>1535872</v>
      </c>
      <c r="T7" s="14">
        <f t="shared" si="1"/>
        <v>276456.96000000002</v>
      </c>
      <c r="U7" s="14">
        <f t="shared" si="2"/>
        <v>1812328.96</v>
      </c>
      <c r="V7" s="9" t="s">
        <v>42</v>
      </c>
      <c r="W7" s="13">
        <v>42724</v>
      </c>
      <c r="X7" s="9" t="s">
        <v>56</v>
      </c>
      <c r="Y7" s="9" t="s">
        <v>141</v>
      </c>
      <c r="Z7" s="8" t="s">
        <v>44</v>
      </c>
      <c r="AA7" s="9" t="s">
        <v>45</v>
      </c>
      <c r="AB7" s="9">
        <v>48</v>
      </c>
      <c r="AC7" s="9" t="s">
        <v>46</v>
      </c>
      <c r="AD7" s="9" t="s">
        <v>47</v>
      </c>
      <c r="AE7" s="9" t="s">
        <v>63</v>
      </c>
      <c r="AF7" s="9" t="s">
        <v>49</v>
      </c>
      <c r="AG7" s="12">
        <v>8584</v>
      </c>
      <c r="AH7" s="19">
        <v>8584</v>
      </c>
    </row>
    <row r="8" spans="1:34" s="4" customFormat="1" ht="78" x14ac:dyDescent="0.25">
      <c r="A8" s="17">
        <v>3</v>
      </c>
      <c r="B8" s="9" t="s">
        <v>52</v>
      </c>
      <c r="C8" s="9" t="s">
        <v>53</v>
      </c>
      <c r="D8" s="10" t="s">
        <v>34</v>
      </c>
      <c r="E8" s="8" t="s">
        <v>129</v>
      </c>
      <c r="F8" s="10" t="s">
        <v>54</v>
      </c>
      <c r="G8" s="9" t="s">
        <v>136</v>
      </c>
      <c r="H8" s="9" t="s">
        <v>36</v>
      </c>
      <c r="I8" s="9"/>
      <c r="J8" s="9"/>
      <c r="K8" s="9" t="s">
        <v>37</v>
      </c>
      <c r="L8" s="8" t="s">
        <v>55</v>
      </c>
      <c r="M8" s="9"/>
      <c r="N8" s="9" t="s">
        <v>39</v>
      </c>
      <c r="O8" s="8" t="s">
        <v>40</v>
      </c>
      <c r="P8" s="11">
        <v>1</v>
      </c>
      <c r="Q8" s="9" t="s">
        <v>41</v>
      </c>
      <c r="R8" s="14">
        <v>1768000</v>
      </c>
      <c r="S8" s="14">
        <f t="shared" si="0"/>
        <v>1768000</v>
      </c>
      <c r="T8" s="14">
        <f t="shared" si="1"/>
        <v>318240</v>
      </c>
      <c r="U8" s="14">
        <f t="shared" si="2"/>
        <v>2086240</v>
      </c>
      <c r="V8" s="9" t="s">
        <v>42</v>
      </c>
      <c r="W8" s="13">
        <v>42724</v>
      </c>
      <c r="X8" s="9" t="s">
        <v>56</v>
      </c>
      <c r="Y8" s="9" t="s">
        <v>141</v>
      </c>
      <c r="Z8" s="8" t="s">
        <v>44</v>
      </c>
      <c r="AA8" s="9" t="s">
        <v>45</v>
      </c>
      <c r="AB8" s="9">
        <v>48</v>
      </c>
      <c r="AC8" s="9" t="s">
        <v>46</v>
      </c>
      <c r="AD8" s="9" t="s">
        <v>47</v>
      </c>
      <c r="AE8" s="9" t="s">
        <v>48</v>
      </c>
      <c r="AF8" s="9" t="s">
        <v>49</v>
      </c>
      <c r="AG8" s="12">
        <v>8584</v>
      </c>
      <c r="AH8" s="19">
        <v>8584</v>
      </c>
    </row>
    <row r="9" spans="1:34" s="4" customFormat="1" ht="78" x14ac:dyDescent="0.25">
      <c r="A9" s="17">
        <v>4</v>
      </c>
      <c r="B9" s="9" t="s">
        <v>57</v>
      </c>
      <c r="C9" s="9" t="s">
        <v>58</v>
      </c>
      <c r="D9" s="10" t="s">
        <v>34</v>
      </c>
      <c r="E9" s="8" t="s">
        <v>129</v>
      </c>
      <c r="F9" s="10" t="s">
        <v>54</v>
      </c>
      <c r="G9" s="9" t="s">
        <v>136</v>
      </c>
      <c r="H9" s="9" t="s">
        <v>36</v>
      </c>
      <c r="I9" s="9"/>
      <c r="J9" s="9"/>
      <c r="K9" s="9" t="s">
        <v>37</v>
      </c>
      <c r="L9" s="8" t="s">
        <v>55</v>
      </c>
      <c r="M9" s="9"/>
      <c r="N9" s="9" t="s">
        <v>39</v>
      </c>
      <c r="O9" s="8" t="s">
        <v>40</v>
      </c>
      <c r="P9" s="11">
        <v>1</v>
      </c>
      <c r="Q9" s="9" t="s">
        <v>41</v>
      </c>
      <c r="R9" s="14">
        <v>1768000</v>
      </c>
      <c r="S9" s="14">
        <f t="shared" si="0"/>
        <v>1768000</v>
      </c>
      <c r="T9" s="14">
        <f t="shared" si="1"/>
        <v>318240</v>
      </c>
      <c r="U9" s="14">
        <f t="shared" si="2"/>
        <v>2086240</v>
      </c>
      <c r="V9" s="9" t="s">
        <v>42</v>
      </c>
      <c r="W9" s="13">
        <v>42724</v>
      </c>
      <c r="X9" s="9" t="s">
        <v>56</v>
      </c>
      <c r="Y9" s="9" t="s">
        <v>141</v>
      </c>
      <c r="Z9" s="8" t="s">
        <v>44</v>
      </c>
      <c r="AA9" s="9" t="s">
        <v>45</v>
      </c>
      <c r="AB9" s="9">
        <v>48</v>
      </c>
      <c r="AC9" s="9" t="s">
        <v>46</v>
      </c>
      <c r="AD9" s="9" t="s">
        <v>47</v>
      </c>
      <c r="AE9" s="9" t="s">
        <v>48</v>
      </c>
      <c r="AF9" s="9" t="s">
        <v>49</v>
      </c>
      <c r="AG9" s="12">
        <v>8584</v>
      </c>
      <c r="AH9" s="19">
        <v>8584</v>
      </c>
    </row>
    <row r="10" spans="1:34" s="4" customFormat="1" ht="265.2" x14ac:dyDescent="0.25">
      <c r="A10" s="17">
        <v>23</v>
      </c>
      <c r="B10" s="9" t="s">
        <v>121</v>
      </c>
      <c r="C10" s="9" t="s">
        <v>122</v>
      </c>
      <c r="D10" s="10" t="s">
        <v>88</v>
      </c>
      <c r="E10" s="8" t="s">
        <v>134</v>
      </c>
      <c r="F10" s="10" t="s">
        <v>123</v>
      </c>
      <c r="G10" s="9" t="s">
        <v>135</v>
      </c>
      <c r="H10" s="9" t="s">
        <v>90</v>
      </c>
      <c r="I10" s="9"/>
      <c r="J10" s="9"/>
      <c r="K10" s="9" t="s">
        <v>37</v>
      </c>
      <c r="L10" s="8" t="s">
        <v>124</v>
      </c>
      <c r="M10" s="9"/>
      <c r="N10" s="9" t="s">
        <v>71</v>
      </c>
      <c r="O10" s="8" t="s">
        <v>40</v>
      </c>
      <c r="P10" s="11">
        <v>1</v>
      </c>
      <c r="Q10" s="9" t="s">
        <v>72</v>
      </c>
      <c r="R10" s="14">
        <v>1931488.0000000002</v>
      </c>
      <c r="S10" s="14">
        <f t="shared" si="0"/>
        <v>1931488.0000000002</v>
      </c>
      <c r="T10" s="14">
        <f t="shared" si="1"/>
        <v>347667.84</v>
      </c>
      <c r="U10" s="14">
        <f t="shared" si="2"/>
        <v>2279155.84</v>
      </c>
      <c r="V10" s="9" t="s">
        <v>92</v>
      </c>
      <c r="W10" s="13">
        <v>42724</v>
      </c>
      <c r="X10" s="9" t="s">
        <v>125</v>
      </c>
      <c r="Y10" s="9" t="s">
        <v>141</v>
      </c>
      <c r="Z10" s="8" t="s">
        <v>94</v>
      </c>
      <c r="AA10" s="9" t="s">
        <v>45</v>
      </c>
      <c r="AB10" s="9">
        <v>28.5</v>
      </c>
      <c r="AC10" s="9" t="s">
        <v>46</v>
      </c>
      <c r="AD10" s="9" t="s">
        <v>47</v>
      </c>
      <c r="AE10" s="9" t="s">
        <v>95</v>
      </c>
      <c r="AF10" s="9" t="s">
        <v>96</v>
      </c>
      <c r="AG10" s="12">
        <v>9832.7000000000007</v>
      </c>
      <c r="AH10" s="19">
        <v>9832.7000000000007</v>
      </c>
    </row>
    <row r="11" spans="1:34" s="4" customFormat="1" ht="265.2" x14ac:dyDescent="0.25">
      <c r="A11" s="17">
        <v>24</v>
      </c>
      <c r="B11" s="9" t="s">
        <v>126</v>
      </c>
      <c r="C11" s="9" t="s">
        <v>127</v>
      </c>
      <c r="D11" s="10" t="s">
        <v>88</v>
      </c>
      <c r="E11" s="8" t="s">
        <v>134</v>
      </c>
      <c r="F11" s="10" t="s">
        <v>123</v>
      </c>
      <c r="G11" s="9" t="s">
        <v>135</v>
      </c>
      <c r="H11" s="9" t="s">
        <v>90</v>
      </c>
      <c r="I11" s="9"/>
      <c r="J11" s="9"/>
      <c r="K11" s="9" t="s">
        <v>37</v>
      </c>
      <c r="L11" s="8" t="s">
        <v>124</v>
      </c>
      <c r="M11" s="9"/>
      <c r="N11" s="9" t="s">
        <v>71</v>
      </c>
      <c r="O11" s="8" t="s">
        <v>40</v>
      </c>
      <c r="P11" s="11">
        <v>1</v>
      </c>
      <c r="Q11" s="9" t="s">
        <v>72</v>
      </c>
      <c r="R11" s="14">
        <v>1931488.0000000002</v>
      </c>
      <c r="S11" s="14">
        <f t="shared" si="0"/>
        <v>1931488.0000000002</v>
      </c>
      <c r="T11" s="14">
        <f t="shared" si="1"/>
        <v>347667.84</v>
      </c>
      <c r="U11" s="14">
        <f t="shared" si="2"/>
        <v>2279155.84</v>
      </c>
      <c r="V11" s="9" t="s">
        <v>92</v>
      </c>
      <c r="W11" s="13">
        <v>42724</v>
      </c>
      <c r="X11" s="9" t="s">
        <v>125</v>
      </c>
      <c r="Y11" s="9" t="s">
        <v>141</v>
      </c>
      <c r="Z11" s="8" t="s">
        <v>94</v>
      </c>
      <c r="AA11" s="9" t="s">
        <v>45</v>
      </c>
      <c r="AB11" s="9">
        <v>28.5</v>
      </c>
      <c r="AC11" s="9" t="s">
        <v>46</v>
      </c>
      <c r="AD11" s="9" t="s">
        <v>47</v>
      </c>
      <c r="AE11" s="9" t="s">
        <v>95</v>
      </c>
      <c r="AF11" s="9" t="s">
        <v>96</v>
      </c>
      <c r="AG11" s="12">
        <v>9832.7000000000007</v>
      </c>
      <c r="AH11" s="19">
        <v>9832.7000000000007</v>
      </c>
    </row>
    <row r="12" spans="1:34" s="4" customFormat="1" ht="187.5" customHeight="1" x14ac:dyDescent="0.25">
      <c r="A12" s="17">
        <v>9</v>
      </c>
      <c r="B12" s="9" t="s">
        <v>80</v>
      </c>
      <c r="C12" s="9" t="s">
        <v>81</v>
      </c>
      <c r="D12" s="10" t="s">
        <v>34</v>
      </c>
      <c r="E12" s="8" t="s">
        <v>132</v>
      </c>
      <c r="F12" s="10" t="s">
        <v>82</v>
      </c>
      <c r="G12" s="9" t="s">
        <v>138</v>
      </c>
      <c r="H12" s="9" t="s">
        <v>83</v>
      </c>
      <c r="I12" s="9"/>
      <c r="J12" s="9"/>
      <c r="K12" s="9" t="s">
        <v>37</v>
      </c>
      <c r="L12" s="8" t="s">
        <v>84</v>
      </c>
      <c r="M12" s="9"/>
      <c r="N12" s="9" t="s">
        <v>71</v>
      </c>
      <c r="O12" s="8" t="s">
        <v>40</v>
      </c>
      <c r="P12" s="11">
        <v>1</v>
      </c>
      <c r="Q12" s="9" t="s">
        <v>72</v>
      </c>
      <c r="R12" s="14">
        <v>1872000</v>
      </c>
      <c r="S12" s="14">
        <f t="shared" si="0"/>
        <v>1872000</v>
      </c>
      <c r="T12" s="14">
        <f t="shared" si="1"/>
        <v>336960</v>
      </c>
      <c r="U12" s="14">
        <f t="shared" si="2"/>
        <v>2208960</v>
      </c>
      <c r="V12" s="9" t="s">
        <v>42</v>
      </c>
      <c r="W12" s="13">
        <v>42724</v>
      </c>
      <c r="X12" s="9" t="s">
        <v>85</v>
      </c>
      <c r="Y12" s="9" t="s">
        <v>141</v>
      </c>
      <c r="Z12" s="8" t="s">
        <v>75</v>
      </c>
      <c r="AA12" s="9" t="s">
        <v>45</v>
      </c>
      <c r="AB12" s="9">
        <v>76</v>
      </c>
      <c r="AC12" s="9" t="s">
        <v>46</v>
      </c>
      <c r="AD12" s="9" t="s">
        <v>47</v>
      </c>
      <c r="AE12" s="9" t="s">
        <v>77</v>
      </c>
      <c r="AF12" s="9" t="s">
        <v>49</v>
      </c>
      <c r="AG12" s="12">
        <v>15895</v>
      </c>
      <c r="AH12" s="19">
        <v>15895</v>
      </c>
    </row>
    <row r="13" spans="1:34" s="4" customFormat="1" ht="265.2" x14ac:dyDescent="0.25">
      <c r="A13" s="17">
        <v>10</v>
      </c>
      <c r="B13" s="9" t="s">
        <v>86</v>
      </c>
      <c r="C13" s="9" t="s">
        <v>87</v>
      </c>
      <c r="D13" s="10" t="s">
        <v>88</v>
      </c>
      <c r="E13" s="8" t="s">
        <v>133</v>
      </c>
      <c r="F13" s="10" t="s">
        <v>89</v>
      </c>
      <c r="G13" s="9" t="s">
        <v>135</v>
      </c>
      <c r="H13" s="9" t="s">
        <v>90</v>
      </c>
      <c r="I13" s="9"/>
      <c r="J13" s="9"/>
      <c r="K13" s="9" t="s">
        <v>37</v>
      </c>
      <c r="L13" s="8" t="s">
        <v>91</v>
      </c>
      <c r="M13" s="9"/>
      <c r="N13" s="9" t="s">
        <v>71</v>
      </c>
      <c r="O13" s="8" t="s">
        <v>40</v>
      </c>
      <c r="P13" s="11">
        <v>1</v>
      </c>
      <c r="Q13" s="9" t="s">
        <v>72</v>
      </c>
      <c r="R13" s="14">
        <v>2100800</v>
      </c>
      <c r="S13" s="14">
        <f t="shared" si="0"/>
        <v>2100800</v>
      </c>
      <c r="T13" s="14">
        <f t="shared" si="1"/>
        <v>378144</v>
      </c>
      <c r="U13" s="14">
        <f t="shared" si="2"/>
        <v>2478944</v>
      </c>
      <c r="V13" s="9" t="s">
        <v>92</v>
      </c>
      <c r="W13" s="13">
        <v>42724</v>
      </c>
      <c r="X13" s="9" t="s">
        <v>93</v>
      </c>
      <c r="Y13" s="9" t="s">
        <v>141</v>
      </c>
      <c r="Z13" s="8" t="s">
        <v>94</v>
      </c>
      <c r="AA13" s="9" t="s">
        <v>45</v>
      </c>
      <c r="AB13" s="9">
        <v>35</v>
      </c>
      <c r="AC13" s="9" t="s">
        <v>46</v>
      </c>
      <c r="AD13" s="9" t="s">
        <v>47</v>
      </c>
      <c r="AE13" s="9" t="s">
        <v>95</v>
      </c>
      <c r="AF13" s="9" t="s">
        <v>96</v>
      </c>
      <c r="AG13" s="12">
        <v>12075</v>
      </c>
      <c r="AH13" s="19">
        <v>12075</v>
      </c>
    </row>
    <row r="14" spans="1:34" s="4" customFormat="1" ht="265.2" x14ac:dyDescent="0.25">
      <c r="A14" s="17">
        <v>11</v>
      </c>
      <c r="B14" s="9" t="s">
        <v>97</v>
      </c>
      <c r="C14" s="9" t="s">
        <v>98</v>
      </c>
      <c r="D14" s="10" t="s">
        <v>88</v>
      </c>
      <c r="E14" s="8" t="s">
        <v>133</v>
      </c>
      <c r="F14" s="10" t="s">
        <v>89</v>
      </c>
      <c r="G14" s="9" t="s">
        <v>135</v>
      </c>
      <c r="H14" s="9" t="s">
        <v>90</v>
      </c>
      <c r="I14" s="9"/>
      <c r="J14" s="9"/>
      <c r="K14" s="9" t="s">
        <v>37</v>
      </c>
      <c r="L14" s="8" t="s">
        <v>91</v>
      </c>
      <c r="M14" s="9"/>
      <c r="N14" s="9" t="s">
        <v>71</v>
      </c>
      <c r="O14" s="8" t="s">
        <v>40</v>
      </c>
      <c r="P14" s="11">
        <v>1</v>
      </c>
      <c r="Q14" s="9" t="s">
        <v>72</v>
      </c>
      <c r="R14" s="14">
        <v>2100800</v>
      </c>
      <c r="S14" s="14">
        <f t="shared" si="0"/>
        <v>2100800</v>
      </c>
      <c r="T14" s="14">
        <f t="shared" si="1"/>
        <v>378144</v>
      </c>
      <c r="U14" s="14">
        <f t="shared" si="2"/>
        <v>2478944</v>
      </c>
      <c r="V14" s="9" t="s">
        <v>92</v>
      </c>
      <c r="W14" s="13">
        <v>42724</v>
      </c>
      <c r="X14" s="9" t="s">
        <v>93</v>
      </c>
      <c r="Y14" s="9" t="s">
        <v>141</v>
      </c>
      <c r="Z14" s="8" t="s">
        <v>94</v>
      </c>
      <c r="AA14" s="9" t="s">
        <v>45</v>
      </c>
      <c r="AB14" s="9">
        <v>35</v>
      </c>
      <c r="AC14" s="9" t="s">
        <v>46</v>
      </c>
      <c r="AD14" s="9" t="s">
        <v>47</v>
      </c>
      <c r="AE14" s="9" t="s">
        <v>95</v>
      </c>
      <c r="AF14" s="9" t="s">
        <v>96</v>
      </c>
      <c r="AG14" s="12">
        <v>12075</v>
      </c>
      <c r="AH14" s="19">
        <v>12075</v>
      </c>
    </row>
    <row r="15" spans="1:34" s="4" customFormat="1" ht="381.75" customHeight="1" x14ac:dyDescent="0.25">
      <c r="A15" s="17">
        <v>12</v>
      </c>
      <c r="B15" s="9" t="s">
        <v>99</v>
      </c>
      <c r="C15" s="9" t="s">
        <v>100</v>
      </c>
      <c r="D15" s="10" t="s">
        <v>88</v>
      </c>
      <c r="E15" s="8" t="s">
        <v>133</v>
      </c>
      <c r="F15" s="10" t="s">
        <v>89</v>
      </c>
      <c r="G15" s="9" t="s">
        <v>135</v>
      </c>
      <c r="H15" s="9" t="s">
        <v>90</v>
      </c>
      <c r="I15" s="9"/>
      <c r="J15" s="9"/>
      <c r="K15" s="9" t="s">
        <v>37</v>
      </c>
      <c r="L15" s="8" t="s">
        <v>91</v>
      </c>
      <c r="M15" s="9"/>
      <c r="N15" s="9" t="s">
        <v>71</v>
      </c>
      <c r="O15" s="8" t="s">
        <v>40</v>
      </c>
      <c r="P15" s="11">
        <v>1</v>
      </c>
      <c r="Q15" s="9" t="s">
        <v>72</v>
      </c>
      <c r="R15" s="14">
        <v>2100800</v>
      </c>
      <c r="S15" s="14">
        <f t="shared" si="0"/>
        <v>2100800</v>
      </c>
      <c r="T15" s="14">
        <f t="shared" si="1"/>
        <v>378144</v>
      </c>
      <c r="U15" s="14">
        <f t="shared" si="2"/>
        <v>2478944</v>
      </c>
      <c r="V15" s="9" t="s">
        <v>92</v>
      </c>
      <c r="W15" s="13">
        <v>42724</v>
      </c>
      <c r="X15" s="9" t="s">
        <v>93</v>
      </c>
      <c r="Y15" s="9" t="s">
        <v>141</v>
      </c>
      <c r="Z15" s="8" t="s">
        <v>94</v>
      </c>
      <c r="AA15" s="9" t="s">
        <v>45</v>
      </c>
      <c r="AB15" s="9">
        <v>35</v>
      </c>
      <c r="AC15" s="9" t="s">
        <v>46</v>
      </c>
      <c r="AD15" s="9" t="s">
        <v>47</v>
      </c>
      <c r="AE15" s="9" t="s">
        <v>95</v>
      </c>
      <c r="AF15" s="9" t="s">
        <v>96</v>
      </c>
      <c r="AG15" s="12">
        <v>12075</v>
      </c>
      <c r="AH15" s="19">
        <v>12075</v>
      </c>
    </row>
    <row r="16" spans="1:34" s="4" customFormat="1" ht="188.25" customHeight="1" x14ac:dyDescent="0.25">
      <c r="A16" s="17">
        <v>13</v>
      </c>
      <c r="B16" s="9" t="s">
        <v>101</v>
      </c>
      <c r="C16" s="9" t="s">
        <v>102</v>
      </c>
      <c r="D16" s="10" t="s">
        <v>88</v>
      </c>
      <c r="E16" s="8" t="s">
        <v>133</v>
      </c>
      <c r="F16" s="10" t="s">
        <v>89</v>
      </c>
      <c r="G16" s="9" t="s">
        <v>135</v>
      </c>
      <c r="H16" s="9" t="s">
        <v>90</v>
      </c>
      <c r="I16" s="9"/>
      <c r="J16" s="9"/>
      <c r="K16" s="9" t="s">
        <v>37</v>
      </c>
      <c r="L16" s="8" t="s">
        <v>91</v>
      </c>
      <c r="M16" s="9"/>
      <c r="N16" s="9" t="s">
        <v>71</v>
      </c>
      <c r="O16" s="8" t="s">
        <v>40</v>
      </c>
      <c r="P16" s="11">
        <v>1</v>
      </c>
      <c r="Q16" s="9" t="s">
        <v>72</v>
      </c>
      <c r="R16" s="14">
        <v>2100800</v>
      </c>
      <c r="S16" s="14">
        <f t="shared" si="0"/>
        <v>2100800</v>
      </c>
      <c r="T16" s="14">
        <f t="shared" si="1"/>
        <v>378144</v>
      </c>
      <c r="U16" s="14">
        <f t="shared" si="2"/>
        <v>2478944</v>
      </c>
      <c r="V16" s="9" t="s">
        <v>92</v>
      </c>
      <c r="W16" s="13">
        <v>42724</v>
      </c>
      <c r="X16" s="9" t="s">
        <v>93</v>
      </c>
      <c r="Y16" s="9" t="s">
        <v>141</v>
      </c>
      <c r="Z16" s="8" t="s">
        <v>94</v>
      </c>
      <c r="AA16" s="9" t="s">
        <v>45</v>
      </c>
      <c r="AB16" s="9">
        <v>35</v>
      </c>
      <c r="AC16" s="9" t="s">
        <v>46</v>
      </c>
      <c r="AD16" s="9" t="s">
        <v>47</v>
      </c>
      <c r="AE16" s="9" t="s">
        <v>95</v>
      </c>
      <c r="AF16" s="9" t="s">
        <v>96</v>
      </c>
      <c r="AG16" s="12">
        <v>12075</v>
      </c>
      <c r="AH16" s="19">
        <v>12075</v>
      </c>
    </row>
    <row r="17" spans="1:34" s="4" customFormat="1" ht="186" customHeight="1" x14ac:dyDescent="0.25">
      <c r="A17" s="17">
        <v>14</v>
      </c>
      <c r="B17" s="9" t="s">
        <v>103</v>
      </c>
      <c r="C17" s="9" t="s">
        <v>104</v>
      </c>
      <c r="D17" s="10" t="s">
        <v>88</v>
      </c>
      <c r="E17" s="8" t="s">
        <v>133</v>
      </c>
      <c r="F17" s="10" t="s">
        <v>89</v>
      </c>
      <c r="G17" s="9" t="s">
        <v>135</v>
      </c>
      <c r="H17" s="9" t="s">
        <v>90</v>
      </c>
      <c r="I17" s="9"/>
      <c r="J17" s="9"/>
      <c r="K17" s="9" t="s">
        <v>37</v>
      </c>
      <c r="L17" s="8" t="s">
        <v>91</v>
      </c>
      <c r="M17" s="9"/>
      <c r="N17" s="9" t="s">
        <v>71</v>
      </c>
      <c r="O17" s="8" t="s">
        <v>40</v>
      </c>
      <c r="P17" s="11">
        <v>1</v>
      </c>
      <c r="Q17" s="9" t="s">
        <v>72</v>
      </c>
      <c r="R17" s="14">
        <v>2100800</v>
      </c>
      <c r="S17" s="14">
        <f t="shared" si="0"/>
        <v>2100800</v>
      </c>
      <c r="T17" s="14">
        <f t="shared" si="1"/>
        <v>378144</v>
      </c>
      <c r="U17" s="14">
        <f t="shared" si="2"/>
        <v>2478944</v>
      </c>
      <c r="V17" s="9" t="s">
        <v>92</v>
      </c>
      <c r="W17" s="13">
        <v>42724</v>
      </c>
      <c r="X17" s="9" t="s">
        <v>93</v>
      </c>
      <c r="Y17" s="9" t="s">
        <v>141</v>
      </c>
      <c r="Z17" s="8" t="s">
        <v>94</v>
      </c>
      <c r="AA17" s="9" t="s">
        <v>45</v>
      </c>
      <c r="AB17" s="9">
        <v>35</v>
      </c>
      <c r="AC17" s="9" t="s">
        <v>46</v>
      </c>
      <c r="AD17" s="9" t="s">
        <v>47</v>
      </c>
      <c r="AE17" s="9" t="s">
        <v>95</v>
      </c>
      <c r="AF17" s="9" t="s">
        <v>96</v>
      </c>
      <c r="AG17" s="12">
        <v>12075</v>
      </c>
      <c r="AH17" s="19">
        <v>12075</v>
      </c>
    </row>
    <row r="18" spans="1:34" s="4" customFormat="1" ht="180" customHeight="1" x14ac:dyDescent="0.25">
      <c r="A18" s="17">
        <v>15</v>
      </c>
      <c r="B18" s="9" t="s">
        <v>105</v>
      </c>
      <c r="C18" s="9" t="s">
        <v>106</v>
      </c>
      <c r="D18" s="10" t="s">
        <v>88</v>
      </c>
      <c r="E18" s="8" t="s">
        <v>133</v>
      </c>
      <c r="F18" s="10" t="s">
        <v>89</v>
      </c>
      <c r="G18" s="9" t="s">
        <v>135</v>
      </c>
      <c r="H18" s="9" t="s">
        <v>90</v>
      </c>
      <c r="I18" s="9"/>
      <c r="J18" s="9"/>
      <c r="K18" s="9" t="s">
        <v>37</v>
      </c>
      <c r="L18" s="8" t="s">
        <v>91</v>
      </c>
      <c r="M18" s="9"/>
      <c r="N18" s="9" t="s">
        <v>71</v>
      </c>
      <c r="O18" s="8" t="s">
        <v>40</v>
      </c>
      <c r="P18" s="11">
        <v>1</v>
      </c>
      <c r="Q18" s="9" t="s">
        <v>72</v>
      </c>
      <c r="R18" s="14">
        <v>2100800</v>
      </c>
      <c r="S18" s="14">
        <f t="shared" si="0"/>
        <v>2100800</v>
      </c>
      <c r="T18" s="14">
        <f t="shared" si="1"/>
        <v>378144</v>
      </c>
      <c r="U18" s="14">
        <f t="shared" si="2"/>
        <v>2478944</v>
      </c>
      <c r="V18" s="9" t="s">
        <v>92</v>
      </c>
      <c r="W18" s="13">
        <v>42724</v>
      </c>
      <c r="X18" s="9" t="s">
        <v>93</v>
      </c>
      <c r="Y18" s="9" t="s">
        <v>141</v>
      </c>
      <c r="Z18" s="8" t="s">
        <v>94</v>
      </c>
      <c r="AA18" s="9" t="s">
        <v>45</v>
      </c>
      <c r="AB18" s="9">
        <v>35</v>
      </c>
      <c r="AC18" s="9" t="s">
        <v>46</v>
      </c>
      <c r="AD18" s="9" t="s">
        <v>47</v>
      </c>
      <c r="AE18" s="9" t="s">
        <v>95</v>
      </c>
      <c r="AF18" s="9" t="s">
        <v>96</v>
      </c>
      <c r="AG18" s="12">
        <v>12075</v>
      </c>
      <c r="AH18" s="19">
        <v>12075</v>
      </c>
    </row>
    <row r="19" spans="1:34" s="4" customFormat="1" ht="265.2" x14ac:dyDescent="0.25">
      <c r="A19" s="17">
        <v>16</v>
      </c>
      <c r="B19" s="9" t="s">
        <v>107</v>
      </c>
      <c r="C19" s="9" t="s">
        <v>108</v>
      </c>
      <c r="D19" s="10" t="s">
        <v>88</v>
      </c>
      <c r="E19" s="8" t="s">
        <v>133</v>
      </c>
      <c r="F19" s="10" t="s">
        <v>89</v>
      </c>
      <c r="G19" s="9" t="s">
        <v>135</v>
      </c>
      <c r="H19" s="9" t="s">
        <v>90</v>
      </c>
      <c r="I19" s="9"/>
      <c r="J19" s="9"/>
      <c r="K19" s="9" t="s">
        <v>37</v>
      </c>
      <c r="L19" s="8" t="s">
        <v>91</v>
      </c>
      <c r="M19" s="9"/>
      <c r="N19" s="9" t="s">
        <v>71</v>
      </c>
      <c r="O19" s="8" t="s">
        <v>40</v>
      </c>
      <c r="P19" s="11">
        <v>1</v>
      </c>
      <c r="Q19" s="9" t="s">
        <v>72</v>
      </c>
      <c r="R19" s="14">
        <v>2100800</v>
      </c>
      <c r="S19" s="14">
        <f t="shared" si="0"/>
        <v>2100800</v>
      </c>
      <c r="T19" s="14">
        <f t="shared" si="1"/>
        <v>378144</v>
      </c>
      <c r="U19" s="14">
        <f t="shared" si="2"/>
        <v>2478944</v>
      </c>
      <c r="V19" s="9" t="s">
        <v>92</v>
      </c>
      <c r="W19" s="13">
        <v>42724</v>
      </c>
      <c r="X19" s="9" t="s">
        <v>93</v>
      </c>
      <c r="Y19" s="9" t="s">
        <v>141</v>
      </c>
      <c r="Z19" s="8" t="s">
        <v>94</v>
      </c>
      <c r="AA19" s="9" t="s">
        <v>45</v>
      </c>
      <c r="AB19" s="9">
        <v>35</v>
      </c>
      <c r="AC19" s="9" t="s">
        <v>46</v>
      </c>
      <c r="AD19" s="9" t="s">
        <v>47</v>
      </c>
      <c r="AE19" s="9" t="s">
        <v>95</v>
      </c>
      <c r="AF19" s="9" t="s">
        <v>96</v>
      </c>
      <c r="AG19" s="12">
        <v>12075</v>
      </c>
      <c r="AH19" s="19">
        <v>12075</v>
      </c>
    </row>
    <row r="20" spans="1:34" s="4" customFormat="1" ht="265.2" x14ac:dyDescent="0.25">
      <c r="A20" s="17">
        <v>17</v>
      </c>
      <c r="B20" s="9" t="s">
        <v>109</v>
      </c>
      <c r="C20" s="9" t="s">
        <v>110</v>
      </c>
      <c r="D20" s="10" t="s">
        <v>88</v>
      </c>
      <c r="E20" s="8" t="s">
        <v>133</v>
      </c>
      <c r="F20" s="10" t="s">
        <v>89</v>
      </c>
      <c r="G20" s="9" t="s">
        <v>135</v>
      </c>
      <c r="H20" s="9" t="s">
        <v>90</v>
      </c>
      <c r="I20" s="9"/>
      <c r="J20" s="9"/>
      <c r="K20" s="9" t="s">
        <v>37</v>
      </c>
      <c r="L20" s="8" t="s">
        <v>91</v>
      </c>
      <c r="M20" s="9"/>
      <c r="N20" s="9" t="s">
        <v>71</v>
      </c>
      <c r="O20" s="8" t="s">
        <v>40</v>
      </c>
      <c r="P20" s="11">
        <v>1</v>
      </c>
      <c r="Q20" s="9" t="s">
        <v>72</v>
      </c>
      <c r="R20" s="14">
        <v>2100800</v>
      </c>
      <c r="S20" s="14">
        <f t="shared" si="0"/>
        <v>2100800</v>
      </c>
      <c r="T20" s="14">
        <f t="shared" si="1"/>
        <v>378144</v>
      </c>
      <c r="U20" s="14">
        <f t="shared" si="2"/>
        <v>2478944</v>
      </c>
      <c r="V20" s="9" t="s">
        <v>92</v>
      </c>
      <c r="W20" s="13">
        <v>42724</v>
      </c>
      <c r="X20" s="9" t="s">
        <v>93</v>
      </c>
      <c r="Y20" s="9" t="s">
        <v>141</v>
      </c>
      <c r="Z20" s="8" t="s">
        <v>94</v>
      </c>
      <c r="AA20" s="9" t="s">
        <v>45</v>
      </c>
      <c r="AB20" s="9">
        <v>35</v>
      </c>
      <c r="AC20" s="9" t="s">
        <v>46</v>
      </c>
      <c r="AD20" s="9" t="s">
        <v>47</v>
      </c>
      <c r="AE20" s="9" t="s">
        <v>95</v>
      </c>
      <c r="AF20" s="9" t="s">
        <v>96</v>
      </c>
      <c r="AG20" s="12">
        <v>12075</v>
      </c>
      <c r="AH20" s="19">
        <v>12075</v>
      </c>
    </row>
    <row r="21" spans="1:34" s="4" customFormat="1" ht="181.5" customHeight="1" x14ac:dyDescent="0.25">
      <c r="A21" s="17">
        <v>18</v>
      </c>
      <c r="B21" s="9" t="s">
        <v>111</v>
      </c>
      <c r="C21" s="9" t="s">
        <v>112</v>
      </c>
      <c r="D21" s="10" t="s">
        <v>88</v>
      </c>
      <c r="E21" s="8" t="s">
        <v>133</v>
      </c>
      <c r="F21" s="10" t="s">
        <v>89</v>
      </c>
      <c r="G21" s="9" t="s">
        <v>135</v>
      </c>
      <c r="H21" s="9" t="s">
        <v>90</v>
      </c>
      <c r="I21" s="9"/>
      <c r="J21" s="9"/>
      <c r="K21" s="9" t="s">
        <v>37</v>
      </c>
      <c r="L21" s="8" t="s">
        <v>91</v>
      </c>
      <c r="M21" s="9"/>
      <c r="N21" s="9" t="s">
        <v>71</v>
      </c>
      <c r="O21" s="8" t="s">
        <v>40</v>
      </c>
      <c r="P21" s="11">
        <v>1</v>
      </c>
      <c r="Q21" s="9" t="s">
        <v>72</v>
      </c>
      <c r="R21" s="14">
        <v>2100800</v>
      </c>
      <c r="S21" s="14">
        <f t="shared" si="0"/>
        <v>2100800</v>
      </c>
      <c r="T21" s="14">
        <f t="shared" si="1"/>
        <v>378144</v>
      </c>
      <c r="U21" s="14">
        <f t="shared" si="2"/>
        <v>2478944</v>
      </c>
      <c r="V21" s="9" t="s">
        <v>92</v>
      </c>
      <c r="W21" s="13">
        <v>42724</v>
      </c>
      <c r="X21" s="9" t="s">
        <v>93</v>
      </c>
      <c r="Y21" s="9" t="s">
        <v>141</v>
      </c>
      <c r="Z21" s="8" t="s">
        <v>94</v>
      </c>
      <c r="AA21" s="9" t="s">
        <v>45</v>
      </c>
      <c r="AB21" s="9">
        <v>35</v>
      </c>
      <c r="AC21" s="9" t="s">
        <v>46</v>
      </c>
      <c r="AD21" s="9" t="s">
        <v>47</v>
      </c>
      <c r="AE21" s="9" t="s">
        <v>95</v>
      </c>
      <c r="AF21" s="9" t="s">
        <v>96</v>
      </c>
      <c r="AG21" s="12">
        <v>12075</v>
      </c>
      <c r="AH21" s="19">
        <v>12075</v>
      </c>
    </row>
    <row r="22" spans="1:34" s="4" customFormat="1" ht="190.5" customHeight="1" x14ac:dyDescent="0.25">
      <c r="A22" s="17">
        <v>19</v>
      </c>
      <c r="B22" s="9" t="s">
        <v>113</v>
      </c>
      <c r="C22" s="9" t="s">
        <v>114</v>
      </c>
      <c r="D22" s="10" t="s">
        <v>88</v>
      </c>
      <c r="E22" s="8" t="s">
        <v>133</v>
      </c>
      <c r="F22" s="10" t="s">
        <v>89</v>
      </c>
      <c r="G22" s="9" t="s">
        <v>135</v>
      </c>
      <c r="H22" s="9" t="s">
        <v>90</v>
      </c>
      <c r="I22" s="9"/>
      <c r="J22" s="9"/>
      <c r="K22" s="9" t="s">
        <v>37</v>
      </c>
      <c r="L22" s="8" t="s">
        <v>91</v>
      </c>
      <c r="M22" s="9"/>
      <c r="N22" s="9" t="s">
        <v>71</v>
      </c>
      <c r="O22" s="8" t="s">
        <v>40</v>
      </c>
      <c r="P22" s="11">
        <v>1</v>
      </c>
      <c r="Q22" s="9" t="s">
        <v>72</v>
      </c>
      <c r="R22" s="14">
        <v>2100800</v>
      </c>
      <c r="S22" s="14">
        <f t="shared" si="0"/>
        <v>2100800</v>
      </c>
      <c r="T22" s="14">
        <f t="shared" si="1"/>
        <v>378144</v>
      </c>
      <c r="U22" s="14">
        <f t="shared" si="2"/>
        <v>2478944</v>
      </c>
      <c r="V22" s="9" t="s">
        <v>92</v>
      </c>
      <c r="W22" s="13">
        <v>42724</v>
      </c>
      <c r="X22" s="9" t="s">
        <v>93</v>
      </c>
      <c r="Y22" s="9" t="s">
        <v>141</v>
      </c>
      <c r="Z22" s="8" t="s">
        <v>94</v>
      </c>
      <c r="AA22" s="9" t="s">
        <v>45</v>
      </c>
      <c r="AB22" s="9">
        <v>35</v>
      </c>
      <c r="AC22" s="9" t="s">
        <v>46</v>
      </c>
      <c r="AD22" s="9" t="s">
        <v>47</v>
      </c>
      <c r="AE22" s="9" t="s">
        <v>95</v>
      </c>
      <c r="AF22" s="9" t="s">
        <v>96</v>
      </c>
      <c r="AG22" s="12">
        <v>12075</v>
      </c>
      <c r="AH22" s="19">
        <v>12075</v>
      </c>
    </row>
    <row r="23" spans="1:34" s="4" customFormat="1" ht="265.2" x14ac:dyDescent="0.25">
      <c r="A23" s="17">
        <v>20</v>
      </c>
      <c r="B23" s="9" t="s">
        <v>115</v>
      </c>
      <c r="C23" s="9" t="s">
        <v>116</v>
      </c>
      <c r="D23" s="10" t="s">
        <v>88</v>
      </c>
      <c r="E23" s="8" t="s">
        <v>133</v>
      </c>
      <c r="F23" s="10" t="s">
        <v>89</v>
      </c>
      <c r="G23" s="9" t="s">
        <v>135</v>
      </c>
      <c r="H23" s="9" t="s">
        <v>90</v>
      </c>
      <c r="I23" s="9"/>
      <c r="J23" s="9"/>
      <c r="K23" s="9" t="s">
        <v>37</v>
      </c>
      <c r="L23" s="8" t="s">
        <v>91</v>
      </c>
      <c r="M23" s="9"/>
      <c r="N23" s="9" t="s">
        <v>71</v>
      </c>
      <c r="O23" s="8" t="s">
        <v>40</v>
      </c>
      <c r="P23" s="11">
        <v>1</v>
      </c>
      <c r="Q23" s="9" t="s">
        <v>72</v>
      </c>
      <c r="R23" s="14">
        <v>2100800</v>
      </c>
      <c r="S23" s="14">
        <f t="shared" si="0"/>
        <v>2100800</v>
      </c>
      <c r="T23" s="14">
        <f t="shared" si="1"/>
        <v>378144</v>
      </c>
      <c r="U23" s="14">
        <f t="shared" si="2"/>
        <v>2478944</v>
      </c>
      <c r="V23" s="9" t="s">
        <v>92</v>
      </c>
      <c r="W23" s="13">
        <v>42724</v>
      </c>
      <c r="X23" s="9" t="s">
        <v>93</v>
      </c>
      <c r="Y23" s="9" t="s">
        <v>141</v>
      </c>
      <c r="Z23" s="8" t="s">
        <v>94</v>
      </c>
      <c r="AA23" s="9" t="s">
        <v>45</v>
      </c>
      <c r="AB23" s="9">
        <v>35</v>
      </c>
      <c r="AC23" s="9" t="s">
        <v>46</v>
      </c>
      <c r="AD23" s="9" t="s">
        <v>47</v>
      </c>
      <c r="AE23" s="9" t="s">
        <v>95</v>
      </c>
      <c r="AF23" s="9" t="s">
        <v>96</v>
      </c>
      <c r="AG23" s="12">
        <v>12075</v>
      </c>
      <c r="AH23" s="19">
        <v>12075</v>
      </c>
    </row>
    <row r="24" spans="1:34" s="4" customFormat="1" ht="360" customHeight="1" x14ac:dyDescent="0.25">
      <c r="A24" s="17">
        <v>21</v>
      </c>
      <c r="B24" s="9" t="s">
        <v>117</v>
      </c>
      <c r="C24" s="9" t="s">
        <v>118</v>
      </c>
      <c r="D24" s="10" t="s">
        <v>88</v>
      </c>
      <c r="E24" s="8" t="s">
        <v>133</v>
      </c>
      <c r="F24" s="10" t="s">
        <v>89</v>
      </c>
      <c r="G24" s="9" t="s">
        <v>135</v>
      </c>
      <c r="H24" s="9" t="s">
        <v>90</v>
      </c>
      <c r="I24" s="9"/>
      <c r="J24" s="9"/>
      <c r="K24" s="9" t="s">
        <v>37</v>
      </c>
      <c r="L24" s="8" t="s">
        <v>91</v>
      </c>
      <c r="M24" s="9"/>
      <c r="N24" s="9" t="s">
        <v>71</v>
      </c>
      <c r="O24" s="8" t="s">
        <v>40</v>
      </c>
      <c r="P24" s="11">
        <v>1</v>
      </c>
      <c r="Q24" s="9" t="s">
        <v>72</v>
      </c>
      <c r="R24" s="14">
        <v>2100800</v>
      </c>
      <c r="S24" s="14">
        <f t="shared" si="0"/>
        <v>2100800</v>
      </c>
      <c r="T24" s="14">
        <f t="shared" si="1"/>
        <v>378144</v>
      </c>
      <c r="U24" s="14">
        <f t="shared" si="2"/>
        <v>2478944</v>
      </c>
      <c r="V24" s="9" t="s">
        <v>92</v>
      </c>
      <c r="W24" s="13">
        <v>42724</v>
      </c>
      <c r="X24" s="9" t="s">
        <v>93</v>
      </c>
      <c r="Y24" s="9" t="s">
        <v>141</v>
      </c>
      <c r="Z24" s="8" t="s">
        <v>94</v>
      </c>
      <c r="AA24" s="9" t="s">
        <v>45</v>
      </c>
      <c r="AB24" s="9">
        <v>35</v>
      </c>
      <c r="AC24" s="9" t="s">
        <v>46</v>
      </c>
      <c r="AD24" s="9" t="s">
        <v>47</v>
      </c>
      <c r="AE24" s="9" t="s">
        <v>95</v>
      </c>
      <c r="AF24" s="9" t="s">
        <v>96</v>
      </c>
      <c r="AG24" s="12">
        <v>12075</v>
      </c>
      <c r="AH24" s="19">
        <v>12075</v>
      </c>
    </row>
    <row r="25" spans="1:34" s="4" customFormat="1" ht="265.2" x14ac:dyDescent="0.25">
      <c r="A25" s="17">
        <v>22</v>
      </c>
      <c r="B25" s="9" t="s">
        <v>119</v>
      </c>
      <c r="C25" s="9" t="s">
        <v>120</v>
      </c>
      <c r="D25" s="10" t="s">
        <v>88</v>
      </c>
      <c r="E25" s="8" t="s">
        <v>133</v>
      </c>
      <c r="F25" s="10" t="s">
        <v>89</v>
      </c>
      <c r="G25" s="9" t="s">
        <v>135</v>
      </c>
      <c r="H25" s="9" t="s">
        <v>90</v>
      </c>
      <c r="I25" s="9"/>
      <c r="J25" s="9"/>
      <c r="K25" s="9" t="s">
        <v>37</v>
      </c>
      <c r="L25" s="8" t="s">
        <v>91</v>
      </c>
      <c r="M25" s="9"/>
      <c r="N25" s="9" t="s">
        <v>71</v>
      </c>
      <c r="O25" s="8" t="s">
        <v>40</v>
      </c>
      <c r="P25" s="11">
        <v>1</v>
      </c>
      <c r="Q25" s="9" t="s">
        <v>72</v>
      </c>
      <c r="R25" s="14">
        <v>2100800</v>
      </c>
      <c r="S25" s="14">
        <f t="shared" si="0"/>
        <v>2100800</v>
      </c>
      <c r="T25" s="14">
        <f t="shared" si="1"/>
        <v>378144</v>
      </c>
      <c r="U25" s="14">
        <f t="shared" si="2"/>
        <v>2478944</v>
      </c>
      <c r="V25" s="9" t="s">
        <v>92</v>
      </c>
      <c r="W25" s="13">
        <v>42724</v>
      </c>
      <c r="X25" s="9" t="s">
        <v>93</v>
      </c>
      <c r="Y25" s="9" t="s">
        <v>141</v>
      </c>
      <c r="Z25" s="8" t="s">
        <v>94</v>
      </c>
      <c r="AA25" s="9" t="s">
        <v>45</v>
      </c>
      <c r="AB25" s="9">
        <v>35</v>
      </c>
      <c r="AC25" s="9" t="s">
        <v>46</v>
      </c>
      <c r="AD25" s="9" t="s">
        <v>47</v>
      </c>
      <c r="AE25" s="9" t="s">
        <v>95</v>
      </c>
      <c r="AF25" s="9" t="s">
        <v>96</v>
      </c>
      <c r="AG25" s="12">
        <v>12075</v>
      </c>
      <c r="AH25" s="19">
        <v>12075</v>
      </c>
    </row>
    <row r="26" spans="1:34" s="4" customFormat="1" ht="62.4" x14ac:dyDescent="0.25">
      <c r="A26" s="17">
        <v>1</v>
      </c>
      <c r="B26" s="9" t="s">
        <v>32</v>
      </c>
      <c r="C26" s="9" t="s">
        <v>33</v>
      </c>
      <c r="D26" s="10" t="s">
        <v>34</v>
      </c>
      <c r="E26" s="8" t="s">
        <v>128</v>
      </c>
      <c r="F26" s="10" t="s">
        <v>35</v>
      </c>
      <c r="G26" s="9" t="s">
        <v>135</v>
      </c>
      <c r="H26" s="9" t="s">
        <v>36</v>
      </c>
      <c r="I26" s="9"/>
      <c r="J26" s="9"/>
      <c r="K26" s="9" t="s">
        <v>37</v>
      </c>
      <c r="L26" s="8" t="s">
        <v>38</v>
      </c>
      <c r="M26" s="9"/>
      <c r="N26" s="9" t="s">
        <v>39</v>
      </c>
      <c r="O26" s="8" t="s">
        <v>40</v>
      </c>
      <c r="P26" s="11">
        <v>1</v>
      </c>
      <c r="Q26" s="9" t="s">
        <v>41</v>
      </c>
      <c r="R26" s="14">
        <v>2496000</v>
      </c>
      <c r="S26" s="14">
        <f t="shared" si="0"/>
        <v>2496000</v>
      </c>
      <c r="T26" s="14">
        <f t="shared" si="1"/>
        <v>449280</v>
      </c>
      <c r="U26" s="14">
        <f t="shared" si="2"/>
        <v>2945280</v>
      </c>
      <c r="V26" s="9" t="s">
        <v>42</v>
      </c>
      <c r="W26" s="13">
        <v>42724</v>
      </c>
      <c r="X26" s="9" t="s">
        <v>43</v>
      </c>
      <c r="Y26" s="9" t="s">
        <v>141</v>
      </c>
      <c r="Z26" s="8" t="s">
        <v>44</v>
      </c>
      <c r="AA26" s="9" t="s">
        <v>45</v>
      </c>
      <c r="AB26" s="9">
        <v>57</v>
      </c>
      <c r="AC26" s="9" t="s">
        <v>46</v>
      </c>
      <c r="AD26" s="9" t="s">
        <v>47</v>
      </c>
      <c r="AE26" s="9" t="s">
        <v>48</v>
      </c>
      <c r="AF26" s="9" t="s">
        <v>49</v>
      </c>
      <c r="AG26" s="12">
        <v>5534</v>
      </c>
      <c r="AH26" s="19">
        <v>5534</v>
      </c>
    </row>
    <row r="27" spans="1:34" s="4" customFormat="1" ht="62.4" x14ac:dyDescent="0.25">
      <c r="A27" s="17">
        <v>2</v>
      </c>
      <c r="B27" s="9" t="s">
        <v>50</v>
      </c>
      <c r="C27" s="9" t="s">
        <v>51</v>
      </c>
      <c r="D27" s="10" t="s">
        <v>34</v>
      </c>
      <c r="E27" s="8" t="s">
        <v>128</v>
      </c>
      <c r="F27" s="10" t="s">
        <v>35</v>
      </c>
      <c r="G27" s="9" t="s">
        <v>135</v>
      </c>
      <c r="H27" s="9" t="s">
        <v>36</v>
      </c>
      <c r="I27" s="9"/>
      <c r="J27" s="9"/>
      <c r="K27" s="9" t="s">
        <v>37</v>
      </c>
      <c r="L27" s="8" t="s">
        <v>38</v>
      </c>
      <c r="M27" s="9"/>
      <c r="N27" s="9" t="s">
        <v>39</v>
      </c>
      <c r="O27" s="8" t="s">
        <v>40</v>
      </c>
      <c r="P27" s="11">
        <v>1</v>
      </c>
      <c r="Q27" s="9" t="s">
        <v>41</v>
      </c>
      <c r="R27" s="14">
        <v>2496000</v>
      </c>
      <c r="S27" s="14">
        <f t="shared" si="0"/>
        <v>2496000</v>
      </c>
      <c r="T27" s="14">
        <f t="shared" si="1"/>
        <v>449280</v>
      </c>
      <c r="U27" s="14">
        <f t="shared" si="2"/>
        <v>2945280</v>
      </c>
      <c r="V27" s="9" t="s">
        <v>42</v>
      </c>
      <c r="W27" s="13">
        <v>42724</v>
      </c>
      <c r="X27" s="9" t="s">
        <v>43</v>
      </c>
      <c r="Y27" s="9" t="s">
        <v>141</v>
      </c>
      <c r="Z27" s="8" t="s">
        <v>44</v>
      </c>
      <c r="AA27" s="9" t="s">
        <v>45</v>
      </c>
      <c r="AB27" s="9">
        <v>57</v>
      </c>
      <c r="AC27" s="9" t="s">
        <v>46</v>
      </c>
      <c r="AD27" s="9" t="s">
        <v>47</v>
      </c>
      <c r="AE27" s="9" t="s">
        <v>48</v>
      </c>
      <c r="AF27" s="9" t="s">
        <v>49</v>
      </c>
      <c r="AG27" s="12">
        <v>5534</v>
      </c>
      <c r="AH27" s="19">
        <v>5534</v>
      </c>
    </row>
    <row r="28" spans="1:34" s="4" customFormat="1" ht="156" x14ac:dyDescent="0.25">
      <c r="A28" s="17">
        <v>7</v>
      </c>
      <c r="B28" s="9" t="s">
        <v>66</v>
      </c>
      <c r="C28" s="9" t="s">
        <v>67</v>
      </c>
      <c r="D28" s="10" t="s">
        <v>34</v>
      </c>
      <c r="E28" s="8" t="s">
        <v>131</v>
      </c>
      <c r="F28" s="10" t="s">
        <v>68</v>
      </c>
      <c r="G28" s="9" t="s">
        <v>137</v>
      </c>
      <c r="H28" s="9" t="s">
        <v>69</v>
      </c>
      <c r="I28" s="9"/>
      <c r="J28" s="9"/>
      <c r="K28" s="9" t="s">
        <v>37</v>
      </c>
      <c r="L28" s="8" t="s">
        <v>70</v>
      </c>
      <c r="M28" s="9"/>
      <c r="N28" s="9" t="s">
        <v>71</v>
      </c>
      <c r="O28" s="8" t="s">
        <v>40</v>
      </c>
      <c r="P28" s="11">
        <v>1</v>
      </c>
      <c r="Q28" s="9" t="s">
        <v>72</v>
      </c>
      <c r="R28" s="14">
        <v>10400000</v>
      </c>
      <c r="S28" s="14">
        <f t="shared" si="0"/>
        <v>10400000</v>
      </c>
      <c r="T28" s="14">
        <f t="shared" si="1"/>
        <v>1872000</v>
      </c>
      <c r="U28" s="14">
        <f t="shared" si="2"/>
        <v>12272000</v>
      </c>
      <c r="V28" s="9" t="s">
        <v>73</v>
      </c>
      <c r="W28" s="13">
        <v>42724</v>
      </c>
      <c r="X28" s="9" t="s">
        <v>74</v>
      </c>
      <c r="Y28" s="9" t="s">
        <v>141</v>
      </c>
      <c r="Z28" s="8" t="s">
        <v>75</v>
      </c>
      <c r="AA28" s="9" t="s">
        <v>45</v>
      </c>
      <c r="AB28" s="9">
        <v>660</v>
      </c>
      <c r="AC28" s="9" t="s">
        <v>46</v>
      </c>
      <c r="AD28" s="9" t="s">
        <v>76</v>
      </c>
      <c r="AE28" s="9" t="s">
        <v>77</v>
      </c>
      <c r="AF28" s="9" t="s">
        <v>49</v>
      </c>
      <c r="AG28" s="12">
        <v>92994</v>
      </c>
      <c r="AH28" s="19">
        <v>92994</v>
      </c>
    </row>
    <row r="29" spans="1:34" s="4" customFormat="1" ht="363.75" customHeight="1" x14ac:dyDescent="0.25">
      <c r="A29" s="28">
        <v>8</v>
      </c>
      <c r="B29" s="29" t="s">
        <v>78</v>
      </c>
      <c r="C29" s="29" t="s">
        <v>79</v>
      </c>
      <c r="D29" s="30" t="s">
        <v>34</v>
      </c>
      <c r="E29" s="31" t="s">
        <v>131</v>
      </c>
      <c r="F29" s="30" t="s">
        <v>68</v>
      </c>
      <c r="G29" s="29" t="s">
        <v>137</v>
      </c>
      <c r="H29" s="29" t="s">
        <v>69</v>
      </c>
      <c r="I29" s="29"/>
      <c r="J29" s="29"/>
      <c r="K29" s="29" t="s">
        <v>37</v>
      </c>
      <c r="L29" s="31" t="s">
        <v>70</v>
      </c>
      <c r="M29" s="29"/>
      <c r="N29" s="29" t="s">
        <v>71</v>
      </c>
      <c r="O29" s="31" t="s">
        <v>40</v>
      </c>
      <c r="P29" s="32">
        <v>1</v>
      </c>
      <c r="Q29" s="29" t="s">
        <v>72</v>
      </c>
      <c r="R29" s="33">
        <v>10400000</v>
      </c>
      <c r="S29" s="33">
        <f t="shared" si="0"/>
        <v>10400000</v>
      </c>
      <c r="T29" s="33">
        <f t="shared" si="1"/>
        <v>1872000</v>
      </c>
      <c r="U29" s="33">
        <f t="shared" si="2"/>
        <v>12272000</v>
      </c>
      <c r="V29" s="29" t="s">
        <v>73</v>
      </c>
      <c r="W29" s="34">
        <v>42724</v>
      </c>
      <c r="X29" s="29" t="s">
        <v>74</v>
      </c>
      <c r="Y29" s="29" t="s">
        <v>141</v>
      </c>
      <c r="Z29" s="31" t="s">
        <v>75</v>
      </c>
      <c r="AA29" s="29" t="s">
        <v>45</v>
      </c>
      <c r="AB29" s="29">
        <v>660</v>
      </c>
      <c r="AC29" s="29" t="s">
        <v>46</v>
      </c>
      <c r="AD29" s="29" t="s">
        <v>76</v>
      </c>
      <c r="AE29" s="29" t="s">
        <v>77</v>
      </c>
      <c r="AF29" s="29" t="s">
        <v>49</v>
      </c>
      <c r="AG29" s="35">
        <v>92994</v>
      </c>
      <c r="AH29" s="36">
        <v>92994</v>
      </c>
    </row>
    <row r="30" spans="1:34" x14ac:dyDescent="0.25">
      <c r="U30" s="15">
        <f>SUM(U6:U29)</f>
        <v>77225241.599999994</v>
      </c>
    </row>
  </sheetData>
  <pageMargins left="0.7" right="0.7" top="0.75" bottom="0.75" header="0.3" footer="0.3"/>
  <pageSetup paperSize="9" scale="17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ПЦ №4</vt:lpstr>
      <vt:lpstr>'ПЦ №4'!Область_печати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Евгений Борисович</dc:creator>
  <cp:lastModifiedBy>Антон Васильев</cp:lastModifiedBy>
  <dcterms:created xsi:type="dcterms:W3CDTF">2015-12-25T11:08:49Z</dcterms:created>
  <dcterms:modified xsi:type="dcterms:W3CDTF">2018-07-11T15:08:55Z</dcterms:modified>
</cp:coreProperties>
</file>