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480" yWindow="120" windowWidth="27792" windowHeight="12588"/>
  </bookViews>
  <sheets>
    <sheet name="Июль Б06" sheetId="1" r:id="rId1"/>
  </sheets>
  <definedNames>
    <definedName name="_xlnm._FilterDatabase" localSheetId="0" hidden="1">'Июль Б06'!$A$5:$AL$9</definedName>
    <definedName name="DataRange" localSheetId="0">'Июль Б06'!#REF!</definedName>
    <definedName name="_xlnm.Print_Titles" localSheetId="0">'Июль Б06'!$4:$5</definedName>
    <definedName name="_xlnm.Print_Area" localSheetId="0">'Июль Б06'!$A$1:$AK$10</definedName>
  </definedNames>
  <calcPr calcId="162913"/>
</workbook>
</file>

<file path=xl/calcChain.xml><?xml version="1.0" encoding="utf-8"?>
<calcChain xmlns="http://schemas.openxmlformats.org/spreadsheetml/2006/main">
  <c r="AA10" i="1" l="1"/>
  <c r="AC9" i="1"/>
  <c r="AD9" i="1" s="1"/>
  <c r="AC8" i="1"/>
  <c r="AE8" i="1" s="1"/>
  <c r="AC7" i="1"/>
  <c r="AE7" i="1" s="1"/>
  <c r="AC6" i="1"/>
  <c r="AD6" i="1" s="1"/>
  <c r="AE6" i="1" l="1"/>
  <c r="AD7" i="1"/>
  <c r="AD8" i="1"/>
  <c r="AE9" i="1"/>
  <c r="AE10" i="1" l="1"/>
</calcChain>
</file>

<file path=xl/sharedStrings.xml><?xml version="1.0" encoding="utf-8"?>
<sst xmlns="http://schemas.openxmlformats.org/spreadsheetml/2006/main" count="128" uniqueCount="89">
  <si>
    <t>№ п/п</t>
  </si>
  <si>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</si>
  <si>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</si>
  <si>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</si>
  <si>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</si>
  <si>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</si>
  <si>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Категория ОК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</si>
  <si>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</si>
  <si>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</si>
  <si>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</si>
  <si>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</si>
  <si>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</si>
  <si>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Kv,м3/ч(для регулиру-ющих клапанов)</t>
  </si>
  <si>
    <t>Масса,кг</t>
  </si>
  <si>
    <t>Способ управления</t>
  </si>
  <si>
    <t>Тип электропривода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</si>
  <si>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</si>
  <si>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</si>
  <si>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</si>
  <si>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</si>
  <si>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</si>
  <si>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</si>
  <si>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</si>
  <si>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</si>
  <si>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</si>
  <si>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</si>
  <si>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</si>
  <si>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Цена за ед., без НДС, руб.</t>
  </si>
  <si>
    <t>Сумма без НДС, руб.</t>
  </si>
  <si>
    <t>НДС руб.</t>
  </si>
  <si>
    <t>Сумма с НДС, руб.</t>
  </si>
  <si>
    <t>Объект проектирования</t>
  </si>
  <si>
    <t>Завод-изготовитель</t>
  </si>
  <si>
    <t>Примечание</t>
  </si>
  <si>
    <t>Срок закл. договора</t>
  </si>
  <si>
    <t>Срок поставки</t>
  </si>
  <si>
    <t>Разработчик РД</t>
  </si>
  <si>
    <t>Деление лотов</t>
  </si>
  <si>
    <t>Стоимость изделия в ценах 2000 года, руб.</t>
  </si>
  <si>
    <t>оборудование</t>
  </si>
  <si>
    <t>ручной</t>
  </si>
  <si>
    <t>нж</t>
  </si>
  <si>
    <t>под приварку</t>
  </si>
  <si>
    <t>3Н/C</t>
  </si>
  <si>
    <t>Атомпроект</t>
  </si>
  <si>
    <t>2.ИСУП.104230741</t>
  </si>
  <si>
    <t>10QUH20AA201</t>
  </si>
  <si>
    <t>Клапан регулирующий</t>
  </si>
  <si>
    <t>Тип определяется</t>
  </si>
  <si>
    <t>-</t>
  </si>
  <si>
    <t>сетевая вода</t>
  </si>
  <si>
    <t>По типу</t>
  </si>
  <si>
    <t>(РД в разработке) стоимость по договору-аналогу №40/32-1/1545/257-11 от 07.02.2011</t>
  </si>
  <si>
    <t>BLR1.D.110.1.0UMA&amp;&amp;.QUH&amp;&amp;.021.SD.0001(БЛ-19491с/о)</t>
  </si>
  <si>
    <t>4/-</t>
  </si>
  <si>
    <t>III</t>
  </si>
  <si>
    <t>Блок №1. Здание турбины (10UMA) бл.1</t>
  </si>
  <si>
    <t>Поставщик определяется</t>
  </si>
  <si>
    <t>UMA;  Параметры: Труба=10х2; DP_max=2,4; DP_min=2,4;; Max расход среды при min перепаде давления на клапане = 0.1т/ч; Min расход среды при max перепаде давления на клапане = 0.1т/ч;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</si>
  <si>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Июль Б06</t>
  </si>
  <si>
    <t>2.ИСУП.104236006</t>
  </si>
  <si>
    <t>10JNB50AA201</t>
  </si>
  <si>
    <t>Клапан регулирующий с ЭИМ</t>
  </si>
  <si>
    <t>3СIIIв</t>
  </si>
  <si>
    <t>обессоленная вода</t>
  </si>
  <si>
    <t>встроенный электропривод</t>
  </si>
  <si>
    <t>определяется изготовителем</t>
  </si>
  <si>
    <t>Под приварку</t>
  </si>
  <si>
    <t>БЛ-20436с/о (2-07.1-2041ТМ) (п.-19)</t>
  </si>
  <si>
    <t>BLR1.D.110.1.0UJE93.JNB50.021.DC.0001 (БЛ-20575с/о)</t>
  </si>
  <si>
    <t>BLR1.D.110.1.0UJE93.JNB50.021.SD.0001(БЛ-20571с/о)</t>
  </si>
  <si>
    <t>I</t>
  </si>
  <si>
    <t>Блок №1. Паровая камера (10UJE) бл.1</t>
  </si>
  <si>
    <t>UJE. См. дополнительные технические требования к JNB50AA201. Диаметр определяется изготовителем исходя из условий обеспечения пропускной способности.  Труба=89х5. Если DN предлагаемого клапана отличается от DN трубопровода, то клапан поставляется в комплекте с переходами на трубу 89х5. Масса определяется изготовителем;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</si>
  <si>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2.ИСУП.104230867</t>
  </si>
  <si>
    <t>20QUH20AA201</t>
  </si>
  <si>
    <t>BLR1.D.110.2.0UMA&amp;&amp;.QUH&amp;&amp;.021.SD.0001(БЛ-19495с/о)</t>
  </si>
  <si>
    <t>Блок №2. Здание турбины (20UMA) бл.2</t>
  </si>
  <si>
    <t>2.ИСУП.104236392</t>
  </si>
  <si>
    <t>20JNB50AA201</t>
  </si>
  <si>
    <t>БЛ-20425с/о (2-07.2-2035ТМ) (п.-19)</t>
  </si>
  <si>
    <t>BLR1.D.110.2.0UJE93.JNB50.021.DC.0001 (БЛ-20569с/о)</t>
  </si>
  <si>
    <t>BLR1.D.110.2.0UJE93.JNB50.021.SD.0001(БЛ-20572с/о)</t>
  </si>
  <si>
    <t>Блок №2. Паровая камера (20UJE) бл.2</t>
  </si>
  <si>
    <t>1</t>
  </si>
  <si>
    <t>2</t>
  </si>
  <si>
    <t>3</t>
  </si>
  <si>
    <t>4</t>
  </si>
  <si>
    <t>Спецификация. Поставка клапанов регулирующих для сооружения энергоблоков №1 и 2 Белорусской АЭС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</si>
</sst>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0.0"/>
    <numFmt numFmtId="166" formatCode="_-* #,##0.00_р_._-;\-* #,##0.00_р_._-;_-* &quot;-&quot;??_р_._-;_-@_-"/>
  </numFmts>
  <fonts count="6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family val="2"/>
      <charset val="204"/>
    </font>
    <font>
      <sz val="10"/>
      <name val="Helv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3" borderId="7" applyNumberFormat="0" applyFont="0" applyAlignment="0" applyProtection="0"/>
    <xf numFmtId="0" fontId="5" fillId="0" borderId="0"/>
  </cellStyleXfs>
  <cellXfs count="54">
    <xf numFmtId="0" fontId="0" fillId="0" borderId="0" xfId="0"/>
    <xf numFmtId="0" fontId="0" fillId="0" borderId="0" xfId="0" applyBorder="1" applyAlignment="1"/>
    <xf numFmtId="49" fontId="0" fillId="2" borderId="0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1" fontId="0" fillId="0" borderId="4" xfId="0" applyNumberFormat="1" applyBorder="1" applyAlignment="1">
      <alignment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166" fontId="1" fillId="0" borderId="4" xfId="1" applyFont="1" applyBorder="1" applyAlignment="1">
      <alignment horizontal="center" vertical="center" wrapText="1"/>
    </xf>
    <xf numFmtId="166" fontId="1" fillId="0" borderId="4" xfId="1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" fontId="0" fillId="0" borderId="5" xfId="0" applyNumberFormat="1" applyBorder="1" applyAlignment="1">
      <alignment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0" fontId="0" fillId="0" borderId="6" xfId="0" applyNumberFormat="1" applyBorder="1" applyAlignment="1">
      <alignment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textRotation="90" wrapText="1"/>
    </xf>
    <xf numFmtId="49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4" xfId="0" applyFont="1" applyFill="1" applyBorder="1" applyAlignment="1">
      <alignment horizontal="center" vertical="center" textRotation="90" wrapText="1"/>
    </xf>
    <xf numFmtId="0" fontId="2" fillId="0" borderId="14" xfId="2" applyFont="1" applyFill="1" applyBorder="1" applyAlignment="1">
      <alignment horizontal="center" vertical="center" textRotation="90" wrapText="1"/>
    </xf>
    <xf numFmtId="2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5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49" fontId="2" fillId="0" borderId="14" xfId="3" applyNumberFormat="1" applyFont="1" applyFill="1" applyBorder="1" applyAlignment="1">
      <alignment horizontal="center" vertical="center" textRotation="90" wrapText="1"/>
    </xf>
    <xf numFmtId="0" fontId="2" fillId="0" borderId="14" xfId="0" applyNumberFormat="1" applyFont="1" applyFill="1" applyBorder="1" applyAlignment="1">
      <alignment horizontal="center" vertical="center" textRotation="90" wrapText="1"/>
    </xf>
    <xf numFmtId="164" fontId="4" fillId="0" borderId="14" xfId="0" applyNumberFormat="1" applyFont="1" applyFill="1" applyBorder="1" applyAlignment="1">
      <alignment horizontal="center" vertical="center" textRotation="90" wrapText="1"/>
    </xf>
    <xf numFmtId="49" fontId="0" fillId="2" borderId="14" xfId="0" applyNumberForma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textRotation="90" wrapText="1"/>
    </xf>
  </cellXfs>
  <cellStyles count="7">
    <cellStyle name="Обычный" xfId="0" builtinId="0"/>
    <cellStyle name="Обычный 2" xfId="4"/>
    <cellStyle name="Обычный_Атоммашэкспорт" xfId="2"/>
    <cellStyle name="Обычный_СПЛАВ" xfId="3"/>
    <cellStyle name="Примечание 2" xfId="5"/>
    <cellStyle name="Стиль 1" xfId="6"/>
    <cellStyle name="Финансовый" xfId="1" builtinId="3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0"/>
        </top>
        <bottom style="thin">
          <color indexed="0"/>
        </bottom>
        <vertical/>
        <horizontal/>
      </border>
    </dxf>
    <dxf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5" formatCode="0.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AM9" totalsRowShown="0" dataDxfId="0" headerRowBorderDxfId="40" tableBorderDxfId="41">
  <autoFilter ref="A4:AM9"/>
  <tableColumns count="39">
    <tableColumn id="1" name="№ п/п" dataDxfId="39"/>
    <tableColumn id="2" name="Идентификатор" dataDxfId="38"/>
    <tableColumn id="3" name="Маркировка арматуры" dataDxfId="37"/>
    <tableColumn id="4" name="Наименование" dataDxfId="36"/>
    <tableColumn id="5" name="Тип" dataDxfId="35"/>
    <tableColumn id="6" name="Класс и группа безопас-ности изделия по НП-68-05" dataDxfId="34"/>
    <tableColumn id="7" name="Категория ОК" dataDxfId="33"/>
    <tableColumn id="8" name="Оборудование/Материалы" dataDxfId="32"/>
    <tableColumn id="9" name="DN(арматуры), мм" dataDxfId="31"/>
    <tableColumn id="10" name="Pp (арматура АЭС), Pу (общепром. арматура), МПа" dataDxfId="30"/>
    <tableColumn id="11" name="Tp(арматуры), °С" dataDxfId="29"/>
    <tableColumn id="12" name="Рабочая среда" dataDxfId="28"/>
    <tableColumn id="13" name="Kv,м3/ч(для регулиру-ющих клапанов)" dataDxfId="27"/>
    <tableColumn id="14" name="Масса,кг" dataDxfId="26"/>
    <tableColumn id="15" name="Способ управления" dataDxfId="25"/>
    <tableColumn id="16" name="Тип электропривода" dataDxfId="24"/>
    <tableColumn id="17" name="Мощность электро-двигателя, кВт" dataDxfId="23"/>
    <tableColumn id="18" name="Материал корпуса арматуры" dataDxfId="22"/>
    <tableColumn id="19" name="Способ присоединения" dataDxfId="21"/>
    <tableColumn id="20" name="ТУ" dataDxfId="20"/>
    <tableColumn id="21" name="Смета №" dataDxfId="19"/>
    <tableColumn id="22" name="Номер чертежа" dataDxfId="18"/>
    <tableColumn id="23" name="Позиция по спецификации чертежа" dataDxfId="17"/>
    <tableColumn id="24" name="Номер з/сп" dataDxfId="16"/>
    <tableColumn id="25" name="Класс и группа трубопровода" dataDxfId="15"/>
    <tableColumn id="26" name="Категория сейсмостойкос-ти трубопровода" dataDxfId="14"/>
    <tableColumn id="27" name="Количество, шт" dataDxfId="13"/>
    <tableColumn id="28" name="Цена за ед., без НДС, руб." dataDxfId="12" dataCellStyle="Финансовый"/>
    <tableColumn id="29" name="Сумма без НДС, руб." dataDxfId="11" dataCellStyle="Финансовый">
      <calculatedColumnFormula>AB5*AA5</calculatedColumnFormula>
    </tableColumn>
    <tableColumn id="30" name="НДС руб." dataDxfId="10" dataCellStyle="Финансовый">
      <calculatedColumnFormula>ROUND(AC5*0.18,2)</calculatedColumnFormula>
    </tableColumn>
    <tableColumn id="31" name="Сумма с НДС, руб." dataDxfId="9" dataCellStyle="Финансовый">
      <calculatedColumnFormula>ROUND(AC5*1.18,2)</calculatedColumnFormula>
    </tableColumn>
    <tableColumn id="32" name="Объект проектирования" dataDxfId="8"/>
    <tableColumn id="33" name="Завод-изготовитель" dataDxfId="7"/>
    <tableColumn id="34" name="Примечание" dataDxfId="6"/>
    <tableColumn id="35" name="Срок закл. договора" dataDxfId="5"/>
    <tableColumn id="36" name="Срок поставки" dataDxfId="4"/>
    <tableColumn id="37" name="Разработчик РД" dataDxfId="3"/>
    <tableColumn id="38" name="Деление лотов" dataDxfId="2"/>
    <tableColumn id="39" name="Стоимость изделия в ценах 2000 года, руб.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"/>
  <sheetViews>
    <sheetView tabSelected="1" view="pageBreakPreview" topLeftCell="A4" zoomScale="75" zoomScaleNormal="100" zoomScaleSheetLayoutView="75" workbookViewId="0">
      <selection activeCell="A4" sqref="A4:AM9"/>
    </sheetView>
  </sheetViews>
  <sheetFormatPr defaultRowHeight="13.2" x14ac:dyDescent="0.25"/>
  <cols>
    <col min="1" max="1" width="8.5546875" style="33" customWidth="1"/>
    <col min="2" max="2" width="18.33203125" style="33" customWidth="1"/>
    <col min="3" max="3" width="25.21875" style="33" customWidth="1"/>
    <col min="4" max="4" width="26.88671875" style="33" customWidth="1"/>
    <col min="5" max="5" width="22.109375" style="33" customWidth="1"/>
    <col min="6" max="6" width="52.44140625" style="34" customWidth="1"/>
    <col min="7" max="7" width="16.109375" style="34" customWidth="1"/>
    <col min="8" max="8" width="29.21875" style="34" customWidth="1"/>
    <col min="9" max="9" width="20.33203125" style="34" customWidth="1"/>
    <col min="10" max="10" width="52" style="34" customWidth="1"/>
    <col min="11" max="11" width="19.44140625" style="34" customWidth="1"/>
    <col min="12" max="12" width="17.77734375" style="34" customWidth="1"/>
    <col min="13" max="13" width="40.109375" style="34" customWidth="1"/>
    <col min="14" max="14" width="11.44140625" style="35" customWidth="1"/>
    <col min="15" max="15" width="22.33203125" style="34" customWidth="1"/>
    <col min="16" max="16" width="23.109375" style="34" customWidth="1"/>
    <col min="17" max="17" width="36" style="34" customWidth="1"/>
    <col min="18" max="18" width="31.21875" style="34" customWidth="1"/>
    <col min="19" max="19" width="25.88671875" style="34" customWidth="1"/>
    <col min="20" max="20" width="11.33203125" style="34" customWidth="1"/>
    <col min="21" max="21" width="15.109375" style="34" customWidth="1"/>
    <col min="22" max="22" width="26.88671875" style="34" customWidth="1"/>
    <col min="23" max="23" width="38.21875" style="34" customWidth="1"/>
    <col min="24" max="24" width="24" style="34" customWidth="1"/>
    <col min="25" max="25" width="31.88671875" style="34" customWidth="1"/>
    <col min="26" max="26" width="45" style="34" customWidth="1"/>
    <col min="27" max="27" width="17.88671875" style="34" customWidth="1"/>
    <col min="28" max="28" width="28.77734375" style="35" customWidth="1"/>
    <col min="29" max="29" width="23" style="35" customWidth="1"/>
    <col min="30" max="30" width="11.5546875" style="35" customWidth="1"/>
    <col min="31" max="31" width="20.5546875" style="35" customWidth="1"/>
    <col min="32" max="32" width="26.77734375" style="34" customWidth="1"/>
    <col min="33" max="33" width="29.33203125" style="34" customWidth="1"/>
    <col min="34" max="34" width="51" style="36" customWidth="1"/>
    <col min="35" max="35" width="23" style="34" customWidth="1"/>
    <col min="36" max="36" width="17.21875" style="34" customWidth="1"/>
    <col min="37" max="37" width="18.77734375" style="33" customWidth="1"/>
    <col min="38" max="38" width="16" style="7" customWidth="1"/>
    <col min="39" max="39" width="45" style="35" customWidth="1"/>
  </cols>
  <sheetData>
    <row r="1" spans="1:39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1"/>
    </row>
    <row r="2" spans="1:39" s="3" customFormat="1" x14ac:dyDescent="0.25">
      <c r="A2" s="4"/>
      <c r="B2" s="4"/>
      <c r="C2" s="5" t="s">
        <v>88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2"/>
      <c r="AM2" s="4"/>
    </row>
    <row r="3" spans="1:39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M3" s="6"/>
    </row>
    <row r="4" spans="1:39" ht="101.25" customHeight="1" x14ac:dyDescent="0.25">
      <c r="A4" s="42" t="s">
        <v>0</v>
      </c>
      <c r="B4" s="43" t="s">
        <v>1</v>
      </c>
      <c r="C4" s="44" t="s">
        <v>2</v>
      </c>
      <c r="D4" s="44" t="s">
        <v>3</v>
      </c>
      <c r="E4" s="44" t="s">
        <v>4</v>
      </c>
      <c r="F4" s="44" t="s">
        <v>5</v>
      </c>
      <c r="G4" s="44" t="s">
        <v>6</v>
      </c>
      <c r="H4" s="44" t="s">
        <v>7</v>
      </c>
      <c r="I4" s="43" t="s">
        <v>8</v>
      </c>
      <c r="J4" s="43" t="s">
        <v>9</v>
      </c>
      <c r="K4" s="44" t="s">
        <v>10</v>
      </c>
      <c r="L4" s="44" t="s">
        <v>11</v>
      </c>
      <c r="M4" s="45" t="s">
        <v>12</v>
      </c>
      <c r="N4" s="46" t="s">
        <v>13</v>
      </c>
      <c r="O4" s="44" t="s">
        <v>14</v>
      </c>
      <c r="P4" s="44" t="s">
        <v>15</v>
      </c>
      <c r="Q4" s="47" t="s">
        <v>16</v>
      </c>
      <c r="R4" s="44" t="s">
        <v>17</v>
      </c>
      <c r="S4" s="48" t="s">
        <v>18</v>
      </c>
      <c r="T4" s="48" t="s">
        <v>19</v>
      </c>
      <c r="U4" s="44" t="s">
        <v>20</v>
      </c>
      <c r="V4" s="44" t="s">
        <v>21</v>
      </c>
      <c r="W4" s="44" t="s">
        <v>22</v>
      </c>
      <c r="X4" s="44" t="s">
        <v>23</v>
      </c>
      <c r="Y4" s="44" t="s">
        <v>24</v>
      </c>
      <c r="Z4" s="44" t="s">
        <v>25</v>
      </c>
      <c r="AA4" s="44" t="s">
        <v>26</v>
      </c>
      <c r="AB4" s="49" t="s">
        <v>27</v>
      </c>
      <c r="AC4" s="49" t="s">
        <v>28</v>
      </c>
      <c r="AD4" s="49" t="s">
        <v>29</v>
      </c>
      <c r="AE4" s="49" t="s">
        <v>30</v>
      </c>
      <c r="AF4" s="43" t="s">
        <v>31</v>
      </c>
      <c r="AG4" s="44" t="s">
        <v>32</v>
      </c>
      <c r="AH4" s="50" t="s">
        <v>33</v>
      </c>
      <c r="AI4" s="51" t="s">
        <v>34</v>
      </c>
      <c r="AJ4" s="51" t="s">
        <v>35</v>
      </c>
      <c r="AK4" s="43" t="s">
        <v>36</v>
      </c>
      <c r="AL4" s="52" t="s">
        <v>37</v>
      </c>
      <c r="AM4" s="53" t="s">
        <v>38</v>
      </c>
    </row>
    <row r="5" spans="1:39" ht="14.25" customHeight="1" x14ac:dyDescent="0.25">
      <c r="A5" s="37">
        <v>1</v>
      </c>
      <c r="B5" s="10">
        <v>2</v>
      </c>
      <c r="C5" s="9">
        <v>3</v>
      </c>
      <c r="D5" s="10">
        <v>4</v>
      </c>
      <c r="E5" s="9">
        <v>5</v>
      </c>
      <c r="F5" s="10">
        <v>6</v>
      </c>
      <c r="G5" s="9">
        <v>7</v>
      </c>
      <c r="H5" s="10">
        <v>8</v>
      </c>
      <c r="I5" s="9">
        <v>9</v>
      </c>
      <c r="J5" s="10">
        <v>10</v>
      </c>
      <c r="K5" s="9">
        <v>11</v>
      </c>
      <c r="L5" s="10">
        <v>12</v>
      </c>
      <c r="M5" s="9">
        <v>13</v>
      </c>
      <c r="N5" s="10">
        <v>14</v>
      </c>
      <c r="O5" s="9">
        <v>15</v>
      </c>
      <c r="P5" s="10">
        <v>16</v>
      </c>
      <c r="Q5" s="9">
        <v>17</v>
      </c>
      <c r="R5" s="10">
        <v>18</v>
      </c>
      <c r="S5" s="9">
        <v>19</v>
      </c>
      <c r="T5" s="10">
        <v>20</v>
      </c>
      <c r="U5" s="9">
        <v>21</v>
      </c>
      <c r="V5" s="10">
        <v>22</v>
      </c>
      <c r="W5" s="9">
        <v>23</v>
      </c>
      <c r="X5" s="10">
        <v>24</v>
      </c>
      <c r="Y5" s="9">
        <v>25</v>
      </c>
      <c r="Z5" s="10">
        <v>26</v>
      </c>
      <c r="AA5" s="9">
        <v>27</v>
      </c>
      <c r="AB5" s="10">
        <v>28</v>
      </c>
      <c r="AC5" s="9">
        <v>29</v>
      </c>
      <c r="AD5" s="10">
        <v>30</v>
      </c>
      <c r="AE5" s="9">
        <v>31</v>
      </c>
      <c r="AF5" s="10">
        <v>32</v>
      </c>
      <c r="AG5" s="9">
        <v>33</v>
      </c>
      <c r="AH5" s="10">
        <v>34</v>
      </c>
      <c r="AI5" s="9">
        <v>35</v>
      </c>
      <c r="AJ5" s="10">
        <v>36</v>
      </c>
      <c r="AK5" s="9">
        <v>37</v>
      </c>
      <c r="AL5" s="10">
        <v>38</v>
      </c>
      <c r="AM5" s="39">
        <v>39</v>
      </c>
    </row>
    <row r="6" spans="1:39" s="3" customFormat="1" ht="105.6" x14ac:dyDescent="0.25">
      <c r="A6" s="38" t="s">
        <v>84</v>
      </c>
      <c r="B6" s="22" t="s">
        <v>45</v>
      </c>
      <c r="C6" s="23" t="s">
        <v>46</v>
      </c>
      <c r="D6" s="23" t="s">
        <v>47</v>
      </c>
      <c r="E6" s="23" t="s">
        <v>48</v>
      </c>
      <c r="F6" s="23" t="s">
        <v>49</v>
      </c>
      <c r="G6" s="23">
        <v>4</v>
      </c>
      <c r="H6" s="23" t="s">
        <v>39</v>
      </c>
      <c r="I6" s="23">
        <v>6</v>
      </c>
      <c r="J6" s="24">
        <v>2.6</v>
      </c>
      <c r="K6" s="23">
        <v>180</v>
      </c>
      <c r="L6" s="23" t="s">
        <v>50</v>
      </c>
      <c r="M6" s="23"/>
      <c r="N6" s="25">
        <v>6.9</v>
      </c>
      <c r="O6" s="23" t="s">
        <v>40</v>
      </c>
      <c r="P6" s="23"/>
      <c r="Q6" s="23"/>
      <c r="R6" s="23" t="s">
        <v>41</v>
      </c>
      <c r="S6" s="23" t="s">
        <v>42</v>
      </c>
      <c r="T6" s="23" t="s">
        <v>51</v>
      </c>
      <c r="U6" s="23" t="s">
        <v>52</v>
      </c>
      <c r="V6" s="26"/>
      <c r="W6" s="23"/>
      <c r="X6" s="23" t="s">
        <v>53</v>
      </c>
      <c r="Y6" s="23" t="s">
        <v>54</v>
      </c>
      <c r="Z6" s="23" t="s">
        <v>55</v>
      </c>
      <c r="AA6" s="23">
        <v>1</v>
      </c>
      <c r="AB6" s="17"/>
      <c r="AC6" s="18">
        <f t="shared" ref="AC6:AC7" si="0">AB6*AA6</f>
        <v>0</v>
      </c>
      <c r="AD6" s="18">
        <f t="shared" ref="AD6:AD7" si="1">ROUND(AC6*0.18,2)</f>
        <v>0</v>
      </c>
      <c r="AE6" s="18">
        <f t="shared" ref="AE6:AE7" si="2">ROUND(AC6*1.18,2)</f>
        <v>0</v>
      </c>
      <c r="AF6" s="25" t="s">
        <v>56</v>
      </c>
      <c r="AG6" s="25" t="s">
        <v>57</v>
      </c>
      <c r="AH6" s="27" t="s">
        <v>58</v>
      </c>
      <c r="AI6" s="28">
        <v>42750</v>
      </c>
      <c r="AJ6" s="28">
        <v>42920</v>
      </c>
      <c r="AK6" s="21" t="s">
        <v>44</v>
      </c>
      <c r="AL6" s="8" t="s">
        <v>59</v>
      </c>
      <c r="AM6" s="40">
        <v>11715.1315</v>
      </c>
    </row>
    <row r="7" spans="1:39" s="3" customFormat="1" ht="145.19999999999999" x14ac:dyDescent="0.25">
      <c r="A7" s="38" t="s">
        <v>85</v>
      </c>
      <c r="B7" s="22" t="s">
        <v>60</v>
      </c>
      <c r="C7" s="23" t="s">
        <v>61</v>
      </c>
      <c r="D7" s="23" t="s">
        <v>62</v>
      </c>
      <c r="E7" s="23" t="s">
        <v>48</v>
      </c>
      <c r="F7" s="23" t="s">
        <v>63</v>
      </c>
      <c r="G7" s="23">
        <v>3</v>
      </c>
      <c r="H7" s="23" t="s">
        <v>39</v>
      </c>
      <c r="I7" s="23"/>
      <c r="J7" s="24">
        <v>2</v>
      </c>
      <c r="K7" s="23">
        <v>25</v>
      </c>
      <c r="L7" s="23" t="s">
        <v>64</v>
      </c>
      <c r="M7" s="23"/>
      <c r="N7" s="25"/>
      <c r="O7" s="23" t="s">
        <v>65</v>
      </c>
      <c r="P7" s="23" t="s">
        <v>66</v>
      </c>
      <c r="Q7" s="23" t="s">
        <v>66</v>
      </c>
      <c r="R7" s="23" t="s">
        <v>41</v>
      </c>
      <c r="S7" s="23" t="s">
        <v>67</v>
      </c>
      <c r="T7" s="23" t="s">
        <v>49</v>
      </c>
      <c r="U7" s="23" t="s">
        <v>68</v>
      </c>
      <c r="V7" s="26" t="s">
        <v>69</v>
      </c>
      <c r="W7" s="23"/>
      <c r="X7" s="23" t="s">
        <v>70</v>
      </c>
      <c r="Y7" s="23" t="s">
        <v>43</v>
      </c>
      <c r="Z7" s="23" t="s">
        <v>71</v>
      </c>
      <c r="AA7" s="23">
        <v>1</v>
      </c>
      <c r="AB7" s="17"/>
      <c r="AC7" s="18">
        <f t="shared" si="0"/>
        <v>0</v>
      </c>
      <c r="AD7" s="18">
        <f t="shared" si="1"/>
        <v>0</v>
      </c>
      <c r="AE7" s="18">
        <f t="shared" si="2"/>
        <v>0</v>
      </c>
      <c r="AF7" s="25" t="s">
        <v>72</v>
      </c>
      <c r="AG7" s="25"/>
      <c r="AH7" s="27" t="s">
        <v>73</v>
      </c>
      <c r="AI7" s="28">
        <v>42750</v>
      </c>
      <c r="AJ7" s="28">
        <v>42930</v>
      </c>
      <c r="AK7" s="21" t="s">
        <v>44</v>
      </c>
      <c r="AL7" s="8" t="s">
        <v>59</v>
      </c>
      <c r="AM7" s="40">
        <v>328175.98</v>
      </c>
    </row>
    <row r="8" spans="1:39" s="3" customFormat="1" ht="105.6" x14ac:dyDescent="0.25">
      <c r="A8" s="38" t="s">
        <v>86</v>
      </c>
      <c r="B8" s="12" t="s">
        <v>74</v>
      </c>
      <c r="C8" s="13" t="s">
        <v>75</v>
      </c>
      <c r="D8" s="13" t="s">
        <v>47</v>
      </c>
      <c r="E8" s="13" t="s">
        <v>48</v>
      </c>
      <c r="F8" s="13" t="s">
        <v>49</v>
      </c>
      <c r="G8" s="13">
        <v>4</v>
      </c>
      <c r="H8" s="13" t="s">
        <v>39</v>
      </c>
      <c r="I8" s="13">
        <v>6</v>
      </c>
      <c r="J8" s="14">
        <v>2.6</v>
      </c>
      <c r="K8" s="13">
        <v>180</v>
      </c>
      <c r="L8" s="13" t="s">
        <v>50</v>
      </c>
      <c r="M8" s="13"/>
      <c r="N8" s="15">
        <v>6.9</v>
      </c>
      <c r="O8" s="13" t="s">
        <v>40</v>
      </c>
      <c r="P8" s="13"/>
      <c r="Q8" s="13"/>
      <c r="R8" s="13" t="s">
        <v>41</v>
      </c>
      <c r="S8" s="13" t="s">
        <v>42</v>
      </c>
      <c r="T8" s="13" t="s">
        <v>51</v>
      </c>
      <c r="U8" s="13" t="s">
        <v>52</v>
      </c>
      <c r="V8" s="16"/>
      <c r="W8" s="13"/>
      <c r="X8" s="13" t="s">
        <v>76</v>
      </c>
      <c r="Y8" s="13" t="s">
        <v>54</v>
      </c>
      <c r="Z8" s="13" t="s">
        <v>55</v>
      </c>
      <c r="AA8" s="13">
        <v>1</v>
      </c>
      <c r="AB8" s="17"/>
      <c r="AC8" s="18">
        <f t="shared" ref="AC8:AC9" si="3">AB8*AA8</f>
        <v>0</v>
      </c>
      <c r="AD8" s="18">
        <f t="shared" ref="AD8:AD9" si="4">ROUND(AC8*0.18,2)</f>
        <v>0</v>
      </c>
      <c r="AE8" s="18">
        <f t="shared" ref="AE8:AE9" si="5">ROUND(AC8*1.18,2)</f>
        <v>0</v>
      </c>
      <c r="AF8" s="15" t="s">
        <v>77</v>
      </c>
      <c r="AG8" s="15" t="s">
        <v>57</v>
      </c>
      <c r="AH8" s="19" t="s">
        <v>58</v>
      </c>
      <c r="AI8" s="20">
        <v>42738</v>
      </c>
      <c r="AJ8" s="20">
        <v>43310</v>
      </c>
      <c r="AK8" s="11" t="s">
        <v>44</v>
      </c>
      <c r="AL8" s="8" t="s">
        <v>59</v>
      </c>
      <c r="AM8" s="41">
        <v>11715.1315</v>
      </c>
    </row>
    <row r="9" spans="1:39" s="3" customFormat="1" ht="145.19999999999999" x14ac:dyDescent="0.25">
      <c r="A9" s="38" t="s">
        <v>87</v>
      </c>
      <c r="B9" s="22" t="s">
        <v>78</v>
      </c>
      <c r="C9" s="23" t="s">
        <v>79</v>
      </c>
      <c r="D9" s="23" t="s">
        <v>62</v>
      </c>
      <c r="E9" s="23" t="s">
        <v>48</v>
      </c>
      <c r="F9" s="23" t="s">
        <v>63</v>
      </c>
      <c r="G9" s="23">
        <v>3</v>
      </c>
      <c r="H9" s="23" t="s">
        <v>39</v>
      </c>
      <c r="I9" s="23"/>
      <c r="J9" s="24">
        <v>2</v>
      </c>
      <c r="K9" s="23">
        <v>25</v>
      </c>
      <c r="L9" s="23" t="s">
        <v>64</v>
      </c>
      <c r="M9" s="23"/>
      <c r="N9" s="25"/>
      <c r="O9" s="23" t="s">
        <v>65</v>
      </c>
      <c r="P9" s="23" t="s">
        <v>66</v>
      </c>
      <c r="Q9" s="23" t="s">
        <v>66</v>
      </c>
      <c r="R9" s="23" t="s">
        <v>41</v>
      </c>
      <c r="S9" s="23" t="s">
        <v>67</v>
      </c>
      <c r="T9" s="23" t="s">
        <v>49</v>
      </c>
      <c r="U9" s="23" t="s">
        <v>80</v>
      </c>
      <c r="V9" s="26" t="s">
        <v>81</v>
      </c>
      <c r="W9" s="23"/>
      <c r="X9" s="23" t="s">
        <v>82</v>
      </c>
      <c r="Y9" s="23" t="s">
        <v>43</v>
      </c>
      <c r="Z9" s="23" t="s">
        <v>71</v>
      </c>
      <c r="AA9" s="23">
        <v>1</v>
      </c>
      <c r="AB9" s="17"/>
      <c r="AC9" s="18">
        <f t="shared" si="3"/>
        <v>0</v>
      </c>
      <c r="AD9" s="18">
        <f t="shared" si="4"/>
        <v>0</v>
      </c>
      <c r="AE9" s="18">
        <f t="shared" si="5"/>
        <v>0</v>
      </c>
      <c r="AF9" s="25" t="s">
        <v>83</v>
      </c>
      <c r="AG9" s="25"/>
      <c r="AH9" s="27" t="s">
        <v>73</v>
      </c>
      <c r="AI9" s="28">
        <v>42722</v>
      </c>
      <c r="AJ9" s="28">
        <v>42930</v>
      </c>
      <c r="AK9" s="21" t="s">
        <v>44</v>
      </c>
      <c r="AL9" s="8" t="s">
        <v>59</v>
      </c>
      <c r="AM9" s="40">
        <v>328175.98</v>
      </c>
    </row>
    <row r="10" spans="1:39" x14ac:dyDescent="0.25">
      <c r="A10" s="29"/>
      <c r="B10" s="29"/>
      <c r="C10" s="29"/>
      <c r="D10" s="29"/>
      <c r="E10" s="29"/>
      <c r="F10" s="30"/>
      <c r="G10" s="30"/>
      <c r="H10" s="30"/>
      <c r="I10" s="30"/>
      <c r="J10" s="30"/>
      <c r="K10" s="30"/>
      <c r="L10" s="30"/>
      <c r="M10" s="30"/>
      <c r="N10" s="31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1">
        <f>SUM(AA6:AA9)</f>
        <v>4</v>
      </c>
      <c r="AB10" s="31"/>
      <c r="AC10" s="31"/>
      <c r="AD10" s="31"/>
      <c r="AE10" s="31">
        <f>SUM(AE6:AE9)</f>
        <v>0</v>
      </c>
      <c r="AF10" s="30"/>
      <c r="AG10" s="30"/>
      <c r="AH10" s="32"/>
      <c r="AI10" s="30"/>
      <c r="AJ10" s="30"/>
      <c r="AK10" s="29"/>
      <c r="AL10" s="8"/>
      <c r="AM10" s="31"/>
    </row>
  </sheetData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Июль Б06</vt:lpstr>
      <vt:lpstr>'Июль Б06'!Заголовки_для_печати</vt:lpstr>
      <vt:lpstr>'Июль Б06'!Область_печати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Сорокин Евгений Борисович</dc:creator>
  <cp:lastModifiedBy>Антон Васильев</cp:lastModifiedBy>
  <dcterms:created xsi:type="dcterms:W3CDTF">2016-07-25T11:51:23Z</dcterms:created>
  <dcterms:modified xsi:type="dcterms:W3CDTF">2018-07-11T15:22:24Z</dcterms:modified>
</cp:coreProperties>
</file>