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0" yWindow="0" windowWidth="24000" windowHeight="9732"/>
  </bookViews>
  <sheets>
    <sheet name="Март Б08" sheetId="1" r:id="rId1"/>
  </sheets>
  <definedNames>
    <definedName name="_xlnm._FilterDatabase" localSheetId="0" hidden="1">'Март Б08'!$A$5:$AN$9</definedName>
    <definedName name="_xlnm.Print_Titles" localSheetId="0">'Март Б08'!$4:$5</definedName>
    <definedName name="_xlnm.Print_Area" localSheetId="0">'Март Б08'!$A$1:$AK$12</definedName>
  </definedNames>
  <calcPr calcId="162913"/>
</workbook>
</file>

<file path=xl/calcChain.xml><?xml version="1.0" encoding="utf-8"?>
<calcChain xmlns="http://schemas.openxmlformats.org/spreadsheetml/2006/main">
  <c r="AI7" i="1" l="1"/>
  <c r="AC7" i="1"/>
  <c r="AD7" i="1" s="1"/>
  <c r="AI6" i="1"/>
  <c r="AC6" i="1"/>
  <c r="AD6" i="1" s="1"/>
  <c r="AE6" i="1" l="1"/>
  <c r="AE7" i="1"/>
  <c r="AE8" i="1" l="1"/>
  <c r="AE9" i="1" s="1"/>
</calcChain>
</file>

<file path=xl/sharedStrings.xml><?xml version="1.0" encoding="utf-8"?>
<sst xmlns="http://schemas.openxmlformats.org/spreadsheetml/2006/main" count="84" uniqueCount="67">
  <si>
    <t>№ п/п</t>
  </si>
  <si>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</si>
  <si>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</si>
  <si>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</si>
  <si>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</si>
  <si>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</si>
  <si>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Категория ОК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</si>
  <si>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</si>
  <si>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</si>
  <si>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</si>
  <si>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</si>
  <si>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</si>
  <si>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Kv,м3/ч(для регулиру-ющих клапанов)</t>
  </si>
  <si>
    <t>Масса,кг</t>
  </si>
  <si>
    <t>Способ управления</t>
  </si>
  <si>
    <t>Тип электропривода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</si>
  <si>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</si>
  <si>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</si>
  <si>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</si>
  <si>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</si>
  <si>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</si>
  <si>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</si>
  <si>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</si>
  <si>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</si>
  <si>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</si>
  <si>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</si>
  <si>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</si>
  <si>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Цена за ед., без НДС, руб.</t>
  </si>
  <si>
    <t>Сумма без НДС, руб.</t>
  </si>
  <si>
    <t>НДС руб.</t>
  </si>
  <si>
    <t>Сумма с НДС, руб.</t>
  </si>
  <si>
    <t>Объект проектирования</t>
  </si>
  <si>
    <t>Завод-изготовитель</t>
  </si>
  <si>
    <t>Примечание</t>
  </si>
  <si>
    <t>Срок поставки</t>
  </si>
  <si>
    <t>Срок доставки</t>
  </si>
  <si>
    <t>Разработчик РД</t>
  </si>
  <si>
    <t>Стоимость изделия в ценах 2000 года, руб.</t>
  </si>
  <si>
    <t>2.ИСУП.104236358</t>
  </si>
  <si>
    <t>10LCQ14AA201</t>
  </si>
  <si>
    <t>Клапан регулирующий с ЭИМ</t>
  </si>
  <si>
    <t>-</t>
  </si>
  <si>
    <t>оборудование</t>
  </si>
  <si>
    <t>1,2</t>
  </si>
  <si>
    <t>пар</t>
  </si>
  <si>
    <t>встроенный электропривод</t>
  </si>
  <si>
    <t>ЭИМ</t>
  </si>
  <si>
    <t>угл</t>
  </si>
  <si>
    <t>под приварку</t>
  </si>
  <si>
    <t>по типу -</t>
  </si>
  <si>
    <t>Стоимость оборудования в ЛСР в явном виде отсутствует, стоимость принята по договору аналогу №40/32-1/862/2809-11 от10.11.11</t>
  </si>
  <si>
    <t>BLR1.D.110.1.0UMA&amp;&amp;.LCQ&amp;&amp;.021.SD.0001(БЛ-09909с/о)</t>
  </si>
  <si>
    <t>4/-</t>
  </si>
  <si>
    <t>II</t>
  </si>
  <si>
    <t>Блок №1. Здание турбины (10UMA) бл.1</t>
  </si>
  <si>
    <t>UMA; См. таблицу А.2 (стр. 70) ИТТ BLR1.B.110.&amp;.&amp;&amp;&amp;&amp;&amp;&amp;.&amp;&amp;&amp;&amp;&amp;.000.MD.0008. Масса клапана указана приблизительно. Параметры: Труба=219x7;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</si>
  <si>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9582 от 24.03.2015</t>
  </si>
  <si>
    <t>2.ИСУП.104236757</t>
  </si>
  <si>
    <t>20LCQ14AA201</t>
  </si>
  <si>
    <t>Система:BELБлок:2Здание:2-11.2(BEL_101123879)</t>
  </si>
  <si>
    <t>Блок №2. Здание турбины (20UMA) бл.2</t>
  </si>
  <si>
    <t>9583 от 24.03.2015</t>
  </si>
  <si>
    <t>В том числе НДС 18%</t>
  </si>
  <si>
    <t>Спецификация. Поставка клапанов регулирующих DN 200 мм для сооружения энергоблоков №1 и 2 Белорусской АЭС</t>
  </si>
  <si>
    <t>АО "ОКАН"</t>
  </si>
  <si>
    <t>Ringo Valvulas S.L. (Испания)</t>
  </si>
  <si>
    <t>ОК.200.АВ.130Э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</si>
</sst>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dd/mm/yy;@"/>
  </numFmts>
  <fonts count="8" x14ac:knownFonts="1">
    <font>
      <sz val="10"/>
      <name val="Arial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rgb="FFFF0000"/>
      <name val="Arial Cyr"/>
      <charset val="204"/>
    </font>
    <font>
      <sz val="10"/>
      <name val="Helv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1" fillId="3" borderId="5" applyNumberFormat="0" applyFont="0" applyAlignment="0" applyProtection="0"/>
    <xf numFmtId="0" fontId="7" fillId="0" borderId="0"/>
  </cellStyleXfs>
  <cellXfs count="4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wrapText="1"/>
    </xf>
    <xf numFmtId="0" fontId="2" fillId="0" borderId="0" xfId="0" applyFont="1" applyFill="1"/>
    <xf numFmtId="0" fontId="0" fillId="2" borderId="0" xfId="0" applyFill="1"/>
    <xf numFmtId="49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3" fontId="1" fillId="0" borderId="0" xfId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0" fillId="0" borderId="0" xfId="0" applyNumberFormat="1" applyFont="1" applyAlignment="1">
      <alignment horizontal="right" vertical="center"/>
    </xf>
    <xf numFmtId="0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43" fontId="1" fillId="0" borderId="0" xfId="1" applyFont="1" applyBorder="1" applyAlignment="1">
      <alignment horizontal="center" vertical="center" wrapText="1"/>
    </xf>
    <xf numFmtId="43" fontId="1" fillId="0" borderId="6" xfId="1" applyFont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43" fontId="1" fillId="0" borderId="1" xfId="1" applyFont="1" applyFill="1" applyBorder="1" applyAlignment="1">
      <alignment horizontal="center" vertical="center" wrapText="1"/>
    </xf>
    <xf numFmtId="43" fontId="1" fillId="0" borderId="4" xfId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textRotation="90" wrapText="1"/>
    </xf>
    <xf numFmtId="49" fontId="3" fillId="0" borderId="10" xfId="0" applyNumberFormat="1" applyFont="1" applyFill="1" applyBorder="1" applyAlignment="1">
      <alignment horizontal="center" vertical="center" textRotation="90" wrapText="1"/>
    </xf>
    <xf numFmtId="0" fontId="3" fillId="0" borderId="10" xfId="0" applyFont="1" applyFill="1" applyBorder="1" applyAlignment="1">
      <alignment horizontal="center" vertical="center" textRotation="90" wrapText="1"/>
    </xf>
    <xf numFmtId="0" fontId="3" fillId="0" borderId="10" xfId="2" applyFont="1" applyFill="1" applyBorder="1" applyAlignment="1">
      <alignment horizontal="center" vertical="center" textRotation="90" wrapText="1"/>
    </xf>
    <xf numFmtId="2" fontId="3" fillId="0" borderId="10" xfId="0" applyNumberFormat="1" applyFont="1" applyFill="1" applyBorder="1" applyAlignment="1">
      <alignment horizontal="center" vertical="center" textRotation="90" wrapText="1"/>
    </xf>
    <xf numFmtId="0" fontId="3" fillId="0" borderId="11" xfId="0" applyFont="1" applyFill="1" applyBorder="1" applyAlignment="1">
      <alignment horizontal="center" vertical="center" textRotation="90" wrapText="1"/>
    </xf>
    <xf numFmtId="49" fontId="3" fillId="0" borderId="10" xfId="3" applyNumberFormat="1" applyFont="1" applyFill="1" applyBorder="1" applyAlignment="1">
      <alignment horizontal="center" vertical="center" textRotation="90" wrapText="1"/>
    </xf>
    <xf numFmtId="0" fontId="3" fillId="0" borderId="10" xfId="0" applyNumberFormat="1" applyFont="1" applyFill="1" applyBorder="1" applyAlignment="1">
      <alignment horizontal="center" vertical="center" textRotation="90" wrapText="1"/>
    </xf>
    <xf numFmtId="164" fontId="5" fillId="0" borderId="10" xfId="0" applyNumberFormat="1" applyFont="1" applyFill="1" applyBorder="1" applyAlignment="1">
      <alignment horizontal="center" vertical="center" textRotation="90" wrapText="1"/>
    </xf>
    <xf numFmtId="49" fontId="3" fillId="0" borderId="11" xfId="0" applyNumberFormat="1" applyFont="1" applyFill="1" applyBorder="1" applyAlignment="1">
      <alignment horizontal="center" vertical="center" textRotation="90" wrapText="1"/>
    </xf>
  </cellXfs>
  <cellStyles count="7">
    <cellStyle name="Обычный" xfId="0" builtinId="0"/>
    <cellStyle name="Обычный 2" xfId="4"/>
    <cellStyle name="Обычный_Атоммашэкспорт" xfId="2"/>
    <cellStyle name="Обычный_СПЛАВ" xfId="3"/>
    <cellStyle name="Примечание 2" xfId="5"/>
    <cellStyle name="Стиль 1" xfId="6"/>
    <cellStyle name="Финансовый" xfId="1" builtinId="3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AL7" totalsRowShown="0" headerRowBorderDxfId="1" tableBorderDxfId="2" totalsRowBorderDxfId="0">
  <autoFilter ref="A4:AL7"/>
  <tableColumns count="38">
    <tableColumn id="1" name="№ п/п"/>
    <tableColumn id="2" name="Идентификатор"/>
    <tableColumn id="3" name="Маркировка арматуры"/>
    <tableColumn id="4" name="Наименование"/>
    <tableColumn id="5" name="Тип"/>
    <tableColumn id="6" name="Класс и группа безопас-ности изделия по НП-68-05"/>
    <tableColumn id="7" name="Категория ОК"/>
    <tableColumn id="8" name="Оборудование/Материалы"/>
    <tableColumn id="9" name="DN(арматуры), мм"/>
    <tableColumn id="10" name="Pp (арматура АЭС), Pу (общепром. арматура), МПа"/>
    <tableColumn id="11" name="Tp(арматуры), °С"/>
    <tableColumn id="12" name="Рабочая среда"/>
    <tableColumn id="13" name="Kv,м3/ч(для регулиру-ющих клапанов)"/>
    <tableColumn id="14" name="Масса,кг"/>
    <tableColumn id="15" name="Способ управления"/>
    <tableColumn id="16" name="Тип электропривода"/>
    <tableColumn id="17" name="Мощность электро-двигателя, кВт"/>
    <tableColumn id="18" name="Материал корпуса арматуры"/>
    <tableColumn id="19" name="Способ присоединения"/>
    <tableColumn id="20" name="ТУ"/>
    <tableColumn id="21" name="Смета №"/>
    <tableColumn id="22" name="Номер чертежа"/>
    <tableColumn id="23" name="Позиция по спецификации чертежа"/>
    <tableColumn id="24" name="Номер з/сп"/>
    <tableColumn id="25" name="Класс и группа трубопровода"/>
    <tableColumn id="26" name="Категория сейсмостойкос-ти трубопровода"/>
    <tableColumn id="27" name="Количество, шт"/>
    <tableColumn id="28" name="Цена за ед., без НДС, руб."/>
    <tableColumn id="29" name="Сумма без НДС, руб.">
      <calculatedColumnFormula>ROUND(AB5*AA5,2)</calculatedColumnFormula>
    </tableColumn>
    <tableColumn id="30" name="НДС руб.">
      <calculatedColumnFormula>ROUND(AC5*0.18,2)</calculatedColumnFormula>
    </tableColumn>
    <tableColumn id="31" name="Сумма с НДС, руб.">
      <calculatedColumnFormula>ROUND(AC5*1.18,2)</calculatedColumnFormula>
    </tableColumn>
    <tableColumn id="32" name="Объект проектирования"/>
    <tableColumn id="33" name="Завод-изготовитель"/>
    <tableColumn id="34" name="Примечание"/>
    <tableColumn id="35" name="Срок поставки">
      <calculatedColumnFormula>AJ5-10</calculatedColumnFormula>
    </tableColumn>
    <tableColumn id="36" name="Срок доставки"/>
    <tableColumn id="37" name="Разработчик РД"/>
    <tableColumn id="38" name="Стоимость изделия в ценах 2000 года, руб.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9"/>
  <sheetViews>
    <sheetView tabSelected="1" view="pageBreakPreview" topLeftCell="A4" zoomScale="75" zoomScaleNormal="100" workbookViewId="0">
      <selection activeCell="A4" sqref="A4:AL7"/>
    </sheetView>
  </sheetViews>
  <sheetFormatPr defaultRowHeight="13.2" x14ac:dyDescent="0.25"/>
  <cols>
    <col min="1" max="1" width="8.5546875" style="15" customWidth="1"/>
    <col min="2" max="2" width="18.33203125" style="16" customWidth="1"/>
    <col min="3" max="3" width="25.21875" style="16" customWidth="1"/>
    <col min="4" max="4" width="19.44140625" style="16" customWidth="1"/>
    <col min="5" max="5" width="22.109375" style="16" customWidth="1"/>
    <col min="6" max="6" width="52.44140625" style="15" customWidth="1"/>
    <col min="7" max="7" width="16.109375" style="15" customWidth="1"/>
    <col min="8" max="8" width="29.21875" style="15" customWidth="1"/>
    <col min="9" max="9" width="20.33203125" style="15" customWidth="1"/>
    <col min="10" max="10" width="52" style="15" customWidth="1"/>
    <col min="11" max="11" width="19.44140625" style="15" customWidth="1"/>
    <col min="12" max="12" width="17.77734375" style="15" customWidth="1"/>
    <col min="13" max="13" width="40.109375" style="15" customWidth="1"/>
    <col min="14" max="14" width="11.44140625" style="17" customWidth="1"/>
    <col min="15" max="15" width="22.33203125" style="15" customWidth="1"/>
    <col min="16" max="16" width="23.109375" style="15" customWidth="1"/>
    <col min="17" max="17" width="36" style="15" customWidth="1"/>
    <col min="18" max="18" width="31.21875" style="15" customWidth="1"/>
    <col min="19" max="19" width="25.88671875" style="15" customWidth="1"/>
    <col min="20" max="20" width="11.33203125" style="15" customWidth="1"/>
    <col min="21" max="21" width="26" style="15" customWidth="1"/>
    <col min="22" max="22" width="18.109375" style="15" customWidth="1"/>
    <col min="23" max="23" width="38.21875" style="15" customWidth="1"/>
    <col min="24" max="24" width="14.88671875" style="15" customWidth="1"/>
    <col min="25" max="25" width="31.88671875" style="15" customWidth="1"/>
    <col min="26" max="26" width="45" style="15" customWidth="1"/>
    <col min="27" max="27" width="17.88671875" style="15" customWidth="1"/>
    <col min="28" max="28" width="28.77734375" style="17" customWidth="1"/>
    <col min="29" max="29" width="23" style="17" customWidth="1"/>
    <col min="30" max="30" width="22.33203125" style="17" bestFit="1" customWidth="1"/>
    <col min="31" max="31" width="20.5546875" style="17" customWidth="1"/>
    <col min="32" max="32" width="26.77734375" style="15" customWidth="1"/>
    <col min="33" max="33" width="22.5546875" style="15" customWidth="1"/>
    <col min="34" max="34" width="36.5546875" style="19" customWidth="1"/>
    <col min="35" max="35" width="17.21875" style="20" customWidth="1"/>
    <col min="36" max="36" width="17.21875" style="15" customWidth="1"/>
    <col min="37" max="37" width="18.77734375" style="16" customWidth="1"/>
    <col min="38" max="38" width="45" style="17" customWidth="1"/>
    <col min="39" max="39" width="19.88671875" customWidth="1"/>
    <col min="40" max="40" width="32.109375" style="5" customWidth="1"/>
  </cols>
  <sheetData>
    <row r="1" spans="1:39" x14ac:dyDescent="0.25">
      <c r="A1"/>
      <c r="B1" s="1"/>
      <c r="C1"/>
      <c r="D1"/>
      <c r="E1"/>
      <c r="F1"/>
      <c r="G1"/>
      <c r="H1"/>
      <c r="I1"/>
      <c r="J1"/>
      <c r="K1"/>
      <c r="L1"/>
      <c r="M1"/>
      <c r="N1" s="2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 s="3"/>
      <c r="AI1" s="4"/>
      <c r="AJ1"/>
      <c r="AK1" s="1"/>
      <c r="AL1"/>
    </row>
    <row r="2" spans="1:39" x14ac:dyDescent="0.25">
      <c r="A2"/>
      <c r="B2" s="1"/>
      <c r="C2" t="s">
        <v>63</v>
      </c>
      <c r="D2"/>
      <c r="E2"/>
      <c r="F2"/>
      <c r="G2"/>
      <c r="H2"/>
      <c r="I2"/>
      <c r="J2"/>
      <c r="K2"/>
      <c r="L2"/>
      <c r="M2"/>
      <c r="N2" s="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 s="3"/>
      <c r="AI2" s="4"/>
      <c r="AJ2"/>
      <c r="AK2" s="1"/>
      <c r="AL2"/>
    </row>
    <row r="3" spans="1:39" x14ac:dyDescent="0.25">
      <c r="A3"/>
      <c r="B3" s="1"/>
      <c r="C3"/>
      <c r="D3"/>
      <c r="E3"/>
      <c r="F3"/>
      <c r="G3"/>
      <c r="H3"/>
      <c r="I3"/>
      <c r="J3"/>
      <c r="K3"/>
      <c r="L3"/>
      <c r="M3"/>
      <c r="N3" s="2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 s="3"/>
      <c r="AI3" s="4"/>
      <c r="AJ3"/>
      <c r="AK3" s="1"/>
      <c r="AL3"/>
    </row>
    <row r="4" spans="1:39" ht="135" customHeight="1" x14ac:dyDescent="0.25">
      <c r="A4" s="36" t="s">
        <v>0</v>
      </c>
      <c r="B4" s="37" t="s">
        <v>1</v>
      </c>
      <c r="C4" s="38" t="s">
        <v>2</v>
      </c>
      <c r="D4" s="38" t="s">
        <v>3</v>
      </c>
      <c r="E4" s="38" t="s">
        <v>4</v>
      </c>
      <c r="F4" s="38" t="s">
        <v>5</v>
      </c>
      <c r="G4" s="38" t="s">
        <v>6</v>
      </c>
      <c r="H4" s="38" t="s">
        <v>7</v>
      </c>
      <c r="I4" s="37" t="s">
        <v>8</v>
      </c>
      <c r="J4" s="37" t="s">
        <v>9</v>
      </c>
      <c r="K4" s="38" t="s">
        <v>10</v>
      </c>
      <c r="L4" s="38" t="s">
        <v>11</v>
      </c>
      <c r="M4" s="39" t="s">
        <v>12</v>
      </c>
      <c r="N4" s="40" t="s">
        <v>13</v>
      </c>
      <c r="O4" s="38" t="s">
        <v>14</v>
      </c>
      <c r="P4" s="38" t="s">
        <v>15</v>
      </c>
      <c r="Q4" s="41" t="s">
        <v>16</v>
      </c>
      <c r="R4" s="38" t="s">
        <v>17</v>
      </c>
      <c r="S4" s="36" t="s">
        <v>18</v>
      </c>
      <c r="T4" s="36" t="s">
        <v>19</v>
      </c>
      <c r="U4" s="38" t="s">
        <v>20</v>
      </c>
      <c r="V4" s="38" t="s">
        <v>21</v>
      </c>
      <c r="W4" s="38" t="s">
        <v>22</v>
      </c>
      <c r="X4" s="38" t="s">
        <v>23</v>
      </c>
      <c r="Y4" s="38" t="s">
        <v>24</v>
      </c>
      <c r="Z4" s="38" t="s">
        <v>25</v>
      </c>
      <c r="AA4" s="38" t="s">
        <v>26</v>
      </c>
      <c r="AB4" s="42" t="s">
        <v>27</v>
      </c>
      <c r="AC4" s="42" t="s">
        <v>28</v>
      </c>
      <c r="AD4" s="42" t="s">
        <v>29</v>
      </c>
      <c r="AE4" s="42" t="s">
        <v>30</v>
      </c>
      <c r="AF4" s="37" t="s">
        <v>31</v>
      </c>
      <c r="AG4" s="38" t="s">
        <v>32</v>
      </c>
      <c r="AH4" s="43" t="s">
        <v>33</v>
      </c>
      <c r="AI4" s="44" t="s">
        <v>34</v>
      </c>
      <c r="AJ4" s="44" t="s">
        <v>35</v>
      </c>
      <c r="AK4" s="37" t="s">
        <v>36</v>
      </c>
      <c r="AL4" s="45" t="s">
        <v>37</v>
      </c>
    </row>
    <row r="5" spans="1:39" ht="14.25" customHeight="1" x14ac:dyDescent="0.25">
      <c r="A5" s="32">
        <v>1</v>
      </c>
      <c r="B5" s="7">
        <v>2</v>
      </c>
      <c r="C5" s="6">
        <v>3</v>
      </c>
      <c r="D5" s="7">
        <v>4</v>
      </c>
      <c r="E5" s="6">
        <v>5</v>
      </c>
      <c r="F5" s="7">
        <v>6</v>
      </c>
      <c r="G5" s="7">
        <v>7</v>
      </c>
      <c r="H5" s="7">
        <v>8</v>
      </c>
      <c r="I5" s="7">
        <v>9</v>
      </c>
      <c r="J5" s="7">
        <v>10</v>
      </c>
      <c r="K5" s="7">
        <v>11</v>
      </c>
      <c r="L5" s="7">
        <v>12</v>
      </c>
      <c r="M5" s="7">
        <v>13</v>
      </c>
      <c r="N5" s="7">
        <v>14</v>
      </c>
      <c r="O5" s="7">
        <v>15</v>
      </c>
      <c r="P5" s="7">
        <v>16</v>
      </c>
      <c r="Q5" s="7">
        <v>17</v>
      </c>
      <c r="R5" s="7">
        <v>18</v>
      </c>
      <c r="S5" s="7">
        <v>19</v>
      </c>
      <c r="T5" s="7">
        <v>20</v>
      </c>
      <c r="U5" s="7">
        <v>21</v>
      </c>
      <c r="V5" s="7">
        <v>22</v>
      </c>
      <c r="W5" s="7">
        <v>23</v>
      </c>
      <c r="X5" s="7">
        <v>24</v>
      </c>
      <c r="Y5" s="7">
        <v>25</v>
      </c>
      <c r="Z5" s="7">
        <v>26</v>
      </c>
      <c r="AA5" s="7">
        <v>27</v>
      </c>
      <c r="AB5" s="7">
        <v>29</v>
      </c>
      <c r="AC5" s="7">
        <v>30</v>
      </c>
      <c r="AD5" s="7"/>
      <c r="AE5" s="7">
        <v>31</v>
      </c>
      <c r="AF5" s="7">
        <v>32</v>
      </c>
      <c r="AG5" s="7">
        <v>33</v>
      </c>
      <c r="AH5" s="7">
        <v>34</v>
      </c>
      <c r="AI5" s="8"/>
      <c r="AJ5" s="7">
        <v>36</v>
      </c>
      <c r="AK5" s="7">
        <v>37</v>
      </c>
      <c r="AL5" s="34">
        <v>28</v>
      </c>
    </row>
    <row r="6" spans="1:39" ht="145.19999999999999" x14ac:dyDescent="0.25">
      <c r="A6" s="33">
        <v>1</v>
      </c>
      <c r="B6" s="10" t="s">
        <v>38</v>
      </c>
      <c r="C6" s="10" t="s">
        <v>39</v>
      </c>
      <c r="D6" s="10" t="s">
        <v>40</v>
      </c>
      <c r="E6" s="29" t="s">
        <v>66</v>
      </c>
      <c r="F6" s="9" t="s">
        <v>41</v>
      </c>
      <c r="G6" s="9">
        <v>3</v>
      </c>
      <c r="H6" s="9" t="s">
        <v>42</v>
      </c>
      <c r="I6" s="9">
        <v>200</v>
      </c>
      <c r="J6" s="9" t="s">
        <v>43</v>
      </c>
      <c r="K6" s="9">
        <v>200</v>
      </c>
      <c r="L6" s="9" t="s">
        <v>44</v>
      </c>
      <c r="M6" s="9"/>
      <c r="N6" s="11">
        <v>303</v>
      </c>
      <c r="O6" s="9" t="s">
        <v>45</v>
      </c>
      <c r="P6" s="9" t="s">
        <v>46</v>
      </c>
      <c r="Q6" s="9"/>
      <c r="R6" s="9" t="s">
        <v>47</v>
      </c>
      <c r="S6" s="9" t="s">
        <v>48</v>
      </c>
      <c r="T6" s="9" t="s">
        <v>49</v>
      </c>
      <c r="U6" s="9" t="s">
        <v>50</v>
      </c>
      <c r="V6" s="9"/>
      <c r="W6" s="9"/>
      <c r="X6" s="9" t="s">
        <v>51</v>
      </c>
      <c r="Y6" s="9" t="s">
        <v>52</v>
      </c>
      <c r="Z6" s="9" t="s">
        <v>53</v>
      </c>
      <c r="AA6" s="9">
        <v>1</v>
      </c>
      <c r="AB6" s="30">
        <v>7800600</v>
      </c>
      <c r="AC6" s="30">
        <f t="shared" ref="AC6:AC7" si="0">ROUND(AB6*AA6,2)</f>
        <v>7800600</v>
      </c>
      <c r="AD6" s="30">
        <f t="shared" ref="AD6:AD7" si="1">ROUND(AC6*0.18,2)</f>
        <v>1404108</v>
      </c>
      <c r="AE6" s="30">
        <f t="shared" ref="AE6:AE7" si="2">ROUND(AC6*1.18,2)</f>
        <v>9204708</v>
      </c>
      <c r="AF6" s="9" t="s">
        <v>54</v>
      </c>
      <c r="AG6" s="24" t="s">
        <v>65</v>
      </c>
      <c r="AH6" s="22" t="s">
        <v>55</v>
      </c>
      <c r="AI6" s="13">
        <f t="shared" ref="AI6:AI7" si="3">AJ6-10</f>
        <v>42618</v>
      </c>
      <c r="AJ6" s="14">
        <v>42628</v>
      </c>
      <c r="AK6" s="23" t="s">
        <v>64</v>
      </c>
      <c r="AL6" s="35">
        <v>394366.2</v>
      </c>
      <c r="AM6" t="s">
        <v>56</v>
      </c>
    </row>
    <row r="7" spans="1:39" ht="145.19999999999999" x14ac:dyDescent="0.25">
      <c r="A7" s="33">
        <v>2</v>
      </c>
      <c r="B7" s="10" t="s">
        <v>57</v>
      </c>
      <c r="C7" s="10" t="s">
        <v>58</v>
      </c>
      <c r="D7" s="10" t="s">
        <v>40</v>
      </c>
      <c r="E7" s="29" t="s">
        <v>66</v>
      </c>
      <c r="F7" s="9" t="s">
        <v>41</v>
      </c>
      <c r="G7" s="9">
        <v>3</v>
      </c>
      <c r="H7" s="9" t="s">
        <v>42</v>
      </c>
      <c r="I7" s="9">
        <v>200</v>
      </c>
      <c r="J7" s="9" t="s">
        <v>43</v>
      </c>
      <c r="K7" s="9">
        <v>200</v>
      </c>
      <c r="L7" s="9" t="s">
        <v>44</v>
      </c>
      <c r="M7" s="9"/>
      <c r="N7" s="11">
        <v>303</v>
      </c>
      <c r="O7" s="9" t="s">
        <v>45</v>
      </c>
      <c r="P7" s="9" t="s">
        <v>46</v>
      </c>
      <c r="Q7" s="9"/>
      <c r="R7" s="9" t="s">
        <v>47</v>
      </c>
      <c r="S7" s="9" t="s">
        <v>48</v>
      </c>
      <c r="T7" s="9" t="s">
        <v>49</v>
      </c>
      <c r="U7" s="9" t="s">
        <v>50</v>
      </c>
      <c r="V7" s="9"/>
      <c r="W7" s="9"/>
      <c r="X7" s="9" t="s">
        <v>59</v>
      </c>
      <c r="Y7" s="9" t="s">
        <v>52</v>
      </c>
      <c r="Z7" s="9" t="s">
        <v>53</v>
      </c>
      <c r="AA7" s="9">
        <v>1</v>
      </c>
      <c r="AB7" s="31">
        <v>7800600</v>
      </c>
      <c r="AC7" s="31">
        <f t="shared" si="0"/>
        <v>7800600</v>
      </c>
      <c r="AD7" s="30">
        <f t="shared" si="1"/>
        <v>1404108</v>
      </c>
      <c r="AE7" s="30">
        <f t="shared" si="2"/>
        <v>9204708</v>
      </c>
      <c r="AF7" s="9" t="s">
        <v>60</v>
      </c>
      <c r="AG7" s="24" t="s">
        <v>65</v>
      </c>
      <c r="AH7" s="12" t="s">
        <v>55</v>
      </c>
      <c r="AI7" s="13">
        <f t="shared" si="3"/>
        <v>43148</v>
      </c>
      <c r="AJ7" s="14">
        <v>43158</v>
      </c>
      <c r="AK7" s="23" t="s">
        <v>64</v>
      </c>
      <c r="AL7" s="35">
        <v>394366.2</v>
      </c>
      <c r="AM7" t="s">
        <v>61</v>
      </c>
    </row>
    <row r="8" spans="1:39" x14ac:dyDescent="0.25">
      <c r="AB8" s="28"/>
      <c r="AC8" s="25"/>
      <c r="AE8" s="18">
        <f>SUM(AE6:AE7)</f>
        <v>18409416</v>
      </c>
    </row>
    <row r="9" spans="1:39" x14ac:dyDescent="0.25">
      <c r="AB9" s="27"/>
      <c r="AC9" s="26"/>
      <c r="AD9" s="21" t="s">
        <v>62</v>
      </c>
      <c r="AE9" s="18">
        <f>AE8/118*18</f>
        <v>2808216</v>
      </c>
    </row>
  </sheetData>
  <pageMargins left="0.23622047244094491" right="0.11" top="0.72" bottom="0.39370078740157483" header="0.46" footer="0.19685039370078741"/>
  <pageSetup paperSize="9" scale="15" fitToHeight="0" orientation="landscape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Март Б08</vt:lpstr>
      <vt:lpstr>'Март Б08'!Заголовки_для_печати</vt:lpstr>
      <vt:lpstr>'Март Б08'!Область_печати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Сорокин Евгений Борисович</dc:creator>
  <cp:lastModifiedBy>Антон Васильев</cp:lastModifiedBy>
  <cp:lastPrinted>2015-04-14T12:32:49Z</cp:lastPrinted>
  <dcterms:created xsi:type="dcterms:W3CDTF">2015-03-25T11:00:53Z</dcterms:created>
  <dcterms:modified xsi:type="dcterms:W3CDTF">2018-07-11T14:44:14Z</dcterms:modified>
</cp:coreProperties>
</file>