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120" yWindow="48" windowWidth="28620" windowHeight="12660"/>
  </bookViews>
  <sheets>
    <sheet name="Февраль К005" sheetId="1" r:id="rId1"/>
  </sheets>
  <definedNames>
    <definedName name="_xlnm._FilterDatabase" localSheetId="0" hidden="1">'Февраль К005'!$A$3:$AR$40</definedName>
    <definedName name="DataRange" localSheetId="0">'Февраль К005'!$A$4:$AP$4</definedName>
    <definedName name="_xlnm.Print_Titles" localSheetId="0">'Февраль К005'!$2:$3</definedName>
    <definedName name="_xlnm.Print_Area" localSheetId="0">'Февраль К005'!$A$1:$AO$62</definedName>
  </definedNames>
  <calcPr calcId="162913"/>
</workbook>
</file>

<file path=xl/calcChain.xml><?xml version="1.0" encoding="utf-8"?>
<calcChain xmlns="http://schemas.openxmlformats.org/spreadsheetml/2006/main">
  <c r="AB40" i="1" l="1"/>
  <c r="AD39" i="1"/>
  <c r="AE39" i="1" s="1"/>
  <c r="AF39" i="1" s="1"/>
  <c r="AI39" i="1" s="1"/>
  <c r="AD38" i="1"/>
  <c r="AE38" i="1" s="1"/>
  <c r="AF38" i="1" s="1"/>
  <c r="AI38" i="1" s="1"/>
  <c r="AD37" i="1"/>
  <c r="AE37" i="1" s="1"/>
  <c r="AF37" i="1" s="1"/>
  <c r="AI37" i="1" s="1"/>
  <c r="AE36" i="1"/>
  <c r="AF36" i="1" s="1"/>
  <c r="AI36" i="1" s="1"/>
  <c r="AD36" i="1"/>
  <c r="AD35" i="1"/>
  <c r="AE35" i="1" s="1"/>
  <c r="AF35" i="1" s="1"/>
  <c r="AI35" i="1" s="1"/>
  <c r="AD34" i="1"/>
  <c r="AE34" i="1" s="1"/>
  <c r="AF34" i="1" s="1"/>
  <c r="AI34" i="1" s="1"/>
  <c r="AD33" i="1"/>
  <c r="AE33" i="1" s="1"/>
  <c r="AF33" i="1" s="1"/>
  <c r="AI33" i="1" s="1"/>
  <c r="AD32" i="1"/>
  <c r="AE32" i="1" s="1"/>
  <c r="AF32" i="1" s="1"/>
  <c r="AI32" i="1" s="1"/>
  <c r="AD31" i="1"/>
  <c r="AE31" i="1" s="1"/>
  <c r="AF31" i="1" s="1"/>
  <c r="AI31" i="1" s="1"/>
  <c r="AE30" i="1"/>
  <c r="AF30" i="1" s="1"/>
  <c r="AI30" i="1" s="1"/>
  <c r="AD30" i="1"/>
  <c r="AD29" i="1"/>
  <c r="AE29" i="1" s="1"/>
  <c r="AF29" i="1" s="1"/>
  <c r="AI29" i="1" s="1"/>
  <c r="AE28" i="1"/>
  <c r="AF28" i="1" s="1"/>
  <c r="AI28" i="1" s="1"/>
  <c r="AD28" i="1"/>
  <c r="AD27" i="1"/>
  <c r="AE27" i="1" s="1"/>
  <c r="AF27" i="1" s="1"/>
  <c r="AI27" i="1" s="1"/>
  <c r="AD26" i="1"/>
  <c r="AE26" i="1" s="1"/>
  <c r="AF26" i="1" s="1"/>
  <c r="AI26" i="1" s="1"/>
  <c r="AD25" i="1"/>
  <c r="AE25" i="1" s="1"/>
  <c r="AF25" i="1" s="1"/>
  <c r="AI25" i="1" s="1"/>
  <c r="AD24" i="1"/>
  <c r="AE24" i="1" s="1"/>
  <c r="AF24" i="1" s="1"/>
  <c r="AI24" i="1" s="1"/>
  <c r="AD23" i="1"/>
  <c r="AE23" i="1" s="1"/>
  <c r="AF23" i="1" s="1"/>
  <c r="AI23" i="1" s="1"/>
  <c r="AE22" i="1"/>
  <c r="AF22" i="1" s="1"/>
  <c r="AI22" i="1" s="1"/>
  <c r="AD22" i="1"/>
  <c r="AD21" i="1"/>
  <c r="AE21" i="1" s="1"/>
  <c r="AF21" i="1" s="1"/>
  <c r="AI21" i="1" s="1"/>
  <c r="AD20" i="1"/>
  <c r="AE20" i="1" s="1"/>
  <c r="AF20" i="1" s="1"/>
  <c r="AI20" i="1" s="1"/>
  <c r="AD19" i="1"/>
  <c r="AE19" i="1" s="1"/>
  <c r="AF19" i="1" s="1"/>
  <c r="AI19" i="1" s="1"/>
  <c r="AD18" i="1"/>
  <c r="AE18" i="1" s="1"/>
  <c r="AF18" i="1" s="1"/>
  <c r="AI18" i="1" s="1"/>
  <c r="AD17" i="1"/>
  <c r="AE17" i="1" s="1"/>
  <c r="AF17" i="1" s="1"/>
  <c r="AI17" i="1" s="1"/>
  <c r="AD16" i="1"/>
  <c r="AE16" i="1" s="1"/>
  <c r="AF16" i="1" s="1"/>
  <c r="AI16" i="1" s="1"/>
  <c r="AD15" i="1"/>
  <c r="AE15" i="1" s="1"/>
  <c r="AF15" i="1" s="1"/>
  <c r="AI15" i="1" s="1"/>
  <c r="AE14" i="1"/>
  <c r="AF14" i="1" s="1"/>
  <c r="AI14" i="1" s="1"/>
  <c r="AD14" i="1"/>
  <c r="AD13" i="1"/>
  <c r="AE13" i="1" s="1"/>
  <c r="AF13" i="1" s="1"/>
  <c r="AI13" i="1" s="1"/>
  <c r="AE12" i="1"/>
  <c r="AF12" i="1" s="1"/>
  <c r="AI12" i="1" s="1"/>
  <c r="AD12" i="1"/>
  <c r="AD11" i="1"/>
  <c r="AE11" i="1" s="1"/>
  <c r="AF11" i="1" s="1"/>
  <c r="AI11" i="1" s="1"/>
  <c r="AD10" i="1"/>
  <c r="AE10" i="1" s="1"/>
  <c r="AF10" i="1" s="1"/>
  <c r="AI10" i="1" s="1"/>
  <c r="AD9" i="1"/>
  <c r="AE9" i="1" s="1"/>
  <c r="AF9" i="1" s="1"/>
  <c r="AI9" i="1" s="1"/>
  <c r="AD8" i="1"/>
  <c r="AE8" i="1" s="1"/>
  <c r="AF8" i="1" s="1"/>
  <c r="AI8" i="1" s="1"/>
  <c r="AD7" i="1"/>
  <c r="AE7" i="1" s="1"/>
  <c r="AF7" i="1" s="1"/>
  <c r="AI7" i="1" s="1"/>
  <c r="AE6" i="1"/>
  <c r="AF6" i="1" s="1"/>
  <c r="AI6" i="1" s="1"/>
  <c r="AD6" i="1"/>
  <c r="AD5" i="1"/>
  <c r="AE5" i="1" s="1"/>
  <c r="AF5" i="1" s="1"/>
  <c r="AI5" i="1" s="1"/>
  <c r="AD4" i="1"/>
  <c r="AD40" i="1" s="1"/>
  <c r="B3" i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U3" i="1" s="1"/>
  <c r="AC3" i="1" s="1"/>
  <c r="AD3" i="1" s="1"/>
  <c r="AF3" i="1" s="1"/>
  <c r="AJ3" i="1" s="1"/>
  <c r="AL3" i="1" s="1"/>
  <c r="AM3" i="1" s="1"/>
  <c r="AT3" i="1" s="1"/>
  <c r="AN3" i="1" s="1"/>
  <c r="AO3" i="1" s="1"/>
  <c r="AP3" i="1" s="1"/>
  <c r="AR1" i="1"/>
  <c r="AE4" i="1" l="1"/>
  <c r="AF4" i="1" s="1"/>
  <c r="AF40" i="1"/>
  <c r="AI4" i="1"/>
  <c r="AI40" i="1" s="1"/>
  <c r="AE40" i="1"/>
</calcChain>
</file>

<file path=xl/sharedStrings.xml><?xml version="1.0" encoding="utf-8"?>
<sst xmlns="http://schemas.openxmlformats.org/spreadsheetml/2006/main" count="922" uniqueCount="216">
  <si>
    <t>Спецификация. Поставка задвижек высокого давления DN 125, DN 500  для сооружения энергоблоков №1 и №2 Курской АЭС</t>
  </si>
  <si>
    <t>№ п/п</t>
  </si>
  <si>
    <t>Идентификатор</t>
  </si>
  <si>
    <t>Маркировка арматуры</t>
  </si>
  <si>
    <t>Наименование</t>
  </si>
  <si>
    <t>Тип</t>
  </si>
  <si>
    <t>Класс и группа безопас-ности изделия по НП-68-05</t>
  </si>
  <si>
    <t>Категория ОК</t>
  </si>
  <si>
    <t>Оборудование/Материалы</t>
  </si>
  <si>
    <t>DN(арматуры), мм</t>
  </si>
  <si>
    <t>Pp (арматура АЭС), Pу (общепром. арматура), МПа</t>
  </si>
  <si>
    <t>Tp(арматуры), °С</t>
  </si>
  <si>
    <t>Рабочая среда</t>
  </si>
  <si>
    <t>Kv,м3/ч(для регулиру-ющих клапанов)</t>
  </si>
  <si>
    <t>Масса,кг</t>
  </si>
  <si>
    <t>Способ управления</t>
  </si>
  <si>
    <t>Тип электропривода</t>
  </si>
  <si>
    <t>Мощность электро-двигателя, кВт</t>
  </si>
  <si>
    <t>Материал корпуса арматуры</t>
  </si>
  <si>
    <t>Способ присоединения</t>
  </si>
  <si>
    <t>ТУ</t>
  </si>
  <si>
    <t>ИТТ</t>
  </si>
  <si>
    <t>Смета №</t>
  </si>
  <si>
    <t>Номер чертежа</t>
  </si>
  <si>
    <t>Позиция по спецификации чертежа</t>
  </si>
  <si>
    <t>Номер з/сп</t>
  </si>
  <si>
    <t>Класс и группа трубопровода</t>
  </si>
  <si>
    <t>Категория сейсмостойкос-ти трубопровода</t>
  </si>
  <si>
    <t>Количество, шт</t>
  </si>
  <si>
    <t>Цена за ед., без НДС, руб.</t>
  </si>
  <si>
    <t>Сумма без НДС, руб.</t>
  </si>
  <si>
    <t>Сумма НДС, руб.</t>
  </si>
  <si>
    <t>Сумма с НДС, руб.</t>
  </si>
  <si>
    <t>Дата выплаты авансового платежа</t>
  </si>
  <si>
    <r>
      <rPr>
        <b/>
        <sz val="12"/>
        <rFont val="Times New Roman"/>
        <family val="1"/>
        <charset val="204"/>
      </rPr>
      <t>Размер авансового платежа</t>
    </r>
    <r>
      <rPr>
        <i/>
        <sz val="12"/>
        <rFont val="Times New Roman"/>
        <family val="1"/>
        <charset val="204"/>
      </rPr>
      <t xml:space="preserve"> (30% от стоимости Оборудования по соответствующей позиции)</t>
    </r>
  </si>
  <si>
    <t>Размер авансового платежа руб., в т.ч. НДС</t>
  </si>
  <si>
    <t>Объект проектирования</t>
  </si>
  <si>
    <t>Завод-изготовитель</t>
  </si>
  <si>
    <t>Страна происхождения</t>
  </si>
  <si>
    <t>Примечание</t>
  </si>
  <si>
    <t>Срок поставки</t>
  </si>
  <si>
    <t>Разработчик РД</t>
  </si>
  <si>
    <t>Код ЕОС НСИ (GID)</t>
  </si>
  <si>
    <t>задание</t>
  </si>
  <si>
    <t>ДЕЛЕНИЕ</t>
  </si>
  <si>
    <t>Срок закл. договора</t>
  </si>
  <si>
    <t>Стоимость изделия в ценах 2000 года, руб.</t>
  </si>
  <si>
    <t>1</t>
  </si>
  <si>
    <t>2.ИСУП.5872275</t>
  </si>
  <si>
    <t>11LAB80AA002</t>
  </si>
  <si>
    <t>Задвижка</t>
  </si>
  <si>
    <t>ЗД30-500-120-250-Э/П-Н с электроприводом Э/П</t>
  </si>
  <si>
    <t>2BIIIa</t>
  </si>
  <si>
    <t>QA2</t>
  </si>
  <si>
    <t xml:space="preserve">оборудование_x000D_
</t>
  </si>
  <si>
    <t>питательная вода</t>
  </si>
  <si>
    <t xml:space="preserve">Электропривод </t>
  </si>
  <si>
    <t>9,5</t>
  </si>
  <si>
    <t>легированная сталь</t>
  </si>
  <si>
    <t>под приварку</t>
  </si>
  <si>
    <t>ТУ 37-025-70262486-2008</t>
  </si>
  <si>
    <t xml:space="preserve">KUR-РАА0001; KUR-PAA0001_B01_KZ_03 </t>
  </si>
  <si>
    <t>10UJA-MCA0011</t>
  </si>
  <si>
    <t>KUR_1174316</t>
  </si>
  <si>
    <t>2НЗЛ</t>
  </si>
  <si>
    <t>I</t>
  </si>
  <si>
    <t>Реакторное здание  (10UJA)</t>
  </si>
  <si>
    <t>10UJE; tсраб=150 s; Inom=20.5 A.  tсраб=150 s; Inom=20.5 A; 1. 508х25 -типоразмер присоединяемой трубы; 2. Др=464,8 мм; 3. патрубки соосны; 4. Материал корпуса - сталь 15Х1М1Ф;  5. Нагрузки принять по НП-068-05 в соответствии с  DN, параметрами и материалом; 6. строительная длина-не более 1200 мм; 7.  Демонтажный размер - не более 4228 мм;       8. Тип разделки кромок- 1-25-2(С-25-1)</t>
  </si>
  <si>
    <t>АЭП;БКП-1;Ооб</t>
  </si>
  <si>
    <t>ЗЗ № 2018-105 от 01.02.2018</t>
  </si>
  <si>
    <t>Февраль К005 Задвижки ВД DN 125,DN 500</t>
  </si>
  <si>
    <t>2</t>
  </si>
  <si>
    <t>2.ИСУП.5875100</t>
  </si>
  <si>
    <t>11JNB13AA001</t>
  </si>
  <si>
    <t>ЗД30-125-110-300-Э/О-Н с электроприводом Э/О</t>
  </si>
  <si>
    <t>2BIIa</t>
  </si>
  <si>
    <t>Основной конденсат 2 конт</t>
  </si>
  <si>
    <t>4,25</t>
  </si>
  <si>
    <t>нж</t>
  </si>
  <si>
    <t>ЛСР 02-01.1-29Т</t>
  </si>
  <si>
    <t>KUR_1174306</t>
  </si>
  <si>
    <t>2ЗЛ</t>
  </si>
  <si>
    <t>Реакторное здание  (10UJA); код помещения 10UJA24R007</t>
  </si>
  <si>
    <t>tсраб=30 s; Inom=10.5 A; Коэф. гидр. сопр.: 0.3; 1. 139,7х8 -типоразмер присоединяемой трубы; 2. Др=126,3 мм; 3. патрубки соосны; 4. Материал корпуса - нж; 5. Нагрузки принять по НП-068-05 в соответствии с  DN, параметрами и материалом;                                                                   5. строительная длина-не более 400 мм; 6.  Демонтажный размер - не более 1810 мм; 7. Тип разделки кромок- 1-25-1(С-42)</t>
  </si>
  <si>
    <t>3</t>
  </si>
  <si>
    <t>2.ИСУП.5875101</t>
  </si>
  <si>
    <t>11JNB21AA001</t>
  </si>
  <si>
    <t>Реакторное здание  (10UJA); код помещения 10UJA24R001</t>
  </si>
  <si>
    <t>4</t>
  </si>
  <si>
    <t>2.ИСУП.5875102</t>
  </si>
  <si>
    <t>12JNB41AA001</t>
  </si>
  <si>
    <t>Реакторное здание  (10UJA); код помещения 10UJA24R006</t>
  </si>
  <si>
    <t>5</t>
  </si>
  <si>
    <t>2.ИСУП.5875103</t>
  </si>
  <si>
    <t>12JNB33AA001</t>
  </si>
  <si>
    <t>Реакторное здание  (10UJA); код помещения 10UJA24R002</t>
  </si>
  <si>
    <t>6</t>
  </si>
  <si>
    <t>2.ИСУП.5875104</t>
  </si>
  <si>
    <t>11JNB13AA003</t>
  </si>
  <si>
    <t>7</t>
  </si>
  <si>
    <t>2.ИСУП.5875105</t>
  </si>
  <si>
    <t>12JNB33AA003</t>
  </si>
  <si>
    <t>8</t>
  </si>
  <si>
    <t>2.ИСУП.5875106</t>
  </si>
  <si>
    <t>12JNB41AA003</t>
  </si>
  <si>
    <t>9</t>
  </si>
  <si>
    <t>2.ИСУП.5875107</t>
  </si>
  <si>
    <t>11JNB21AA003</t>
  </si>
  <si>
    <t>10</t>
  </si>
  <si>
    <t>2.ИСУП.5875110</t>
  </si>
  <si>
    <t>11JNB11AA001</t>
  </si>
  <si>
    <t>ЗД30-125-110-300-Э/П-Н с электроприводом Э/П</t>
  </si>
  <si>
    <t>KUR_1174289</t>
  </si>
  <si>
    <t>10UKA; tсраб=30 s; Inom=10.5 A; Коэф. гидр. сопр.: 0.3; 1. 139,7х8 -типоразмер присоединяемой трубы;  2. Др=126,3 мм;  3. патрубки соосны; 4. Материал корпуса - нж;  5. Нагрузки принять по НП-068-05 в соответствии с  DN, параметрами и материалом; 5. строительная длина-не более 400 мм. 6 Демонтажный размер - не более 1810 мм; 7. Тип разделки кромок- 1-25-1(С-42)</t>
  </si>
  <si>
    <t>11</t>
  </si>
  <si>
    <t>2.ИСУП.5875111</t>
  </si>
  <si>
    <t>12JNB31AA001</t>
  </si>
  <si>
    <t>10UKA; tсраб=30 s; Inom=10.5 A; Коэф. гидр. сопр.: 0.3; 1. 139,7х8 -типоразмер присоединяемой трубы; 2. Др=126,3 мм; 3. патрубки соосны; 4. Материал корпуса - нж;  5. Нагрузки принять по НП-068-05 в соответствии с  DN, параметрами и материалом; 6. строительная длина-не более 400 мм. 7 Демонтажный размер - не более 1810 мм; 8. Тип разделки кромок- 1-25-1(С-42)</t>
  </si>
  <si>
    <t>12</t>
  </si>
  <si>
    <t>2.ИСУП.5872299</t>
  </si>
  <si>
    <t>11LAB90AA002</t>
  </si>
  <si>
    <t>13</t>
  </si>
  <si>
    <t>2.ИСУП.5872271</t>
  </si>
  <si>
    <t>11LAB60AA002</t>
  </si>
  <si>
    <t>14</t>
  </si>
  <si>
    <t>2.ИСУП.5872272</t>
  </si>
  <si>
    <t>11LAB70AA002</t>
  </si>
  <si>
    <t>15</t>
  </si>
  <si>
    <t>2.ИСУП.5872273</t>
  </si>
  <si>
    <t>12LAB90AA003</t>
  </si>
  <si>
    <t>16</t>
  </si>
  <si>
    <t>2.ИСУП.5872274</t>
  </si>
  <si>
    <t>12LAB60AA003</t>
  </si>
  <si>
    <t>17</t>
  </si>
  <si>
    <t>2.ИСУП.5872276</t>
  </si>
  <si>
    <t>12LAB80AA003</t>
  </si>
  <si>
    <t>18</t>
  </si>
  <si>
    <t>2.ИСУП.5872277</t>
  </si>
  <si>
    <t>12LAB70AA003</t>
  </si>
  <si>
    <t>19</t>
  </si>
  <si>
    <t>2.ИСУП.5882600</t>
  </si>
  <si>
    <t>21LAB90AA002</t>
  </si>
  <si>
    <t>20UJA-MCA0011</t>
  </si>
  <si>
    <t>KUR_1165347</t>
  </si>
  <si>
    <t>Реакторное здание (20UJA)</t>
  </si>
  <si>
    <t xml:space="preserve">20UJE; tсраб=150 s; Inom=20.5 A;1. 508х25 -типоразмер присоединяемой трубы; 2. Др=464,8 мм; 3. патрубки соосны;  4. Материал корпуса - сталь 15Х1М1Ф; 5. Нагрузки принять по НП-068-05 в соответствии с  DN, параметрами и материалом;                                                                          6. строительная длина-не более 1200 мм; 7.  Демонтажный размер - не более 4228 мм; 8. Тип разделки кромок- 1-25-2(С-25-1) </t>
  </si>
  <si>
    <t>ЗЗ № 2018-106 от 01.02.2018</t>
  </si>
  <si>
    <t>20</t>
  </si>
  <si>
    <t>2.ИСУП.5882572</t>
  </si>
  <si>
    <t>21LAB70AA002</t>
  </si>
  <si>
    <t>21</t>
  </si>
  <si>
    <t>2.ИСУП.5882573</t>
  </si>
  <si>
    <t>22LAB90AA003</t>
  </si>
  <si>
    <t>22</t>
  </si>
  <si>
    <t>2.ИСУП.5882574</t>
  </si>
  <si>
    <t>21LAB60AA002</t>
  </si>
  <si>
    <t>23</t>
  </si>
  <si>
    <t>2.ИСУП.5882575</t>
  </si>
  <si>
    <t>22LAB80AA003</t>
  </si>
  <si>
    <t>24</t>
  </si>
  <si>
    <t>2.ИСУП.5882576</t>
  </si>
  <si>
    <t>21LAB80AA002</t>
  </si>
  <si>
    <t>25</t>
  </si>
  <si>
    <t>2.ИСУП.5882577</t>
  </si>
  <si>
    <t>22LAB60AA003</t>
  </si>
  <si>
    <t>26</t>
  </si>
  <si>
    <t>2.ИСУП.5882578</t>
  </si>
  <si>
    <t>22LAB70AA003</t>
  </si>
  <si>
    <t>27</t>
  </si>
  <si>
    <t>2.ИСУП.5884107</t>
  </si>
  <si>
    <t>22JNB41AA001</t>
  </si>
  <si>
    <t>ЛСР 02-01.2-29Т</t>
  </si>
  <si>
    <t>Реакторное здание (20UJA); код помещения 20UJA24R006</t>
  </si>
  <si>
    <t>28</t>
  </si>
  <si>
    <t>2.ИСУП.5884108</t>
  </si>
  <si>
    <t>22JNB33AA001</t>
  </si>
  <si>
    <t>Реакторное здание (20UJA); код помещения 20UJA24R002</t>
  </si>
  <si>
    <t>29</t>
  </si>
  <si>
    <t>2.ИСУП.5884109</t>
  </si>
  <si>
    <t>21JNB13AA001</t>
  </si>
  <si>
    <t>Реакторное здание (20UJA); код помещения 20UJA24R007</t>
  </si>
  <si>
    <t>30</t>
  </si>
  <si>
    <t>2.ИСУП.5884110</t>
  </si>
  <si>
    <t>21JNB21AA001</t>
  </si>
  <si>
    <t>Реакторное здание (20UJA); код помещения 20UJA24R001</t>
  </si>
  <si>
    <t>31</t>
  </si>
  <si>
    <t>2.ИСУП.5884111</t>
  </si>
  <si>
    <t>22JNB33AA003</t>
  </si>
  <si>
    <t>32</t>
  </si>
  <si>
    <t>2.ИСУП.5884112</t>
  </si>
  <si>
    <t>22JNB41AA003</t>
  </si>
  <si>
    <t>33</t>
  </si>
  <si>
    <t>2.ИСУП.5884113</t>
  </si>
  <si>
    <t>21JNB21AA003</t>
  </si>
  <si>
    <t>34</t>
  </si>
  <si>
    <t>2.ИСУП.5884114</t>
  </si>
  <si>
    <t>21JNB13AA003</t>
  </si>
  <si>
    <t>35</t>
  </si>
  <si>
    <t>2.ИСУП.5884117</t>
  </si>
  <si>
    <t>22JNB31AA001</t>
  </si>
  <si>
    <t>KUR_1198817</t>
  </si>
  <si>
    <t>20UKA; tсраб=30 s; Inom=10.5 A; Коэф. гидр. сопр.: 0.3; _x000D_
1. 139,7х8 -типоразмер присоединяемой трубы;   _x000D_
2. Др=126,3 мм;                                                                        3. патрубки соосны;                         _x000D_
4. Материал корпуса - нж;  5. Нагрузки принять по НП-068-05 в соответствии с  DN, параметрами и материалом; 6. строительная длина-не более 400 мм. 7 Демонтажный размер - не более 1810 мм; 8. Тип разделки кромок- 1-25-1(С-42)</t>
  </si>
  <si>
    <t>36</t>
  </si>
  <si>
    <t>2.ИСУП.5884118</t>
  </si>
  <si>
    <t>21JNB11AA001</t>
  </si>
  <si>
    <t>ИТОГО:</t>
  </si>
  <si>
    <t>От Поставщика</t>
  </si>
  <si>
    <t>ПРИМЕЧАНИЯ,</t>
  </si>
  <si>
    <t xml:space="preserve">1) Условные обозначения для привода (э/о и э/п), указанные в графе «Тип»:
</t>
  </si>
  <si>
    <t xml:space="preserve">«э/о - от электропривода (исполнение для гермозоны); э/п - от электропровода (исполнение для обслуживаемых помещений). </t>
  </si>
  <si>
    <t xml:space="preserve">При этом марка привода определяется поставщиком в соответствии с ИТТ, извещением к ИТТ  и предложенным типом арматуры;
</t>
  </si>
  <si>
    <t>2) Требования к техническим параметрам, о которых в ИТТ прописано «указаны в конкурсной спецификации»  и  при этом отсутствующим в спецификации, являются необязательными».</t>
  </si>
  <si>
    <t xml:space="preserve">3) Относительно интервала значений параметров в закупочной спецификации
</t>
  </si>
  <si>
    <t xml:space="preserve">3.1  относительно массогабаритных размеров и времени срабатывания: 
</t>
  </si>
  <si>
    <t>«При отсутствии в графе «Примечание» спецификации явно указанных требований по интервалу массогабаритных значений, массогабаритные параметры арматуры (кроме размеров по разделке кромок) и время срабатывания указаны в спецификации как предельно допустимые (не более);</t>
  </si>
  <si>
    <t>3.2 относительно мощности электродвигателя: «Значения мощности электродвигателя в закупочной спецификации указаны по прототипу, требования определяются п.3.11.1 ИТТ KUR PAA-0001».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</si>
</sst>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1" x14ac:knownFonts="1">
    <font>
      <sz val="10"/>
      <name val="Arial Cyr"/>
      <charset val="204"/>
    </font>
    <font>
      <sz val="10"/>
      <name val="Arial Cyr"/>
      <charset val="204"/>
    </font>
    <font>
      <sz val="18"/>
      <name val="Arial Cyr"/>
      <charset val="204"/>
    </font>
    <font>
      <b/>
      <sz val="20"/>
      <color rgb="FFFF0000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0"/>
      <name val="Arial Cyr"/>
      <family val="2"/>
      <charset val="204"/>
    </font>
    <font>
      <sz val="16"/>
      <name val="Arial Cyr"/>
      <charset val="204"/>
    </font>
    <font>
      <sz val="10"/>
      <name val="Helv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5" fillId="0" borderId="0"/>
    <xf numFmtId="0" fontId="1" fillId="0" borderId="0"/>
    <xf numFmtId="0" fontId="10" fillId="0" borderId="0"/>
  </cellStyleXfs>
  <cellXfs count="62">
    <xf numFmtId="0" fontId="0" fillId="0" borderId="0" xfId="0"/>
    <xf numFmtId="0" fontId="2" fillId="0" borderId="1" xfId="0" applyFont="1" applyBorder="1" applyAlignment="1"/>
    <xf numFmtId="0" fontId="0" fillId="0" borderId="1" xfId="0" applyBorder="1" applyAlignment="1"/>
    <xf numFmtId="0" fontId="3" fillId="0" borderId="0" xfId="0" applyFont="1"/>
    <xf numFmtId="49" fontId="4" fillId="0" borderId="2" xfId="0" applyNumberFormat="1" applyFont="1" applyFill="1" applyBorder="1" applyAlignment="1">
      <alignment horizontal="center" vertical="center" textRotation="90" wrapText="1"/>
    </xf>
    <xf numFmtId="164" fontId="8" fillId="0" borderId="2" xfId="0" applyNumberFormat="1" applyFont="1" applyFill="1" applyBorder="1" applyAlignment="1">
      <alignment horizontal="center" vertical="center" textRotation="90" wrapText="1"/>
    </xf>
    <xf numFmtId="49" fontId="4" fillId="0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 wrapText="1"/>
    </xf>
    <xf numFmtId="1" fontId="0" fillId="0" borderId="4" xfId="0" applyNumberFormat="1" applyBorder="1" applyAlignment="1">
      <alignment vertical="center" wrapText="1"/>
    </xf>
    <xf numFmtId="1" fontId="1" fillId="0" borderId="4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1" fontId="1" fillId="0" borderId="4" xfId="0" applyNumberFormat="1" applyFont="1" applyFill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center" vertical="center" wrapText="1"/>
    </xf>
    <xf numFmtId="4" fontId="1" fillId="0" borderId="4" xfId="0" applyNumberFormat="1" applyFont="1" applyFill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0" fontId="0" fillId="0" borderId="4" xfId="0" applyNumberFormat="1" applyBorder="1" applyAlignment="1">
      <alignment horizontal="left" vertical="top" wrapText="1"/>
    </xf>
    <xf numFmtId="49" fontId="1" fillId="0" borderId="4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vertical="top"/>
    </xf>
    <xf numFmtId="1" fontId="0" fillId="0" borderId="5" xfId="0" applyNumberFormat="1" applyBorder="1" applyAlignment="1">
      <alignment vertical="center" wrapText="1"/>
    </xf>
    <xf numFmtId="1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1" fontId="1" fillId="0" borderId="5" xfId="0" applyNumberFormat="1" applyFont="1" applyFill="1" applyBorder="1" applyAlignment="1">
      <alignment horizontal="center" vertical="center" wrapText="1"/>
    </xf>
    <xf numFmtId="4" fontId="1" fillId="0" borderId="5" xfId="0" applyNumberFormat="1" applyFont="1" applyBorder="1" applyAlignment="1">
      <alignment horizontal="center" vertical="center" wrapText="1"/>
    </xf>
    <xf numFmtId="14" fontId="1" fillId="0" borderId="5" xfId="0" applyNumberFormat="1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 wrapText="1"/>
    </xf>
    <xf numFmtId="0" fontId="0" fillId="0" borderId="0" xfId="0" applyNumberFormat="1" applyAlignment="1">
      <alignment wrapText="1"/>
    </xf>
    <xf numFmtId="49" fontId="1" fillId="0" borderId="0" xfId="0" applyNumberFormat="1" applyFont="1" applyBorder="1" applyAlignment="1">
      <alignment horizontal="left" vertical="center"/>
    </xf>
    <xf numFmtId="0" fontId="9" fillId="0" borderId="0" xfId="0" applyNumberFormat="1" applyFont="1" applyBorder="1" applyAlignment="1">
      <alignment horizontal="right" vertical="center"/>
    </xf>
    <xf numFmtId="2" fontId="1" fillId="0" borderId="1" xfId="0" applyNumberFormat="1" applyFont="1" applyBorder="1" applyAlignment="1">
      <alignment horizontal="center" vertical="center" wrapText="1"/>
    </xf>
    <xf numFmtId="49" fontId="0" fillId="0" borderId="0" xfId="0" applyNumberFormat="1" applyFont="1" applyBorder="1" applyAlignment="1">
      <alignment horizontal="left" vertical="center"/>
    </xf>
    <xf numFmtId="0" fontId="1" fillId="0" borderId="0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49" fontId="4" fillId="0" borderId="6" xfId="0" applyNumberFormat="1" applyFont="1" applyFill="1" applyBorder="1" applyAlignment="1">
      <alignment horizontal="center" vertical="center" wrapText="1"/>
    </xf>
    <xf numFmtId="49" fontId="0" fillId="0" borderId="7" xfId="0" applyNumberFormat="1" applyFont="1" applyBorder="1" applyAlignment="1">
      <alignment horizontal="center" vertical="center" wrapText="1"/>
    </xf>
    <xf numFmtId="49" fontId="0" fillId="0" borderId="8" xfId="0" applyNumberFormat="1" applyFont="1" applyBorder="1" applyAlignment="1">
      <alignment horizontal="center" vertical="center" wrapText="1"/>
    </xf>
    <xf numFmtId="49" fontId="4" fillId="0" borderId="9" xfId="0" applyNumberFormat="1" applyFont="1" applyFill="1" applyBorder="1" applyAlignment="1">
      <alignment horizontal="center" vertical="center" textRotation="90" wrapText="1"/>
    </xf>
    <xf numFmtId="49" fontId="4" fillId="0" borderId="10" xfId="0" applyNumberFormat="1" applyFont="1" applyFill="1" applyBorder="1" applyAlignment="1">
      <alignment horizontal="center" vertical="center" textRotation="90" wrapText="1"/>
    </xf>
    <xf numFmtId="0" fontId="4" fillId="0" borderId="10" xfId="0" applyFont="1" applyFill="1" applyBorder="1" applyAlignment="1">
      <alignment horizontal="center" vertical="center" textRotation="90" wrapText="1"/>
    </xf>
    <xf numFmtId="0" fontId="4" fillId="0" borderId="10" xfId="1" applyFont="1" applyFill="1" applyBorder="1" applyAlignment="1">
      <alignment horizontal="center" vertical="center" textRotation="90" wrapText="1"/>
    </xf>
    <xf numFmtId="2" fontId="4" fillId="0" borderId="10" xfId="0" applyNumberFormat="1" applyFont="1" applyFill="1" applyBorder="1" applyAlignment="1">
      <alignment horizontal="center" vertical="center" textRotation="90" wrapText="1"/>
    </xf>
    <xf numFmtId="0" fontId="4" fillId="0" borderId="11" xfId="0" applyFont="1" applyFill="1" applyBorder="1" applyAlignment="1">
      <alignment horizontal="center" vertical="center" textRotation="90" wrapText="1"/>
    </xf>
    <xf numFmtId="0" fontId="4" fillId="0" borderId="9" xfId="0" applyFont="1" applyFill="1" applyBorder="1" applyAlignment="1">
      <alignment horizontal="center" vertical="center" textRotation="90" wrapText="1"/>
    </xf>
    <xf numFmtId="49" fontId="4" fillId="0" borderId="10" xfId="2" applyNumberFormat="1" applyFont="1" applyFill="1" applyBorder="1" applyAlignment="1">
      <alignment horizontal="center" vertical="center" textRotation="90" wrapText="1"/>
    </xf>
    <xf numFmtId="164" fontId="6" fillId="0" borderId="10" xfId="0" applyNumberFormat="1" applyFont="1" applyFill="1" applyBorder="1" applyAlignment="1">
      <alignment horizontal="center" vertical="center" wrapText="1"/>
    </xf>
    <xf numFmtId="164" fontId="7" fillId="0" borderId="10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Fill="1" applyBorder="1" applyAlignment="1">
      <alignment horizontal="center" vertical="center" textRotation="90" wrapText="1"/>
    </xf>
    <xf numFmtId="164" fontId="8" fillId="0" borderId="10" xfId="0" applyNumberFormat="1" applyFont="1" applyFill="1" applyBorder="1" applyAlignment="1">
      <alignment horizontal="center" vertical="center" textRotation="90" wrapText="1"/>
    </xf>
    <xf numFmtId="49" fontId="4" fillId="2" borderId="10" xfId="0" applyNumberFormat="1" applyFont="1" applyFill="1" applyBorder="1" applyAlignment="1">
      <alignment horizontal="center" vertical="center" textRotation="90" wrapText="1"/>
    </xf>
  </cellXfs>
  <cellStyles count="5">
    <cellStyle name="Обычный" xfId="0" builtinId="0"/>
    <cellStyle name="Обычный 2" xfId="3"/>
    <cellStyle name="Обычный_Атоммашэкспорт" xfId="1"/>
    <cellStyle name="Обычный_СПЛАВ" xfId="2"/>
    <cellStyle name="Стиль 1" xfId="4"/>
  </cellStyles>
  <dxfs count="47"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numFmt numFmtId="0" formatCode="General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numFmt numFmtId="1" formatCode="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0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2:AR39" totalsRowShown="0" headerRowDxfId="46" headerRowBorderDxfId="45" tableBorderDxfId="44">
  <autoFilter ref="A2:AR39"/>
  <tableColumns count="44">
    <tableColumn id="1" name="№ п/п" dataDxfId="43"/>
    <tableColumn id="2" name="Идентификатор" dataDxfId="42"/>
    <tableColumn id="3" name="Маркировка арматуры" dataDxfId="41"/>
    <tableColumn id="4" name="Наименование" dataDxfId="40"/>
    <tableColumn id="5" name="Тип" dataDxfId="39"/>
    <tableColumn id="6" name="Класс и группа безопас-ности изделия по НП-68-05" dataDxfId="38"/>
    <tableColumn id="7" name="Категория ОК" dataDxfId="37"/>
    <tableColumn id="8" name="Оборудование/Материалы" dataDxfId="36"/>
    <tableColumn id="9" name="DN(арматуры), мм" dataDxfId="35"/>
    <tableColumn id="10" name="Pp (арматура АЭС), Pу (общепром. арматура), МПа" dataDxfId="34"/>
    <tableColumn id="11" name="Tp(арматуры), °С" dataDxfId="33"/>
    <tableColumn id="12" name="Рабочая среда" dataDxfId="32"/>
    <tableColumn id="13" name="Kv,м3/ч(для регулиру-ющих клапанов)" dataDxfId="31"/>
    <tableColumn id="14" name="Масса,кг" dataDxfId="30"/>
    <tableColumn id="15" name="Способ управления" dataDxfId="29"/>
    <tableColumn id="16" name="Тип электропривода" dataDxfId="28"/>
    <tableColumn id="17" name="Мощность электро-двигателя, кВт" dataDxfId="27"/>
    <tableColumn id="18" name="Материал корпуса арматуры" dataDxfId="26"/>
    <tableColumn id="19" name="Способ присоединения" dataDxfId="25"/>
    <tableColumn id="20" name="ТУ" dataDxfId="24"/>
    <tableColumn id="21" name="ИТТ" dataDxfId="23"/>
    <tableColumn id="22" name="Смета №" dataDxfId="22"/>
    <tableColumn id="23" name="Номер чертежа" dataDxfId="21"/>
    <tableColumn id="24" name="Позиция по спецификации чертежа" dataDxfId="20"/>
    <tableColumn id="25" name="Номер з/сп" dataDxfId="19"/>
    <tableColumn id="26" name="Класс и группа трубопровода" dataDxfId="18"/>
    <tableColumn id="27" name="Категория сейсмостойкос-ти трубопровода" dataDxfId="17"/>
    <tableColumn id="28" name="Количество, шт" dataDxfId="16"/>
    <tableColumn id="29" name="Цена за ед., без НДС, руб." dataDxfId="15"/>
    <tableColumn id="30" name="Сумма без НДС, руб." dataDxfId="14">
      <calculatedColumnFormula>AC3*AB3</calculatedColumnFormula>
    </tableColumn>
    <tableColumn id="31" name="Сумма НДС, руб." dataDxfId="13">
      <calculatedColumnFormula>ROUND(AD3*0.18,2)</calculatedColumnFormula>
    </tableColumn>
    <tableColumn id="32" name="Сумма с НДС, руб." dataDxfId="12">
      <calculatedColumnFormula>AD3+AE3</calculatedColumnFormula>
    </tableColumn>
    <tableColumn id="33" name="Дата выплаты авансового платежа" dataDxfId="11"/>
    <tableColumn id="34" name="Размер авансового платежа (30% от стоимости Оборудования по соответствующей позиции)" dataDxfId="10"/>
    <tableColumn id="35" name="Размер авансового платежа руб., в т.ч. НДС" dataDxfId="9">
      <calculatedColumnFormula>AF3*AH3</calculatedColumnFormula>
    </tableColumn>
    <tableColumn id="36" name="Объект проектирования" dataDxfId="8"/>
    <tableColumn id="37" name="Завод-изготовитель" dataDxfId="7"/>
    <tableColumn id="38" name="Страна происхождения" dataDxfId="6"/>
    <tableColumn id="39" name="Примечание" dataDxfId="5"/>
    <tableColumn id="40" name="Срок поставки" dataDxfId="4"/>
    <tableColumn id="41" name="Разработчик РД" dataDxfId="3"/>
    <tableColumn id="42" name="Код ЕОС НСИ (GID)" dataDxfId="2"/>
    <tableColumn id="43" name="задание" dataDxfId="1"/>
    <tableColumn id="44" name="ДЕЛЕНИЕ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94"/>
  <sheetViews>
    <sheetView tabSelected="1" view="pageBreakPreview" zoomScale="75" zoomScaleNormal="100" zoomScaleSheetLayoutView="75" workbookViewId="0">
      <selection activeCell="A2" sqref="A2:AR39"/>
    </sheetView>
  </sheetViews>
  <sheetFormatPr defaultRowHeight="13.2" x14ac:dyDescent="0.25"/>
  <cols>
    <col min="1" max="1" width="8.5546875" style="42" customWidth="1"/>
    <col min="2" max="2" width="18.33203125" style="42" customWidth="1"/>
    <col min="3" max="3" width="25.21875" style="42" customWidth="1"/>
    <col min="4" max="4" width="21" style="42" customWidth="1"/>
    <col min="5" max="5" width="11.6640625" style="42" customWidth="1"/>
    <col min="6" max="6" width="52.44140625" style="43" customWidth="1"/>
    <col min="7" max="7" width="16.109375" style="43" customWidth="1"/>
    <col min="8" max="8" width="29.21875" style="43" customWidth="1"/>
    <col min="9" max="9" width="20.33203125" style="43" customWidth="1"/>
    <col min="10" max="10" width="52" style="43" customWidth="1"/>
    <col min="11" max="11" width="19.44140625" style="43" customWidth="1"/>
    <col min="12" max="12" width="17.77734375" style="43" customWidth="1"/>
    <col min="13" max="13" width="40.109375" style="43" customWidth="1"/>
    <col min="14" max="14" width="11.44140625" style="44" customWidth="1"/>
    <col min="15" max="15" width="22.33203125" style="43" customWidth="1"/>
    <col min="16" max="16" width="23.109375" style="43" customWidth="1"/>
    <col min="17" max="17" width="36" style="43" customWidth="1"/>
    <col min="18" max="18" width="31.21875" style="43" customWidth="1"/>
    <col min="19" max="19" width="25.88671875" style="43" customWidth="1"/>
    <col min="20" max="21" width="11.33203125" style="43" customWidth="1"/>
    <col min="22" max="22" width="11.5546875" style="43" customWidth="1"/>
    <col min="23" max="23" width="18.109375" style="43" customWidth="1"/>
    <col min="24" max="24" width="38.21875" style="43" customWidth="1"/>
    <col min="25" max="25" width="13.6640625" style="43" customWidth="1"/>
    <col min="26" max="26" width="31.88671875" style="43" customWidth="1"/>
    <col min="27" max="27" width="45" style="43" customWidth="1"/>
    <col min="28" max="28" width="17.88671875" style="43" customWidth="1"/>
    <col min="29" max="29" width="28.77734375" style="44" customWidth="1"/>
    <col min="30" max="30" width="23" style="44" customWidth="1"/>
    <col min="31" max="31" width="19" style="44" customWidth="1"/>
    <col min="32" max="32" width="20.5546875" style="44" customWidth="1"/>
    <col min="33" max="33" width="38.77734375" style="44" customWidth="1"/>
    <col min="34" max="34" width="76.109375" style="44" customWidth="1"/>
    <col min="35" max="35" width="47.6640625" style="44" customWidth="1"/>
    <col min="36" max="36" width="26.77734375" style="43" customWidth="1"/>
    <col min="37" max="37" width="22.5546875" style="43" customWidth="1"/>
    <col min="38" max="38" width="26.109375" style="43" customWidth="1"/>
    <col min="39" max="39" width="70" style="45" customWidth="1"/>
    <col min="40" max="40" width="17.21875" style="43" customWidth="1"/>
    <col min="41" max="41" width="19.109375" style="42" customWidth="1"/>
    <col min="42" max="42" width="20.88671875" customWidth="1"/>
    <col min="43" max="43" width="13" customWidth="1"/>
    <col min="44" max="44" width="21" customWidth="1"/>
    <col min="46" max="46" width="12.88671875" style="43" customWidth="1"/>
    <col min="47" max="47" width="19.6640625" style="44" customWidth="1"/>
  </cols>
  <sheetData>
    <row r="1" spans="1:47" ht="32.25" customHeight="1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R1" s="3">
        <f>SUBTOTAL(103,AB4:AB39)</f>
        <v>36</v>
      </c>
      <c r="AT1" s="2"/>
      <c r="AU1" s="2"/>
    </row>
    <row r="2" spans="1:47" ht="135" customHeight="1" x14ac:dyDescent="0.25">
      <c r="A2" s="49" t="s">
        <v>1</v>
      </c>
      <c r="B2" s="50" t="s">
        <v>2</v>
      </c>
      <c r="C2" s="51" t="s">
        <v>3</v>
      </c>
      <c r="D2" s="51" t="s">
        <v>4</v>
      </c>
      <c r="E2" s="51" t="s">
        <v>5</v>
      </c>
      <c r="F2" s="51" t="s">
        <v>6</v>
      </c>
      <c r="G2" s="51" t="s">
        <v>7</v>
      </c>
      <c r="H2" s="51" t="s">
        <v>8</v>
      </c>
      <c r="I2" s="50" t="s">
        <v>9</v>
      </c>
      <c r="J2" s="50" t="s">
        <v>10</v>
      </c>
      <c r="K2" s="51" t="s">
        <v>11</v>
      </c>
      <c r="L2" s="51" t="s">
        <v>12</v>
      </c>
      <c r="M2" s="52" t="s">
        <v>13</v>
      </c>
      <c r="N2" s="53" t="s">
        <v>14</v>
      </c>
      <c r="O2" s="51" t="s">
        <v>15</v>
      </c>
      <c r="P2" s="51" t="s">
        <v>16</v>
      </c>
      <c r="Q2" s="54" t="s">
        <v>17</v>
      </c>
      <c r="R2" s="51" t="s">
        <v>18</v>
      </c>
      <c r="S2" s="55" t="s">
        <v>19</v>
      </c>
      <c r="T2" s="55" t="s">
        <v>20</v>
      </c>
      <c r="U2" s="50" t="s">
        <v>21</v>
      </c>
      <c r="V2" s="51" t="s">
        <v>22</v>
      </c>
      <c r="W2" s="51" t="s">
        <v>23</v>
      </c>
      <c r="X2" s="51" t="s">
        <v>24</v>
      </c>
      <c r="Y2" s="51" t="s">
        <v>25</v>
      </c>
      <c r="Z2" s="51" t="s">
        <v>26</v>
      </c>
      <c r="AA2" s="51" t="s">
        <v>27</v>
      </c>
      <c r="AB2" s="51" t="s">
        <v>28</v>
      </c>
      <c r="AC2" s="56" t="s">
        <v>29</v>
      </c>
      <c r="AD2" s="56" t="s">
        <v>30</v>
      </c>
      <c r="AE2" s="56" t="s">
        <v>31</v>
      </c>
      <c r="AF2" s="56" t="s">
        <v>32</v>
      </c>
      <c r="AG2" s="57" t="s">
        <v>33</v>
      </c>
      <c r="AH2" s="58" t="s">
        <v>34</v>
      </c>
      <c r="AI2" s="57" t="s">
        <v>35</v>
      </c>
      <c r="AJ2" s="50" t="s">
        <v>36</v>
      </c>
      <c r="AK2" s="51" t="s">
        <v>37</v>
      </c>
      <c r="AL2" s="51" t="s">
        <v>38</v>
      </c>
      <c r="AM2" s="59" t="s">
        <v>39</v>
      </c>
      <c r="AN2" s="60" t="s">
        <v>40</v>
      </c>
      <c r="AO2" s="50" t="s">
        <v>41</v>
      </c>
      <c r="AP2" s="50" t="s">
        <v>42</v>
      </c>
      <c r="AQ2" s="50" t="s">
        <v>43</v>
      </c>
      <c r="AR2" s="61" t="s">
        <v>44</v>
      </c>
      <c r="AT2" s="5" t="s">
        <v>45</v>
      </c>
      <c r="AU2" s="4" t="s">
        <v>46</v>
      </c>
    </row>
    <row r="3" spans="1:47" ht="14.25" customHeight="1" x14ac:dyDescent="0.25">
      <c r="A3" s="46">
        <v>1</v>
      </c>
      <c r="B3" s="6">
        <f>A3+1</f>
        <v>2</v>
      </c>
      <c r="C3" s="6">
        <f t="shared" ref="C3:AP3" si="0">B3+1</f>
        <v>3</v>
      </c>
      <c r="D3" s="6">
        <f t="shared" si="0"/>
        <v>4</v>
      </c>
      <c r="E3" s="6">
        <f t="shared" si="0"/>
        <v>5</v>
      </c>
      <c r="F3" s="6">
        <f t="shared" si="0"/>
        <v>6</v>
      </c>
      <c r="G3" s="6">
        <f t="shared" si="0"/>
        <v>7</v>
      </c>
      <c r="H3" s="6">
        <f t="shared" si="0"/>
        <v>8</v>
      </c>
      <c r="I3" s="6">
        <f t="shared" si="0"/>
        <v>9</v>
      </c>
      <c r="J3" s="6">
        <f t="shared" si="0"/>
        <v>10</v>
      </c>
      <c r="K3" s="6">
        <f t="shared" si="0"/>
        <v>11</v>
      </c>
      <c r="L3" s="6">
        <f t="shared" si="0"/>
        <v>12</v>
      </c>
      <c r="M3" s="6">
        <f t="shared" si="0"/>
        <v>13</v>
      </c>
      <c r="N3" s="6">
        <f t="shared" si="0"/>
        <v>14</v>
      </c>
      <c r="O3" s="6">
        <f t="shared" si="0"/>
        <v>15</v>
      </c>
      <c r="P3" s="6">
        <f t="shared" si="0"/>
        <v>16</v>
      </c>
      <c r="Q3" s="6">
        <f t="shared" si="0"/>
        <v>17</v>
      </c>
      <c r="R3" s="6">
        <f t="shared" si="0"/>
        <v>18</v>
      </c>
      <c r="S3" s="6">
        <f t="shared" si="0"/>
        <v>19</v>
      </c>
      <c r="T3" s="6">
        <f t="shared" si="0"/>
        <v>20</v>
      </c>
      <c r="U3" s="6">
        <f t="shared" si="0"/>
        <v>21</v>
      </c>
      <c r="V3" s="6">
        <f t="shared" si="0"/>
        <v>22</v>
      </c>
      <c r="W3" s="6">
        <f t="shared" si="0"/>
        <v>23</v>
      </c>
      <c r="X3" s="6">
        <f t="shared" si="0"/>
        <v>24</v>
      </c>
      <c r="Y3" s="6">
        <f t="shared" si="0"/>
        <v>25</v>
      </c>
      <c r="Z3" s="6">
        <f t="shared" si="0"/>
        <v>26</v>
      </c>
      <c r="AA3" s="6">
        <f t="shared" si="0"/>
        <v>27</v>
      </c>
      <c r="AB3" s="6">
        <f t="shared" si="0"/>
        <v>28</v>
      </c>
      <c r="AC3" s="6">
        <f>AU3+1</f>
        <v>30</v>
      </c>
      <c r="AD3" s="6">
        <f t="shared" si="0"/>
        <v>31</v>
      </c>
      <c r="AE3" s="6"/>
      <c r="AF3" s="6">
        <f>AD3+1</f>
        <v>32</v>
      </c>
      <c r="AG3" s="6"/>
      <c r="AH3" s="6"/>
      <c r="AI3" s="6"/>
      <c r="AJ3" s="6">
        <f>AF3+1</f>
        <v>33</v>
      </c>
      <c r="AK3" s="6"/>
      <c r="AL3" s="6">
        <f>AJ3+1</f>
        <v>34</v>
      </c>
      <c r="AM3" s="6">
        <f t="shared" si="0"/>
        <v>35</v>
      </c>
      <c r="AN3" s="6">
        <f>AT3+1</f>
        <v>37</v>
      </c>
      <c r="AO3" s="6">
        <f t="shared" si="0"/>
        <v>38</v>
      </c>
      <c r="AP3" s="6">
        <f t="shared" si="0"/>
        <v>39</v>
      </c>
      <c r="AQ3" s="7"/>
      <c r="AT3" s="6">
        <f>AM3+1</f>
        <v>36</v>
      </c>
      <c r="AU3" s="6">
        <f>AB3+1</f>
        <v>29</v>
      </c>
    </row>
    <row r="4" spans="1:47" s="16" customFormat="1" ht="122.25" customHeight="1" x14ac:dyDescent="0.25">
      <c r="A4" s="47" t="s">
        <v>47</v>
      </c>
      <c r="B4" s="8" t="s">
        <v>48</v>
      </c>
      <c r="C4" s="9" t="s">
        <v>49</v>
      </c>
      <c r="D4" s="9" t="s">
        <v>50</v>
      </c>
      <c r="E4" s="9" t="s">
        <v>51</v>
      </c>
      <c r="F4" s="9" t="s">
        <v>52</v>
      </c>
      <c r="G4" s="9" t="s">
        <v>53</v>
      </c>
      <c r="H4" s="9" t="s">
        <v>54</v>
      </c>
      <c r="I4" s="9">
        <v>500</v>
      </c>
      <c r="J4" s="10">
        <v>13.5</v>
      </c>
      <c r="K4" s="9">
        <v>230</v>
      </c>
      <c r="L4" s="9" t="s">
        <v>55</v>
      </c>
      <c r="M4" s="9"/>
      <c r="N4" s="10">
        <v>4215</v>
      </c>
      <c r="O4" s="9" t="s">
        <v>56</v>
      </c>
      <c r="P4" s="9"/>
      <c r="Q4" s="9" t="s">
        <v>57</v>
      </c>
      <c r="R4" s="9" t="s">
        <v>58</v>
      </c>
      <c r="S4" s="9" t="s">
        <v>59</v>
      </c>
      <c r="T4" s="9" t="s">
        <v>60</v>
      </c>
      <c r="U4" s="11" t="s">
        <v>61</v>
      </c>
      <c r="V4" s="9" t="s">
        <v>62</v>
      </c>
      <c r="W4" s="12"/>
      <c r="X4" s="9"/>
      <c r="Y4" s="9" t="s">
        <v>63</v>
      </c>
      <c r="Z4" s="9" t="s">
        <v>64</v>
      </c>
      <c r="AA4" s="9" t="s">
        <v>65</v>
      </c>
      <c r="AB4" s="9">
        <v>1</v>
      </c>
      <c r="AC4" s="13">
        <v>0</v>
      </c>
      <c r="AD4" s="14">
        <f>AC4*AB4</f>
        <v>0</v>
      </c>
      <c r="AE4" s="14">
        <f>ROUND(AD4*0.18,2)</f>
        <v>0</v>
      </c>
      <c r="AF4" s="14">
        <f>AD4+AE4</f>
        <v>0</v>
      </c>
      <c r="AG4" s="15">
        <v>43434</v>
      </c>
      <c r="AH4" s="14">
        <v>0.3</v>
      </c>
      <c r="AI4" s="14">
        <f>AF4*AH4</f>
        <v>0</v>
      </c>
      <c r="AJ4" s="10" t="s">
        <v>66</v>
      </c>
      <c r="AK4" s="10"/>
      <c r="AM4" s="17" t="s">
        <v>67</v>
      </c>
      <c r="AN4" s="15">
        <v>43919</v>
      </c>
      <c r="AO4" s="18" t="s">
        <v>68</v>
      </c>
      <c r="AP4" s="19">
        <v>1037211</v>
      </c>
      <c r="AQ4" s="20" t="s">
        <v>69</v>
      </c>
      <c r="AR4" s="21" t="s">
        <v>70</v>
      </c>
      <c r="AT4" s="15">
        <v>43499</v>
      </c>
      <c r="AU4" s="10">
        <v>255172.19</v>
      </c>
    </row>
    <row r="5" spans="1:47" s="16" customFormat="1" ht="79.2" x14ac:dyDescent="0.25">
      <c r="A5" s="48" t="s">
        <v>71</v>
      </c>
      <c r="B5" s="22" t="s">
        <v>72</v>
      </c>
      <c r="C5" s="23" t="s">
        <v>73</v>
      </c>
      <c r="D5" s="23" t="s">
        <v>50</v>
      </c>
      <c r="E5" s="23" t="s">
        <v>74</v>
      </c>
      <c r="F5" s="23" t="s">
        <v>75</v>
      </c>
      <c r="G5" s="23" t="s">
        <v>53</v>
      </c>
      <c r="H5" s="23" t="s">
        <v>54</v>
      </c>
      <c r="I5" s="23">
        <v>125</v>
      </c>
      <c r="J5" s="24">
        <v>9.8000000000000007</v>
      </c>
      <c r="K5" s="23">
        <v>305</v>
      </c>
      <c r="L5" s="23" t="s">
        <v>76</v>
      </c>
      <c r="M5" s="23"/>
      <c r="N5" s="24">
        <v>455</v>
      </c>
      <c r="O5" s="23" t="s">
        <v>56</v>
      </c>
      <c r="P5" s="23"/>
      <c r="Q5" s="23" t="s">
        <v>77</v>
      </c>
      <c r="R5" s="23" t="s">
        <v>78</v>
      </c>
      <c r="S5" s="23" t="s">
        <v>59</v>
      </c>
      <c r="T5" s="23" t="s">
        <v>60</v>
      </c>
      <c r="U5" s="25" t="s">
        <v>61</v>
      </c>
      <c r="V5" s="23" t="s">
        <v>79</v>
      </c>
      <c r="W5" s="26"/>
      <c r="X5" s="23"/>
      <c r="Y5" s="23" t="s">
        <v>80</v>
      </c>
      <c r="Z5" s="23" t="s">
        <v>81</v>
      </c>
      <c r="AA5" s="23" t="s">
        <v>65</v>
      </c>
      <c r="AB5" s="23">
        <v>1</v>
      </c>
      <c r="AC5" s="27">
        <v>0</v>
      </c>
      <c r="AD5" s="14">
        <f t="shared" ref="AD5:AD39" si="1">AC5*AB5</f>
        <v>0</v>
      </c>
      <c r="AE5" s="14">
        <f t="shared" ref="AE5:AE39" si="2">ROUND(AD5*0.18,2)</f>
        <v>0</v>
      </c>
      <c r="AF5" s="14">
        <f t="shared" ref="AF5:AF39" si="3">AD5+AE5</f>
        <v>0</v>
      </c>
      <c r="AG5" s="15">
        <v>43434</v>
      </c>
      <c r="AH5" s="14">
        <v>0.3</v>
      </c>
      <c r="AI5" s="14">
        <f t="shared" ref="AI5:AI39" si="4">AF5*AH5</f>
        <v>0</v>
      </c>
      <c r="AJ5" s="24" t="s">
        <v>82</v>
      </c>
      <c r="AK5" s="24"/>
      <c r="AL5" s="24"/>
      <c r="AM5" s="17" t="s">
        <v>83</v>
      </c>
      <c r="AN5" s="28">
        <v>43889</v>
      </c>
      <c r="AO5" s="29" t="s">
        <v>68</v>
      </c>
      <c r="AP5" s="30">
        <v>1037218</v>
      </c>
      <c r="AQ5" s="20" t="s">
        <v>69</v>
      </c>
      <c r="AR5" s="21" t="s">
        <v>70</v>
      </c>
      <c r="AT5" s="28">
        <v>43349</v>
      </c>
      <c r="AU5" s="24">
        <v>193053.5</v>
      </c>
    </row>
    <row r="6" spans="1:47" s="16" customFormat="1" ht="79.2" x14ac:dyDescent="0.25">
      <c r="A6" s="47" t="s">
        <v>84</v>
      </c>
      <c r="B6" s="22" t="s">
        <v>85</v>
      </c>
      <c r="C6" s="23" t="s">
        <v>86</v>
      </c>
      <c r="D6" s="23" t="s">
        <v>50</v>
      </c>
      <c r="E6" s="23" t="s">
        <v>74</v>
      </c>
      <c r="F6" s="23" t="s">
        <v>75</v>
      </c>
      <c r="G6" s="23" t="s">
        <v>53</v>
      </c>
      <c r="H6" s="23" t="s">
        <v>54</v>
      </c>
      <c r="I6" s="23">
        <v>125</v>
      </c>
      <c r="J6" s="24">
        <v>9.8000000000000007</v>
      </c>
      <c r="K6" s="23">
        <v>305</v>
      </c>
      <c r="L6" s="23" t="s">
        <v>76</v>
      </c>
      <c r="M6" s="23"/>
      <c r="N6" s="24">
        <v>455</v>
      </c>
      <c r="O6" s="23" t="s">
        <v>56</v>
      </c>
      <c r="P6" s="23"/>
      <c r="Q6" s="23" t="s">
        <v>77</v>
      </c>
      <c r="R6" s="23" t="s">
        <v>78</v>
      </c>
      <c r="S6" s="23" t="s">
        <v>59</v>
      </c>
      <c r="T6" s="23" t="s">
        <v>60</v>
      </c>
      <c r="U6" s="25" t="s">
        <v>61</v>
      </c>
      <c r="V6" s="23" t="s">
        <v>79</v>
      </c>
      <c r="W6" s="26"/>
      <c r="X6" s="23"/>
      <c r="Y6" s="23" t="s">
        <v>80</v>
      </c>
      <c r="Z6" s="23" t="s">
        <v>81</v>
      </c>
      <c r="AA6" s="23" t="s">
        <v>65</v>
      </c>
      <c r="AB6" s="23">
        <v>1</v>
      </c>
      <c r="AC6" s="27">
        <v>0</v>
      </c>
      <c r="AD6" s="14">
        <f t="shared" si="1"/>
        <v>0</v>
      </c>
      <c r="AE6" s="14">
        <f t="shared" si="2"/>
        <v>0</v>
      </c>
      <c r="AF6" s="14">
        <f t="shared" si="3"/>
        <v>0</v>
      </c>
      <c r="AG6" s="15">
        <v>43434</v>
      </c>
      <c r="AH6" s="14">
        <v>0.3</v>
      </c>
      <c r="AI6" s="14">
        <f t="shared" si="4"/>
        <v>0</v>
      </c>
      <c r="AJ6" s="24" t="s">
        <v>87</v>
      </c>
      <c r="AK6" s="24"/>
      <c r="AL6" s="24"/>
      <c r="AM6" s="17" t="s">
        <v>83</v>
      </c>
      <c r="AN6" s="28">
        <v>43889</v>
      </c>
      <c r="AO6" s="29" t="s">
        <v>68</v>
      </c>
      <c r="AP6" s="30">
        <v>1037218</v>
      </c>
      <c r="AQ6" s="20" t="s">
        <v>69</v>
      </c>
      <c r="AR6" s="21" t="s">
        <v>70</v>
      </c>
      <c r="AT6" s="28">
        <v>43349</v>
      </c>
      <c r="AU6" s="24">
        <v>193053.5</v>
      </c>
    </row>
    <row r="7" spans="1:47" s="16" customFormat="1" ht="79.2" x14ac:dyDescent="0.25">
      <c r="A7" s="48" t="s">
        <v>88</v>
      </c>
      <c r="B7" s="22" t="s">
        <v>89</v>
      </c>
      <c r="C7" s="23" t="s">
        <v>90</v>
      </c>
      <c r="D7" s="23" t="s">
        <v>50</v>
      </c>
      <c r="E7" s="23" t="s">
        <v>74</v>
      </c>
      <c r="F7" s="23" t="s">
        <v>75</v>
      </c>
      <c r="G7" s="23" t="s">
        <v>53</v>
      </c>
      <c r="H7" s="23" t="s">
        <v>54</v>
      </c>
      <c r="I7" s="23">
        <v>125</v>
      </c>
      <c r="J7" s="24">
        <v>9.8000000000000007</v>
      </c>
      <c r="K7" s="23">
        <v>305</v>
      </c>
      <c r="L7" s="23" t="s">
        <v>76</v>
      </c>
      <c r="M7" s="23"/>
      <c r="N7" s="24">
        <v>455</v>
      </c>
      <c r="O7" s="23" t="s">
        <v>56</v>
      </c>
      <c r="P7" s="23"/>
      <c r="Q7" s="23" t="s">
        <v>77</v>
      </c>
      <c r="R7" s="23" t="s">
        <v>78</v>
      </c>
      <c r="S7" s="23" t="s">
        <v>59</v>
      </c>
      <c r="T7" s="23" t="s">
        <v>60</v>
      </c>
      <c r="U7" s="25" t="s">
        <v>61</v>
      </c>
      <c r="V7" s="23" t="s">
        <v>79</v>
      </c>
      <c r="W7" s="26"/>
      <c r="X7" s="23"/>
      <c r="Y7" s="23" t="s">
        <v>80</v>
      </c>
      <c r="Z7" s="23" t="s">
        <v>81</v>
      </c>
      <c r="AA7" s="23" t="s">
        <v>65</v>
      </c>
      <c r="AB7" s="23">
        <v>1</v>
      </c>
      <c r="AC7" s="27">
        <v>0</v>
      </c>
      <c r="AD7" s="14">
        <f t="shared" si="1"/>
        <v>0</v>
      </c>
      <c r="AE7" s="14">
        <f t="shared" si="2"/>
        <v>0</v>
      </c>
      <c r="AF7" s="14">
        <f t="shared" si="3"/>
        <v>0</v>
      </c>
      <c r="AG7" s="15">
        <v>43434</v>
      </c>
      <c r="AH7" s="14">
        <v>0.3</v>
      </c>
      <c r="AI7" s="14">
        <f t="shared" si="4"/>
        <v>0</v>
      </c>
      <c r="AJ7" s="24" t="s">
        <v>91</v>
      </c>
      <c r="AK7" s="24"/>
      <c r="AL7" s="24"/>
      <c r="AM7" s="17" t="s">
        <v>83</v>
      </c>
      <c r="AN7" s="28">
        <v>43889</v>
      </c>
      <c r="AO7" s="29" t="s">
        <v>68</v>
      </c>
      <c r="AP7" s="30">
        <v>1037218</v>
      </c>
      <c r="AQ7" s="20" t="s">
        <v>69</v>
      </c>
      <c r="AR7" s="21" t="s">
        <v>70</v>
      </c>
      <c r="AT7" s="28">
        <v>43349</v>
      </c>
      <c r="AU7" s="24">
        <v>193053.5</v>
      </c>
    </row>
    <row r="8" spans="1:47" s="16" customFormat="1" ht="79.2" x14ac:dyDescent="0.25">
      <c r="A8" s="47" t="s">
        <v>92</v>
      </c>
      <c r="B8" s="22" t="s">
        <v>93</v>
      </c>
      <c r="C8" s="23" t="s">
        <v>94</v>
      </c>
      <c r="D8" s="23" t="s">
        <v>50</v>
      </c>
      <c r="E8" s="23" t="s">
        <v>74</v>
      </c>
      <c r="F8" s="23" t="s">
        <v>75</v>
      </c>
      <c r="G8" s="23" t="s">
        <v>53</v>
      </c>
      <c r="H8" s="23" t="s">
        <v>54</v>
      </c>
      <c r="I8" s="23">
        <v>125</v>
      </c>
      <c r="J8" s="24">
        <v>9.8000000000000007</v>
      </c>
      <c r="K8" s="23">
        <v>305</v>
      </c>
      <c r="L8" s="23" t="s">
        <v>76</v>
      </c>
      <c r="M8" s="23"/>
      <c r="N8" s="24">
        <v>455</v>
      </c>
      <c r="O8" s="23" t="s">
        <v>56</v>
      </c>
      <c r="P8" s="23"/>
      <c r="Q8" s="23" t="s">
        <v>77</v>
      </c>
      <c r="R8" s="23" t="s">
        <v>78</v>
      </c>
      <c r="S8" s="23" t="s">
        <v>59</v>
      </c>
      <c r="T8" s="23" t="s">
        <v>60</v>
      </c>
      <c r="U8" s="25" t="s">
        <v>61</v>
      </c>
      <c r="V8" s="23" t="s">
        <v>79</v>
      </c>
      <c r="W8" s="26"/>
      <c r="X8" s="23"/>
      <c r="Y8" s="23" t="s">
        <v>80</v>
      </c>
      <c r="Z8" s="23" t="s">
        <v>81</v>
      </c>
      <c r="AA8" s="23" t="s">
        <v>65</v>
      </c>
      <c r="AB8" s="23">
        <v>1</v>
      </c>
      <c r="AC8" s="27">
        <v>0</v>
      </c>
      <c r="AD8" s="14">
        <f t="shared" si="1"/>
        <v>0</v>
      </c>
      <c r="AE8" s="14">
        <f t="shared" si="2"/>
        <v>0</v>
      </c>
      <c r="AF8" s="14">
        <f t="shared" si="3"/>
        <v>0</v>
      </c>
      <c r="AG8" s="15">
        <v>43434</v>
      </c>
      <c r="AH8" s="14">
        <v>0.3</v>
      </c>
      <c r="AI8" s="14">
        <f t="shared" si="4"/>
        <v>0</v>
      </c>
      <c r="AJ8" s="24" t="s">
        <v>95</v>
      </c>
      <c r="AK8" s="24"/>
      <c r="AL8" s="24"/>
      <c r="AM8" s="17" t="s">
        <v>83</v>
      </c>
      <c r="AN8" s="28">
        <v>43889</v>
      </c>
      <c r="AO8" s="29" t="s">
        <v>68</v>
      </c>
      <c r="AP8" s="30">
        <v>1037218</v>
      </c>
      <c r="AQ8" s="20" t="s">
        <v>69</v>
      </c>
      <c r="AR8" s="21" t="s">
        <v>70</v>
      </c>
      <c r="AT8" s="28">
        <v>43349</v>
      </c>
      <c r="AU8" s="24">
        <v>193053.5</v>
      </c>
    </row>
    <row r="9" spans="1:47" s="16" customFormat="1" ht="79.2" x14ac:dyDescent="0.25">
      <c r="A9" s="47" t="s">
        <v>96</v>
      </c>
      <c r="B9" s="22" t="s">
        <v>97</v>
      </c>
      <c r="C9" s="23" t="s">
        <v>98</v>
      </c>
      <c r="D9" s="23" t="s">
        <v>50</v>
      </c>
      <c r="E9" s="23" t="s">
        <v>74</v>
      </c>
      <c r="F9" s="23" t="s">
        <v>75</v>
      </c>
      <c r="G9" s="23" t="s">
        <v>53</v>
      </c>
      <c r="H9" s="23" t="s">
        <v>54</v>
      </c>
      <c r="I9" s="23">
        <v>125</v>
      </c>
      <c r="J9" s="24">
        <v>9.8000000000000007</v>
      </c>
      <c r="K9" s="23">
        <v>305</v>
      </c>
      <c r="L9" s="23" t="s">
        <v>76</v>
      </c>
      <c r="M9" s="23"/>
      <c r="N9" s="24">
        <v>455</v>
      </c>
      <c r="O9" s="23" t="s">
        <v>56</v>
      </c>
      <c r="P9" s="23"/>
      <c r="Q9" s="23" t="s">
        <v>77</v>
      </c>
      <c r="R9" s="23" t="s">
        <v>78</v>
      </c>
      <c r="S9" s="23" t="s">
        <v>59</v>
      </c>
      <c r="T9" s="23" t="s">
        <v>60</v>
      </c>
      <c r="U9" s="25" t="s">
        <v>61</v>
      </c>
      <c r="V9" s="23" t="s">
        <v>79</v>
      </c>
      <c r="W9" s="26"/>
      <c r="X9" s="23"/>
      <c r="Y9" s="23" t="s">
        <v>80</v>
      </c>
      <c r="Z9" s="23" t="s">
        <v>81</v>
      </c>
      <c r="AA9" s="23" t="s">
        <v>65</v>
      </c>
      <c r="AB9" s="23">
        <v>1</v>
      </c>
      <c r="AC9" s="27">
        <v>0</v>
      </c>
      <c r="AD9" s="14">
        <f t="shared" si="1"/>
        <v>0</v>
      </c>
      <c r="AE9" s="14">
        <f t="shared" si="2"/>
        <v>0</v>
      </c>
      <c r="AF9" s="14">
        <f t="shared" si="3"/>
        <v>0</v>
      </c>
      <c r="AG9" s="15">
        <v>43434</v>
      </c>
      <c r="AH9" s="14">
        <v>0.3</v>
      </c>
      <c r="AI9" s="14">
        <f t="shared" si="4"/>
        <v>0</v>
      </c>
      <c r="AJ9" s="24" t="s">
        <v>87</v>
      </c>
      <c r="AK9" s="24"/>
      <c r="AL9" s="24"/>
      <c r="AM9" s="17" t="s">
        <v>83</v>
      </c>
      <c r="AN9" s="28">
        <v>43889</v>
      </c>
      <c r="AO9" s="29" t="s">
        <v>68</v>
      </c>
      <c r="AP9" s="30">
        <v>1037218</v>
      </c>
      <c r="AQ9" s="20" t="s">
        <v>69</v>
      </c>
      <c r="AR9" s="21" t="s">
        <v>70</v>
      </c>
      <c r="AT9" s="28">
        <v>43349</v>
      </c>
      <c r="AU9" s="24">
        <v>193053.5</v>
      </c>
    </row>
    <row r="10" spans="1:47" s="16" customFormat="1" ht="79.2" x14ac:dyDescent="0.25">
      <c r="A10" s="48" t="s">
        <v>99</v>
      </c>
      <c r="B10" s="22" t="s">
        <v>100</v>
      </c>
      <c r="C10" s="23" t="s">
        <v>101</v>
      </c>
      <c r="D10" s="23" t="s">
        <v>50</v>
      </c>
      <c r="E10" s="23" t="s">
        <v>74</v>
      </c>
      <c r="F10" s="23" t="s">
        <v>75</v>
      </c>
      <c r="G10" s="23" t="s">
        <v>53</v>
      </c>
      <c r="H10" s="23" t="s">
        <v>54</v>
      </c>
      <c r="I10" s="23">
        <v>125</v>
      </c>
      <c r="J10" s="24">
        <v>9.8000000000000007</v>
      </c>
      <c r="K10" s="23">
        <v>305</v>
      </c>
      <c r="L10" s="23" t="s">
        <v>76</v>
      </c>
      <c r="M10" s="23"/>
      <c r="N10" s="24">
        <v>455</v>
      </c>
      <c r="O10" s="23" t="s">
        <v>56</v>
      </c>
      <c r="P10" s="23"/>
      <c r="Q10" s="23" t="s">
        <v>77</v>
      </c>
      <c r="R10" s="23" t="s">
        <v>78</v>
      </c>
      <c r="S10" s="23" t="s">
        <v>59</v>
      </c>
      <c r="T10" s="23" t="s">
        <v>60</v>
      </c>
      <c r="U10" s="25" t="s">
        <v>61</v>
      </c>
      <c r="V10" s="23" t="s">
        <v>79</v>
      </c>
      <c r="W10" s="26"/>
      <c r="X10" s="23"/>
      <c r="Y10" s="23" t="s">
        <v>80</v>
      </c>
      <c r="Z10" s="23" t="s">
        <v>81</v>
      </c>
      <c r="AA10" s="23" t="s">
        <v>65</v>
      </c>
      <c r="AB10" s="23">
        <v>1</v>
      </c>
      <c r="AC10" s="27">
        <v>0</v>
      </c>
      <c r="AD10" s="14">
        <f t="shared" si="1"/>
        <v>0</v>
      </c>
      <c r="AE10" s="14">
        <f t="shared" si="2"/>
        <v>0</v>
      </c>
      <c r="AF10" s="14">
        <f t="shared" si="3"/>
        <v>0</v>
      </c>
      <c r="AG10" s="15">
        <v>43434</v>
      </c>
      <c r="AH10" s="14">
        <v>0.3</v>
      </c>
      <c r="AI10" s="14">
        <f t="shared" si="4"/>
        <v>0</v>
      </c>
      <c r="AJ10" s="24" t="s">
        <v>95</v>
      </c>
      <c r="AK10" s="24"/>
      <c r="AL10" s="24"/>
      <c r="AM10" s="17" t="s">
        <v>83</v>
      </c>
      <c r="AN10" s="28">
        <v>43889</v>
      </c>
      <c r="AO10" s="29" t="s">
        <v>68</v>
      </c>
      <c r="AP10" s="30">
        <v>1037218</v>
      </c>
      <c r="AQ10" s="20" t="s">
        <v>69</v>
      </c>
      <c r="AR10" s="21" t="s">
        <v>70</v>
      </c>
      <c r="AT10" s="28">
        <v>43349</v>
      </c>
      <c r="AU10" s="24">
        <v>193053.5</v>
      </c>
    </row>
    <row r="11" spans="1:47" s="16" customFormat="1" ht="79.2" x14ac:dyDescent="0.25">
      <c r="A11" s="47" t="s">
        <v>102</v>
      </c>
      <c r="B11" s="22" t="s">
        <v>103</v>
      </c>
      <c r="C11" s="23" t="s">
        <v>104</v>
      </c>
      <c r="D11" s="23" t="s">
        <v>50</v>
      </c>
      <c r="E11" s="23" t="s">
        <v>74</v>
      </c>
      <c r="F11" s="23" t="s">
        <v>75</v>
      </c>
      <c r="G11" s="23" t="s">
        <v>53</v>
      </c>
      <c r="H11" s="23" t="s">
        <v>54</v>
      </c>
      <c r="I11" s="23">
        <v>125</v>
      </c>
      <c r="J11" s="24">
        <v>9.8000000000000007</v>
      </c>
      <c r="K11" s="23">
        <v>305</v>
      </c>
      <c r="L11" s="23" t="s">
        <v>76</v>
      </c>
      <c r="M11" s="23"/>
      <c r="N11" s="24">
        <v>455</v>
      </c>
      <c r="O11" s="23" t="s">
        <v>56</v>
      </c>
      <c r="P11" s="23"/>
      <c r="Q11" s="23" t="s">
        <v>77</v>
      </c>
      <c r="R11" s="23" t="s">
        <v>78</v>
      </c>
      <c r="S11" s="23" t="s">
        <v>59</v>
      </c>
      <c r="T11" s="23" t="s">
        <v>60</v>
      </c>
      <c r="U11" s="25" t="s">
        <v>61</v>
      </c>
      <c r="V11" s="23" t="s">
        <v>79</v>
      </c>
      <c r="W11" s="26"/>
      <c r="X11" s="23"/>
      <c r="Y11" s="23" t="s">
        <v>80</v>
      </c>
      <c r="Z11" s="23" t="s">
        <v>81</v>
      </c>
      <c r="AA11" s="23" t="s">
        <v>65</v>
      </c>
      <c r="AB11" s="23">
        <v>1</v>
      </c>
      <c r="AC11" s="27">
        <v>0</v>
      </c>
      <c r="AD11" s="14">
        <f t="shared" si="1"/>
        <v>0</v>
      </c>
      <c r="AE11" s="14">
        <f t="shared" si="2"/>
        <v>0</v>
      </c>
      <c r="AF11" s="14">
        <f t="shared" si="3"/>
        <v>0</v>
      </c>
      <c r="AG11" s="15">
        <v>43434</v>
      </c>
      <c r="AH11" s="14">
        <v>0.3</v>
      </c>
      <c r="AI11" s="14">
        <f t="shared" si="4"/>
        <v>0</v>
      </c>
      <c r="AJ11" s="24" t="s">
        <v>91</v>
      </c>
      <c r="AK11" s="24"/>
      <c r="AL11" s="24"/>
      <c r="AM11" s="17" t="s">
        <v>83</v>
      </c>
      <c r="AN11" s="28">
        <v>43889</v>
      </c>
      <c r="AO11" s="29" t="s">
        <v>68</v>
      </c>
      <c r="AP11" s="30">
        <v>1037218</v>
      </c>
      <c r="AQ11" s="20" t="s">
        <v>69</v>
      </c>
      <c r="AR11" s="21" t="s">
        <v>70</v>
      </c>
      <c r="AT11" s="28">
        <v>43349</v>
      </c>
      <c r="AU11" s="24">
        <v>193053.5</v>
      </c>
    </row>
    <row r="12" spans="1:47" s="16" customFormat="1" ht="79.2" x14ac:dyDescent="0.25">
      <c r="A12" s="48" t="s">
        <v>105</v>
      </c>
      <c r="B12" s="22" t="s">
        <v>106</v>
      </c>
      <c r="C12" s="23" t="s">
        <v>107</v>
      </c>
      <c r="D12" s="23" t="s">
        <v>50</v>
      </c>
      <c r="E12" s="23" t="s">
        <v>74</v>
      </c>
      <c r="F12" s="23" t="s">
        <v>75</v>
      </c>
      <c r="G12" s="23" t="s">
        <v>53</v>
      </c>
      <c r="H12" s="23" t="s">
        <v>54</v>
      </c>
      <c r="I12" s="23">
        <v>125</v>
      </c>
      <c r="J12" s="24">
        <v>9.8000000000000007</v>
      </c>
      <c r="K12" s="23">
        <v>305</v>
      </c>
      <c r="L12" s="23" t="s">
        <v>76</v>
      </c>
      <c r="M12" s="23"/>
      <c r="N12" s="24">
        <v>455</v>
      </c>
      <c r="O12" s="23" t="s">
        <v>56</v>
      </c>
      <c r="P12" s="23"/>
      <c r="Q12" s="23" t="s">
        <v>77</v>
      </c>
      <c r="R12" s="23" t="s">
        <v>78</v>
      </c>
      <c r="S12" s="23" t="s">
        <v>59</v>
      </c>
      <c r="T12" s="23" t="s">
        <v>60</v>
      </c>
      <c r="U12" s="25" t="s">
        <v>61</v>
      </c>
      <c r="V12" s="23" t="s">
        <v>79</v>
      </c>
      <c r="W12" s="26"/>
      <c r="X12" s="23"/>
      <c r="Y12" s="23" t="s">
        <v>80</v>
      </c>
      <c r="Z12" s="23" t="s">
        <v>81</v>
      </c>
      <c r="AA12" s="23" t="s">
        <v>65</v>
      </c>
      <c r="AB12" s="23">
        <v>1</v>
      </c>
      <c r="AC12" s="27">
        <v>0</v>
      </c>
      <c r="AD12" s="14">
        <f t="shared" si="1"/>
        <v>0</v>
      </c>
      <c r="AE12" s="14">
        <f t="shared" si="2"/>
        <v>0</v>
      </c>
      <c r="AF12" s="14">
        <f t="shared" si="3"/>
        <v>0</v>
      </c>
      <c r="AG12" s="15">
        <v>43434</v>
      </c>
      <c r="AH12" s="14">
        <v>0.3</v>
      </c>
      <c r="AI12" s="14">
        <f t="shared" si="4"/>
        <v>0</v>
      </c>
      <c r="AJ12" s="24" t="s">
        <v>87</v>
      </c>
      <c r="AK12" s="24"/>
      <c r="AL12" s="24"/>
      <c r="AM12" s="17" t="s">
        <v>83</v>
      </c>
      <c r="AN12" s="28">
        <v>43889</v>
      </c>
      <c r="AO12" s="29" t="s">
        <v>68</v>
      </c>
      <c r="AP12" s="30">
        <v>1037218</v>
      </c>
      <c r="AQ12" s="20" t="s">
        <v>69</v>
      </c>
      <c r="AR12" s="21" t="s">
        <v>70</v>
      </c>
      <c r="AT12" s="28">
        <v>43349</v>
      </c>
      <c r="AU12" s="24">
        <v>193053.5</v>
      </c>
    </row>
    <row r="13" spans="1:47" s="16" customFormat="1" ht="79.2" x14ac:dyDescent="0.25">
      <c r="A13" s="47" t="s">
        <v>108</v>
      </c>
      <c r="B13" s="22" t="s">
        <v>109</v>
      </c>
      <c r="C13" s="23" t="s">
        <v>110</v>
      </c>
      <c r="D13" s="23" t="s">
        <v>50</v>
      </c>
      <c r="E13" s="23" t="s">
        <v>111</v>
      </c>
      <c r="F13" s="23" t="s">
        <v>75</v>
      </c>
      <c r="G13" s="23" t="s">
        <v>53</v>
      </c>
      <c r="H13" s="23" t="s">
        <v>54</v>
      </c>
      <c r="I13" s="23">
        <v>125</v>
      </c>
      <c r="J13" s="24">
        <v>9</v>
      </c>
      <c r="K13" s="23">
        <v>140</v>
      </c>
      <c r="L13" s="23" t="s">
        <v>76</v>
      </c>
      <c r="M13" s="23"/>
      <c r="N13" s="24">
        <v>455</v>
      </c>
      <c r="O13" s="23" t="s">
        <v>56</v>
      </c>
      <c r="P13" s="23"/>
      <c r="Q13" s="23" t="s">
        <v>77</v>
      </c>
      <c r="R13" s="23" t="s">
        <v>78</v>
      </c>
      <c r="S13" s="23" t="s">
        <v>59</v>
      </c>
      <c r="T13" s="23" t="s">
        <v>60</v>
      </c>
      <c r="U13" s="25" t="s">
        <v>61</v>
      </c>
      <c r="V13" s="23" t="s">
        <v>79</v>
      </c>
      <c r="W13" s="26"/>
      <c r="X13" s="23"/>
      <c r="Y13" s="23" t="s">
        <v>112</v>
      </c>
      <c r="Z13" s="23" t="s">
        <v>81</v>
      </c>
      <c r="AA13" s="23" t="s">
        <v>65</v>
      </c>
      <c r="AB13" s="23">
        <v>1</v>
      </c>
      <c r="AC13" s="27">
        <v>0</v>
      </c>
      <c r="AD13" s="14">
        <f t="shared" si="1"/>
        <v>0</v>
      </c>
      <c r="AE13" s="14">
        <f t="shared" si="2"/>
        <v>0</v>
      </c>
      <c r="AF13" s="14">
        <f t="shared" si="3"/>
        <v>0</v>
      </c>
      <c r="AG13" s="15">
        <v>43434</v>
      </c>
      <c r="AH13" s="14">
        <v>0.3</v>
      </c>
      <c r="AI13" s="14">
        <f t="shared" si="4"/>
        <v>0</v>
      </c>
      <c r="AJ13" s="24" t="s">
        <v>66</v>
      </c>
      <c r="AK13" s="24"/>
      <c r="AL13" s="24"/>
      <c r="AM13" s="17" t="s">
        <v>113</v>
      </c>
      <c r="AN13" s="28">
        <v>43889</v>
      </c>
      <c r="AO13" s="29" t="s">
        <v>68</v>
      </c>
      <c r="AP13" s="30">
        <v>1047965</v>
      </c>
      <c r="AQ13" s="20" t="s">
        <v>69</v>
      </c>
      <c r="AR13" s="21" t="s">
        <v>70</v>
      </c>
      <c r="AT13" s="28">
        <v>43349</v>
      </c>
      <c r="AU13" s="24">
        <v>193053.5</v>
      </c>
    </row>
    <row r="14" spans="1:47" s="16" customFormat="1" ht="79.2" x14ac:dyDescent="0.25">
      <c r="A14" s="47" t="s">
        <v>114</v>
      </c>
      <c r="B14" s="22" t="s">
        <v>115</v>
      </c>
      <c r="C14" s="23" t="s">
        <v>116</v>
      </c>
      <c r="D14" s="23" t="s">
        <v>50</v>
      </c>
      <c r="E14" s="23" t="s">
        <v>111</v>
      </c>
      <c r="F14" s="23" t="s">
        <v>75</v>
      </c>
      <c r="G14" s="23" t="s">
        <v>53</v>
      </c>
      <c r="H14" s="23" t="s">
        <v>54</v>
      </c>
      <c r="I14" s="23">
        <v>125</v>
      </c>
      <c r="J14" s="24">
        <v>9</v>
      </c>
      <c r="K14" s="23">
        <v>140</v>
      </c>
      <c r="L14" s="23" t="s">
        <v>76</v>
      </c>
      <c r="M14" s="23"/>
      <c r="N14" s="24">
        <v>455</v>
      </c>
      <c r="O14" s="23" t="s">
        <v>56</v>
      </c>
      <c r="P14" s="23"/>
      <c r="Q14" s="23" t="s">
        <v>77</v>
      </c>
      <c r="R14" s="23" t="s">
        <v>78</v>
      </c>
      <c r="S14" s="23" t="s">
        <v>59</v>
      </c>
      <c r="T14" s="23" t="s">
        <v>60</v>
      </c>
      <c r="U14" s="25" t="s">
        <v>61</v>
      </c>
      <c r="V14" s="23" t="s">
        <v>79</v>
      </c>
      <c r="W14" s="26"/>
      <c r="X14" s="23"/>
      <c r="Y14" s="23" t="s">
        <v>112</v>
      </c>
      <c r="Z14" s="23" t="s">
        <v>81</v>
      </c>
      <c r="AA14" s="23" t="s">
        <v>65</v>
      </c>
      <c r="AB14" s="23">
        <v>1</v>
      </c>
      <c r="AC14" s="27">
        <v>0</v>
      </c>
      <c r="AD14" s="14">
        <f t="shared" si="1"/>
        <v>0</v>
      </c>
      <c r="AE14" s="14">
        <f t="shared" si="2"/>
        <v>0</v>
      </c>
      <c r="AF14" s="14">
        <f t="shared" si="3"/>
        <v>0</v>
      </c>
      <c r="AG14" s="15">
        <v>43434</v>
      </c>
      <c r="AH14" s="14">
        <v>0.3</v>
      </c>
      <c r="AI14" s="14">
        <f t="shared" si="4"/>
        <v>0</v>
      </c>
      <c r="AJ14" s="24" t="s">
        <v>66</v>
      </c>
      <c r="AK14" s="24"/>
      <c r="AL14" s="24"/>
      <c r="AM14" s="17" t="s">
        <v>117</v>
      </c>
      <c r="AN14" s="28">
        <v>43889</v>
      </c>
      <c r="AO14" s="29" t="s">
        <v>68</v>
      </c>
      <c r="AP14" s="30">
        <v>1047965</v>
      </c>
      <c r="AQ14" s="20" t="s">
        <v>69</v>
      </c>
      <c r="AR14" s="21" t="s">
        <v>70</v>
      </c>
      <c r="AT14" s="28">
        <v>43349</v>
      </c>
      <c r="AU14" s="24">
        <v>193053.5</v>
      </c>
    </row>
    <row r="15" spans="1:47" s="16" customFormat="1" ht="79.2" x14ac:dyDescent="0.25">
      <c r="A15" s="48" t="s">
        <v>118</v>
      </c>
      <c r="B15" s="22" t="s">
        <v>119</v>
      </c>
      <c r="C15" s="23" t="s">
        <v>120</v>
      </c>
      <c r="D15" s="23" t="s">
        <v>50</v>
      </c>
      <c r="E15" s="23" t="s">
        <v>51</v>
      </c>
      <c r="F15" s="23" t="s">
        <v>52</v>
      </c>
      <c r="G15" s="23" t="s">
        <v>53</v>
      </c>
      <c r="H15" s="23" t="s">
        <v>54</v>
      </c>
      <c r="I15" s="23">
        <v>500</v>
      </c>
      <c r="J15" s="24">
        <v>13.5</v>
      </c>
      <c r="K15" s="23">
        <v>230</v>
      </c>
      <c r="L15" s="23" t="s">
        <v>55</v>
      </c>
      <c r="M15" s="23"/>
      <c r="N15" s="24">
        <v>4215</v>
      </c>
      <c r="O15" s="23" t="s">
        <v>56</v>
      </c>
      <c r="P15" s="23"/>
      <c r="Q15" s="23" t="s">
        <v>57</v>
      </c>
      <c r="R15" s="23" t="s">
        <v>58</v>
      </c>
      <c r="S15" s="23" t="s">
        <v>59</v>
      </c>
      <c r="T15" s="23" t="s">
        <v>60</v>
      </c>
      <c r="U15" s="25" t="s">
        <v>61</v>
      </c>
      <c r="V15" s="23" t="s">
        <v>62</v>
      </c>
      <c r="W15" s="26"/>
      <c r="X15" s="23"/>
      <c r="Y15" s="23" t="s">
        <v>63</v>
      </c>
      <c r="Z15" s="23" t="s">
        <v>64</v>
      </c>
      <c r="AA15" s="23" t="s">
        <v>65</v>
      </c>
      <c r="AB15" s="23">
        <v>1</v>
      </c>
      <c r="AC15" s="27">
        <v>0</v>
      </c>
      <c r="AD15" s="14">
        <f t="shared" si="1"/>
        <v>0</v>
      </c>
      <c r="AE15" s="14">
        <f t="shared" si="2"/>
        <v>0</v>
      </c>
      <c r="AF15" s="14">
        <f t="shared" si="3"/>
        <v>0</v>
      </c>
      <c r="AG15" s="15">
        <v>43434</v>
      </c>
      <c r="AH15" s="14">
        <v>0.3</v>
      </c>
      <c r="AI15" s="14">
        <f t="shared" si="4"/>
        <v>0</v>
      </c>
      <c r="AJ15" s="24" t="s">
        <v>66</v>
      </c>
      <c r="AK15" s="24"/>
      <c r="AL15" s="24"/>
      <c r="AM15" s="17" t="s">
        <v>67</v>
      </c>
      <c r="AN15" s="28">
        <v>43889</v>
      </c>
      <c r="AO15" s="29" t="s">
        <v>68</v>
      </c>
      <c r="AP15" s="30">
        <v>1037211</v>
      </c>
      <c r="AQ15" s="20" t="s">
        <v>69</v>
      </c>
      <c r="AR15" s="21" t="s">
        <v>70</v>
      </c>
      <c r="AT15" s="28">
        <v>43349</v>
      </c>
      <c r="AU15" s="24">
        <v>255172.19</v>
      </c>
    </row>
    <row r="16" spans="1:47" s="16" customFormat="1" ht="79.2" x14ac:dyDescent="0.25">
      <c r="A16" s="47" t="s">
        <v>121</v>
      </c>
      <c r="B16" s="22" t="s">
        <v>122</v>
      </c>
      <c r="C16" s="23" t="s">
        <v>123</v>
      </c>
      <c r="D16" s="23" t="s">
        <v>50</v>
      </c>
      <c r="E16" s="23" t="s">
        <v>51</v>
      </c>
      <c r="F16" s="23" t="s">
        <v>52</v>
      </c>
      <c r="G16" s="23" t="s">
        <v>53</v>
      </c>
      <c r="H16" s="23" t="s">
        <v>54</v>
      </c>
      <c r="I16" s="23">
        <v>500</v>
      </c>
      <c r="J16" s="24">
        <v>13.5</v>
      </c>
      <c r="K16" s="23">
        <v>230</v>
      </c>
      <c r="L16" s="23" t="s">
        <v>55</v>
      </c>
      <c r="M16" s="23"/>
      <c r="N16" s="24">
        <v>4215</v>
      </c>
      <c r="O16" s="23" t="s">
        <v>56</v>
      </c>
      <c r="P16" s="23"/>
      <c r="Q16" s="23" t="s">
        <v>57</v>
      </c>
      <c r="R16" s="23" t="s">
        <v>58</v>
      </c>
      <c r="S16" s="23" t="s">
        <v>59</v>
      </c>
      <c r="T16" s="23" t="s">
        <v>60</v>
      </c>
      <c r="U16" s="25" t="s">
        <v>61</v>
      </c>
      <c r="V16" s="23" t="s">
        <v>62</v>
      </c>
      <c r="W16" s="26"/>
      <c r="X16" s="23"/>
      <c r="Y16" s="23" t="s">
        <v>63</v>
      </c>
      <c r="Z16" s="23" t="s">
        <v>64</v>
      </c>
      <c r="AA16" s="23" t="s">
        <v>65</v>
      </c>
      <c r="AB16" s="23">
        <v>1</v>
      </c>
      <c r="AC16" s="27">
        <v>0</v>
      </c>
      <c r="AD16" s="14">
        <f t="shared" si="1"/>
        <v>0</v>
      </c>
      <c r="AE16" s="14">
        <f t="shared" si="2"/>
        <v>0</v>
      </c>
      <c r="AF16" s="14">
        <f t="shared" si="3"/>
        <v>0</v>
      </c>
      <c r="AG16" s="15">
        <v>43434</v>
      </c>
      <c r="AH16" s="14">
        <v>0.3</v>
      </c>
      <c r="AI16" s="14">
        <f t="shared" si="4"/>
        <v>0</v>
      </c>
      <c r="AJ16" s="24" t="s">
        <v>66</v>
      </c>
      <c r="AK16" s="24"/>
      <c r="AL16" s="24"/>
      <c r="AM16" s="17" t="s">
        <v>67</v>
      </c>
      <c r="AN16" s="28">
        <v>43919</v>
      </c>
      <c r="AO16" s="29" t="s">
        <v>68</v>
      </c>
      <c r="AP16" s="30">
        <v>1037211</v>
      </c>
      <c r="AQ16" s="20" t="s">
        <v>69</v>
      </c>
      <c r="AR16" s="21" t="s">
        <v>70</v>
      </c>
      <c r="AT16" s="28">
        <v>43499</v>
      </c>
      <c r="AU16" s="24">
        <v>255172.19</v>
      </c>
    </row>
    <row r="17" spans="1:47" s="16" customFormat="1" ht="79.2" x14ac:dyDescent="0.25">
      <c r="A17" s="48" t="s">
        <v>124</v>
      </c>
      <c r="B17" s="22" t="s">
        <v>125</v>
      </c>
      <c r="C17" s="23" t="s">
        <v>126</v>
      </c>
      <c r="D17" s="23" t="s">
        <v>50</v>
      </c>
      <c r="E17" s="23" t="s">
        <v>51</v>
      </c>
      <c r="F17" s="23" t="s">
        <v>52</v>
      </c>
      <c r="G17" s="23" t="s">
        <v>53</v>
      </c>
      <c r="H17" s="23" t="s">
        <v>54</v>
      </c>
      <c r="I17" s="23">
        <v>500</v>
      </c>
      <c r="J17" s="24">
        <v>13.5</v>
      </c>
      <c r="K17" s="23">
        <v>230</v>
      </c>
      <c r="L17" s="23" t="s">
        <v>55</v>
      </c>
      <c r="M17" s="23"/>
      <c r="N17" s="24">
        <v>4215</v>
      </c>
      <c r="O17" s="23" t="s">
        <v>56</v>
      </c>
      <c r="P17" s="23"/>
      <c r="Q17" s="23" t="s">
        <v>57</v>
      </c>
      <c r="R17" s="23" t="s">
        <v>58</v>
      </c>
      <c r="S17" s="23" t="s">
        <v>59</v>
      </c>
      <c r="T17" s="23" t="s">
        <v>60</v>
      </c>
      <c r="U17" s="25" t="s">
        <v>61</v>
      </c>
      <c r="V17" s="23" t="s">
        <v>62</v>
      </c>
      <c r="W17" s="26"/>
      <c r="X17" s="23"/>
      <c r="Y17" s="23" t="s">
        <v>63</v>
      </c>
      <c r="Z17" s="23" t="s">
        <v>64</v>
      </c>
      <c r="AA17" s="23" t="s">
        <v>65</v>
      </c>
      <c r="AB17" s="23">
        <v>1</v>
      </c>
      <c r="AC17" s="27">
        <v>0</v>
      </c>
      <c r="AD17" s="14">
        <f t="shared" si="1"/>
        <v>0</v>
      </c>
      <c r="AE17" s="14">
        <f t="shared" si="2"/>
        <v>0</v>
      </c>
      <c r="AF17" s="14">
        <f t="shared" si="3"/>
        <v>0</v>
      </c>
      <c r="AG17" s="15">
        <v>43434</v>
      </c>
      <c r="AH17" s="14">
        <v>0.3</v>
      </c>
      <c r="AI17" s="14">
        <f t="shared" si="4"/>
        <v>0</v>
      </c>
      <c r="AJ17" s="24" t="s">
        <v>66</v>
      </c>
      <c r="AK17" s="24"/>
      <c r="AL17" s="24"/>
      <c r="AM17" s="17" t="s">
        <v>67</v>
      </c>
      <c r="AN17" s="28">
        <v>43919</v>
      </c>
      <c r="AO17" s="29" t="s">
        <v>68</v>
      </c>
      <c r="AP17" s="30">
        <v>1037211</v>
      </c>
      <c r="AQ17" s="20" t="s">
        <v>69</v>
      </c>
      <c r="AR17" s="21" t="s">
        <v>70</v>
      </c>
      <c r="AT17" s="28">
        <v>43499</v>
      </c>
      <c r="AU17" s="24">
        <v>255172.19</v>
      </c>
    </row>
    <row r="18" spans="1:47" s="16" customFormat="1" ht="79.2" x14ac:dyDescent="0.25">
      <c r="A18" s="47" t="s">
        <v>127</v>
      </c>
      <c r="B18" s="22" t="s">
        <v>128</v>
      </c>
      <c r="C18" s="23" t="s">
        <v>129</v>
      </c>
      <c r="D18" s="23" t="s">
        <v>50</v>
      </c>
      <c r="E18" s="23" t="s">
        <v>51</v>
      </c>
      <c r="F18" s="23" t="s">
        <v>52</v>
      </c>
      <c r="G18" s="23" t="s">
        <v>53</v>
      </c>
      <c r="H18" s="23" t="s">
        <v>54</v>
      </c>
      <c r="I18" s="23">
        <v>500</v>
      </c>
      <c r="J18" s="24">
        <v>13.5</v>
      </c>
      <c r="K18" s="23">
        <v>230</v>
      </c>
      <c r="L18" s="23" t="s">
        <v>55</v>
      </c>
      <c r="M18" s="23"/>
      <c r="N18" s="24">
        <v>4215</v>
      </c>
      <c r="O18" s="23" t="s">
        <v>56</v>
      </c>
      <c r="P18" s="23"/>
      <c r="Q18" s="23" t="s">
        <v>57</v>
      </c>
      <c r="R18" s="23" t="s">
        <v>58</v>
      </c>
      <c r="S18" s="23" t="s">
        <v>59</v>
      </c>
      <c r="T18" s="23" t="s">
        <v>60</v>
      </c>
      <c r="U18" s="25" t="s">
        <v>61</v>
      </c>
      <c r="V18" s="23" t="s">
        <v>62</v>
      </c>
      <c r="W18" s="26"/>
      <c r="X18" s="23"/>
      <c r="Y18" s="23" t="s">
        <v>63</v>
      </c>
      <c r="Z18" s="23" t="s">
        <v>64</v>
      </c>
      <c r="AA18" s="23" t="s">
        <v>65</v>
      </c>
      <c r="AB18" s="23">
        <v>1</v>
      </c>
      <c r="AC18" s="27">
        <v>0</v>
      </c>
      <c r="AD18" s="14">
        <f t="shared" si="1"/>
        <v>0</v>
      </c>
      <c r="AE18" s="14">
        <f t="shared" si="2"/>
        <v>0</v>
      </c>
      <c r="AF18" s="14">
        <f t="shared" si="3"/>
        <v>0</v>
      </c>
      <c r="AG18" s="15">
        <v>43434</v>
      </c>
      <c r="AH18" s="14">
        <v>0.3</v>
      </c>
      <c r="AI18" s="14">
        <f t="shared" si="4"/>
        <v>0</v>
      </c>
      <c r="AJ18" s="24" t="s">
        <v>66</v>
      </c>
      <c r="AK18" s="24"/>
      <c r="AL18" s="24"/>
      <c r="AM18" s="17" t="s">
        <v>67</v>
      </c>
      <c r="AN18" s="28">
        <v>43919</v>
      </c>
      <c r="AO18" s="29" t="s">
        <v>68</v>
      </c>
      <c r="AP18" s="30">
        <v>1037211</v>
      </c>
      <c r="AQ18" s="20" t="s">
        <v>69</v>
      </c>
      <c r="AR18" s="21" t="s">
        <v>70</v>
      </c>
      <c r="AT18" s="28">
        <v>43499</v>
      </c>
      <c r="AU18" s="24">
        <v>255172.19</v>
      </c>
    </row>
    <row r="19" spans="1:47" s="16" customFormat="1" ht="79.2" x14ac:dyDescent="0.25">
      <c r="A19" s="47" t="s">
        <v>130</v>
      </c>
      <c r="B19" s="22" t="s">
        <v>131</v>
      </c>
      <c r="C19" s="23" t="s">
        <v>132</v>
      </c>
      <c r="D19" s="23" t="s">
        <v>50</v>
      </c>
      <c r="E19" s="23" t="s">
        <v>51</v>
      </c>
      <c r="F19" s="23" t="s">
        <v>52</v>
      </c>
      <c r="G19" s="23" t="s">
        <v>53</v>
      </c>
      <c r="H19" s="23" t="s">
        <v>54</v>
      </c>
      <c r="I19" s="23">
        <v>500</v>
      </c>
      <c r="J19" s="24">
        <v>13.5</v>
      </c>
      <c r="K19" s="23">
        <v>230</v>
      </c>
      <c r="L19" s="23" t="s">
        <v>55</v>
      </c>
      <c r="M19" s="23"/>
      <c r="N19" s="24">
        <v>4215</v>
      </c>
      <c r="O19" s="23" t="s">
        <v>56</v>
      </c>
      <c r="P19" s="23"/>
      <c r="Q19" s="23" t="s">
        <v>57</v>
      </c>
      <c r="R19" s="23" t="s">
        <v>58</v>
      </c>
      <c r="S19" s="23" t="s">
        <v>59</v>
      </c>
      <c r="T19" s="23" t="s">
        <v>60</v>
      </c>
      <c r="U19" s="25" t="s">
        <v>61</v>
      </c>
      <c r="V19" s="23" t="s">
        <v>62</v>
      </c>
      <c r="W19" s="26"/>
      <c r="X19" s="23"/>
      <c r="Y19" s="23" t="s">
        <v>63</v>
      </c>
      <c r="Z19" s="23" t="s">
        <v>64</v>
      </c>
      <c r="AA19" s="23" t="s">
        <v>65</v>
      </c>
      <c r="AB19" s="23">
        <v>1</v>
      </c>
      <c r="AC19" s="27">
        <v>0</v>
      </c>
      <c r="AD19" s="14">
        <f t="shared" si="1"/>
        <v>0</v>
      </c>
      <c r="AE19" s="14">
        <f t="shared" si="2"/>
        <v>0</v>
      </c>
      <c r="AF19" s="14">
        <f t="shared" si="3"/>
        <v>0</v>
      </c>
      <c r="AG19" s="15">
        <v>43434</v>
      </c>
      <c r="AH19" s="14">
        <v>0.3</v>
      </c>
      <c r="AI19" s="14">
        <f t="shared" si="4"/>
        <v>0</v>
      </c>
      <c r="AJ19" s="24" t="s">
        <v>66</v>
      </c>
      <c r="AK19" s="24"/>
      <c r="AL19" s="24"/>
      <c r="AM19" s="17" t="s">
        <v>67</v>
      </c>
      <c r="AN19" s="28">
        <v>43919</v>
      </c>
      <c r="AO19" s="29" t="s">
        <v>68</v>
      </c>
      <c r="AP19" s="30">
        <v>1037211</v>
      </c>
      <c r="AQ19" s="20" t="s">
        <v>69</v>
      </c>
      <c r="AR19" s="21" t="s">
        <v>70</v>
      </c>
      <c r="AT19" s="28">
        <v>43499</v>
      </c>
      <c r="AU19" s="24">
        <v>255172.19</v>
      </c>
    </row>
    <row r="20" spans="1:47" s="16" customFormat="1" ht="79.2" x14ac:dyDescent="0.25">
      <c r="A20" s="48" t="s">
        <v>133</v>
      </c>
      <c r="B20" s="22" t="s">
        <v>134</v>
      </c>
      <c r="C20" s="23" t="s">
        <v>135</v>
      </c>
      <c r="D20" s="23" t="s">
        <v>50</v>
      </c>
      <c r="E20" s="23" t="s">
        <v>51</v>
      </c>
      <c r="F20" s="23" t="s">
        <v>52</v>
      </c>
      <c r="G20" s="23" t="s">
        <v>53</v>
      </c>
      <c r="H20" s="23" t="s">
        <v>54</v>
      </c>
      <c r="I20" s="23">
        <v>500</v>
      </c>
      <c r="J20" s="24">
        <v>13.5</v>
      </c>
      <c r="K20" s="23">
        <v>230</v>
      </c>
      <c r="L20" s="23" t="s">
        <v>55</v>
      </c>
      <c r="M20" s="23"/>
      <c r="N20" s="24">
        <v>4215</v>
      </c>
      <c r="O20" s="23" t="s">
        <v>56</v>
      </c>
      <c r="P20" s="23"/>
      <c r="Q20" s="23" t="s">
        <v>57</v>
      </c>
      <c r="R20" s="23" t="s">
        <v>58</v>
      </c>
      <c r="S20" s="23" t="s">
        <v>59</v>
      </c>
      <c r="T20" s="23" t="s">
        <v>60</v>
      </c>
      <c r="U20" s="25" t="s">
        <v>61</v>
      </c>
      <c r="V20" s="23" t="s">
        <v>62</v>
      </c>
      <c r="W20" s="26"/>
      <c r="X20" s="23"/>
      <c r="Y20" s="23" t="s">
        <v>63</v>
      </c>
      <c r="Z20" s="23" t="s">
        <v>64</v>
      </c>
      <c r="AA20" s="23" t="s">
        <v>65</v>
      </c>
      <c r="AB20" s="23">
        <v>1</v>
      </c>
      <c r="AC20" s="27">
        <v>0</v>
      </c>
      <c r="AD20" s="14">
        <f t="shared" si="1"/>
        <v>0</v>
      </c>
      <c r="AE20" s="14">
        <f t="shared" si="2"/>
        <v>0</v>
      </c>
      <c r="AF20" s="14">
        <f t="shared" si="3"/>
        <v>0</v>
      </c>
      <c r="AG20" s="15">
        <v>43434</v>
      </c>
      <c r="AH20" s="14">
        <v>0.3</v>
      </c>
      <c r="AI20" s="14">
        <f t="shared" si="4"/>
        <v>0</v>
      </c>
      <c r="AJ20" s="24" t="s">
        <v>66</v>
      </c>
      <c r="AK20" s="24"/>
      <c r="AL20" s="24"/>
      <c r="AM20" s="17" t="s">
        <v>67</v>
      </c>
      <c r="AN20" s="28">
        <v>43919</v>
      </c>
      <c r="AO20" s="29" t="s">
        <v>68</v>
      </c>
      <c r="AP20" s="30">
        <v>1037211</v>
      </c>
      <c r="AQ20" s="20" t="s">
        <v>69</v>
      </c>
      <c r="AR20" s="21" t="s">
        <v>70</v>
      </c>
      <c r="AT20" s="28">
        <v>43499</v>
      </c>
      <c r="AU20" s="24">
        <v>255172.19</v>
      </c>
    </row>
    <row r="21" spans="1:47" s="16" customFormat="1" ht="79.2" x14ac:dyDescent="0.25">
      <c r="A21" s="47" t="s">
        <v>136</v>
      </c>
      <c r="B21" s="22" t="s">
        <v>137</v>
      </c>
      <c r="C21" s="23" t="s">
        <v>138</v>
      </c>
      <c r="D21" s="23" t="s">
        <v>50</v>
      </c>
      <c r="E21" s="23" t="s">
        <v>51</v>
      </c>
      <c r="F21" s="23" t="s">
        <v>52</v>
      </c>
      <c r="G21" s="23" t="s">
        <v>53</v>
      </c>
      <c r="H21" s="23" t="s">
        <v>54</v>
      </c>
      <c r="I21" s="23">
        <v>500</v>
      </c>
      <c r="J21" s="24">
        <v>13.5</v>
      </c>
      <c r="K21" s="23">
        <v>230</v>
      </c>
      <c r="L21" s="23" t="s">
        <v>55</v>
      </c>
      <c r="M21" s="23"/>
      <c r="N21" s="24">
        <v>4215</v>
      </c>
      <c r="O21" s="23" t="s">
        <v>56</v>
      </c>
      <c r="P21" s="23"/>
      <c r="Q21" s="23" t="s">
        <v>57</v>
      </c>
      <c r="R21" s="23" t="s">
        <v>58</v>
      </c>
      <c r="S21" s="23" t="s">
        <v>59</v>
      </c>
      <c r="T21" s="23" t="s">
        <v>60</v>
      </c>
      <c r="U21" s="25" t="s">
        <v>61</v>
      </c>
      <c r="V21" s="23" t="s">
        <v>62</v>
      </c>
      <c r="W21" s="26"/>
      <c r="X21" s="23"/>
      <c r="Y21" s="23" t="s">
        <v>63</v>
      </c>
      <c r="Z21" s="23" t="s">
        <v>64</v>
      </c>
      <c r="AA21" s="23" t="s">
        <v>65</v>
      </c>
      <c r="AB21" s="23">
        <v>1</v>
      </c>
      <c r="AC21" s="27">
        <v>0</v>
      </c>
      <c r="AD21" s="14">
        <f t="shared" si="1"/>
        <v>0</v>
      </c>
      <c r="AE21" s="14">
        <f t="shared" si="2"/>
        <v>0</v>
      </c>
      <c r="AF21" s="14">
        <f t="shared" si="3"/>
        <v>0</v>
      </c>
      <c r="AG21" s="15">
        <v>43434</v>
      </c>
      <c r="AH21" s="14">
        <v>0.3</v>
      </c>
      <c r="AI21" s="14">
        <f t="shared" si="4"/>
        <v>0</v>
      </c>
      <c r="AJ21" s="24" t="s">
        <v>66</v>
      </c>
      <c r="AK21" s="24"/>
      <c r="AL21" s="24"/>
      <c r="AM21" s="17" t="s">
        <v>67</v>
      </c>
      <c r="AN21" s="28">
        <v>43919</v>
      </c>
      <c r="AO21" s="29" t="s">
        <v>68</v>
      </c>
      <c r="AP21" s="30">
        <v>1037211</v>
      </c>
      <c r="AQ21" s="20" t="s">
        <v>69</v>
      </c>
      <c r="AR21" s="21" t="s">
        <v>70</v>
      </c>
      <c r="AT21" s="28">
        <v>43499</v>
      </c>
      <c r="AU21" s="24">
        <v>255172.19</v>
      </c>
    </row>
    <row r="22" spans="1:47" s="16" customFormat="1" ht="79.2" x14ac:dyDescent="0.25">
      <c r="A22" s="48" t="s">
        <v>139</v>
      </c>
      <c r="B22" s="22" t="s">
        <v>140</v>
      </c>
      <c r="C22" s="23" t="s">
        <v>141</v>
      </c>
      <c r="D22" s="23" t="s">
        <v>50</v>
      </c>
      <c r="E22" s="23" t="s">
        <v>51</v>
      </c>
      <c r="F22" s="23" t="s">
        <v>52</v>
      </c>
      <c r="G22" s="23" t="s">
        <v>53</v>
      </c>
      <c r="H22" s="23" t="s">
        <v>54</v>
      </c>
      <c r="I22" s="23">
        <v>500</v>
      </c>
      <c r="J22" s="24">
        <v>13.5</v>
      </c>
      <c r="K22" s="23">
        <v>230</v>
      </c>
      <c r="L22" s="23" t="s">
        <v>55</v>
      </c>
      <c r="M22" s="23"/>
      <c r="N22" s="24">
        <v>4215</v>
      </c>
      <c r="O22" s="23" t="s">
        <v>56</v>
      </c>
      <c r="P22" s="23"/>
      <c r="Q22" s="23" t="s">
        <v>57</v>
      </c>
      <c r="R22" s="23" t="s">
        <v>58</v>
      </c>
      <c r="S22" s="23" t="s">
        <v>59</v>
      </c>
      <c r="T22" s="23" t="s">
        <v>60</v>
      </c>
      <c r="U22" s="25" t="s">
        <v>61</v>
      </c>
      <c r="V22" s="23" t="s">
        <v>142</v>
      </c>
      <c r="W22" s="26"/>
      <c r="X22" s="23"/>
      <c r="Y22" s="23" t="s">
        <v>143</v>
      </c>
      <c r="Z22" s="23" t="s">
        <v>64</v>
      </c>
      <c r="AA22" s="23" t="s">
        <v>65</v>
      </c>
      <c r="AB22" s="23">
        <v>1</v>
      </c>
      <c r="AC22" s="27">
        <v>0</v>
      </c>
      <c r="AD22" s="14">
        <f t="shared" si="1"/>
        <v>0</v>
      </c>
      <c r="AE22" s="14">
        <f t="shared" si="2"/>
        <v>0</v>
      </c>
      <c r="AF22" s="14">
        <f t="shared" si="3"/>
        <v>0</v>
      </c>
      <c r="AG22" s="15">
        <v>43768</v>
      </c>
      <c r="AH22" s="14">
        <v>0.3</v>
      </c>
      <c r="AI22" s="14">
        <f t="shared" si="4"/>
        <v>0</v>
      </c>
      <c r="AJ22" s="24" t="s">
        <v>144</v>
      </c>
      <c r="AK22" s="24"/>
      <c r="AL22" s="24"/>
      <c r="AM22" s="17" t="s">
        <v>145</v>
      </c>
      <c r="AN22" s="28">
        <v>44269</v>
      </c>
      <c r="AO22" s="29" t="s">
        <v>68</v>
      </c>
      <c r="AP22" s="30">
        <v>1037211</v>
      </c>
      <c r="AQ22" s="20" t="s">
        <v>146</v>
      </c>
      <c r="AR22" s="21" t="s">
        <v>70</v>
      </c>
      <c r="AT22" s="28">
        <v>43349</v>
      </c>
      <c r="AU22" s="24">
        <v>255172.19</v>
      </c>
    </row>
    <row r="23" spans="1:47" s="16" customFormat="1" ht="79.2" x14ac:dyDescent="0.25">
      <c r="A23" s="47" t="s">
        <v>147</v>
      </c>
      <c r="B23" s="22" t="s">
        <v>148</v>
      </c>
      <c r="C23" s="23" t="s">
        <v>149</v>
      </c>
      <c r="D23" s="23" t="s">
        <v>50</v>
      </c>
      <c r="E23" s="23" t="s">
        <v>51</v>
      </c>
      <c r="F23" s="23" t="s">
        <v>52</v>
      </c>
      <c r="G23" s="23" t="s">
        <v>53</v>
      </c>
      <c r="H23" s="23" t="s">
        <v>54</v>
      </c>
      <c r="I23" s="23">
        <v>500</v>
      </c>
      <c r="J23" s="24">
        <v>13.5</v>
      </c>
      <c r="K23" s="23">
        <v>230</v>
      </c>
      <c r="L23" s="23" t="s">
        <v>55</v>
      </c>
      <c r="M23" s="23"/>
      <c r="N23" s="24">
        <v>4215</v>
      </c>
      <c r="O23" s="23" t="s">
        <v>56</v>
      </c>
      <c r="P23" s="23"/>
      <c r="Q23" s="23" t="s">
        <v>57</v>
      </c>
      <c r="R23" s="23" t="s">
        <v>58</v>
      </c>
      <c r="S23" s="23" t="s">
        <v>59</v>
      </c>
      <c r="T23" s="23" t="s">
        <v>60</v>
      </c>
      <c r="U23" s="25" t="s">
        <v>61</v>
      </c>
      <c r="V23" s="23" t="s">
        <v>142</v>
      </c>
      <c r="W23" s="26"/>
      <c r="X23" s="23"/>
      <c r="Y23" s="23" t="s">
        <v>143</v>
      </c>
      <c r="Z23" s="23" t="s">
        <v>64</v>
      </c>
      <c r="AA23" s="23" t="s">
        <v>65</v>
      </c>
      <c r="AB23" s="23">
        <v>1</v>
      </c>
      <c r="AC23" s="27">
        <v>0</v>
      </c>
      <c r="AD23" s="14">
        <f t="shared" si="1"/>
        <v>0</v>
      </c>
      <c r="AE23" s="14">
        <f t="shared" si="2"/>
        <v>0</v>
      </c>
      <c r="AF23" s="14">
        <f t="shared" si="3"/>
        <v>0</v>
      </c>
      <c r="AG23" s="15">
        <v>43768</v>
      </c>
      <c r="AH23" s="14">
        <v>0.3</v>
      </c>
      <c r="AI23" s="14">
        <f t="shared" si="4"/>
        <v>0</v>
      </c>
      <c r="AJ23" s="24" t="s">
        <v>144</v>
      </c>
      <c r="AK23" s="24"/>
      <c r="AL23" s="24"/>
      <c r="AM23" s="17" t="s">
        <v>145</v>
      </c>
      <c r="AN23" s="28">
        <v>44299</v>
      </c>
      <c r="AO23" s="29" t="s">
        <v>68</v>
      </c>
      <c r="AP23" s="30">
        <v>1037211</v>
      </c>
      <c r="AQ23" s="20" t="s">
        <v>146</v>
      </c>
      <c r="AR23" s="21" t="s">
        <v>70</v>
      </c>
      <c r="AT23" s="28">
        <v>43499</v>
      </c>
      <c r="AU23" s="24">
        <v>255172.19</v>
      </c>
    </row>
    <row r="24" spans="1:47" s="16" customFormat="1" ht="79.2" x14ac:dyDescent="0.25">
      <c r="A24" s="47" t="s">
        <v>150</v>
      </c>
      <c r="B24" s="22" t="s">
        <v>151</v>
      </c>
      <c r="C24" s="23" t="s">
        <v>152</v>
      </c>
      <c r="D24" s="23" t="s">
        <v>50</v>
      </c>
      <c r="E24" s="23" t="s">
        <v>51</v>
      </c>
      <c r="F24" s="23" t="s">
        <v>52</v>
      </c>
      <c r="G24" s="23" t="s">
        <v>53</v>
      </c>
      <c r="H24" s="23" t="s">
        <v>54</v>
      </c>
      <c r="I24" s="23">
        <v>500</v>
      </c>
      <c r="J24" s="24">
        <v>13.5</v>
      </c>
      <c r="K24" s="23">
        <v>230</v>
      </c>
      <c r="L24" s="23" t="s">
        <v>55</v>
      </c>
      <c r="M24" s="23"/>
      <c r="N24" s="24">
        <v>4215</v>
      </c>
      <c r="O24" s="23" t="s">
        <v>56</v>
      </c>
      <c r="P24" s="23"/>
      <c r="Q24" s="23" t="s">
        <v>57</v>
      </c>
      <c r="R24" s="23" t="s">
        <v>58</v>
      </c>
      <c r="S24" s="23" t="s">
        <v>59</v>
      </c>
      <c r="T24" s="23" t="s">
        <v>60</v>
      </c>
      <c r="U24" s="25" t="s">
        <v>61</v>
      </c>
      <c r="V24" s="23" t="s">
        <v>142</v>
      </c>
      <c r="W24" s="26"/>
      <c r="X24" s="23"/>
      <c r="Y24" s="23" t="s">
        <v>143</v>
      </c>
      <c r="Z24" s="23" t="s">
        <v>64</v>
      </c>
      <c r="AA24" s="23" t="s">
        <v>65</v>
      </c>
      <c r="AB24" s="23">
        <v>1</v>
      </c>
      <c r="AC24" s="27">
        <v>0</v>
      </c>
      <c r="AD24" s="14">
        <f t="shared" si="1"/>
        <v>0</v>
      </c>
      <c r="AE24" s="14">
        <f t="shared" si="2"/>
        <v>0</v>
      </c>
      <c r="AF24" s="14">
        <f t="shared" si="3"/>
        <v>0</v>
      </c>
      <c r="AG24" s="15">
        <v>43768</v>
      </c>
      <c r="AH24" s="14">
        <v>0.3</v>
      </c>
      <c r="AI24" s="14">
        <f t="shared" si="4"/>
        <v>0</v>
      </c>
      <c r="AJ24" s="24" t="s">
        <v>144</v>
      </c>
      <c r="AK24" s="24"/>
      <c r="AL24" s="24"/>
      <c r="AM24" s="17" t="s">
        <v>145</v>
      </c>
      <c r="AN24" s="28">
        <v>44299</v>
      </c>
      <c r="AO24" s="29" t="s">
        <v>68</v>
      </c>
      <c r="AP24" s="30">
        <v>1037211</v>
      </c>
      <c r="AQ24" s="20" t="s">
        <v>146</v>
      </c>
      <c r="AR24" s="21" t="s">
        <v>70</v>
      </c>
      <c r="AT24" s="28">
        <v>43499</v>
      </c>
      <c r="AU24" s="24">
        <v>255172.19</v>
      </c>
    </row>
    <row r="25" spans="1:47" s="16" customFormat="1" ht="79.2" x14ac:dyDescent="0.25">
      <c r="A25" s="48" t="s">
        <v>153</v>
      </c>
      <c r="B25" s="22" t="s">
        <v>154</v>
      </c>
      <c r="C25" s="23" t="s">
        <v>155</v>
      </c>
      <c r="D25" s="23" t="s">
        <v>50</v>
      </c>
      <c r="E25" s="23" t="s">
        <v>51</v>
      </c>
      <c r="F25" s="23" t="s">
        <v>52</v>
      </c>
      <c r="G25" s="23" t="s">
        <v>53</v>
      </c>
      <c r="H25" s="23" t="s">
        <v>54</v>
      </c>
      <c r="I25" s="23">
        <v>500</v>
      </c>
      <c r="J25" s="24">
        <v>13.5</v>
      </c>
      <c r="K25" s="23">
        <v>230</v>
      </c>
      <c r="L25" s="23" t="s">
        <v>55</v>
      </c>
      <c r="M25" s="23"/>
      <c r="N25" s="24">
        <v>4215</v>
      </c>
      <c r="O25" s="23" t="s">
        <v>56</v>
      </c>
      <c r="P25" s="23"/>
      <c r="Q25" s="23" t="s">
        <v>57</v>
      </c>
      <c r="R25" s="23" t="s">
        <v>58</v>
      </c>
      <c r="S25" s="23" t="s">
        <v>59</v>
      </c>
      <c r="T25" s="23" t="s">
        <v>60</v>
      </c>
      <c r="U25" s="25" t="s">
        <v>61</v>
      </c>
      <c r="V25" s="23" t="s">
        <v>142</v>
      </c>
      <c r="W25" s="26"/>
      <c r="X25" s="23"/>
      <c r="Y25" s="23" t="s">
        <v>143</v>
      </c>
      <c r="Z25" s="23" t="s">
        <v>64</v>
      </c>
      <c r="AA25" s="23" t="s">
        <v>65</v>
      </c>
      <c r="AB25" s="23">
        <v>1</v>
      </c>
      <c r="AC25" s="27">
        <v>0</v>
      </c>
      <c r="AD25" s="14">
        <f t="shared" si="1"/>
        <v>0</v>
      </c>
      <c r="AE25" s="14">
        <f t="shared" si="2"/>
        <v>0</v>
      </c>
      <c r="AF25" s="14">
        <f t="shared" si="3"/>
        <v>0</v>
      </c>
      <c r="AG25" s="15">
        <v>43768</v>
      </c>
      <c r="AH25" s="14">
        <v>0.3</v>
      </c>
      <c r="AI25" s="14">
        <f t="shared" si="4"/>
        <v>0</v>
      </c>
      <c r="AJ25" s="24" t="s">
        <v>144</v>
      </c>
      <c r="AK25" s="24"/>
      <c r="AL25" s="24"/>
      <c r="AM25" s="17" t="s">
        <v>145</v>
      </c>
      <c r="AN25" s="28">
        <v>44299</v>
      </c>
      <c r="AO25" s="29" t="s">
        <v>68</v>
      </c>
      <c r="AP25" s="30">
        <v>1037211</v>
      </c>
      <c r="AQ25" s="20" t="s">
        <v>146</v>
      </c>
      <c r="AR25" s="21" t="s">
        <v>70</v>
      </c>
      <c r="AT25" s="28">
        <v>43499</v>
      </c>
      <c r="AU25" s="24">
        <v>255172.19</v>
      </c>
    </row>
    <row r="26" spans="1:47" s="16" customFormat="1" ht="79.2" x14ac:dyDescent="0.25">
      <c r="A26" s="47" t="s">
        <v>156</v>
      </c>
      <c r="B26" s="22" t="s">
        <v>157</v>
      </c>
      <c r="C26" s="23" t="s">
        <v>158</v>
      </c>
      <c r="D26" s="23" t="s">
        <v>50</v>
      </c>
      <c r="E26" s="23" t="s">
        <v>51</v>
      </c>
      <c r="F26" s="23" t="s">
        <v>52</v>
      </c>
      <c r="G26" s="23" t="s">
        <v>53</v>
      </c>
      <c r="H26" s="23" t="s">
        <v>54</v>
      </c>
      <c r="I26" s="23">
        <v>500</v>
      </c>
      <c r="J26" s="24">
        <v>13.5</v>
      </c>
      <c r="K26" s="23">
        <v>230</v>
      </c>
      <c r="L26" s="23" t="s">
        <v>55</v>
      </c>
      <c r="M26" s="23"/>
      <c r="N26" s="24">
        <v>4215</v>
      </c>
      <c r="O26" s="23" t="s">
        <v>56</v>
      </c>
      <c r="P26" s="23"/>
      <c r="Q26" s="23" t="s">
        <v>57</v>
      </c>
      <c r="R26" s="23" t="s">
        <v>58</v>
      </c>
      <c r="S26" s="23" t="s">
        <v>59</v>
      </c>
      <c r="T26" s="23" t="s">
        <v>60</v>
      </c>
      <c r="U26" s="25" t="s">
        <v>61</v>
      </c>
      <c r="V26" s="23" t="s">
        <v>142</v>
      </c>
      <c r="W26" s="26"/>
      <c r="X26" s="23"/>
      <c r="Y26" s="23" t="s">
        <v>143</v>
      </c>
      <c r="Z26" s="23" t="s">
        <v>64</v>
      </c>
      <c r="AA26" s="23" t="s">
        <v>65</v>
      </c>
      <c r="AB26" s="23">
        <v>1</v>
      </c>
      <c r="AC26" s="27">
        <v>0</v>
      </c>
      <c r="AD26" s="14">
        <f t="shared" si="1"/>
        <v>0</v>
      </c>
      <c r="AE26" s="14">
        <f t="shared" si="2"/>
        <v>0</v>
      </c>
      <c r="AF26" s="14">
        <f t="shared" si="3"/>
        <v>0</v>
      </c>
      <c r="AG26" s="15">
        <v>43768</v>
      </c>
      <c r="AH26" s="14">
        <v>0.3</v>
      </c>
      <c r="AI26" s="14">
        <f t="shared" si="4"/>
        <v>0</v>
      </c>
      <c r="AJ26" s="24" t="s">
        <v>144</v>
      </c>
      <c r="AK26" s="24"/>
      <c r="AL26" s="24"/>
      <c r="AM26" s="17" t="s">
        <v>145</v>
      </c>
      <c r="AN26" s="28">
        <v>44299</v>
      </c>
      <c r="AO26" s="29" t="s">
        <v>68</v>
      </c>
      <c r="AP26" s="30">
        <v>1037211</v>
      </c>
      <c r="AQ26" s="20" t="s">
        <v>146</v>
      </c>
      <c r="AR26" s="21" t="s">
        <v>70</v>
      </c>
      <c r="AT26" s="28">
        <v>43499</v>
      </c>
      <c r="AU26" s="24">
        <v>255172.19</v>
      </c>
    </row>
    <row r="27" spans="1:47" s="16" customFormat="1" ht="79.2" x14ac:dyDescent="0.25">
      <c r="A27" s="48" t="s">
        <v>159</v>
      </c>
      <c r="B27" s="22" t="s">
        <v>160</v>
      </c>
      <c r="C27" s="23" t="s">
        <v>161</v>
      </c>
      <c r="D27" s="23" t="s">
        <v>50</v>
      </c>
      <c r="E27" s="23" t="s">
        <v>51</v>
      </c>
      <c r="F27" s="23" t="s">
        <v>52</v>
      </c>
      <c r="G27" s="23" t="s">
        <v>53</v>
      </c>
      <c r="H27" s="23" t="s">
        <v>54</v>
      </c>
      <c r="I27" s="23">
        <v>500</v>
      </c>
      <c r="J27" s="24">
        <v>13.5</v>
      </c>
      <c r="K27" s="23">
        <v>230</v>
      </c>
      <c r="L27" s="23" t="s">
        <v>55</v>
      </c>
      <c r="M27" s="23"/>
      <c r="N27" s="24">
        <v>4215</v>
      </c>
      <c r="O27" s="23" t="s">
        <v>56</v>
      </c>
      <c r="P27" s="23"/>
      <c r="Q27" s="23" t="s">
        <v>57</v>
      </c>
      <c r="R27" s="23" t="s">
        <v>58</v>
      </c>
      <c r="S27" s="23" t="s">
        <v>59</v>
      </c>
      <c r="T27" s="23" t="s">
        <v>60</v>
      </c>
      <c r="U27" s="25" t="s">
        <v>61</v>
      </c>
      <c r="V27" s="23" t="s">
        <v>142</v>
      </c>
      <c r="W27" s="26"/>
      <c r="X27" s="23"/>
      <c r="Y27" s="23" t="s">
        <v>143</v>
      </c>
      <c r="Z27" s="23" t="s">
        <v>64</v>
      </c>
      <c r="AA27" s="23" t="s">
        <v>65</v>
      </c>
      <c r="AB27" s="23">
        <v>1</v>
      </c>
      <c r="AC27" s="27">
        <v>0</v>
      </c>
      <c r="AD27" s="14">
        <f t="shared" si="1"/>
        <v>0</v>
      </c>
      <c r="AE27" s="14">
        <f t="shared" si="2"/>
        <v>0</v>
      </c>
      <c r="AF27" s="14">
        <f t="shared" si="3"/>
        <v>0</v>
      </c>
      <c r="AG27" s="15">
        <v>43768</v>
      </c>
      <c r="AH27" s="14">
        <v>0.3</v>
      </c>
      <c r="AI27" s="14">
        <f t="shared" si="4"/>
        <v>0</v>
      </c>
      <c r="AJ27" s="24" t="s">
        <v>144</v>
      </c>
      <c r="AK27" s="24"/>
      <c r="AL27" s="24"/>
      <c r="AM27" s="17" t="s">
        <v>145</v>
      </c>
      <c r="AN27" s="28">
        <v>44299</v>
      </c>
      <c r="AO27" s="29" t="s">
        <v>68</v>
      </c>
      <c r="AP27" s="30">
        <v>1037211</v>
      </c>
      <c r="AQ27" s="20" t="s">
        <v>146</v>
      </c>
      <c r="AR27" s="21" t="s">
        <v>70</v>
      </c>
      <c r="AT27" s="28">
        <v>43499</v>
      </c>
      <c r="AU27" s="24">
        <v>255172.19</v>
      </c>
    </row>
    <row r="28" spans="1:47" s="16" customFormat="1" ht="79.2" x14ac:dyDescent="0.25">
      <c r="A28" s="47" t="s">
        <v>162</v>
      </c>
      <c r="B28" s="22" t="s">
        <v>163</v>
      </c>
      <c r="C28" s="23" t="s">
        <v>164</v>
      </c>
      <c r="D28" s="23" t="s">
        <v>50</v>
      </c>
      <c r="E28" s="23" t="s">
        <v>51</v>
      </c>
      <c r="F28" s="23" t="s">
        <v>52</v>
      </c>
      <c r="G28" s="23" t="s">
        <v>53</v>
      </c>
      <c r="H28" s="23" t="s">
        <v>54</v>
      </c>
      <c r="I28" s="23">
        <v>500</v>
      </c>
      <c r="J28" s="24">
        <v>13.5</v>
      </c>
      <c r="K28" s="23">
        <v>230</v>
      </c>
      <c r="L28" s="23" t="s">
        <v>55</v>
      </c>
      <c r="M28" s="23"/>
      <c r="N28" s="24">
        <v>4215</v>
      </c>
      <c r="O28" s="23" t="s">
        <v>56</v>
      </c>
      <c r="P28" s="23"/>
      <c r="Q28" s="23" t="s">
        <v>57</v>
      </c>
      <c r="R28" s="23" t="s">
        <v>58</v>
      </c>
      <c r="S28" s="23" t="s">
        <v>59</v>
      </c>
      <c r="T28" s="23" t="s">
        <v>60</v>
      </c>
      <c r="U28" s="25" t="s">
        <v>61</v>
      </c>
      <c r="V28" s="23" t="s">
        <v>142</v>
      </c>
      <c r="W28" s="26"/>
      <c r="X28" s="23"/>
      <c r="Y28" s="23" t="s">
        <v>143</v>
      </c>
      <c r="Z28" s="23" t="s">
        <v>64</v>
      </c>
      <c r="AA28" s="23" t="s">
        <v>65</v>
      </c>
      <c r="AB28" s="23">
        <v>1</v>
      </c>
      <c r="AC28" s="27">
        <v>0</v>
      </c>
      <c r="AD28" s="14">
        <f t="shared" si="1"/>
        <v>0</v>
      </c>
      <c r="AE28" s="14">
        <f t="shared" si="2"/>
        <v>0</v>
      </c>
      <c r="AF28" s="14">
        <f t="shared" si="3"/>
        <v>0</v>
      </c>
      <c r="AG28" s="15">
        <v>43768</v>
      </c>
      <c r="AH28" s="14">
        <v>0.3</v>
      </c>
      <c r="AI28" s="14">
        <f t="shared" si="4"/>
        <v>0</v>
      </c>
      <c r="AJ28" s="24" t="s">
        <v>144</v>
      </c>
      <c r="AK28" s="24"/>
      <c r="AL28" s="24"/>
      <c r="AM28" s="17" t="s">
        <v>145</v>
      </c>
      <c r="AN28" s="28">
        <v>44299</v>
      </c>
      <c r="AO28" s="29" t="s">
        <v>68</v>
      </c>
      <c r="AP28" s="30">
        <v>1037211</v>
      </c>
      <c r="AQ28" s="20" t="s">
        <v>146</v>
      </c>
      <c r="AR28" s="21" t="s">
        <v>70</v>
      </c>
      <c r="AT28" s="28">
        <v>43499</v>
      </c>
      <c r="AU28" s="24">
        <v>255172.19</v>
      </c>
    </row>
    <row r="29" spans="1:47" s="16" customFormat="1" ht="79.2" x14ac:dyDescent="0.25">
      <c r="A29" s="47" t="s">
        <v>165</v>
      </c>
      <c r="B29" s="22" t="s">
        <v>166</v>
      </c>
      <c r="C29" s="23" t="s">
        <v>167</v>
      </c>
      <c r="D29" s="23" t="s">
        <v>50</v>
      </c>
      <c r="E29" s="23" t="s">
        <v>51</v>
      </c>
      <c r="F29" s="23" t="s">
        <v>52</v>
      </c>
      <c r="G29" s="23" t="s">
        <v>53</v>
      </c>
      <c r="H29" s="23" t="s">
        <v>54</v>
      </c>
      <c r="I29" s="23">
        <v>500</v>
      </c>
      <c r="J29" s="24">
        <v>13.5</v>
      </c>
      <c r="K29" s="23">
        <v>230</v>
      </c>
      <c r="L29" s="23" t="s">
        <v>55</v>
      </c>
      <c r="M29" s="23"/>
      <c r="N29" s="24">
        <v>4215</v>
      </c>
      <c r="O29" s="23" t="s">
        <v>56</v>
      </c>
      <c r="P29" s="23"/>
      <c r="Q29" s="23" t="s">
        <v>57</v>
      </c>
      <c r="R29" s="23" t="s">
        <v>58</v>
      </c>
      <c r="S29" s="23" t="s">
        <v>59</v>
      </c>
      <c r="T29" s="23" t="s">
        <v>60</v>
      </c>
      <c r="U29" s="25" t="s">
        <v>61</v>
      </c>
      <c r="V29" s="23" t="s">
        <v>142</v>
      </c>
      <c r="W29" s="26"/>
      <c r="X29" s="23"/>
      <c r="Y29" s="23" t="s">
        <v>143</v>
      </c>
      <c r="Z29" s="23" t="s">
        <v>64</v>
      </c>
      <c r="AA29" s="23" t="s">
        <v>65</v>
      </c>
      <c r="AB29" s="23">
        <v>1</v>
      </c>
      <c r="AC29" s="27">
        <v>0</v>
      </c>
      <c r="AD29" s="14">
        <f t="shared" si="1"/>
        <v>0</v>
      </c>
      <c r="AE29" s="14">
        <f t="shared" si="2"/>
        <v>0</v>
      </c>
      <c r="AF29" s="14">
        <f t="shared" si="3"/>
        <v>0</v>
      </c>
      <c r="AG29" s="15">
        <v>43768</v>
      </c>
      <c r="AH29" s="14">
        <v>0.3</v>
      </c>
      <c r="AI29" s="14">
        <f t="shared" si="4"/>
        <v>0</v>
      </c>
      <c r="AJ29" s="24" t="s">
        <v>144</v>
      </c>
      <c r="AK29" s="24"/>
      <c r="AL29" s="24"/>
      <c r="AM29" s="17" t="s">
        <v>145</v>
      </c>
      <c r="AN29" s="28">
        <v>44299</v>
      </c>
      <c r="AO29" s="29" t="s">
        <v>68</v>
      </c>
      <c r="AP29" s="30">
        <v>1037211</v>
      </c>
      <c r="AQ29" s="20" t="s">
        <v>146</v>
      </c>
      <c r="AR29" s="21" t="s">
        <v>70</v>
      </c>
      <c r="AT29" s="28">
        <v>43499</v>
      </c>
      <c r="AU29" s="24">
        <v>255172.19</v>
      </c>
    </row>
    <row r="30" spans="1:47" s="16" customFormat="1" ht="79.2" x14ac:dyDescent="0.25">
      <c r="A30" s="48" t="s">
        <v>168</v>
      </c>
      <c r="B30" s="22" t="s">
        <v>169</v>
      </c>
      <c r="C30" s="23" t="s">
        <v>170</v>
      </c>
      <c r="D30" s="23" t="s">
        <v>50</v>
      </c>
      <c r="E30" s="23" t="s">
        <v>74</v>
      </c>
      <c r="F30" s="23" t="s">
        <v>75</v>
      </c>
      <c r="G30" s="23" t="s">
        <v>53</v>
      </c>
      <c r="H30" s="23" t="s">
        <v>54</v>
      </c>
      <c r="I30" s="23">
        <v>125</v>
      </c>
      <c r="J30" s="24">
        <v>9.8000000000000007</v>
      </c>
      <c r="K30" s="23">
        <v>305</v>
      </c>
      <c r="L30" s="23" t="s">
        <v>76</v>
      </c>
      <c r="M30" s="23"/>
      <c r="N30" s="24">
        <v>455</v>
      </c>
      <c r="O30" s="23" t="s">
        <v>56</v>
      </c>
      <c r="P30" s="23"/>
      <c r="Q30" s="23" t="s">
        <v>77</v>
      </c>
      <c r="R30" s="23" t="s">
        <v>78</v>
      </c>
      <c r="S30" s="23" t="s">
        <v>59</v>
      </c>
      <c r="T30" s="23" t="s">
        <v>60</v>
      </c>
      <c r="U30" s="25" t="s">
        <v>61</v>
      </c>
      <c r="V30" s="23" t="s">
        <v>171</v>
      </c>
      <c r="W30" s="26"/>
      <c r="X30" s="23"/>
      <c r="Y30" s="23" t="s">
        <v>143</v>
      </c>
      <c r="Z30" s="23" t="s">
        <v>81</v>
      </c>
      <c r="AA30" s="23" t="s">
        <v>65</v>
      </c>
      <c r="AB30" s="23">
        <v>1</v>
      </c>
      <c r="AC30" s="27">
        <v>0</v>
      </c>
      <c r="AD30" s="14">
        <f t="shared" si="1"/>
        <v>0</v>
      </c>
      <c r="AE30" s="14">
        <f t="shared" si="2"/>
        <v>0</v>
      </c>
      <c r="AF30" s="14">
        <f t="shared" si="3"/>
        <v>0</v>
      </c>
      <c r="AG30" s="15">
        <v>43768</v>
      </c>
      <c r="AH30" s="14">
        <v>0.3</v>
      </c>
      <c r="AI30" s="14">
        <f t="shared" si="4"/>
        <v>0</v>
      </c>
      <c r="AJ30" s="24" t="s">
        <v>172</v>
      </c>
      <c r="AK30" s="24"/>
      <c r="AL30" s="24"/>
      <c r="AM30" s="17" t="s">
        <v>83</v>
      </c>
      <c r="AN30" s="28">
        <v>44269</v>
      </c>
      <c r="AO30" s="29" t="s">
        <v>68</v>
      </c>
      <c r="AP30" s="30">
        <v>1037218</v>
      </c>
      <c r="AQ30" s="20" t="s">
        <v>146</v>
      </c>
      <c r="AR30" s="21" t="s">
        <v>70</v>
      </c>
      <c r="AT30" s="28">
        <v>43349</v>
      </c>
      <c r="AU30" s="24">
        <v>193053.5</v>
      </c>
    </row>
    <row r="31" spans="1:47" s="16" customFormat="1" ht="79.2" x14ac:dyDescent="0.25">
      <c r="A31" s="47" t="s">
        <v>173</v>
      </c>
      <c r="B31" s="22" t="s">
        <v>174</v>
      </c>
      <c r="C31" s="23" t="s">
        <v>175</v>
      </c>
      <c r="D31" s="23" t="s">
        <v>50</v>
      </c>
      <c r="E31" s="23" t="s">
        <v>74</v>
      </c>
      <c r="F31" s="23" t="s">
        <v>75</v>
      </c>
      <c r="G31" s="23" t="s">
        <v>53</v>
      </c>
      <c r="H31" s="23" t="s">
        <v>54</v>
      </c>
      <c r="I31" s="23">
        <v>125</v>
      </c>
      <c r="J31" s="24">
        <v>9.8000000000000007</v>
      </c>
      <c r="K31" s="23">
        <v>305</v>
      </c>
      <c r="L31" s="23" t="s">
        <v>76</v>
      </c>
      <c r="M31" s="23"/>
      <c r="N31" s="24">
        <v>455</v>
      </c>
      <c r="O31" s="23" t="s">
        <v>56</v>
      </c>
      <c r="P31" s="23"/>
      <c r="Q31" s="23" t="s">
        <v>77</v>
      </c>
      <c r="R31" s="23" t="s">
        <v>78</v>
      </c>
      <c r="S31" s="23" t="s">
        <v>59</v>
      </c>
      <c r="T31" s="23" t="s">
        <v>60</v>
      </c>
      <c r="U31" s="25" t="s">
        <v>61</v>
      </c>
      <c r="V31" s="23" t="s">
        <v>171</v>
      </c>
      <c r="W31" s="26"/>
      <c r="X31" s="23"/>
      <c r="Y31" s="23" t="s">
        <v>143</v>
      </c>
      <c r="Z31" s="23" t="s">
        <v>81</v>
      </c>
      <c r="AA31" s="23" t="s">
        <v>65</v>
      </c>
      <c r="AB31" s="23">
        <v>1</v>
      </c>
      <c r="AC31" s="27">
        <v>0</v>
      </c>
      <c r="AD31" s="14">
        <f t="shared" si="1"/>
        <v>0</v>
      </c>
      <c r="AE31" s="14">
        <f t="shared" si="2"/>
        <v>0</v>
      </c>
      <c r="AF31" s="14">
        <f t="shared" si="3"/>
        <v>0</v>
      </c>
      <c r="AG31" s="15">
        <v>43768</v>
      </c>
      <c r="AH31" s="14">
        <v>0.3</v>
      </c>
      <c r="AI31" s="14">
        <f t="shared" si="4"/>
        <v>0</v>
      </c>
      <c r="AJ31" s="24" t="s">
        <v>176</v>
      </c>
      <c r="AK31" s="24"/>
      <c r="AL31" s="24"/>
      <c r="AM31" s="17" t="s">
        <v>83</v>
      </c>
      <c r="AN31" s="28">
        <v>44269</v>
      </c>
      <c r="AO31" s="29" t="s">
        <v>68</v>
      </c>
      <c r="AP31" s="30">
        <v>1037218</v>
      </c>
      <c r="AQ31" s="20" t="s">
        <v>146</v>
      </c>
      <c r="AR31" s="21" t="s">
        <v>70</v>
      </c>
      <c r="AT31" s="28">
        <v>43349</v>
      </c>
      <c r="AU31" s="24">
        <v>193053.5</v>
      </c>
    </row>
    <row r="32" spans="1:47" s="16" customFormat="1" ht="79.2" x14ac:dyDescent="0.25">
      <c r="A32" s="48" t="s">
        <v>177</v>
      </c>
      <c r="B32" s="22" t="s">
        <v>178</v>
      </c>
      <c r="C32" s="23" t="s">
        <v>179</v>
      </c>
      <c r="D32" s="23" t="s">
        <v>50</v>
      </c>
      <c r="E32" s="23" t="s">
        <v>74</v>
      </c>
      <c r="F32" s="23" t="s">
        <v>75</v>
      </c>
      <c r="G32" s="23" t="s">
        <v>53</v>
      </c>
      <c r="H32" s="23" t="s">
        <v>54</v>
      </c>
      <c r="I32" s="23">
        <v>125</v>
      </c>
      <c r="J32" s="24">
        <v>9.8000000000000007</v>
      </c>
      <c r="K32" s="23">
        <v>305</v>
      </c>
      <c r="L32" s="23" t="s">
        <v>76</v>
      </c>
      <c r="M32" s="23"/>
      <c r="N32" s="24">
        <v>455</v>
      </c>
      <c r="O32" s="23" t="s">
        <v>56</v>
      </c>
      <c r="P32" s="23"/>
      <c r="Q32" s="23" t="s">
        <v>77</v>
      </c>
      <c r="R32" s="23" t="s">
        <v>78</v>
      </c>
      <c r="S32" s="23" t="s">
        <v>59</v>
      </c>
      <c r="T32" s="23" t="s">
        <v>60</v>
      </c>
      <c r="U32" s="25" t="s">
        <v>61</v>
      </c>
      <c r="V32" s="23" t="s">
        <v>171</v>
      </c>
      <c r="W32" s="26"/>
      <c r="X32" s="23"/>
      <c r="Y32" s="23" t="s">
        <v>143</v>
      </c>
      <c r="Z32" s="23" t="s">
        <v>81</v>
      </c>
      <c r="AA32" s="23" t="s">
        <v>65</v>
      </c>
      <c r="AB32" s="23">
        <v>1</v>
      </c>
      <c r="AC32" s="27">
        <v>0</v>
      </c>
      <c r="AD32" s="14">
        <f t="shared" si="1"/>
        <v>0</v>
      </c>
      <c r="AE32" s="14">
        <f t="shared" si="2"/>
        <v>0</v>
      </c>
      <c r="AF32" s="14">
        <f t="shared" si="3"/>
        <v>0</v>
      </c>
      <c r="AG32" s="15">
        <v>43768</v>
      </c>
      <c r="AH32" s="14">
        <v>0.3</v>
      </c>
      <c r="AI32" s="14">
        <f t="shared" si="4"/>
        <v>0</v>
      </c>
      <c r="AJ32" s="24" t="s">
        <v>180</v>
      </c>
      <c r="AK32" s="24"/>
      <c r="AL32" s="24"/>
      <c r="AM32" s="17" t="s">
        <v>83</v>
      </c>
      <c r="AN32" s="28">
        <v>44269</v>
      </c>
      <c r="AO32" s="29" t="s">
        <v>68</v>
      </c>
      <c r="AP32" s="30">
        <v>1037218</v>
      </c>
      <c r="AQ32" s="20" t="s">
        <v>146</v>
      </c>
      <c r="AR32" s="21" t="s">
        <v>70</v>
      </c>
      <c r="AT32" s="28">
        <v>43349</v>
      </c>
      <c r="AU32" s="24">
        <v>193053.5</v>
      </c>
    </row>
    <row r="33" spans="1:47" s="16" customFormat="1" ht="79.2" x14ac:dyDescent="0.25">
      <c r="A33" s="47" t="s">
        <v>181</v>
      </c>
      <c r="B33" s="22" t="s">
        <v>182</v>
      </c>
      <c r="C33" s="23" t="s">
        <v>183</v>
      </c>
      <c r="D33" s="23" t="s">
        <v>50</v>
      </c>
      <c r="E33" s="23" t="s">
        <v>74</v>
      </c>
      <c r="F33" s="23" t="s">
        <v>75</v>
      </c>
      <c r="G33" s="23" t="s">
        <v>53</v>
      </c>
      <c r="H33" s="23" t="s">
        <v>54</v>
      </c>
      <c r="I33" s="23">
        <v>125</v>
      </c>
      <c r="J33" s="24">
        <v>9.8000000000000007</v>
      </c>
      <c r="K33" s="23">
        <v>305</v>
      </c>
      <c r="L33" s="23" t="s">
        <v>76</v>
      </c>
      <c r="M33" s="23"/>
      <c r="N33" s="24">
        <v>455</v>
      </c>
      <c r="O33" s="23" t="s">
        <v>56</v>
      </c>
      <c r="P33" s="23"/>
      <c r="Q33" s="23" t="s">
        <v>77</v>
      </c>
      <c r="R33" s="23" t="s">
        <v>78</v>
      </c>
      <c r="S33" s="23" t="s">
        <v>59</v>
      </c>
      <c r="T33" s="23" t="s">
        <v>60</v>
      </c>
      <c r="U33" s="25" t="s">
        <v>61</v>
      </c>
      <c r="V33" s="23" t="s">
        <v>171</v>
      </c>
      <c r="W33" s="26"/>
      <c r="X33" s="23"/>
      <c r="Y33" s="23" t="s">
        <v>143</v>
      </c>
      <c r="Z33" s="23" t="s">
        <v>81</v>
      </c>
      <c r="AA33" s="23" t="s">
        <v>65</v>
      </c>
      <c r="AB33" s="23">
        <v>1</v>
      </c>
      <c r="AC33" s="27">
        <v>0</v>
      </c>
      <c r="AD33" s="14">
        <f t="shared" si="1"/>
        <v>0</v>
      </c>
      <c r="AE33" s="14">
        <f t="shared" si="2"/>
        <v>0</v>
      </c>
      <c r="AF33" s="14">
        <f t="shared" si="3"/>
        <v>0</v>
      </c>
      <c r="AG33" s="15">
        <v>43768</v>
      </c>
      <c r="AH33" s="14">
        <v>0.3</v>
      </c>
      <c r="AI33" s="14">
        <f t="shared" si="4"/>
        <v>0</v>
      </c>
      <c r="AJ33" s="24" t="s">
        <v>184</v>
      </c>
      <c r="AK33" s="24"/>
      <c r="AL33" s="24"/>
      <c r="AM33" s="17" t="s">
        <v>83</v>
      </c>
      <c r="AN33" s="28">
        <v>44269</v>
      </c>
      <c r="AO33" s="29" t="s">
        <v>68</v>
      </c>
      <c r="AP33" s="30">
        <v>1037218</v>
      </c>
      <c r="AQ33" s="20" t="s">
        <v>146</v>
      </c>
      <c r="AR33" s="21" t="s">
        <v>70</v>
      </c>
      <c r="AT33" s="28">
        <v>43349</v>
      </c>
      <c r="AU33" s="24">
        <v>193053.5</v>
      </c>
    </row>
    <row r="34" spans="1:47" s="16" customFormat="1" ht="79.2" x14ac:dyDescent="0.25">
      <c r="A34" s="47" t="s">
        <v>185</v>
      </c>
      <c r="B34" s="22" t="s">
        <v>186</v>
      </c>
      <c r="C34" s="23" t="s">
        <v>187</v>
      </c>
      <c r="D34" s="23" t="s">
        <v>50</v>
      </c>
      <c r="E34" s="23" t="s">
        <v>74</v>
      </c>
      <c r="F34" s="23" t="s">
        <v>75</v>
      </c>
      <c r="G34" s="23" t="s">
        <v>53</v>
      </c>
      <c r="H34" s="23" t="s">
        <v>54</v>
      </c>
      <c r="I34" s="23">
        <v>125</v>
      </c>
      <c r="J34" s="24">
        <v>9.8000000000000007</v>
      </c>
      <c r="K34" s="23">
        <v>305</v>
      </c>
      <c r="L34" s="23" t="s">
        <v>76</v>
      </c>
      <c r="M34" s="23"/>
      <c r="N34" s="24">
        <v>455</v>
      </c>
      <c r="O34" s="23" t="s">
        <v>56</v>
      </c>
      <c r="P34" s="23"/>
      <c r="Q34" s="23" t="s">
        <v>77</v>
      </c>
      <c r="R34" s="23" t="s">
        <v>78</v>
      </c>
      <c r="S34" s="23" t="s">
        <v>59</v>
      </c>
      <c r="T34" s="23" t="s">
        <v>60</v>
      </c>
      <c r="U34" s="25" t="s">
        <v>61</v>
      </c>
      <c r="V34" s="23" t="s">
        <v>171</v>
      </c>
      <c r="W34" s="26"/>
      <c r="X34" s="23"/>
      <c r="Y34" s="23" t="s">
        <v>143</v>
      </c>
      <c r="Z34" s="23" t="s">
        <v>81</v>
      </c>
      <c r="AA34" s="23" t="s">
        <v>65</v>
      </c>
      <c r="AB34" s="23">
        <v>1</v>
      </c>
      <c r="AC34" s="27">
        <v>0</v>
      </c>
      <c r="AD34" s="14">
        <f t="shared" si="1"/>
        <v>0</v>
      </c>
      <c r="AE34" s="14">
        <f t="shared" si="2"/>
        <v>0</v>
      </c>
      <c r="AF34" s="14">
        <f t="shared" si="3"/>
        <v>0</v>
      </c>
      <c r="AG34" s="15">
        <v>43768</v>
      </c>
      <c r="AH34" s="14">
        <v>0.3</v>
      </c>
      <c r="AI34" s="14">
        <f t="shared" si="4"/>
        <v>0</v>
      </c>
      <c r="AJ34" s="24" t="s">
        <v>176</v>
      </c>
      <c r="AK34" s="24"/>
      <c r="AL34" s="24"/>
      <c r="AM34" s="17" t="s">
        <v>83</v>
      </c>
      <c r="AN34" s="28">
        <v>44269</v>
      </c>
      <c r="AO34" s="29" t="s">
        <v>68</v>
      </c>
      <c r="AP34" s="30">
        <v>1037218</v>
      </c>
      <c r="AQ34" s="20" t="s">
        <v>146</v>
      </c>
      <c r="AR34" s="21" t="s">
        <v>70</v>
      </c>
      <c r="AT34" s="28">
        <v>43349</v>
      </c>
      <c r="AU34" s="24">
        <v>193053.5</v>
      </c>
    </row>
    <row r="35" spans="1:47" s="16" customFormat="1" ht="79.2" x14ac:dyDescent="0.25">
      <c r="A35" s="48" t="s">
        <v>188</v>
      </c>
      <c r="B35" s="22" t="s">
        <v>189</v>
      </c>
      <c r="C35" s="23" t="s">
        <v>190</v>
      </c>
      <c r="D35" s="23" t="s">
        <v>50</v>
      </c>
      <c r="E35" s="23" t="s">
        <v>74</v>
      </c>
      <c r="F35" s="23" t="s">
        <v>75</v>
      </c>
      <c r="G35" s="23" t="s">
        <v>53</v>
      </c>
      <c r="H35" s="23" t="s">
        <v>54</v>
      </c>
      <c r="I35" s="23">
        <v>125</v>
      </c>
      <c r="J35" s="24">
        <v>9.8000000000000007</v>
      </c>
      <c r="K35" s="23">
        <v>305</v>
      </c>
      <c r="L35" s="23" t="s">
        <v>76</v>
      </c>
      <c r="M35" s="23"/>
      <c r="N35" s="24">
        <v>455</v>
      </c>
      <c r="O35" s="23" t="s">
        <v>56</v>
      </c>
      <c r="P35" s="23"/>
      <c r="Q35" s="23" t="s">
        <v>77</v>
      </c>
      <c r="R35" s="23" t="s">
        <v>78</v>
      </c>
      <c r="S35" s="23" t="s">
        <v>59</v>
      </c>
      <c r="T35" s="23" t="s">
        <v>60</v>
      </c>
      <c r="U35" s="25" t="s">
        <v>61</v>
      </c>
      <c r="V35" s="23" t="s">
        <v>171</v>
      </c>
      <c r="W35" s="26"/>
      <c r="X35" s="23"/>
      <c r="Y35" s="23" t="s">
        <v>143</v>
      </c>
      <c r="Z35" s="23" t="s">
        <v>81</v>
      </c>
      <c r="AA35" s="23" t="s">
        <v>65</v>
      </c>
      <c r="AB35" s="23">
        <v>1</v>
      </c>
      <c r="AC35" s="27">
        <v>0</v>
      </c>
      <c r="AD35" s="14">
        <f t="shared" si="1"/>
        <v>0</v>
      </c>
      <c r="AE35" s="14">
        <f t="shared" si="2"/>
        <v>0</v>
      </c>
      <c r="AF35" s="14">
        <f t="shared" si="3"/>
        <v>0</v>
      </c>
      <c r="AG35" s="15">
        <v>43768</v>
      </c>
      <c r="AH35" s="14">
        <v>0.3</v>
      </c>
      <c r="AI35" s="14">
        <f t="shared" si="4"/>
        <v>0</v>
      </c>
      <c r="AJ35" s="24" t="s">
        <v>172</v>
      </c>
      <c r="AK35" s="24"/>
      <c r="AL35" s="24"/>
      <c r="AM35" s="17" t="s">
        <v>83</v>
      </c>
      <c r="AN35" s="28">
        <v>44269</v>
      </c>
      <c r="AO35" s="29" t="s">
        <v>68</v>
      </c>
      <c r="AP35" s="30">
        <v>1037218</v>
      </c>
      <c r="AQ35" s="20" t="s">
        <v>146</v>
      </c>
      <c r="AR35" s="21" t="s">
        <v>70</v>
      </c>
      <c r="AT35" s="28">
        <v>43349</v>
      </c>
      <c r="AU35" s="24">
        <v>193053.5</v>
      </c>
    </row>
    <row r="36" spans="1:47" s="16" customFormat="1" ht="79.2" x14ac:dyDescent="0.25">
      <c r="A36" s="47" t="s">
        <v>191</v>
      </c>
      <c r="B36" s="22" t="s">
        <v>192</v>
      </c>
      <c r="C36" s="23" t="s">
        <v>193</v>
      </c>
      <c r="D36" s="23" t="s">
        <v>50</v>
      </c>
      <c r="E36" s="23" t="s">
        <v>74</v>
      </c>
      <c r="F36" s="23" t="s">
        <v>75</v>
      </c>
      <c r="G36" s="23" t="s">
        <v>53</v>
      </c>
      <c r="H36" s="23" t="s">
        <v>54</v>
      </c>
      <c r="I36" s="23">
        <v>125</v>
      </c>
      <c r="J36" s="24">
        <v>9.8000000000000007</v>
      </c>
      <c r="K36" s="23">
        <v>305</v>
      </c>
      <c r="L36" s="23" t="s">
        <v>76</v>
      </c>
      <c r="M36" s="23"/>
      <c r="N36" s="24">
        <v>455</v>
      </c>
      <c r="O36" s="23" t="s">
        <v>56</v>
      </c>
      <c r="P36" s="23"/>
      <c r="Q36" s="23" t="s">
        <v>77</v>
      </c>
      <c r="R36" s="23" t="s">
        <v>78</v>
      </c>
      <c r="S36" s="23" t="s">
        <v>59</v>
      </c>
      <c r="T36" s="23" t="s">
        <v>60</v>
      </c>
      <c r="U36" s="25" t="s">
        <v>61</v>
      </c>
      <c r="V36" s="23" t="s">
        <v>171</v>
      </c>
      <c r="W36" s="26"/>
      <c r="X36" s="23"/>
      <c r="Y36" s="23" t="s">
        <v>143</v>
      </c>
      <c r="Z36" s="23" t="s">
        <v>81</v>
      </c>
      <c r="AA36" s="23" t="s">
        <v>65</v>
      </c>
      <c r="AB36" s="23">
        <v>1</v>
      </c>
      <c r="AC36" s="27">
        <v>0</v>
      </c>
      <c r="AD36" s="14">
        <f t="shared" si="1"/>
        <v>0</v>
      </c>
      <c r="AE36" s="14">
        <f t="shared" si="2"/>
        <v>0</v>
      </c>
      <c r="AF36" s="14">
        <f t="shared" si="3"/>
        <v>0</v>
      </c>
      <c r="AG36" s="15">
        <v>43768</v>
      </c>
      <c r="AH36" s="14">
        <v>0.3</v>
      </c>
      <c r="AI36" s="14">
        <f t="shared" si="4"/>
        <v>0</v>
      </c>
      <c r="AJ36" s="24" t="s">
        <v>184</v>
      </c>
      <c r="AK36" s="24"/>
      <c r="AL36" s="24"/>
      <c r="AM36" s="17" t="s">
        <v>83</v>
      </c>
      <c r="AN36" s="28">
        <v>44269</v>
      </c>
      <c r="AO36" s="29" t="s">
        <v>68</v>
      </c>
      <c r="AP36" s="30">
        <v>1037218</v>
      </c>
      <c r="AQ36" s="20" t="s">
        <v>146</v>
      </c>
      <c r="AR36" s="21" t="s">
        <v>70</v>
      </c>
      <c r="AT36" s="28">
        <v>43349</v>
      </c>
      <c r="AU36" s="24">
        <v>193053.5</v>
      </c>
    </row>
    <row r="37" spans="1:47" s="16" customFormat="1" ht="79.2" x14ac:dyDescent="0.25">
      <c r="A37" s="48" t="s">
        <v>194</v>
      </c>
      <c r="B37" s="22" t="s">
        <v>195</v>
      </c>
      <c r="C37" s="23" t="s">
        <v>196</v>
      </c>
      <c r="D37" s="23" t="s">
        <v>50</v>
      </c>
      <c r="E37" s="23" t="s">
        <v>74</v>
      </c>
      <c r="F37" s="23" t="s">
        <v>75</v>
      </c>
      <c r="G37" s="23" t="s">
        <v>53</v>
      </c>
      <c r="H37" s="23" t="s">
        <v>54</v>
      </c>
      <c r="I37" s="23">
        <v>125</v>
      </c>
      <c r="J37" s="24">
        <v>9.8000000000000007</v>
      </c>
      <c r="K37" s="23">
        <v>305</v>
      </c>
      <c r="L37" s="23" t="s">
        <v>76</v>
      </c>
      <c r="M37" s="23"/>
      <c r="N37" s="24">
        <v>455</v>
      </c>
      <c r="O37" s="23" t="s">
        <v>56</v>
      </c>
      <c r="P37" s="23"/>
      <c r="Q37" s="23" t="s">
        <v>77</v>
      </c>
      <c r="R37" s="23" t="s">
        <v>78</v>
      </c>
      <c r="S37" s="23" t="s">
        <v>59</v>
      </c>
      <c r="T37" s="23" t="s">
        <v>60</v>
      </c>
      <c r="U37" s="25" t="s">
        <v>61</v>
      </c>
      <c r="V37" s="23" t="s">
        <v>171</v>
      </c>
      <c r="W37" s="26"/>
      <c r="X37" s="23"/>
      <c r="Y37" s="23" t="s">
        <v>143</v>
      </c>
      <c r="Z37" s="23" t="s">
        <v>81</v>
      </c>
      <c r="AA37" s="23" t="s">
        <v>65</v>
      </c>
      <c r="AB37" s="23">
        <v>1</v>
      </c>
      <c r="AC37" s="27">
        <v>0</v>
      </c>
      <c r="AD37" s="14">
        <f t="shared" si="1"/>
        <v>0</v>
      </c>
      <c r="AE37" s="14">
        <f t="shared" si="2"/>
        <v>0</v>
      </c>
      <c r="AF37" s="14">
        <f t="shared" si="3"/>
        <v>0</v>
      </c>
      <c r="AG37" s="15">
        <v>43768</v>
      </c>
      <c r="AH37" s="14">
        <v>0.3</v>
      </c>
      <c r="AI37" s="14">
        <f t="shared" si="4"/>
        <v>0</v>
      </c>
      <c r="AJ37" s="24" t="s">
        <v>184</v>
      </c>
      <c r="AK37" s="24"/>
      <c r="AL37" s="24"/>
      <c r="AM37" s="17" t="s">
        <v>83</v>
      </c>
      <c r="AN37" s="28">
        <v>44269</v>
      </c>
      <c r="AO37" s="29" t="s">
        <v>68</v>
      </c>
      <c r="AP37" s="30">
        <v>1037218</v>
      </c>
      <c r="AQ37" s="20" t="s">
        <v>146</v>
      </c>
      <c r="AR37" s="21" t="s">
        <v>70</v>
      </c>
      <c r="AT37" s="28">
        <v>43349</v>
      </c>
      <c r="AU37" s="24">
        <v>193053.5</v>
      </c>
    </row>
    <row r="38" spans="1:47" s="16" customFormat="1" ht="105.6" x14ac:dyDescent="0.25">
      <c r="A38" s="47" t="s">
        <v>197</v>
      </c>
      <c r="B38" s="22" t="s">
        <v>198</v>
      </c>
      <c r="C38" s="23" t="s">
        <v>199</v>
      </c>
      <c r="D38" s="23" t="s">
        <v>50</v>
      </c>
      <c r="E38" s="23" t="s">
        <v>111</v>
      </c>
      <c r="F38" s="23" t="s">
        <v>75</v>
      </c>
      <c r="G38" s="23" t="s">
        <v>53</v>
      </c>
      <c r="H38" s="23" t="s">
        <v>54</v>
      </c>
      <c r="I38" s="23">
        <v>125</v>
      </c>
      <c r="J38" s="24">
        <v>9</v>
      </c>
      <c r="K38" s="23">
        <v>140</v>
      </c>
      <c r="L38" s="23" t="s">
        <v>76</v>
      </c>
      <c r="M38" s="23"/>
      <c r="N38" s="24">
        <v>455</v>
      </c>
      <c r="O38" s="23" t="s">
        <v>56</v>
      </c>
      <c r="P38" s="23"/>
      <c r="Q38" s="23" t="s">
        <v>77</v>
      </c>
      <c r="R38" s="23" t="s">
        <v>78</v>
      </c>
      <c r="S38" s="23" t="s">
        <v>59</v>
      </c>
      <c r="T38" s="23" t="s">
        <v>60</v>
      </c>
      <c r="U38" s="25" t="s">
        <v>61</v>
      </c>
      <c r="V38" s="23" t="s">
        <v>171</v>
      </c>
      <c r="W38" s="26"/>
      <c r="X38" s="23"/>
      <c r="Y38" s="23" t="s">
        <v>200</v>
      </c>
      <c r="Z38" s="23" t="s">
        <v>81</v>
      </c>
      <c r="AA38" s="23" t="s">
        <v>65</v>
      </c>
      <c r="AB38" s="23">
        <v>1</v>
      </c>
      <c r="AC38" s="27">
        <v>0</v>
      </c>
      <c r="AD38" s="14">
        <f t="shared" si="1"/>
        <v>0</v>
      </c>
      <c r="AE38" s="14">
        <f t="shared" si="2"/>
        <v>0</v>
      </c>
      <c r="AF38" s="14">
        <f t="shared" si="3"/>
        <v>0</v>
      </c>
      <c r="AG38" s="15">
        <v>43768</v>
      </c>
      <c r="AH38" s="14">
        <v>0.3</v>
      </c>
      <c r="AI38" s="14">
        <f t="shared" si="4"/>
        <v>0</v>
      </c>
      <c r="AJ38" s="24" t="s">
        <v>144</v>
      </c>
      <c r="AK38" s="24"/>
      <c r="AL38" s="24"/>
      <c r="AM38" s="17" t="s">
        <v>201</v>
      </c>
      <c r="AN38" s="28">
        <v>44269</v>
      </c>
      <c r="AO38" s="29" t="s">
        <v>68</v>
      </c>
      <c r="AP38" s="30">
        <v>1047965</v>
      </c>
      <c r="AQ38" s="20" t="s">
        <v>146</v>
      </c>
      <c r="AR38" s="21" t="s">
        <v>70</v>
      </c>
      <c r="AT38" s="28">
        <v>43349</v>
      </c>
      <c r="AU38" s="24">
        <v>193053.5</v>
      </c>
    </row>
    <row r="39" spans="1:47" s="16" customFormat="1" ht="105.6" x14ac:dyDescent="0.25">
      <c r="A39" s="47" t="s">
        <v>202</v>
      </c>
      <c r="B39" s="22" t="s">
        <v>203</v>
      </c>
      <c r="C39" s="23" t="s">
        <v>204</v>
      </c>
      <c r="D39" s="23" t="s">
        <v>50</v>
      </c>
      <c r="E39" s="23" t="s">
        <v>111</v>
      </c>
      <c r="F39" s="23" t="s">
        <v>75</v>
      </c>
      <c r="G39" s="23" t="s">
        <v>53</v>
      </c>
      <c r="H39" s="23" t="s">
        <v>54</v>
      </c>
      <c r="I39" s="23">
        <v>125</v>
      </c>
      <c r="J39" s="24">
        <v>9</v>
      </c>
      <c r="K39" s="23">
        <v>140</v>
      </c>
      <c r="L39" s="23" t="s">
        <v>76</v>
      </c>
      <c r="M39" s="23"/>
      <c r="N39" s="24">
        <v>455</v>
      </c>
      <c r="O39" s="23" t="s">
        <v>56</v>
      </c>
      <c r="P39" s="23"/>
      <c r="Q39" s="23" t="s">
        <v>77</v>
      </c>
      <c r="R39" s="23" t="s">
        <v>78</v>
      </c>
      <c r="S39" s="23" t="s">
        <v>59</v>
      </c>
      <c r="T39" s="23" t="s">
        <v>60</v>
      </c>
      <c r="U39" s="25" t="s">
        <v>61</v>
      </c>
      <c r="V39" s="23" t="s">
        <v>171</v>
      </c>
      <c r="W39" s="26"/>
      <c r="X39" s="23"/>
      <c r="Y39" s="23" t="s">
        <v>200</v>
      </c>
      <c r="Z39" s="23" t="s">
        <v>81</v>
      </c>
      <c r="AA39" s="23" t="s">
        <v>65</v>
      </c>
      <c r="AB39" s="23">
        <v>1</v>
      </c>
      <c r="AC39" s="27">
        <v>0</v>
      </c>
      <c r="AD39" s="14">
        <f t="shared" si="1"/>
        <v>0</v>
      </c>
      <c r="AE39" s="14">
        <f t="shared" si="2"/>
        <v>0</v>
      </c>
      <c r="AF39" s="14">
        <f t="shared" si="3"/>
        <v>0</v>
      </c>
      <c r="AG39" s="15">
        <v>43768</v>
      </c>
      <c r="AH39" s="14">
        <v>0.3</v>
      </c>
      <c r="AI39" s="14">
        <f t="shared" si="4"/>
        <v>0</v>
      </c>
      <c r="AJ39" s="24" t="s">
        <v>144</v>
      </c>
      <c r="AK39" s="24"/>
      <c r="AL39" s="24"/>
      <c r="AM39" s="17" t="s">
        <v>201</v>
      </c>
      <c r="AN39" s="28">
        <v>44269</v>
      </c>
      <c r="AO39" s="29" t="s">
        <v>68</v>
      </c>
      <c r="AP39" s="30">
        <v>1047965</v>
      </c>
      <c r="AQ39" s="20" t="s">
        <v>146</v>
      </c>
      <c r="AR39" s="21" t="s">
        <v>70</v>
      </c>
      <c r="AT39" s="28">
        <v>43349</v>
      </c>
      <c r="AU39" s="24">
        <v>193053.5</v>
      </c>
    </row>
    <row r="40" spans="1:47" s="16" customFormat="1" x14ac:dyDescent="0.25">
      <c r="A40" s="31"/>
      <c r="B40" s="31"/>
      <c r="C40" s="31"/>
      <c r="D40" s="31"/>
      <c r="E40" s="31"/>
      <c r="F40" s="32"/>
      <c r="G40" s="32"/>
      <c r="H40" s="32"/>
      <c r="I40" s="32"/>
      <c r="J40" s="32"/>
      <c r="K40" s="32"/>
      <c r="L40" s="32"/>
      <c r="M40" s="32"/>
      <c r="N40" s="33"/>
      <c r="O40" s="32"/>
      <c r="P40" s="32"/>
      <c r="Q40" s="32"/>
      <c r="R40" s="32"/>
      <c r="S40" s="32"/>
      <c r="T40" s="32"/>
      <c r="U40" s="32"/>
      <c r="V40" s="34" t="s">
        <v>205</v>
      </c>
      <c r="W40" s="32"/>
      <c r="X40" s="32"/>
      <c r="Y40" s="32"/>
      <c r="Z40" s="32"/>
      <c r="AA40" s="32"/>
      <c r="AB40" s="35">
        <f>SUM(AB4:AB39)</f>
        <v>36</v>
      </c>
      <c r="AC40" s="33"/>
      <c r="AD40" s="33">
        <f>SUM(AD4:AD39)</f>
        <v>0</v>
      </c>
      <c r="AE40" s="33">
        <f>SUM(AE4:AE39)</f>
        <v>0</v>
      </c>
      <c r="AF40" s="33">
        <f>SUM(AF4:AF39)</f>
        <v>0</v>
      </c>
      <c r="AG40" s="33"/>
      <c r="AH40" s="33"/>
      <c r="AI40" s="33">
        <f>SUM(AI4:AI39)</f>
        <v>0</v>
      </c>
      <c r="AJ40" s="32"/>
      <c r="AK40" s="32"/>
      <c r="AL40" s="32"/>
      <c r="AM40" s="36"/>
      <c r="AN40" s="32"/>
      <c r="AO40" s="31"/>
      <c r="AT40" s="32"/>
      <c r="AU40" s="33"/>
    </row>
    <row r="41" spans="1:47" s="16" customFormat="1" x14ac:dyDescent="0.25">
      <c r="A41" s="31"/>
      <c r="B41" s="31"/>
      <c r="C41" s="31"/>
      <c r="D41" s="31"/>
      <c r="E41" s="31"/>
      <c r="F41" s="32"/>
      <c r="G41" s="32"/>
      <c r="H41" s="32"/>
      <c r="I41" s="32"/>
      <c r="J41" s="32"/>
      <c r="K41" s="32"/>
      <c r="L41" s="32"/>
      <c r="M41" s="32"/>
      <c r="N41" s="33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3"/>
      <c r="AD41" s="33"/>
      <c r="AE41" s="33"/>
      <c r="AF41" s="33"/>
      <c r="AG41" s="33"/>
      <c r="AH41" s="33"/>
      <c r="AI41" s="33"/>
      <c r="AJ41" s="32"/>
      <c r="AK41" s="32"/>
      <c r="AL41" s="32"/>
      <c r="AM41" s="36"/>
      <c r="AN41" s="32"/>
      <c r="AO41" s="31"/>
      <c r="AT41" s="32"/>
      <c r="AU41" s="33"/>
    </row>
    <row r="42" spans="1:47" s="16" customFormat="1" x14ac:dyDescent="0.25">
      <c r="A42" s="31"/>
      <c r="B42" s="31"/>
      <c r="C42" s="31"/>
      <c r="D42" s="31"/>
      <c r="E42" s="31"/>
      <c r="F42" s="32"/>
      <c r="G42" s="32"/>
      <c r="H42" s="32"/>
      <c r="I42" s="32"/>
      <c r="J42" s="32"/>
      <c r="K42" s="32"/>
      <c r="L42" s="32"/>
      <c r="M42" s="32"/>
      <c r="N42" s="33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3"/>
      <c r="AD42" s="33"/>
      <c r="AE42" s="33"/>
      <c r="AF42" s="33"/>
      <c r="AG42" s="33"/>
      <c r="AH42" s="33"/>
      <c r="AI42" s="33"/>
      <c r="AJ42" s="32"/>
      <c r="AK42" s="32"/>
      <c r="AL42" s="32"/>
      <c r="AM42" s="36"/>
      <c r="AN42" s="32"/>
      <c r="AO42" s="31"/>
      <c r="AT42" s="32"/>
      <c r="AU42" s="33"/>
    </row>
    <row r="43" spans="1:47" s="16" customFormat="1" x14ac:dyDescent="0.25">
      <c r="A43" s="31"/>
      <c r="B43" s="31"/>
      <c r="C43" s="31"/>
      <c r="D43" s="31"/>
      <c r="E43" s="31"/>
      <c r="F43" s="32"/>
      <c r="G43" s="32"/>
      <c r="H43" s="32"/>
      <c r="I43" s="32"/>
      <c r="J43" s="32"/>
      <c r="K43" s="32"/>
      <c r="L43" s="32"/>
      <c r="M43" s="32"/>
      <c r="N43" s="33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3"/>
      <c r="AD43" s="33"/>
      <c r="AE43" s="33"/>
      <c r="AF43" s="33"/>
      <c r="AG43" s="33"/>
      <c r="AH43" s="33"/>
      <c r="AI43" s="33"/>
      <c r="AJ43" s="32"/>
      <c r="AK43" s="32"/>
      <c r="AL43" s="32"/>
      <c r="AM43" s="36"/>
      <c r="AN43" s="32"/>
      <c r="AO43" s="31"/>
      <c r="AT43" s="32"/>
      <c r="AU43" s="33"/>
    </row>
    <row r="44" spans="1:47" s="16" customFormat="1" x14ac:dyDescent="0.25">
      <c r="A44" s="31"/>
      <c r="B44" s="31"/>
      <c r="C44" s="37"/>
      <c r="D44" s="31"/>
      <c r="E44" s="31"/>
      <c r="F44" s="32"/>
      <c r="G44" s="32"/>
      <c r="H44" s="32"/>
      <c r="I44" s="32"/>
      <c r="J44" s="32"/>
      <c r="K44" s="32"/>
      <c r="L44" s="32"/>
      <c r="M44" s="32"/>
      <c r="N44" s="33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3"/>
      <c r="AD44" s="33"/>
      <c r="AE44" s="33"/>
      <c r="AF44" s="33"/>
      <c r="AG44" s="33"/>
      <c r="AH44" s="33"/>
      <c r="AI44" s="33"/>
      <c r="AJ44" s="32"/>
      <c r="AK44" s="32"/>
      <c r="AL44" s="32"/>
      <c r="AM44" s="36"/>
      <c r="AN44" s="32"/>
      <c r="AO44" s="31"/>
      <c r="AT44" s="32"/>
      <c r="AU44" s="33"/>
    </row>
    <row r="45" spans="1:47" s="16" customFormat="1" ht="20.399999999999999" x14ac:dyDescent="0.25">
      <c r="A45" s="31"/>
      <c r="B45" s="31"/>
      <c r="C45" s="31"/>
      <c r="D45" s="31"/>
      <c r="E45" s="31"/>
      <c r="F45" s="32"/>
      <c r="G45" s="32"/>
      <c r="H45" s="32"/>
      <c r="I45" s="32"/>
      <c r="J45" s="32"/>
      <c r="K45" s="32"/>
      <c r="L45" s="32"/>
      <c r="M45" s="32"/>
      <c r="N45" s="33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3"/>
      <c r="AD45" s="33"/>
      <c r="AE45" s="33"/>
      <c r="AF45" s="38" t="s">
        <v>206</v>
      </c>
      <c r="AG45" s="33"/>
      <c r="AH45" s="39"/>
      <c r="AI45" s="39"/>
      <c r="AJ45" s="32"/>
      <c r="AK45" s="32"/>
      <c r="AL45" s="32"/>
      <c r="AM45" s="36"/>
      <c r="AN45" s="32"/>
      <c r="AO45" s="31"/>
      <c r="AT45" s="32"/>
      <c r="AU45" s="33"/>
    </row>
    <row r="46" spans="1:47" s="16" customFormat="1" ht="20.399999999999999" x14ac:dyDescent="0.25">
      <c r="B46" s="40" t="s">
        <v>207</v>
      </c>
      <c r="C46" s="31"/>
      <c r="D46" s="31"/>
      <c r="E46" s="31"/>
      <c r="F46" s="32"/>
      <c r="G46" s="32"/>
      <c r="H46" s="32"/>
      <c r="I46" s="32"/>
      <c r="J46" s="32"/>
      <c r="K46" s="32"/>
      <c r="L46" s="32"/>
      <c r="M46" s="32"/>
      <c r="N46" s="33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3"/>
      <c r="AD46" s="33"/>
      <c r="AE46" s="33"/>
      <c r="AF46" s="38"/>
      <c r="AG46" s="33"/>
      <c r="AH46" s="33"/>
      <c r="AI46" s="33"/>
      <c r="AJ46" s="32"/>
      <c r="AK46" s="32"/>
      <c r="AL46" s="32"/>
      <c r="AM46" s="36"/>
      <c r="AN46" s="32"/>
      <c r="AO46" s="31"/>
      <c r="AT46" s="32"/>
      <c r="AU46" s="33"/>
    </row>
    <row r="47" spans="1:47" s="40" customFormat="1" x14ac:dyDescent="0.25">
      <c r="A47" s="40" t="s">
        <v>208</v>
      </c>
    </row>
    <row r="48" spans="1:47" s="16" customFormat="1" x14ac:dyDescent="0.25">
      <c r="A48" s="40" t="s">
        <v>209</v>
      </c>
      <c r="B48" s="31"/>
      <c r="C48" s="31"/>
      <c r="D48" s="31"/>
      <c r="E48" s="31"/>
      <c r="F48" s="32"/>
      <c r="G48" s="32"/>
      <c r="H48" s="32"/>
      <c r="I48" s="32"/>
      <c r="J48" s="32"/>
      <c r="K48" s="32"/>
      <c r="L48" s="32"/>
      <c r="M48" s="32"/>
      <c r="N48" s="33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3"/>
      <c r="AD48" s="33"/>
      <c r="AE48" s="33"/>
      <c r="AF48" s="33"/>
      <c r="AG48" s="33"/>
      <c r="AH48" s="33"/>
      <c r="AI48" s="33"/>
      <c r="AJ48" s="32"/>
      <c r="AK48" s="32"/>
      <c r="AL48" s="32"/>
      <c r="AM48" s="36"/>
      <c r="AN48" s="32"/>
      <c r="AO48" s="31"/>
      <c r="AT48" s="32"/>
      <c r="AU48" s="33"/>
    </row>
    <row r="49" spans="1:47" s="16" customFormat="1" x14ac:dyDescent="0.25">
      <c r="A49" s="40" t="s">
        <v>210</v>
      </c>
      <c r="B49" s="31"/>
      <c r="C49" s="31"/>
      <c r="D49" s="31"/>
      <c r="E49" s="31"/>
      <c r="F49" s="32"/>
      <c r="G49" s="32"/>
      <c r="H49" s="32"/>
      <c r="I49" s="32"/>
      <c r="J49" s="32"/>
      <c r="K49" s="32"/>
      <c r="L49" s="32"/>
      <c r="M49" s="32"/>
      <c r="N49" s="33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3"/>
      <c r="AD49" s="33"/>
      <c r="AE49" s="33"/>
      <c r="AF49" s="33"/>
      <c r="AG49" s="33"/>
      <c r="AH49" s="33"/>
      <c r="AI49" s="33"/>
      <c r="AJ49" s="32"/>
      <c r="AK49" s="32"/>
      <c r="AL49" s="32"/>
      <c r="AM49" s="36"/>
      <c r="AN49" s="32"/>
      <c r="AO49" s="31"/>
      <c r="AT49" s="32"/>
      <c r="AU49" s="33"/>
    </row>
    <row r="50" spans="1:47" s="40" customFormat="1" x14ac:dyDescent="0.25">
      <c r="A50" s="40" t="s">
        <v>211</v>
      </c>
    </row>
    <row r="51" spans="1:47" s="16" customFormat="1" x14ac:dyDescent="0.25">
      <c r="A51" s="40" t="s">
        <v>212</v>
      </c>
      <c r="B51" s="40"/>
      <c r="C51" s="31"/>
      <c r="D51" s="31"/>
      <c r="E51" s="31"/>
      <c r="F51" s="32"/>
      <c r="G51" s="32"/>
      <c r="H51" s="32"/>
      <c r="I51" s="32"/>
      <c r="J51" s="32"/>
      <c r="K51" s="32"/>
      <c r="L51" s="32"/>
      <c r="M51" s="32"/>
      <c r="N51" s="33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3"/>
      <c r="AD51" s="33"/>
      <c r="AE51" s="33"/>
      <c r="AF51" s="33"/>
      <c r="AG51" s="33"/>
      <c r="AH51" s="33"/>
      <c r="AI51" s="33"/>
      <c r="AJ51" s="32"/>
      <c r="AK51" s="32"/>
      <c r="AL51" s="32"/>
      <c r="AM51" s="36"/>
      <c r="AN51" s="32"/>
      <c r="AO51" s="31"/>
      <c r="AT51" s="32"/>
      <c r="AU51" s="33"/>
    </row>
    <row r="52" spans="1:47" s="40" customFormat="1" x14ac:dyDescent="0.25">
      <c r="A52" s="40" t="s">
        <v>213</v>
      </c>
    </row>
    <row r="53" spans="1:47" s="16" customFormat="1" x14ac:dyDescent="0.25">
      <c r="A53" s="40" t="s">
        <v>214</v>
      </c>
      <c r="B53" s="40"/>
      <c r="C53" s="40"/>
      <c r="D53" s="40"/>
      <c r="E53" s="40"/>
      <c r="F53" s="40"/>
      <c r="G53" s="32"/>
      <c r="H53" s="32"/>
      <c r="I53" s="32"/>
      <c r="J53" s="32"/>
      <c r="K53" s="32"/>
      <c r="L53" s="32"/>
      <c r="M53" s="32"/>
      <c r="N53" s="33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3"/>
      <c r="AD53" s="33"/>
      <c r="AE53" s="33"/>
      <c r="AF53" s="33"/>
      <c r="AG53" s="33"/>
      <c r="AH53" s="33"/>
      <c r="AI53" s="33"/>
      <c r="AJ53" s="32"/>
      <c r="AK53" s="32"/>
      <c r="AL53" s="32"/>
      <c r="AM53" s="36"/>
      <c r="AN53" s="32"/>
      <c r="AO53" s="31"/>
      <c r="AT53" s="32"/>
      <c r="AU53" s="33"/>
    </row>
    <row r="54" spans="1:47" s="40" customFormat="1" x14ac:dyDescent="0.25">
      <c r="A54" s="40" t="s">
        <v>215</v>
      </c>
    </row>
    <row r="55" spans="1:47" s="16" customFormat="1" x14ac:dyDescent="0.25">
      <c r="A55" s="40"/>
      <c r="B55" s="40"/>
      <c r="C55" s="40"/>
      <c r="D55" s="40"/>
      <c r="E55" s="40"/>
      <c r="F55" s="40"/>
      <c r="G55" s="32"/>
      <c r="H55" s="32"/>
      <c r="I55" s="32"/>
      <c r="J55" s="32"/>
      <c r="K55" s="32"/>
      <c r="L55" s="32"/>
      <c r="M55" s="32"/>
      <c r="N55" s="33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3"/>
      <c r="AD55" s="33"/>
      <c r="AE55" s="33"/>
      <c r="AF55" s="33"/>
      <c r="AG55" s="33"/>
      <c r="AH55" s="33"/>
      <c r="AI55" s="33"/>
      <c r="AJ55" s="32"/>
      <c r="AK55" s="32"/>
      <c r="AL55" s="32"/>
      <c r="AM55" s="36"/>
      <c r="AN55" s="32"/>
      <c r="AO55" s="31"/>
      <c r="AT55" s="32"/>
      <c r="AU55" s="33"/>
    </row>
    <row r="56" spans="1:47" s="16" customFormat="1" x14ac:dyDescent="0.25">
      <c r="A56" s="40"/>
      <c r="B56" s="40"/>
      <c r="C56" s="40"/>
      <c r="D56" s="40"/>
      <c r="E56" s="40"/>
      <c r="F56" s="40"/>
      <c r="G56" s="32"/>
      <c r="H56" s="32"/>
      <c r="I56" s="32"/>
      <c r="J56" s="32"/>
      <c r="K56" s="32"/>
      <c r="L56" s="32"/>
      <c r="M56" s="32"/>
      <c r="N56" s="33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3"/>
      <c r="AD56" s="33"/>
      <c r="AE56" s="33"/>
      <c r="AF56" s="33"/>
      <c r="AG56" s="33"/>
      <c r="AH56" s="33"/>
      <c r="AI56" s="33"/>
      <c r="AJ56" s="32"/>
      <c r="AK56" s="32"/>
      <c r="AL56" s="32"/>
      <c r="AM56" s="36"/>
      <c r="AN56" s="32"/>
      <c r="AO56" s="31"/>
      <c r="AT56" s="32"/>
      <c r="AU56" s="33"/>
    </row>
    <row r="57" spans="1:47" s="16" customFormat="1" x14ac:dyDescent="0.25">
      <c r="A57" s="40"/>
      <c r="B57" s="40"/>
      <c r="C57" s="40"/>
      <c r="D57" s="40"/>
      <c r="E57" s="40"/>
      <c r="F57" s="40"/>
      <c r="G57" s="32"/>
      <c r="H57" s="32"/>
      <c r="I57" s="32"/>
      <c r="J57" s="32"/>
      <c r="K57" s="32"/>
      <c r="L57" s="32"/>
      <c r="M57" s="32"/>
      <c r="N57" s="33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3"/>
      <c r="AD57" s="33"/>
      <c r="AE57" s="33"/>
      <c r="AF57" s="33"/>
      <c r="AG57" s="33"/>
      <c r="AH57" s="33"/>
      <c r="AI57" s="33"/>
      <c r="AJ57" s="32"/>
      <c r="AK57" s="32"/>
      <c r="AL57" s="32"/>
      <c r="AM57" s="36"/>
      <c r="AN57" s="32"/>
      <c r="AO57" s="31"/>
      <c r="AT57" s="32"/>
      <c r="AU57" s="33"/>
    </row>
    <row r="58" spans="1:47" s="16" customFormat="1" x14ac:dyDescent="0.25">
      <c r="A58" s="40"/>
      <c r="B58" s="40"/>
      <c r="C58" s="40"/>
      <c r="D58" s="40"/>
      <c r="E58" s="40"/>
      <c r="F58" s="40"/>
      <c r="G58" s="32"/>
      <c r="H58" s="32"/>
      <c r="I58" s="32"/>
      <c r="J58" s="32"/>
      <c r="K58" s="32"/>
      <c r="L58" s="32"/>
      <c r="M58" s="32"/>
      <c r="N58" s="33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3"/>
      <c r="AD58" s="33"/>
      <c r="AE58" s="33"/>
      <c r="AF58" s="33"/>
      <c r="AG58" s="33"/>
      <c r="AH58" s="33"/>
      <c r="AI58" s="33"/>
      <c r="AJ58" s="32"/>
      <c r="AK58" s="32"/>
      <c r="AL58" s="32"/>
      <c r="AM58" s="36"/>
      <c r="AN58" s="32"/>
      <c r="AO58" s="31"/>
      <c r="AT58" s="32"/>
      <c r="AU58" s="33"/>
    </row>
    <row r="59" spans="1:47" s="16" customFormat="1" x14ac:dyDescent="0.25">
      <c r="A59" s="40"/>
      <c r="B59" s="40"/>
      <c r="C59" s="40"/>
      <c r="D59" s="40"/>
      <c r="E59" s="40"/>
      <c r="F59" s="40"/>
      <c r="G59" s="32"/>
      <c r="H59" s="32"/>
      <c r="I59" s="32"/>
      <c r="J59" s="32"/>
      <c r="K59" s="32"/>
      <c r="L59" s="32"/>
      <c r="M59" s="32"/>
      <c r="N59" s="33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3"/>
      <c r="AD59" s="33"/>
      <c r="AE59" s="33"/>
      <c r="AF59" s="33"/>
      <c r="AG59" s="33"/>
      <c r="AH59" s="33"/>
      <c r="AI59" s="33"/>
      <c r="AJ59" s="32"/>
      <c r="AK59" s="32"/>
      <c r="AL59" s="32"/>
      <c r="AM59" s="41"/>
      <c r="AN59" s="32"/>
      <c r="AO59" s="31"/>
      <c r="AT59" s="32"/>
      <c r="AU59" s="33"/>
    </row>
    <row r="60" spans="1:47" s="16" customFormat="1" x14ac:dyDescent="0.25">
      <c r="A60" s="40"/>
      <c r="B60" s="40"/>
      <c r="C60" s="40"/>
      <c r="D60" s="40"/>
      <c r="E60" s="40"/>
      <c r="F60" s="40"/>
      <c r="G60" s="32"/>
      <c r="H60" s="32"/>
      <c r="I60" s="32"/>
      <c r="J60" s="32"/>
      <c r="K60" s="32"/>
      <c r="L60" s="32"/>
      <c r="M60" s="32"/>
      <c r="N60" s="33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3"/>
      <c r="AD60" s="33"/>
      <c r="AE60" s="33"/>
      <c r="AF60" s="33"/>
      <c r="AG60" s="33"/>
      <c r="AH60" s="33"/>
      <c r="AI60" s="33"/>
      <c r="AJ60" s="32"/>
      <c r="AK60" s="32"/>
      <c r="AL60" s="32"/>
      <c r="AM60" s="41"/>
      <c r="AN60" s="32"/>
      <c r="AO60" s="31"/>
      <c r="AT60" s="32"/>
      <c r="AU60" s="33"/>
    </row>
    <row r="61" spans="1:47" s="16" customFormat="1" x14ac:dyDescent="0.25">
      <c r="A61" s="40"/>
      <c r="B61" s="40"/>
      <c r="C61" s="40"/>
      <c r="D61" s="40"/>
      <c r="E61" s="40"/>
      <c r="F61" s="40"/>
      <c r="G61" s="32"/>
      <c r="H61" s="32"/>
      <c r="I61" s="32"/>
      <c r="J61" s="32"/>
      <c r="K61" s="32"/>
      <c r="L61" s="32"/>
      <c r="M61" s="32"/>
      <c r="N61" s="33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3"/>
      <c r="AD61" s="33"/>
      <c r="AE61" s="33"/>
      <c r="AF61" s="33"/>
      <c r="AG61" s="33"/>
      <c r="AH61" s="33"/>
      <c r="AI61" s="33"/>
      <c r="AJ61" s="32"/>
      <c r="AK61" s="32"/>
      <c r="AL61" s="32"/>
      <c r="AM61" s="41"/>
      <c r="AN61" s="32"/>
      <c r="AO61" s="31"/>
      <c r="AT61" s="32"/>
      <c r="AU61" s="33"/>
    </row>
    <row r="62" spans="1:47" s="16" customFormat="1" x14ac:dyDescent="0.25">
      <c r="A62" s="40"/>
      <c r="B62" s="40"/>
      <c r="C62" s="40"/>
      <c r="D62" s="40"/>
      <c r="E62" s="40"/>
      <c r="F62" s="40"/>
      <c r="G62" s="32"/>
      <c r="H62" s="32"/>
      <c r="I62" s="32"/>
      <c r="J62" s="32"/>
      <c r="K62" s="32"/>
      <c r="L62" s="32"/>
      <c r="M62" s="32"/>
      <c r="N62" s="33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3"/>
      <c r="AD62" s="33"/>
      <c r="AE62" s="33"/>
      <c r="AF62" s="33"/>
      <c r="AG62" s="33"/>
      <c r="AH62" s="33"/>
      <c r="AI62" s="33"/>
      <c r="AJ62" s="32"/>
      <c r="AK62" s="32"/>
      <c r="AL62" s="32"/>
      <c r="AM62" s="41"/>
      <c r="AN62" s="32"/>
      <c r="AO62" s="31"/>
      <c r="AT62" s="32"/>
      <c r="AU62" s="33"/>
    </row>
    <row r="63" spans="1:47" s="16" customFormat="1" x14ac:dyDescent="0.25">
      <c r="A63" s="40"/>
      <c r="B63" s="40"/>
      <c r="C63" s="40"/>
      <c r="D63" s="40"/>
      <c r="E63" s="40"/>
      <c r="F63" s="40"/>
      <c r="G63" s="32"/>
      <c r="H63" s="32"/>
      <c r="I63" s="32"/>
      <c r="J63" s="32"/>
      <c r="K63" s="32"/>
      <c r="L63" s="32"/>
      <c r="M63" s="32"/>
      <c r="N63" s="33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3"/>
      <c r="AD63" s="33"/>
      <c r="AE63" s="33"/>
      <c r="AF63" s="33"/>
      <c r="AG63" s="33"/>
      <c r="AH63" s="33"/>
      <c r="AI63" s="33"/>
      <c r="AJ63" s="32"/>
      <c r="AK63" s="32"/>
      <c r="AL63" s="32"/>
      <c r="AM63" s="41"/>
      <c r="AN63" s="32"/>
      <c r="AO63" s="31"/>
      <c r="AT63" s="32"/>
      <c r="AU63" s="33"/>
    </row>
    <row r="64" spans="1:47" s="16" customFormat="1" x14ac:dyDescent="0.25">
      <c r="A64" s="40"/>
      <c r="B64" s="40"/>
      <c r="C64" s="40"/>
      <c r="D64" s="40"/>
      <c r="E64" s="40"/>
      <c r="F64" s="40"/>
      <c r="G64" s="32"/>
      <c r="H64" s="32"/>
      <c r="I64" s="32"/>
      <c r="J64" s="32"/>
      <c r="K64" s="32"/>
      <c r="L64" s="32"/>
      <c r="M64" s="32"/>
      <c r="N64" s="33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3"/>
      <c r="AD64" s="33"/>
      <c r="AE64" s="33"/>
      <c r="AF64" s="33"/>
      <c r="AG64" s="33"/>
      <c r="AH64" s="33"/>
      <c r="AI64" s="33"/>
      <c r="AJ64" s="32"/>
      <c r="AK64" s="32"/>
      <c r="AL64" s="32"/>
      <c r="AM64" s="41"/>
      <c r="AN64" s="32"/>
      <c r="AO64" s="31"/>
      <c r="AT64" s="32"/>
      <c r="AU64" s="33"/>
    </row>
    <row r="65" spans="1:47" s="16" customFormat="1" x14ac:dyDescent="0.25">
      <c r="A65" s="40"/>
      <c r="B65" s="40"/>
      <c r="C65" s="40"/>
      <c r="D65" s="40"/>
      <c r="E65" s="40"/>
      <c r="F65" s="40"/>
      <c r="G65" s="32"/>
      <c r="H65" s="32"/>
      <c r="I65" s="32"/>
      <c r="J65" s="32"/>
      <c r="K65" s="32"/>
      <c r="L65" s="32"/>
      <c r="M65" s="32"/>
      <c r="N65" s="33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3"/>
      <c r="AD65" s="33"/>
      <c r="AE65" s="33"/>
      <c r="AF65" s="33"/>
      <c r="AG65" s="33"/>
      <c r="AH65" s="33"/>
      <c r="AI65" s="33"/>
      <c r="AJ65" s="32"/>
      <c r="AK65" s="32"/>
      <c r="AL65" s="32"/>
      <c r="AM65" s="41"/>
      <c r="AN65" s="32"/>
      <c r="AO65" s="31"/>
      <c r="AT65" s="32"/>
      <c r="AU65" s="33"/>
    </row>
    <row r="66" spans="1:47" s="16" customFormat="1" x14ac:dyDescent="0.25">
      <c r="A66" s="40"/>
      <c r="B66" s="40"/>
      <c r="C66" s="40"/>
      <c r="D66" s="40"/>
      <c r="E66" s="40"/>
      <c r="F66" s="40"/>
      <c r="G66" s="32"/>
      <c r="H66" s="32"/>
      <c r="I66" s="32"/>
      <c r="J66" s="32"/>
      <c r="K66" s="32"/>
      <c r="L66" s="32"/>
      <c r="M66" s="32"/>
      <c r="N66" s="33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3"/>
      <c r="AD66" s="33"/>
      <c r="AE66" s="33"/>
      <c r="AF66" s="33"/>
      <c r="AG66" s="33"/>
      <c r="AH66" s="33"/>
      <c r="AI66" s="33"/>
      <c r="AJ66" s="32"/>
      <c r="AK66" s="32"/>
      <c r="AL66" s="32"/>
      <c r="AM66" s="41"/>
      <c r="AN66" s="32"/>
      <c r="AO66" s="31"/>
      <c r="AT66" s="32"/>
      <c r="AU66" s="33"/>
    </row>
    <row r="67" spans="1:47" s="16" customFormat="1" x14ac:dyDescent="0.25">
      <c r="A67" s="40"/>
      <c r="B67" s="40"/>
      <c r="C67" s="40"/>
      <c r="D67" s="40"/>
      <c r="E67" s="40"/>
      <c r="F67" s="40"/>
      <c r="G67" s="32"/>
      <c r="H67" s="32"/>
      <c r="I67" s="32"/>
      <c r="J67" s="32"/>
      <c r="K67" s="32"/>
      <c r="L67" s="32"/>
      <c r="M67" s="32"/>
      <c r="N67" s="33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3"/>
      <c r="AD67" s="33"/>
      <c r="AE67" s="33"/>
      <c r="AF67" s="33"/>
      <c r="AG67" s="33"/>
      <c r="AH67" s="33"/>
      <c r="AI67" s="33"/>
      <c r="AJ67" s="32"/>
      <c r="AK67" s="32"/>
      <c r="AL67" s="32"/>
      <c r="AM67" s="41"/>
      <c r="AN67" s="32"/>
      <c r="AO67" s="31"/>
      <c r="AT67" s="32"/>
      <c r="AU67" s="33"/>
    </row>
    <row r="68" spans="1:47" s="16" customFormat="1" x14ac:dyDescent="0.25">
      <c r="A68" s="40"/>
      <c r="B68" s="40"/>
      <c r="C68" s="40"/>
      <c r="D68" s="40"/>
      <c r="E68" s="40"/>
      <c r="F68" s="40"/>
      <c r="G68" s="32"/>
      <c r="H68" s="32"/>
      <c r="I68" s="32"/>
      <c r="J68" s="32"/>
      <c r="K68" s="32"/>
      <c r="L68" s="32"/>
      <c r="M68" s="32"/>
      <c r="N68" s="33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3"/>
      <c r="AD68" s="33"/>
      <c r="AE68" s="33"/>
      <c r="AF68" s="33"/>
      <c r="AG68" s="33"/>
      <c r="AH68" s="33"/>
      <c r="AI68" s="33"/>
      <c r="AJ68" s="32"/>
      <c r="AK68" s="32"/>
      <c r="AL68" s="32"/>
      <c r="AM68" s="41"/>
      <c r="AN68" s="32"/>
      <c r="AO68" s="31"/>
      <c r="AT68" s="32"/>
      <c r="AU68" s="33"/>
    </row>
    <row r="69" spans="1:47" s="16" customFormat="1" x14ac:dyDescent="0.25">
      <c r="A69" s="40"/>
      <c r="B69" s="40"/>
      <c r="C69" s="40"/>
      <c r="D69" s="40"/>
      <c r="E69" s="40"/>
      <c r="F69" s="40"/>
      <c r="G69" s="32"/>
      <c r="H69" s="32"/>
      <c r="I69" s="32"/>
      <c r="J69" s="32"/>
      <c r="K69" s="32"/>
      <c r="L69" s="32"/>
      <c r="M69" s="32"/>
      <c r="N69" s="33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3"/>
      <c r="AD69" s="33"/>
      <c r="AE69" s="33"/>
      <c r="AF69" s="33"/>
      <c r="AG69" s="33"/>
      <c r="AH69" s="33"/>
      <c r="AI69" s="33"/>
      <c r="AJ69" s="32"/>
      <c r="AK69" s="32"/>
      <c r="AL69" s="32"/>
      <c r="AM69" s="41"/>
      <c r="AN69" s="32"/>
      <c r="AO69" s="31"/>
      <c r="AT69" s="32"/>
      <c r="AU69" s="33"/>
    </row>
    <row r="70" spans="1:47" s="16" customFormat="1" x14ac:dyDescent="0.25">
      <c r="A70" s="40"/>
      <c r="B70" s="40"/>
      <c r="C70" s="40"/>
      <c r="D70" s="40"/>
      <c r="E70" s="40"/>
      <c r="F70" s="40"/>
      <c r="G70" s="32"/>
      <c r="H70" s="32"/>
      <c r="I70" s="32"/>
      <c r="J70" s="32"/>
      <c r="K70" s="32"/>
      <c r="L70" s="32"/>
      <c r="M70" s="32"/>
      <c r="N70" s="33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3"/>
      <c r="AD70" s="33"/>
      <c r="AE70" s="33"/>
      <c r="AF70" s="33"/>
      <c r="AG70" s="33"/>
      <c r="AH70" s="33"/>
      <c r="AI70" s="33"/>
      <c r="AJ70" s="32"/>
      <c r="AK70" s="32"/>
      <c r="AL70" s="32"/>
      <c r="AM70" s="41"/>
      <c r="AN70" s="32"/>
      <c r="AO70" s="31"/>
      <c r="AT70" s="32"/>
      <c r="AU70" s="33"/>
    </row>
    <row r="71" spans="1:47" s="16" customFormat="1" x14ac:dyDescent="0.25">
      <c r="A71" s="40"/>
      <c r="B71" s="40"/>
      <c r="C71" s="40"/>
      <c r="D71" s="40"/>
      <c r="E71" s="40"/>
      <c r="F71" s="40"/>
      <c r="G71" s="32"/>
      <c r="H71" s="32"/>
      <c r="I71" s="32"/>
      <c r="J71" s="32"/>
      <c r="K71" s="32"/>
      <c r="L71" s="32"/>
      <c r="M71" s="32"/>
      <c r="N71" s="33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3"/>
      <c r="AD71" s="33"/>
      <c r="AE71" s="33"/>
      <c r="AF71" s="33"/>
      <c r="AG71" s="33"/>
      <c r="AH71" s="33"/>
      <c r="AI71" s="33"/>
      <c r="AJ71" s="32"/>
      <c r="AK71" s="32"/>
      <c r="AL71" s="32"/>
      <c r="AM71" s="41"/>
      <c r="AN71" s="32"/>
      <c r="AO71" s="31"/>
      <c r="AT71" s="32"/>
      <c r="AU71" s="33"/>
    </row>
    <row r="72" spans="1:47" s="16" customFormat="1" x14ac:dyDescent="0.25">
      <c r="A72" s="40"/>
      <c r="B72" s="40"/>
      <c r="C72" s="40"/>
      <c r="D72" s="40"/>
      <c r="E72" s="40"/>
      <c r="F72" s="40"/>
      <c r="G72" s="32"/>
      <c r="H72" s="32"/>
      <c r="I72" s="32"/>
      <c r="J72" s="32"/>
      <c r="K72" s="32"/>
      <c r="L72" s="32"/>
      <c r="M72" s="32"/>
      <c r="N72" s="33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3"/>
      <c r="AD72" s="33"/>
      <c r="AE72" s="33"/>
      <c r="AF72" s="33"/>
      <c r="AG72" s="33"/>
      <c r="AH72" s="33"/>
      <c r="AI72" s="33"/>
      <c r="AJ72" s="32"/>
      <c r="AK72" s="32"/>
      <c r="AL72" s="32"/>
      <c r="AM72" s="41"/>
      <c r="AN72" s="32"/>
      <c r="AO72" s="31"/>
      <c r="AT72" s="32"/>
      <c r="AU72" s="33"/>
    </row>
    <row r="73" spans="1:47" s="16" customFormat="1" x14ac:dyDescent="0.25">
      <c r="A73" s="40"/>
      <c r="B73" s="40"/>
      <c r="C73" s="40"/>
      <c r="D73" s="40"/>
      <c r="E73" s="40"/>
      <c r="F73" s="40"/>
      <c r="G73" s="32"/>
      <c r="H73" s="32"/>
      <c r="I73" s="32"/>
      <c r="J73" s="32"/>
      <c r="K73" s="32"/>
      <c r="L73" s="32"/>
      <c r="M73" s="32"/>
      <c r="N73" s="33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3"/>
      <c r="AD73" s="33"/>
      <c r="AE73" s="33"/>
      <c r="AF73" s="33"/>
      <c r="AG73" s="33"/>
      <c r="AH73" s="33"/>
      <c r="AI73" s="33"/>
      <c r="AJ73" s="32"/>
      <c r="AK73" s="32"/>
      <c r="AL73" s="32"/>
      <c r="AM73" s="41"/>
      <c r="AN73" s="32"/>
      <c r="AO73" s="31"/>
      <c r="AT73" s="32"/>
      <c r="AU73" s="33"/>
    </row>
    <row r="74" spans="1:47" s="16" customFormat="1" x14ac:dyDescent="0.25">
      <c r="A74" s="40"/>
      <c r="B74" s="40"/>
      <c r="C74" s="40"/>
      <c r="D74" s="40"/>
      <c r="E74" s="40"/>
      <c r="F74" s="40"/>
      <c r="G74" s="32"/>
      <c r="H74" s="32"/>
      <c r="I74" s="32"/>
      <c r="J74" s="32"/>
      <c r="K74" s="32"/>
      <c r="L74" s="32"/>
      <c r="M74" s="32"/>
      <c r="N74" s="33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3"/>
      <c r="AD74" s="33"/>
      <c r="AE74" s="33"/>
      <c r="AF74" s="33"/>
      <c r="AG74" s="33"/>
      <c r="AH74" s="33"/>
      <c r="AI74" s="33"/>
      <c r="AJ74" s="32"/>
      <c r="AK74" s="32"/>
      <c r="AL74" s="32"/>
      <c r="AM74" s="41"/>
      <c r="AN74" s="32"/>
      <c r="AO74" s="31"/>
      <c r="AT74" s="32"/>
      <c r="AU74" s="33"/>
    </row>
    <row r="75" spans="1:47" s="16" customFormat="1" x14ac:dyDescent="0.25">
      <c r="A75" s="40"/>
      <c r="B75" s="40"/>
      <c r="C75" s="40"/>
      <c r="D75" s="40"/>
      <c r="E75" s="40"/>
      <c r="F75" s="40"/>
      <c r="G75" s="32"/>
      <c r="H75" s="32"/>
      <c r="I75" s="32"/>
      <c r="J75" s="32"/>
      <c r="K75" s="32"/>
      <c r="L75" s="32"/>
      <c r="M75" s="32"/>
      <c r="N75" s="33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3"/>
      <c r="AD75" s="33"/>
      <c r="AE75" s="33"/>
      <c r="AF75" s="33"/>
      <c r="AG75" s="33"/>
      <c r="AH75" s="33"/>
      <c r="AI75" s="33"/>
      <c r="AJ75" s="32"/>
      <c r="AK75" s="32"/>
      <c r="AL75" s="32"/>
      <c r="AM75" s="41"/>
      <c r="AN75" s="32"/>
      <c r="AO75" s="31"/>
      <c r="AT75" s="32"/>
      <c r="AU75" s="33"/>
    </row>
    <row r="76" spans="1:47" s="16" customFormat="1" x14ac:dyDescent="0.25">
      <c r="A76" s="40"/>
      <c r="B76" s="40"/>
      <c r="C76" s="40"/>
      <c r="D76" s="40"/>
      <c r="E76" s="40"/>
      <c r="F76" s="40"/>
      <c r="G76" s="32"/>
      <c r="H76" s="32"/>
      <c r="I76" s="32"/>
      <c r="J76" s="32"/>
      <c r="K76" s="32"/>
      <c r="L76" s="32"/>
      <c r="M76" s="32"/>
      <c r="N76" s="33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3"/>
      <c r="AD76" s="33"/>
      <c r="AE76" s="33"/>
      <c r="AF76" s="33"/>
      <c r="AG76" s="33"/>
      <c r="AH76" s="33"/>
      <c r="AI76" s="33"/>
      <c r="AJ76" s="32"/>
      <c r="AK76" s="32"/>
      <c r="AL76" s="32"/>
      <c r="AM76" s="41"/>
      <c r="AN76" s="32"/>
      <c r="AO76" s="31"/>
      <c r="AT76" s="32"/>
      <c r="AU76" s="33"/>
    </row>
    <row r="77" spans="1:47" s="16" customFormat="1" x14ac:dyDescent="0.25">
      <c r="A77" s="40"/>
      <c r="B77" s="40"/>
      <c r="C77" s="40"/>
      <c r="D77" s="40"/>
      <c r="E77" s="40"/>
      <c r="F77" s="40"/>
      <c r="G77" s="32"/>
      <c r="H77" s="32"/>
      <c r="I77" s="32"/>
      <c r="J77" s="32"/>
      <c r="K77" s="32"/>
      <c r="L77" s="32"/>
      <c r="M77" s="32"/>
      <c r="N77" s="33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3"/>
      <c r="AD77" s="33"/>
      <c r="AE77" s="33"/>
      <c r="AF77" s="33"/>
      <c r="AG77" s="33"/>
      <c r="AH77" s="33"/>
      <c r="AI77" s="33"/>
      <c r="AJ77" s="32"/>
      <c r="AK77" s="32"/>
      <c r="AL77" s="32"/>
      <c r="AM77" s="41"/>
      <c r="AN77" s="32"/>
      <c r="AO77" s="31"/>
      <c r="AT77" s="32"/>
      <c r="AU77" s="33"/>
    </row>
    <row r="78" spans="1:47" s="16" customFormat="1" x14ac:dyDescent="0.25">
      <c r="A78" s="40"/>
      <c r="B78" s="40"/>
      <c r="C78" s="40"/>
      <c r="D78" s="40"/>
      <c r="E78" s="40"/>
      <c r="F78" s="40"/>
      <c r="G78" s="32"/>
      <c r="H78" s="32"/>
      <c r="I78" s="32"/>
      <c r="J78" s="32"/>
      <c r="K78" s="32"/>
      <c r="L78" s="32"/>
      <c r="M78" s="32"/>
      <c r="N78" s="33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3"/>
      <c r="AD78" s="33"/>
      <c r="AE78" s="33"/>
      <c r="AF78" s="33"/>
      <c r="AG78" s="33"/>
      <c r="AH78" s="33"/>
      <c r="AI78" s="33"/>
      <c r="AJ78" s="32"/>
      <c r="AK78" s="32"/>
      <c r="AL78" s="32"/>
      <c r="AM78" s="41"/>
      <c r="AN78" s="32"/>
      <c r="AO78" s="31"/>
      <c r="AT78" s="32"/>
      <c r="AU78" s="33"/>
    </row>
    <row r="79" spans="1:47" s="16" customFormat="1" x14ac:dyDescent="0.25">
      <c r="A79" s="40"/>
      <c r="B79" s="40"/>
      <c r="C79" s="40"/>
      <c r="D79" s="40"/>
      <c r="E79" s="40"/>
      <c r="F79" s="40"/>
      <c r="G79" s="32"/>
      <c r="H79" s="32"/>
      <c r="I79" s="32"/>
      <c r="J79" s="32"/>
      <c r="K79" s="32"/>
      <c r="L79" s="32"/>
      <c r="M79" s="32"/>
      <c r="N79" s="33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3"/>
      <c r="AD79" s="33"/>
      <c r="AE79" s="33"/>
      <c r="AF79" s="33"/>
      <c r="AG79" s="33"/>
      <c r="AH79" s="33"/>
      <c r="AI79" s="33"/>
      <c r="AJ79" s="32"/>
      <c r="AK79" s="32"/>
      <c r="AL79" s="32"/>
      <c r="AM79" s="41"/>
      <c r="AN79" s="32"/>
      <c r="AO79" s="31"/>
      <c r="AT79" s="32"/>
      <c r="AU79" s="33"/>
    </row>
    <row r="80" spans="1:47" s="16" customFormat="1" x14ac:dyDescent="0.25">
      <c r="A80" s="40"/>
      <c r="B80" s="40"/>
      <c r="C80" s="40"/>
      <c r="D80" s="40"/>
      <c r="E80" s="40"/>
      <c r="F80" s="40"/>
      <c r="G80" s="32"/>
      <c r="H80" s="32"/>
      <c r="I80" s="32"/>
      <c r="J80" s="32"/>
      <c r="K80" s="32"/>
      <c r="L80" s="32"/>
      <c r="M80" s="32"/>
      <c r="N80" s="33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3"/>
      <c r="AD80" s="33"/>
      <c r="AE80" s="33"/>
      <c r="AF80" s="33"/>
      <c r="AG80" s="33"/>
      <c r="AH80" s="33"/>
      <c r="AI80" s="33"/>
      <c r="AJ80" s="32"/>
      <c r="AK80" s="32"/>
      <c r="AL80" s="32"/>
      <c r="AM80" s="41"/>
      <c r="AN80" s="32"/>
      <c r="AO80" s="31"/>
      <c r="AT80" s="32"/>
      <c r="AU80" s="33"/>
    </row>
    <row r="81" spans="1:47" s="16" customFormat="1" x14ac:dyDescent="0.25">
      <c r="A81" s="40"/>
      <c r="B81" s="40"/>
      <c r="C81" s="40"/>
      <c r="D81" s="40"/>
      <c r="E81" s="40"/>
      <c r="F81" s="40"/>
      <c r="G81" s="32"/>
      <c r="H81" s="32"/>
      <c r="I81" s="32"/>
      <c r="J81" s="32"/>
      <c r="K81" s="32"/>
      <c r="L81" s="32"/>
      <c r="M81" s="32"/>
      <c r="N81" s="33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3"/>
      <c r="AD81" s="33"/>
      <c r="AE81" s="33"/>
      <c r="AF81" s="33"/>
      <c r="AG81" s="33"/>
      <c r="AH81" s="33"/>
      <c r="AI81" s="33"/>
      <c r="AJ81" s="32"/>
      <c r="AK81" s="32"/>
      <c r="AL81" s="32"/>
      <c r="AM81" s="41"/>
      <c r="AN81" s="32"/>
      <c r="AO81" s="31"/>
      <c r="AT81" s="32"/>
      <c r="AU81" s="33"/>
    </row>
    <row r="82" spans="1:47" s="16" customFormat="1" x14ac:dyDescent="0.25">
      <c r="A82" s="40"/>
      <c r="B82" s="40"/>
      <c r="C82" s="40"/>
      <c r="D82" s="40"/>
      <c r="E82" s="40"/>
      <c r="F82" s="40"/>
      <c r="G82" s="32"/>
      <c r="H82" s="32"/>
      <c r="I82" s="32"/>
      <c r="J82" s="32"/>
      <c r="K82" s="32"/>
      <c r="L82" s="32"/>
      <c r="M82" s="32"/>
      <c r="N82" s="33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3"/>
      <c r="AD82" s="33"/>
      <c r="AE82" s="33"/>
      <c r="AF82" s="33"/>
      <c r="AG82" s="33"/>
      <c r="AH82" s="33"/>
      <c r="AI82" s="33"/>
      <c r="AJ82" s="32"/>
      <c r="AK82" s="32"/>
      <c r="AL82" s="32"/>
      <c r="AM82" s="41"/>
      <c r="AN82" s="32"/>
      <c r="AO82" s="31"/>
      <c r="AT82" s="32"/>
      <c r="AU82" s="33"/>
    </row>
    <row r="83" spans="1:47" s="16" customFormat="1" x14ac:dyDescent="0.25">
      <c r="A83" s="40"/>
      <c r="B83" s="40"/>
      <c r="C83" s="40"/>
      <c r="D83" s="40"/>
      <c r="E83" s="40"/>
      <c r="F83" s="40"/>
      <c r="G83" s="32"/>
      <c r="H83" s="32"/>
      <c r="I83" s="32"/>
      <c r="J83" s="32"/>
      <c r="K83" s="32"/>
      <c r="L83" s="32"/>
      <c r="M83" s="32"/>
      <c r="N83" s="33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3"/>
      <c r="AD83" s="33"/>
      <c r="AE83" s="33"/>
      <c r="AF83" s="33"/>
      <c r="AG83" s="33"/>
      <c r="AH83" s="33"/>
      <c r="AI83" s="33"/>
      <c r="AJ83" s="32"/>
      <c r="AK83" s="32"/>
      <c r="AL83" s="32"/>
      <c r="AM83" s="41"/>
      <c r="AN83" s="32"/>
      <c r="AO83" s="31"/>
      <c r="AT83" s="32"/>
      <c r="AU83" s="33"/>
    </row>
    <row r="84" spans="1:47" s="16" customFormat="1" x14ac:dyDescent="0.25">
      <c r="A84" s="40"/>
      <c r="B84" s="40"/>
      <c r="C84" s="40"/>
      <c r="D84" s="40"/>
      <c r="E84" s="40"/>
      <c r="F84" s="40"/>
      <c r="G84" s="32"/>
      <c r="H84" s="32"/>
      <c r="I84" s="32"/>
      <c r="J84" s="32"/>
      <c r="K84" s="32"/>
      <c r="L84" s="32"/>
      <c r="M84" s="32"/>
      <c r="N84" s="33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3"/>
      <c r="AD84" s="33"/>
      <c r="AE84" s="33"/>
      <c r="AF84" s="33"/>
      <c r="AG84" s="33"/>
      <c r="AH84" s="33"/>
      <c r="AI84" s="33"/>
      <c r="AJ84" s="32"/>
      <c r="AK84" s="32"/>
      <c r="AL84" s="32"/>
      <c r="AM84" s="41"/>
      <c r="AN84" s="32"/>
      <c r="AO84" s="31"/>
      <c r="AT84" s="32"/>
      <c r="AU84" s="33"/>
    </row>
    <row r="85" spans="1:47" s="16" customFormat="1" x14ac:dyDescent="0.25">
      <c r="A85" s="40"/>
      <c r="B85" s="40"/>
      <c r="C85" s="40"/>
      <c r="D85" s="40"/>
      <c r="E85" s="40"/>
      <c r="F85" s="40"/>
      <c r="G85" s="32"/>
      <c r="H85" s="32"/>
      <c r="I85" s="32"/>
      <c r="J85" s="32"/>
      <c r="K85" s="32"/>
      <c r="L85" s="32"/>
      <c r="M85" s="32"/>
      <c r="N85" s="33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3"/>
      <c r="AD85" s="33"/>
      <c r="AE85" s="33"/>
      <c r="AF85" s="33"/>
      <c r="AG85" s="33"/>
      <c r="AH85" s="33"/>
      <c r="AI85" s="33"/>
      <c r="AJ85" s="32"/>
      <c r="AK85" s="32"/>
      <c r="AL85" s="32"/>
      <c r="AM85" s="41"/>
      <c r="AN85" s="32"/>
      <c r="AO85" s="31"/>
      <c r="AT85" s="32"/>
      <c r="AU85" s="33"/>
    </row>
    <row r="86" spans="1:47" s="16" customFormat="1" x14ac:dyDescent="0.25">
      <c r="A86" s="40"/>
      <c r="B86" s="40"/>
      <c r="C86" s="40"/>
      <c r="D86" s="40"/>
      <c r="E86" s="40"/>
      <c r="F86" s="40"/>
      <c r="G86" s="32"/>
      <c r="H86" s="32"/>
      <c r="I86" s="32"/>
      <c r="J86" s="32"/>
      <c r="K86" s="32"/>
      <c r="L86" s="32"/>
      <c r="M86" s="32"/>
      <c r="N86" s="33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3"/>
      <c r="AD86" s="33"/>
      <c r="AE86" s="33"/>
      <c r="AF86" s="33"/>
      <c r="AG86" s="33"/>
      <c r="AH86" s="33"/>
      <c r="AI86" s="33"/>
      <c r="AJ86" s="32"/>
      <c r="AK86" s="32"/>
      <c r="AL86" s="32"/>
      <c r="AM86" s="41"/>
      <c r="AN86" s="32"/>
      <c r="AO86" s="31"/>
      <c r="AT86" s="32"/>
      <c r="AU86" s="33"/>
    </row>
    <row r="87" spans="1:47" s="16" customFormat="1" x14ac:dyDescent="0.25">
      <c r="A87" s="40"/>
      <c r="B87" s="40"/>
      <c r="C87" s="40"/>
      <c r="D87" s="40"/>
      <c r="E87" s="40"/>
      <c r="F87" s="40"/>
      <c r="G87" s="32"/>
      <c r="H87" s="32"/>
      <c r="I87" s="32"/>
      <c r="J87" s="32"/>
      <c r="K87" s="32"/>
      <c r="L87" s="32"/>
      <c r="M87" s="32"/>
      <c r="N87" s="33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3"/>
      <c r="AD87" s="33"/>
      <c r="AE87" s="33"/>
      <c r="AF87" s="33"/>
      <c r="AG87" s="33"/>
      <c r="AH87" s="33"/>
      <c r="AI87" s="33"/>
      <c r="AJ87" s="32"/>
      <c r="AK87" s="32"/>
      <c r="AL87" s="32"/>
      <c r="AM87" s="41"/>
      <c r="AN87" s="32"/>
      <c r="AO87" s="31"/>
      <c r="AT87" s="32"/>
      <c r="AU87" s="33"/>
    </row>
    <row r="88" spans="1:47" s="16" customFormat="1" x14ac:dyDescent="0.25">
      <c r="A88" s="40"/>
      <c r="B88" s="40"/>
      <c r="C88" s="40"/>
      <c r="D88" s="40"/>
      <c r="E88" s="40"/>
      <c r="F88" s="40"/>
      <c r="G88" s="32"/>
      <c r="H88" s="32"/>
      <c r="I88" s="32"/>
      <c r="J88" s="32"/>
      <c r="K88" s="32"/>
      <c r="L88" s="32"/>
      <c r="M88" s="32"/>
      <c r="N88" s="33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3"/>
      <c r="AD88" s="33"/>
      <c r="AE88" s="33"/>
      <c r="AF88" s="33"/>
      <c r="AG88" s="33"/>
      <c r="AH88" s="33"/>
      <c r="AI88" s="33"/>
      <c r="AJ88" s="32"/>
      <c r="AK88" s="32"/>
      <c r="AL88" s="32"/>
      <c r="AM88" s="41"/>
      <c r="AN88" s="32"/>
      <c r="AO88" s="31"/>
      <c r="AT88" s="32"/>
      <c r="AU88" s="33"/>
    </row>
    <row r="89" spans="1:47" s="16" customFormat="1" x14ac:dyDescent="0.25">
      <c r="A89" s="31"/>
      <c r="B89" s="31"/>
      <c r="C89" s="31"/>
      <c r="D89" s="31"/>
      <c r="E89" s="31"/>
      <c r="F89" s="32"/>
      <c r="G89" s="32"/>
      <c r="H89" s="32"/>
      <c r="I89" s="32"/>
      <c r="J89" s="32"/>
      <c r="K89" s="32"/>
      <c r="L89" s="32"/>
      <c r="M89" s="32"/>
      <c r="N89" s="33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3"/>
      <c r="AD89" s="33"/>
      <c r="AE89" s="33"/>
      <c r="AF89" s="33"/>
      <c r="AG89" s="33"/>
      <c r="AH89" s="33"/>
      <c r="AI89" s="33"/>
      <c r="AJ89" s="32"/>
      <c r="AK89" s="32"/>
      <c r="AL89" s="32"/>
      <c r="AM89" s="41"/>
      <c r="AN89" s="32"/>
      <c r="AO89" s="31"/>
      <c r="AT89" s="32"/>
      <c r="AU89" s="33"/>
    </row>
    <row r="90" spans="1:47" s="16" customFormat="1" x14ac:dyDescent="0.25">
      <c r="A90" s="31"/>
      <c r="B90" s="31"/>
      <c r="C90" s="31"/>
      <c r="D90" s="31"/>
      <c r="E90" s="31"/>
      <c r="F90" s="32"/>
      <c r="G90" s="32"/>
      <c r="H90" s="32"/>
      <c r="I90" s="32"/>
      <c r="J90" s="32"/>
      <c r="K90" s="32"/>
      <c r="L90" s="32"/>
      <c r="M90" s="32"/>
      <c r="N90" s="33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3"/>
      <c r="AD90" s="33"/>
      <c r="AE90" s="33"/>
      <c r="AF90" s="33"/>
      <c r="AG90" s="33"/>
      <c r="AH90" s="33"/>
      <c r="AI90" s="33"/>
      <c r="AJ90" s="32"/>
      <c r="AK90" s="32"/>
      <c r="AL90" s="32"/>
      <c r="AM90" s="41"/>
      <c r="AN90" s="32"/>
      <c r="AO90" s="31"/>
      <c r="AT90" s="32"/>
      <c r="AU90" s="33"/>
    </row>
    <row r="91" spans="1:47" s="16" customFormat="1" x14ac:dyDescent="0.25">
      <c r="A91" s="31"/>
      <c r="B91" s="31"/>
      <c r="C91" s="31"/>
      <c r="D91" s="31"/>
      <c r="E91" s="31"/>
      <c r="F91" s="32"/>
      <c r="G91" s="32"/>
      <c r="H91" s="32"/>
      <c r="I91" s="32"/>
      <c r="J91" s="32"/>
      <c r="K91" s="32"/>
      <c r="L91" s="32"/>
      <c r="M91" s="32"/>
      <c r="N91" s="33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3"/>
      <c r="AD91" s="33"/>
      <c r="AE91" s="33"/>
      <c r="AF91" s="33"/>
      <c r="AG91" s="33"/>
      <c r="AH91" s="33"/>
      <c r="AI91" s="33"/>
      <c r="AJ91" s="32"/>
      <c r="AK91" s="32"/>
      <c r="AL91" s="32"/>
      <c r="AM91" s="41"/>
      <c r="AN91" s="32"/>
      <c r="AO91" s="31"/>
      <c r="AT91" s="32"/>
      <c r="AU91" s="33"/>
    </row>
    <row r="92" spans="1:47" s="16" customFormat="1" x14ac:dyDescent="0.25">
      <c r="A92" s="31"/>
      <c r="B92" s="31"/>
      <c r="C92" s="31"/>
      <c r="D92" s="31"/>
      <c r="E92" s="31"/>
      <c r="F92" s="32"/>
      <c r="G92" s="32"/>
      <c r="H92" s="32"/>
      <c r="I92" s="32"/>
      <c r="J92" s="32"/>
      <c r="K92" s="32"/>
      <c r="L92" s="32"/>
      <c r="M92" s="32"/>
      <c r="N92" s="33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3"/>
      <c r="AD92" s="33"/>
      <c r="AE92" s="33"/>
      <c r="AF92" s="33"/>
      <c r="AG92" s="33"/>
      <c r="AH92" s="33"/>
      <c r="AI92" s="33"/>
      <c r="AJ92" s="32"/>
      <c r="AK92" s="32"/>
      <c r="AL92" s="32"/>
      <c r="AM92" s="41"/>
      <c r="AN92" s="32"/>
      <c r="AO92" s="31"/>
      <c r="AT92" s="32"/>
      <c r="AU92" s="33"/>
    </row>
    <row r="93" spans="1:47" s="16" customFormat="1" x14ac:dyDescent="0.25">
      <c r="A93" s="31"/>
      <c r="B93" s="31"/>
      <c r="C93" s="31"/>
      <c r="D93" s="31"/>
      <c r="E93" s="31"/>
      <c r="F93" s="32"/>
      <c r="G93" s="32"/>
      <c r="H93" s="32"/>
      <c r="I93" s="32"/>
      <c r="J93" s="32"/>
      <c r="K93" s="32"/>
      <c r="L93" s="32"/>
      <c r="M93" s="32"/>
      <c r="N93" s="33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3"/>
      <c r="AD93" s="33"/>
      <c r="AE93" s="33"/>
      <c r="AF93" s="33"/>
      <c r="AG93" s="33"/>
      <c r="AH93" s="33"/>
      <c r="AI93" s="33"/>
      <c r="AJ93" s="32"/>
      <c r="AK93" s="32"/>
      <c r="AL93" s="32"/>
      <c r="AM93" s="41"/>
      <c r="AN93" s="32"/>
      <c r="AO93" s="31"/>
      <c r="AT93" s="32"/>
      <c r="AU93" s="33"/>
    </row>
    <row r="94" spans="1:47" s="16" customFormat="1" x14ac:dyDescent="0.25">
      <c r="A94" s="31"/>
      <c r="B94" s="31"/>
      <c r="C94" s="31"/>
      <c r="D94" s="31"/>
      <c r="E94" s="31"/>
      <c r="F94" s="32"/>
      <c r="G94" s="32"/>
      <c r="H94" s="32"/>
      <c r="I94" s="32"/>
      <c r="J94" s="32"/>
      <c r="K94" s="32"/>
      <c r="L94" s="32"/>
      <c r="M94" s="32"/>
      <c r="N94" s="33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3"/>
      <c r="AD94" s="33"/>
      <c r="AE94" s="33"/>
      <c r="AF94" s="33"/>
      <c r="AG94" s="33"/>
      <c r="AH94" s="33"/>
      <c r="AI94" s="33"/>
      <c r="AJ94" s="32"/>
      <c r="AK94" s="32"/>
      <c r="AL94" s="32"/>
      <c r="AM94" s="41"/>
      <c r="AN94" s="32"/>
      <c r="AO94" s="31"/>
      <c r="AT94" s="32"/>
      <c r="AU94" s="33"/>
    </row>
  </sheetData>
  <pageMargins left="0.23622047244094491" right="0.11" top="0.72" bottom="0.39370078740157483" header="0.46" footer="0.19685039370078741"/>
  <pageSetup paperSize="9" scale="13" fitToHeight="0" orientation="landscape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Февраль К005</vt:lpstr>
      <vt:lpstr>'Февраль К005'!DataRange</vt:lpstr>
      <vt:lpstr>'Февраль К005'!Заголовки_для_печати</vt:lpstr>
      <vt:lpstr>'Февраль К005'!Область_печати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Гладкая Алла Юрьевна</dc:creator>
  <cp:lastModifiedBy>Антон Васильев</cp:lastModifiedBy>
  <cp:lastPrinted>2018-02-26T15:30:59Z</cp:lastPrinted>
  <dcterms:created xsi:type="dcterms:W3CDTF">2018-02-26T14:35:31Z</dcterms:created>
  <dcterms:modified xsi:type="dcterms:W3CDTF">2018-07-11T15:58:56Z</dcterms:modified>
</cp:coreProperties>
</file>