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Продажи\Инструменты\918 - Автоматизация продаж\Проект P918 Rusatom-ES\Результаты работы\Результаты вер. 2\На проверку\spec 7\"/>
    </mc:Choice>
  </mc:AlternateContent>
  <xr:revisionPtr revIDLastSave="0" documentId="13_ncr:1_{D89D110F-56FF-4148-BCF3-C7128E93BA44}" xr6:coauthVersionLast="41" xr6:coauthVersionMax="41" xr10:uidLastSave="{00000000-0000-0000-0000-000000000000}"/>
  <bookViews>
    <workbookView xWindow="-14325" yWindow="75" windowWidth="14085" windowHeight="15420" xr2:uid="{00000000-000D-0000-FFFF-FFFF00000000}"/>
  </bookViews>
  <sheets>
    <sheet name="Куд апрель 07" sheetId="1" r:id="rId1"/>
  </sheets>
  <definedNames>
    <definedName name="_xlnm._FilterDatabase" localSheetId="0" hidden="1">'Куд апрель 07'!$A$5:$Z$47</definedName>
    <definedName name="_xlnm.Print_Titles" localSheetId="0">'Куд апрель 07'!$4:$5</definedName>
    <definedName name="_xlnm.Print_Area" localSheetId="0">'Куд апрель 07'!$A$1:$AA$54</definedName>
  </definedNames>
  <calcPr calcId="181029"/>
</workbook>
</file>

<file path=xl/calcChain.xml><?xml version="1.0" encoding="utf-8"?>
<calcChain xmlns="http://schemas.openxmlformats.org/spreadsheetml/2006/main">
  <c r="R46" i="1" l="1"/>
  <c r="T45" i="1"/>
  <c r="U45" i="1" s="1"/>
  <c r="T44" i="1"/>
  <c r="V44" i="1" s="1"/>
  <c r="T43" i="1"/>
  <c r="V43" i="1" s="1"/>
  <c r="T42" i="1"/>
  <c r="V42" i="1" s="1"/>
  <c r="T41" i="1"/>
  <c r="V41" i="1" s="1"/>
  <c r="T40" i="1"/>
  <c r="V40" i="1" s="1"/>
  <c r="T39" i="1"/>
  <c r="V39" i="1" s="1"/>
  <c r="T38" i="1"/>
  <c r="V38" i="1" s="1"/>
  <c r="T37" i="1"/>
  <c r="V37" i="1" s="1"/>
  <c r="T36" i="1"/>
  <c r="V36" i="1" s="1"/>
  <c r="T35" i="1"/>
  <c r="V35" i="1" s="1"/>
  <c r="T34" i="1"/>
  <c r="V34" i="1" s="1"/>
  <c r="T33" i="1"/>
  <c r="V33" i="1" s="1"/>
  <c r="T32" i="1"/>
  <c r="V32" i="1" s="1"/>
  <c r="T31" i="1"/>
  <c r="V31" i="1" s="1"/>
  <c r="T30" i="1"/>
  <c r="V30" i="1" s="1"/>
  <c r="T29" i="1"/>
  <c r="V29" i="1" s="1"/>
  <c r="T28" i="1"/>
  <c r="V28" i="1" s="1"/>
  <c r="T27" i="1"/>
  <c r="V27" i="1" s="1"/>
  <c r="T26" i="1"/>
  <c r="V26" i="1" s="1"/>
  <c r="T25" i="1"/>
  <c r="U25" i="1" s="1"/>
  <c r="T24" i="1"/>
  <c r="V24" i="1" s="1"/>
  <c r="T23" i="1"/>
  <c r="U23" i="1" s="1"/>
  <c r="T22" i="1"/>
  <c r="V22" i="1" s="1"/>
  <c r="T21" i="1"/>
  <c r="U21" i="1" s="1"/>
  <c r="T20" i="1"/>
  <c r="V20" i="1" s="1"/>
  <c r="T19" i="1"/>
  <c r="U19" i="1" s="1"/>
  <c r="T18" i="1"/>
  <c r="V18" i="1" s="1"/>
  <c r="T17" i="1"/>
  <c r="U17" i="1" s="1"/>
  <c r="T16" i="1"/>
  <c r="V16" i="1" s="1"/>
  <c r="T15" i="1"/>
  <c r="U15" i="1" s="1"/>
  <c r="T14" i="1"/>
  <c r="V14" i="1" s="1"/>
  <c r="T13" i="1"/>
  <c r="U13" i="1" s="1"/>
  <c r="T12" i="1"/>
  <c r="V12" i="1" s="1"/>
  <c r="T11" i="1"/>
  <c r="U11" i="1" s="1"/>
  <c r="T10" i="1"/>
  <c r="V10" i="1" s="1"/>
  <c r="T9" i="1"/>
  <c r="U9" i="1" s="1"/>
  <c r="T8" i="1"/>
  <c r="V8" i="1" s="1"/>
  <c r="T7" i="1"/>
  <c r="U7" i="1" s="1"/>
  <c r="T6" i="1"/>
  <c r="V6" i="1" s="1"/>
  <c r="U31" i="1" l="1"/>
  <c r="U20" i="1"/>
  <c r="U27" i="1"/>
  <c r="U16" i="1"/>
  <c r="U35" i="1"/>
  <c r="U8" i="1"/>
  <c r="U24" i="1"/>
  <c r="U43" i="1"/>
  <c r="U39" i="1"/>
  <c r="U12" i="1"/>
  <c r="U6" i="1"/>
  <c r="U10" i="1"/>
  <c r="U14" i="1"/>
  <c r="U18" i="1"/>
  <c r="U22" i="1"/>
  <c r="U29" i="1"/>
  <c r="U33" i="1"/>
  <c r="U37" i="1"/>
  <c r="U41" i="1"/>
  <c r="V7" i="1"/>
  <c r="V9" i="1"/>
  <c r="V11" i="1"/>
  <c r="V13" i="1"/>
  <c r="V15" i="1"/>
  <c r="V17" i="1"/>
  <c r="V19" i="1"/>
  <c r="V21" i="1"/>
  <c r="V23" i="1"/>
  <c r="V25" i="1"/>
  <c r="U26" i="1"/>
  <c r="U28" i="1"/>
  <c r="U30" i="1"/>
  <c r="U32" i="1"/>
  <c r="U34" i="1"/>
  <c r="U36" i="1"/>
  <c r="U38" i="1"/>
  <c r="U40" i="1"/>
  <c r="U42" i="1"/>
  <c r="U44" i="1"/>
  <c r="V45" i="1"/>
  <c r="V46" i="1" l="1"/>
  <c r="V47" i="1" s="1"/>
</calcChain>
</file>

<file path=xl/sharedStrings.xml><?xml version="1.0" encoding="utf-8"?>
<sst xmlns="http://schemas.openxmlformats.org/spreadsheetml/2006/main" count="672" uniqueCount="149">
  <si>
    <t>Спецификация. Поставка кранов шаровых специальных для сооружения энергоблоков № 3, 4 АЭС «Куданкулам»</t>
  </si>
  <si>
    <t>№ п/п</t>
  </si>
  <si>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</si>
  <si>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</si>
  <si>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</si>
  <si>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</si>
  <si>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</si>
  <si>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</si>
  <si>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</si>
  <si>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</si>
  <si>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</si>
  <si>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</si>
  <si>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</si>
  <si>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</si>
  <si>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Материал корпуса арматуры</t>
  </si>
  <si>
    <t>Способ присоединения</t>
  </si>
  <si>
    <t>ТУ</t>
  </si>
  <si>
    <t>Категория сейсмостойкос-ти трубопровода</t>
  </si>
  <si>
    <t>Количество, шт</t>
  </si>
  <si>
    <t>Цена за ед., без НДС, руб.</t>
  </si>
  <si>
    <t>Сумма без НДС, руб.</t>
  </si>
  <si>
    <t>Сумма с НДС, руб.</t>
  </si>
  <si>
    <t>Объект проектирования</t>
  </si>
  <si>
    <t>Завод-изготовитель</t>
  </si>
  <si>
    <t>Примечание</t>
  </si>
  <si>
    <t>Срок поставки</t>
  </si>
  <si>
    <t>Разработчик РД</t>
  </si>
  <si>
    <t>Стоимость изделия в ценах 2000 года, руб.</t>
  </si>
  <si>
    <t>36</t>
  </si>
  <si>
    <t>2.СИО.211675995</t>
  </si>
  <si>
    <t>41QKB14AA101</t>
  </si>
  <si>
    <t>Кран шаровой</t>
  </si>
  <si>
    <t>2ВIIIс</t>
  </si>
  <si>
    <t>6-12</t>
  </si>
  <si>
    <t>Химобессоленная вода</t>
  </si>
  <si>
    <t>Привод ручной</t>
  </si>
  <si>
    <t>угл.  сталь</t>
  </si>
  <si>
    <t>Под приварку</t>
  </si>
  <si>
    <t>ТУ29.13-АГ-114/97-IND 4</t>
  </si>
  <si>
    <t>I</t>
  </si>
  <si>
    <t>требования к массе не предъявляются</t>
  </si>
  <si>
    <t>2.СИО.211675998</t>
  </si>
  <si>
    <t>41QKB40AA103, 41QKB40AA105, 41QKB30AA105, 41QKB30AA103, 41QKB13AA102, 41QKB12AA101</t>
  </si>
  <si>
    <t>ТУ29.13-АГ-114/97-IND 5</t>
  </si>
  <si>
    <t>2.СИО.211676001</t>
  </si>
  <si>
    <t>41QKB61AA101, 41QKB21AA101, 41QKB51AA101, 41QKB71AA101, 41QKB13AA101</t>
  </si>
  <si>
    <t>ТУ29.13-АГ-114/97-IND 6</t>
  </si>
  <si>
    <t>2.СИО.211676003</t>
  </si>
  <si>
    <t>41QKB22AA101</t>
  </si>
  <si>
    <t>ТУ29.13-АГ-114/97-IND 7</t>
  </si>
  <si>
    <t>2.СИО.211676009</t>
  </si>
  <si>
    <t>41PEB12AA192, 41PEB12AA193, 41PEB14AA191, 41PEB10AA193, 41PEB14AA192, 41PEB13AA193, 41PEB12AA194, 41PEB10AA191</t>
  </si>
  <si>
    <t>37,3</t>
  </si>
  <si>
    <t>Морская вода</t>
  </si>
  <si>
    <t>ТУ29.13-АГ-114/97-IND 9</t>
  </si>
  <si>
    <t>2.СИО.211676023</t>
  </si>
  <si>
    <t>42QKB14AA101</t>
  </si>
  <si>
    <t>ТУ29.13-АГ-114/97-IND 14</t>
  </si>
  <si>
    <t>2.СИО.211676025</t>
  </si>
  <si>
    <t>42QKB40AA103, 42QKB40AA105, 42QKB30AA105, 42QKB30AA103, 42QKB13AA102, 42QKB12AA101</t>
  </si>
  <si>
    <t>ТУ29.13-АГ-114/97-IND 15</t>
  </si>
  <si>
    <t>2.СИО.211676028</t>
  </si>
  <si>
    <t>42QKB61AA101, 42QKB21AA101, 42QKB51AA101, 42QKB71AA101, 42QKB13AA101</t>
  </si>
  <si>
    <t>ТУ29.13-АГ-114/97-IND 16</t>
  </si>
  <si>
    <t>2.СИО.211676031</t>
  </si>
  <si>
    <t>42QKB22AA101</t>
  </si>
  <si>
    <t>ТУ29.13-АГ-114/97-IND 17</t>
  </si>
  <si>
    <t>2.СИО.211676036</t>
  </si>
  <si>
    <t>42PEB12AA192, 42PEB12AA193, 42PEB14AA191, 42PEB10AA193, 42PEB14AA192, 42PEB13AA193, 42PEB12AA194, 42PEB10AA191</t>
  </si>
  <si>
    <t>ТУ29.13-АГ-114/97-IND 19</t>
  </si>
  <si>
    <t>2.СИО.211676050</t>
  </si>
  <si>
    <t>43QKB14AA101</t>
  </si>
  <si>
    <t>ТУ29.13-АГ-114/97-IND 24</t>
  </si>
  <si>
    <t>2.СИО.211676053</t>
  </si>
  <si>
    <t>43QKB40AA103, 43QKB40AA105, 43QKB30AA105, 43QKB30AA103, 43QKB13AA102, 43QKB12AA101</t>
  </si>
  <si>
    <t>ТУ29.13-АГ-114/97-IND 25</t>
  </si>
  <si>
    <t>2.СИО.211676056</t>
  </si>
  <si>
    <t>43QKB61AA101, 43QKB21AA101, 43QKB51AA101, 43QKB71AA101, 43QKB13AA101</t>
  </si>
  <si>
    <t>ТУ29.13-АГ-114/97-IND 26</t>
  </si>
  <si>
    <t>2.СИО.211676059</t>
  </si>
  <si>
    <t>43QKB22AA101</t>
  </si>
  <si>
    <t>ТУ29.13-АГ-114/97-IND 27</t>
  </si>
  <si>
    <t>2.СИО.211676064</t>
  </si>
  <si>
    <t>43PEB12AA192, 43PEB12AA193, 43PEB14AA191, 43PEB10AA193, 43PEB14AA192, 43PEB13AA193, 43PEB12AA194, 43PEB10AA191</t>
  </si>
  <si>
    <t>ТУ29.13-АГ-114/97-IND 29</t>
  </si>
  <si>
    <t>2.СИО.211676077</t>
  </si>
  <si>
    <t>44QKB14AA101</t>
  </si>
  <si>
    <t>ТУ29.13-АГ-114/97-IND 34</t>
  </si>
  <si>
    <t>2.СИО.211676080</t>
  </si>
  <si>
    <t>44QKB40AA103, 44QKB40AA105, 44QKB30AA105, 44QKB30AA103, 44QKB13AA102, 44QKB12AA101</t>
  </si>
  <si>
    <t>ТУ29.13-АГ-114/97-IND 35</t>
  </si>
  <si>
    <t>2.СИО.211676082</t>
  </si>
  <si>
    <t>44QKB61AA101, 44QKB21AA101, 44QKB51AA101, 44QKB71AA101, 44QKB13AA101</t>
  </si>
  <si>
    <t>ТУ29.13-АГ-114/97-IND 36</t>
  </si>
  <si>
    <t>2.СИО.211676085</t>
  </si>
  <si>
    <t>44QKB22AA101</t>
  </si>
  <si>
    <t>ТУ29.13-АГ-114/97-IND 37</t>
  </si>
  <si>
    <t>2.СИО.211676736</t>
  </si>
  <si>
    <t>44PEB12AA192, 44PEB12AA193, 44PEB14AA191, 44PEB10AA193, 44PEB14AA192, 44PEB13AA193, 44PEB12AA194, 44PEB10AA191</t>
  </si>
  <si>
    <t>ТУ29.13-АГ-114/97-IND 39</t>
  </si>
  <si>
    <t>2.СИО.211675869</t>
  </si>
  <si>
    <t>31QKB14AA101</t>
  </si>
  <si>
    <t>2.СИО.211675872</t>
  </si>
  <si>
    <t>31QKB40AA103, 31QKB40AA105, 31QKB30AA105, 31QKB30AA103, 31QKB13AA102, 31QKB12AA101</t>
  </si>
  <si>
    <t>2.СИО.211675874</t>
  </si>
  <si>
    <t>31QKB61AA101, 31QKB21AA101, 31QKB51AA101, 31QKB71AA101, 31QKB13AA101</t>
  </si>
  <si>
    <t>2.СИО.211675877</t>
  </si>
  <si>
    <t>31QKB22AA101</t>
  </si>
  <si>
    <t>2.СИО.211675883</t>
  </si>
  <si>
    <t>31PEB12AA192, 31PEB12AA193, 31PEB14AA191, 31PEB10AA193, 31PEB14AA192, 31PEB13AA193, 31PEB12AA194, 31PEB10AA191</t>
  </si>
  <si>
    <t>2.СИО.211675896</t>
  </si>
  <si>
    <t>32QKB14AA101</t>
  </si>
  <si>
    <t>2.СИО.211675898</t>
  </si>
  <si>
    <t>32QKB40AA103, 32QKB40AA105, 32QKB30AA105, 32QKB30AA103, 32QKB13AA102, 32QKB12AA101</t>
  </si>
  <si>
    <t>2.СИО.211675901</t>
  </si>
  <si>
    <t>32QKB61AA101, 32QKB21AA101, 32QKB51AA101, 32QKB71AA101, 32QKB13AA101</t>
  </si>
  <si>
    <t>2.СИО.211675903</t>
  </si>
  <si>
    <t>32QKB22AA101</t>
  </si>
  <si>
    <t>2.СИО.211675909</t>
  </si>
  <si>
    <t>32PEB12AA192, 32PEB12AA193, 32PEB14AA191, 32PEB10AA193, 32PEB14AA192, 32PEB13AA193, 32PEB12AA194, 32PEB10AA191</t>
  </si>
  <si>
    <t>2.СИО.211675921</t>
  </si>
  <si>
    <t>33QKB14AA101</t>
  </si>
  <si>
    <t>2.СИО.211675924</t>
  </si>
  <si>
    <t>33QKB40AA103, 33QKB40AA105, 33QKB30AA105, 33QKB30AA103, 33QKB13AA102, 33QKB12AA101</t>
  </si>
  <si>
    <t>2.СИО.211675927</t>
  </si>
  <si>
    <t>33QKB61AA101, 33QKB21AA101, 33QKB51AA101, 33QKB71AA101, 33QKB13AA101</t>
  </si>
  <si>
    <t>2.СИО.211675929</t>
  </si>
  <si>
    <t>33QKB22AA101</t>
  </si>
  <si>
    <t>2.СИО.211675935</t>
  </si>
  <si>
    <t>33PEB12AA192, 33PEB12AA193, 33PEB14AA191, 33PEB10AA193, 33PEB14AA192, 33PEB13AA193, 33PEB12AA194, 33PEB10AA191</t>
  </si>
  <si>
    <t>2.СИО.211675948</t>
  </si>
  <si>
    <t>34QKB14AA101</t>
  </si>
  <si>
    <t>2.СИО.211675951</t>
  </si>
  <si>
    <t>34QKB40AA103, 34QKB40AA105, 34QKB30AA105, 34QKB30AA103, 34QKB13AA102, 34QKB12AA101</t>
  </si>
  <si>
    <t>2.СИО.211675954</t>
  </si>
  <si>
    <t>34QKB61AA101, 34QKB21AA101, 34QKB51AA101, 34QKB71AA101, 34QKB13AA101</t>
  </si>
  <si>
    <t>2.СИО.211675958</t>
  </si>
  <si>
    <t>34QKB22AA101</t>
  </si>
  <si>
    <t>2.СИО.211676807</t>
  </si>
  <si>
    <t>34PEB12AA192, 34PEB12AA193, 34PEB14AA191, 34PEB10AA193, 34PEB14AA192, 34PEB13AA193, 34PEB12AA194, 34PEB10AA191</t>
  </si>
  <si>
    <t>В том числе НДС 18%</t>
  </si>
  <si>
    <t>АО "ОКАН"</t>
  </si>
  <si>
    <t>ОК.010.АМ.326Р</t>
  </si>
  <si>
    <t>ОК.015.АМ.326Р</t>
  </si>
  <si>
    <t>ОК.025.АМ.326Р</t>
  </si>
  <si>
    <t>ОК.050.АМ.326Р</t>
  </si>
  <si>
    <t>Ringo Valvulas S.L. (Испания)</t>
  </si>
  <si>
    <t>От поставщика</t>
  </si>
  <si>
    <t>В.О. Томшинский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</si>
</sst>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_-* #,##0.00_р_._-;\-* #,##0.00_р_._-;_-* &quot;-&quot;??_р_._-;_-@_-"/>
  </numFmts>
  <fonts count="6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family val="2"/>
      <charset val="204"/>
    </font>
    <font>
      <sz val="10"/>
      <name val="Helv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0" fontId="1" fillId="0" borderId="0"/>
    <xf numFmtId="0" fontId="1" fillId="2" borderId="4" applyNumberFormat="0" applyFont="0" applyAlignment="0" applyProtection="0"/>
    <xf numFmtId="0" fontId="1" fillId="2" borderId="4" applyNumberFormat="0" applyFont="0" applyAlignment="0" applyProtection="0"/>
    <xf numFmtId="0" fontId="5" fillId="0" borderId="0"/>
    <xf numFmtId="165" fontId="1" fillId="0" borderId="0" applyFont="0" applyFill="0" applyBorder="0" applyAlignment="0" applyProtection="0"/>
  </cellStyleXfs>
  <cellXfs count="5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wrapText="1"/>
    </xf>
    <xf numFmtId="49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5" fontId="1" fillId="0" borderId="1" xfId="1" applyFont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5" fontId="1" fillId="0" borderId="0" xfId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right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textRotation="90" wrapText="1"/>
    </xf>
    <xf numFmtId="49" fontId="2" fillId="0" borderId="9" xfId="0" applyNumberFormat="1" applyFont="1" applyFill="1" applyBorder="1" applyAlignment="1">
      <alignment horizontal="center" vertical="center" textRotation="90" wrapText="1"/>
    </xf>
    <xf numFmtId="0" fontId="2" fillId="0" borderId="9" xfId="0" applyFont="1" applyFill="1" applyBorder="1" applyAlignment="1">
      <alignment horizontal="center" vertical="center" textRotation="90" wrapText="1"/>
    </xf>
    <xf numFmtId="49" fontId="2" fillId="0" borderId="9" xfId="2" applyNumberFormat="1" applyFont="1" applyFill="1" applyBorder="1" applyAlignment="1">
      <alignment horizontal="center" vertical="center" textRotation="90" wrapText="1"/>
    </xf>
    <xf numFmtId="164" fontId="4" fillId="0" borderId="9" xfId="0" applyNumberFormat="1" applyFont="1" applyFill="1" applyBorder="1" applyAlignment="1">
      <alignment horizontal="center" vertical="center" textRotation="90" wrapText="1"/>
    </xf>
    <xf numFmtId="49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5" fontId="1" fillId="0" borderId="3" xfId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textRotation="90" wrapText="1"/>
    </xf>
    <xf numFmtId="49" fontId="2" fillId="3" borderId="9" xfId="0" applyNumberFormat="1" applyFont="1" applyFill="1" applyBorder="1" applyAlignment="1">
      <alignment horizontal="center" vertical="center" textRotation="90" wrapText="1"/>
    </xf>
    <xf numFmtId="2" fontId="2" fillId="3" borderId="9" xfId="0" applyNumberFormat="1" applyFont="1" applyFill="1" applyBorder="1" applyAlignment="1">
      <alignment horizontal="center" vertical="center" textRotation="90" wrapText="1"/>
    </xf>
    <xf numFmtId="0" fontId="2" fillId="3" borderId="8" xfId="0" applyFont="1" applyFill="1" applyBorder="1" applyAlignment="1">
      <alignment horizontal="center" vertical="center" textRotation="90" wrapText="1"/>
    </xf>
    <xf numFmtId="0" fontId="2" fillId="3" borderId="9" xfId="0" applyNumberFormat="1" applyFont="1" applyFill="1" applyBorder="1" applyAlignment="1">
      <alignment horizontal="center" vertical="center" textRotation="90" wrapText="1"/>
    </xf>
    <xf numFmtId="49" fontId="2" fillId="4" borderId="9" xfId="0" applyNumberFormat="1" applyFont="1" applyFill="1" applyBorder="1" applyAlignment="1">
      <alignment horizontal="center" vertical="center" textRotation="90" wrapText="1"/>
    </xf>
  </cellXfs>
  <cellStyles count="8">
    <cellStyle name="Обычный" xfId="0" builtinId="0"/>
    <cellStyle name="Обычный 2" xfId="3" xr:uid="{00000000-0005-0000-0000-000001000000}"/>
    <cellStyle name="Обычный_СПЛАВ" xfId="2" xr:uid="{00000000-0005-0000-0000-000002000000}"/>
    <cellStyle name="Примечание 2" xfId="4" xr:uid="{00000000-0005-0000-0000-000003000000}"/>
    <cellStyle name="Примечание 3" xfId="5" xr:uid="{00000000-0005-0000-0000-000004000000}"/>
    <cellStyle name="Стиль 1" xfId="6" xr:uid="{00000000-0005-0000-0000-000005000000}"/>
    <cellStyle name="Финансовый" xfId="1" builtinId="3"/>
    <cellStyle name="Финансовый 2" xfId="7" xr:uid="{00000000-0005-0000-0000-000007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4:AA45" totalsRowShown="0" dataDxfId="29" headerRowBorderDxfId="30" tableBorderDxfId="28" totalsRowBorderDxfId="27">
  <autoFilter ref="A4:AA45" xr:uid="{00000000-0009-0000-0100-000001000000}"/>
  <tableColumns count="27">
    <tableColumn id="1" xr3:uid="{00000000-0010-0000-0000-000001000000}" name="№ п/п" dataDxfId="26"/>
    <tableColumn id="2" xr3:uid="{00000000-0010-0000-0000-000002000000}" name="Идентификатор" dataDxfId="25"/>
    <tableColumn id="3" xr3:uid="{00000000-0010-0000-0000-000003000000}" name="Маркировка арматуры" dataDxfId="24"/>
    <tableColumn id="4" xr3:uid="{00000000-0010-0000-0000-000004000000}" name="Наименование" dataDxfId="23"/>
    <tableColumn id="5" xr3:uid="{00000000-0010-0000-0000-000005000000}" name="Тип" dataDxfId="22"/>
    <tableColumn id="6" xr3:uid="{00000000-0010-0000-0000-000006000000}" name="Класс и группа безопас-ности изделия по НП-68-05" dataDxfId="21"/>
    <tableColumn id="7" xr3:uid="{00000000-0010-0000-0000-000007000000}" name="Оборудование/Материалы" dataDxfId="20"/>
    <tableColumn id="8" xr3:uid="{00000000-0010-0000-0000-000008000000}" name="DN(арматуры), мм" dataDxfId="19"/>
    <tableColumn id="9" xr3:uid="{00000000-0010-0000-0000-000009000000}" name="Pp (арматура АЭС), Pу (общепром. арматура), МПа" dataDxfId="18"/>
    <tableColumn id="10" xr3:uid="{00000000-0010-0000-0000-00000A000000}" name="Tp(арматуры), °С" dataDxfId="17"/>
    <tableColumn id="11" xr3:uid="{00000000-0010-0000-0000-00000B000000}" name="Рабочая среда" dataDxfId="16"/>
    <tableColumn id="12" xr3:uid="{00000000-0010-0000-0000-00000C000000}" name="Масса,кг" dataDxfId="15"/>
    <tableColumn id="13" xr3:uid="{00000000-0010-0000-0000-00000D000000}" name="Способ управления" dataDxfId="14"/>
    <tableColumn id="14" xr3:uid="{00000000-0010-0000-0000-00000E000000}" name="Материал корпуса арматуры" dataDxfId="13"/>
    <tableColumn id="15" xr3:uid="{00000000-0010-0000-0000-00000F000000}" name="Способ присоединения" dataDxfId="12"/>
    <tableColumn id="16" xr3:uid="{00000000-0010-0000-0000-000010000000}" name="ТУ" dataDxfId="11"/>
    <tableColumn id="17" xr3:uid="{00000000-0010-0000-0000-000011000000}" name="Категория сейсмостойкос-ти трубопровода" dataDxfId="10"/>
    <tableColumn id="18" xr3:uid="{00000000-0010-0000-0000-000012000000}" name="Количество, шт" dataDxfId="9"/>
    <tableColumn id="19" xr3:uid="{00000000-0010-0000-0000-000013000000}" name="Цена за ед., без НДС, руб." dataDxfId="8" dataCellStyle="Финансовый"/>
    <tableColumn id="20" xr3:uid="{00000000-0010-0000-0000-000014000000}" name="Сумма без НДС, руб." dataDxfId="7" dataCellStyle="Финансовый">
      <calculatedColumnFormula>S5*R5</calculatedColumnFormula>
    </tableColumn>
    <tableColumn id="21" xr3:uid="{00000000-0010-0000-0000-000015000000}" name="Сумма с НДС, руб." dataDxfId="6" dataCellStyle="Финансовый">
      <calculatedColumnFormula>T5*0.18</calculatedColumnFormula>
    </tableColumn>
    <tableColumn id="22" xr3:uid="{00000000-0010-0000-0000-000016000000}" name="Объект проектирования" dataDxfId="5" dataCellStyle="Финансовый">
      <calculatedColumnFormula>ROUND(T5*1.18,2)</calculatedColumnFormula>
    </tableColumn>
    <tableColumn id="23" xr3:uid="{00000000-0010-0000-0000-000017000000}" name="Завод-изготовитель" dataDxfId="4"/>
    <tableColumn id="24" xr3:uid="{00000000-0010-0000-0000-000018000000}" name="Примечание" dataDxfId="3"/>
    <tableColumn id="25" xr3:uid="{00000000-0010-0000-0000-000019000000}" name="Срок поставки" dataDxfId="2"/>
    <tableColumn id="26" xr3:uid="{00000000-0010-0000-0000-00001A000000}" name="Разработчик РД" dataDxfId="1"/>
    <tableColumn id="27" xr3:uid="{00000000-0010-0000-0000-00001B000000}" name="Стоимость изделия в ценах 2000 года, руб.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51"/>
  <sheetViews>
    <sheetView tabSelected="1" view="pageBreakPreview" topLeftCell="J13" zoomScaleNormal="100" zoomScaleSheetLayoutView="100" workbookViewId="0">
      <selection activeCell="K21" sqref="K21"/>
    </sheetView>
  </sheetViews>
  <sheetFormatPr defaultRowHeight="12.75" x14ac:dyDescent="0.2"/>
  <cols>
    <col min="1" max="1" width="8.5703125" style="16" customWidth="1"/>
    <col min="2" max="2" width="18.28515625" style="17" customWidth="1"/>
    <col min="3" max="3" width="25.28515625" style="17" customWidth="1"/>
    <col min="4" max="4" width="17.42578125" style="17" customWidth="1"/>
    <col min="5" max="5" width="11.7109375" style="17" customWidth="1"/>
    <col min="6" max="6" width="52.42578125" style="16" customWidth="1"/>
    <col min="7" max="7" width="29.28515625" style="16" customWidth="1"/>
    <col min="8" max="8" width="20.28515625" style="16" customWidth="1"/>
    <col min="9" max="9" width="52" style="16" customWidth="1"/>
    <col min="10" max="10" width="19.42578125" style="17" customWidth="1"/>
    <col min="11" max="11" width="17.7109375" style="16" customWidth="1"/>
    <col min="12" max="12" width="11.42578125" style="18" customWidth="1"/>
    <col min="13" max="13" width="22.28515625" style="16" customWidth="1"/>
    <col min="14" max="14" width="31.28515625" style="16" customWidth="1"/>
    <col min="15" max="15" width="25.85546875" style="16" customWidth="1"/>
    <col min="16" max="16" width="11.28515625" style="16" customWidth="1"/>
    <col min="17" max="17" width="45" style="16" customWidth="1"/>
    <col min="18" max="18" width="17.85546875" style="16" customWidth="1"/>
    <col min="19" max="19" width="28.7109375" style="18" customWidth="1"/>
    <col min="20" max="20" width="23" style="18" customWidth="1"/>
    <col min="21" max="21" width="22.28515625" style="18" bestFit="1" customWidth="1"/>
    <col min="22" max="22" width="26.7109375" style="16" customWidth="1"/>
    <col min="23" max="23" width="22.5703125" style="16" customWidth="1"/>
    <col min="24" max="24" width="28.7109375" style="20" customWidth="1"/>
    <col min="25" max="25" width="17.28515625" style="16" customWidth="1"/>
    <col min="26" max="26" width="18.7109375" style="17" customWidth="1"/>
    <col min="27" max="27" width="45" style="18" customWidth="1"/>
  </cols>
  <sheetData>
    <row r="1" spans="1:27" x14ac:dyDescent="0.2">
      <c r="A1"/>
      <c r="B1" s="1"/>
      <c r="C1"/>
      <c r="D1"/>
      <c r="E1"/>
      <c r="F1"/>
      <c r="G1"/>
      <c r="H1"/>
      <c r="I1"/>
      <c r="J1" s="1"/>
      <c r="K1"/>
      <c r="L1" s="2"/>
      <c r="M1"/>
      <c r="N1"/>
      <c r="O1"/>
      <c r="P1"/>
      <c r="Q1"/>
      <c r="R1"/>
      <c r="S1"/>
      <c r="T1"/>
      <c r="U1"/>
      <c r="V1"/>
      <c r="W1"/>
      <c r="X1" s="3"/>
      <c r="Y1"/>
      <c r="Z1" s="1"/>
      <c r="AA1"/>
    </row>
    <row r="2" spans="1:27" x14ac:dyDescent="0.2">
      <c r="A2"/>
      <c r="B2" s="1"/>
      <c r="C2" t="s">
        <v>0</v>
      </c>
      <c r="D2"/>
      <c r="E2"/>
      <c r="F2"/>
      <c r="G2"/>
      <c r="H2"/>
      <c r="I2"/>
      <c r="J2" s="1"/>
      <c r="K2"/>
      <c r="L2" s="2"/>
      <c r="M2"/>
      <c r="N2"/>
      <c r="O2"/>
      <c r="P2"/>
      <c r="Q2"/>
      <c r="R2"/>
      <c r="S2"/>
      <c r="T2"/>
      <c r="U2"/>
      <c r="V2"/>
      <c r="W2"/>
      <c r="X2" s="3"/>
      <c r="Y2"/>
      <c r="Z2" s="1"/>
      <c r="AA2"/>
    </row>
    <row r="3" spans="1:27" x14ac:dyDescent="0.2">
      <c r="A3"/>
      <c r="B3" s="1"/>
      <c r="C3"/>
      <c r="D3"/>
      <c r="E3"/>
      <c r="F3"/>
      <c r="G3"/>
      <c r="H3"/>
      <c r="I3"/>
      <c r="J3" s="1"/>
      <c r="K3"/>
      <c r="L3" s="2"/>
      <c r="M3"/>
      <c r="N3"/>
      <c r="O3"/>
      <c r="P3"/>
      <c r="Q3"/>
      <c r="R3"/>
      <c r="S3"/>
      <c r="T3"/>
      <c r="U3"/>
      <c r="V3"/>
      <c r="W3"/>
      <c r="X3" s="3"/>
      <c r="Y3"/>
      <c r="Z3" s="1"/>
      <c r="AA3"/>
    </row>
    <row r="4" spans="1:27" ht="135" customHeight="1" x14ac:dyDescent="0.2">
      <c r="A4" s="31" t="s">
        <v>1</v>
      </c>
      <c r="B4" s="32" t="s">
        <v>2</v>
      </c>
      <c r="C4" s="48" t="s">
        <v>3</v>
      </c>
      <c r="D4" s="48" t="s">
        <v>4</v>
      </c>
      <c r="E4" s="33" t="s">
        <v>5</v>
      </c>
      <c r="F4" s="48" t="s">
        <v>6</v>
      </c>
      <c r="G4" s="33" t="s">
        <v>7</v>
      </c>
      <c r="H4" s="49" t="s">
        <v>8</v>
      </c>
      <c r="I4" s="49" t="s">
        <v>9</v>
      </c>
      <c r="J4" s="53" t="s">
        <v>10</v>
      </c>
      <c r="K4" s="48" t="s">
        <v>11</v>
      </c>
      <c r="L4" s="50" t="s">
        <v>12</v>
      </c>
      <c r="M4" s="48" t="s">
        <v>13</v>
      </c>
      <c r="N4" s="48" t="s">
        <v>14</v>
      </c>
      <c r="O4" s="51" t="s">
        <v>15</v>
      </c>
      <c r="P4" s="31" t="s">
        <v>16</v>
      </c>
      <c r="Q4" s="48" t="s">
        <v>17</v>
      </c>
      <c r="R4" s="48" t="s">
        <v>18</v>
      </c>
      <c r="S4" s="34" t="s">
        <v>19</v>
      </c>
      <c r="T4" s="34" t="s">
        <v>20</v>
      </c>
      <c r="U4" s="34" t="s">
        <v>21</v>
      </c>
      <c r="V4" s="32" t="s">
        <v>22</v>
      </c>
      <c r="W4" s="33" t="s">
        <v>23</v>
      </c>
      <c r="X4" s="52" t="s">
        <v>24</v>
      </c>
      <c r="Y4" s="35" t="s">
        <v>25</v>
      </c>
      <c r="Z4" s="32" t="s">
        <v>26</v>
      </c>
      <c r="AA4" s="36" t="s">
        <v>27</v>
      </c>
    </row>
    <row r="5" spans="1:27" ht="14.25" customHeight="1" x14ac:dyDescent="0.2">
      <c r="A5" s="27">
        <v>1</v>
      </c>
      <c r="B5" s="5">
        <v>2</v>
      </c>
      <c r="C5" s="4">
        <v>3</v>
      </c>
      <c r="D5" s="5">
        <v>4</v>
      </c>
      <c r="E5" s="4">
        <v>5</v>
      </c>
      <c r="F5" s="5">
        <v>6</v>
      </c>
      <c r="G5" s="4">
        <v>7</v>
      </c>
      <c r="H5" s="5">
        <v>8</v>
      </c>
      <c r="I5" s="4">
        <v>9</v>
      </c>
      <c r="J5" s="4">
        <v>10</v>
      </c>
      <c r="K5" s="4">
        <v>11</v>
      </c>
      <c r="L5" s="6">
        <v>13</v>
      </c>
      <c r="M5" s="5">
        <v>14</v>
      </c>
      <c r="N5" s="4">
        <v>17</v>
      </c>
      <c r="O5" s="5">
        <v>18</v>
      </c>
      <c r="P5" s="4">
        <v>19</v>
      </c>
      <c r="Q5" s="4">
        <v>25</v>
      </c>
      <c r="R5" s="5">
        <v>26</v>
      </c>
      <c r="S5" s="5">
        <v>28</v>
      </c>
      <c r="T5" s="4">
        <v>29</v>
      </c>
      <c r="U5" s="5">
        <v>30</v>
      </c>
      <c r="V5" s="4">
        <v>31</v>
      </c>
      <c r="W5" s="5">
        <v>32</v>
      </c>
      <c r="X5" s="7">
        <v>33</v>
      </c>
      <c r="Y5" s="5">
        <v>35</v>
      </c>
      <c r="Z5" s="4" t="s">
        <v>28</v>
      </c>
      <c r="AA5" s="29">
        <v>27</v>
      </c>
    </row>
    <row r="6" spans="1:27" s="14" customFormat="1" ht="38.25" x14ac:dyDescent="0.2">
      <c r="A6" s="28">
        <v>1</v>
      </c>
      <c r="B6" s="9" t="s">
        <v>29</v>
      </c>
      <c r="C6" s="9" t="s">
        <v>30</v>
      </c>
      <c r="D6" s="9" t="s">
        <v>31</v>
      </c>
      <c r="E6" s="23" t="s">
        <v>142</v>
      </c>
      <c r="F6" s="8" t="s">
        <v>32</v>
      </c>
      <c r="G6" s="9" t="s">
        <v>31</v>
      </c>
      <c r="H6" s="8">
        <v>10</v>
      </c>
      <c r="I6" s="8">
        <v>1</v>
      </c>
      <c r="J6" s="8" t="s">
        <v>33</v>
      </c>
      <c r="K6" s="8" t="s">
        <v>34</v>
      </c>
      <c r="L6" s="10">
        <v>0</v>
      </c>
      <c r="M6" s="8" t="s">
        <v>35</v>
      </c>
      <c r="N6" s="8" t="s">
        <v>36</v>
      </c>
      <c r="O6" s="8" t="s">
        <v>37</v>
      </c>
      <c r="P6" s="8" t="s">
        <v>38</v>
      </c>
      <c r="Q6" s="8" t="s">
        <v>39</v>
      </c>
      <c r="R6" s="8">
        <v>7</v>
      </c>
      <c r="S6" s="11">
        <v>129000</v>
      </c>
      <c r="T6" s="11">
        <f>S6*R6</f>
        <v>903000</v>
      </c>
      <c r="U6" s="11">
        <f>T6*0.18</f>
        <v>162540</v>
      </c>
      <c r="V6" s="11">
        <f>ROUND(T6*1.18,2)</f>
        <v>1065540</v>
      </c>
      <c r="W6" s="24" t="s">
        <v>146</v>
      </c>
      <c r="X6" s="12" t="s">
        <v>40</v>
      </c>
      <c r="Y6" s="13">
        <v>42679</v>
      </c>
      <c r="Z6" s="22" t="s">
        <v>141</v>
      </c>
      <c r="AA6" s="30">
        <v>0</v>
      </c>
    </row>
    <row r="7" spans="1:27" s="14" customFormat="1" ht="76.5" x14ac:dyDescent="0.2">
      <c r="A7" s="28">
        <v>2</v>
      </c>
      <c r="B7" s="9" t="s">
        <v>41</v>
      </c>
      <c r="C7" s="9" t="s">
        <v>42</v>
      </c>
      <c r="D7" s="9" t="s">
        <v>31</v>
      </c>
      <c r="E7" s="23" t="s">
        <v>143</v>
      </c>
      <c r="F7" s="8" t="s">
        <v>32</v>
      </c>
      <c r="G7" s="9" t="s">
        <v>31</v>
      </c>
      <c r="H7" s="8">
        <v>15</v>
      </c>
      <c r="I7" s="8">
        <v>1</v>
      </c>
      <c r="J7" s="8" t="s">
        <v>33</v>
      </c>
      <c r="K7" s="8" t="s">
        <v>34</v>
      </c>
      <c r="L7" s="10">
        <v>0</v>
      </c>
      <c r="M7" s="8" t="s">
        <v>35</v>
      </c>
      <c r="N7" s="8" t="s">
        <v>36</v>
      </c>
      <c r="O7" s="8" t="s">
        <v>37</v>
      </c>
      <c r="P7" s="8" t="s">
        <v>43</v>
      </c>
      <c r="Q7" s="8" t="s">
        <v>39</v>
      </c>
      <c r="R7" s="8">
        <v>8</v>
      </c>
      <c r="S7" s="11">
        <v>133000</v>
      </c>
      <c r="T7" s="11">
        <f t="shared" ref="T7:T45" si="0">S7*R7</f>
        <v>1064000</v>
      </c>
      <c r="U7" s="11">
        <f t="shared" ref="U7:U45" si="1">T7*0.18</f>
        <v>191520</v>
      </c>
      <c r="V7" s="11">
        <f t="shared" ref="V7:V45" si="2">ROUND(T7*1.18,2)</f>
        <v>1255520</v>
      </c>
      <c r="W7" s="24" t="s">
        <v>146</v>
      </c>
      <c r="X7" s="12" t="s">
        <v>40</v>
      </c>
      <c r="Y7" s="13">
        <v>42679</v>
      </c>
      <c r="Z7" s="22" t="s">
        <v>141</v>
      </c>
      <c r="AA7" s="30">
        <v>0</v>
      </c>
    </row>
    <row r="8" spans="1:27" s="14" customFormat="1" ht="63.75" x14ac:dyDescent="0.2">
      <c r="A8" s="28">
        <v>3</v>
      </c>
      <c r="B8" s="9" t="s">
        <v>44</v>
      </c>
      <c r="C8" s="9" t="s">
        <v>45</v>
      </c>
      <c r="D8" s="9" t="s">
        <v>31</v>
      </c>
      <c r="E8" s="23" t="s">
        <v>144</v>
      </c>
      <c r="F8" s="8" t="s">
        <v>32</v>
      </c>
      <c r="G8" s="9" t="s">
        <v>31</v>
      </c>
      <c r="H8" s="8">
        <v>25</v>
      </c>
      <c r="I8" s="8">
        <v>1</v>
      </c>
      <c r="J8" s="8" t="s">
        <v>33</v>
      </c>
      <c r="K8" s="8" t="s">
        <v>34</v>
      </c>
      <c r="L8" s="10">
        <v>0</v>
      </c>
      <c r="M8" s="8" t="s">
        <v>35</v>
      </c>
      <c r="N8" s="8" t="s">
        <v>36</v>
      </c>
      <c r="O8" s="8" t="s">
        <v>37</v>
      </c>
      <c r="P8" s="8" t="s">
        <v>46</v>
      </c>
      <c r="Q8" s="8" t="s">
        <v>39</v>
      </c>
      <c r="R8" s="8">
        <v>9</v>
      </c>
      <c r="S8" s="11">
        <v>140000</v>
      </c>
      <c r="T8" s="11">
        <f t="shared" si="0"/>
        <v>1260000</v>
      </c>
      <c r="U8" s="11">
        <f t="shared" si="1"/>
        <v>226800</v>
      </c>
      <c r="V8" s="11">
        <f t="shared" si="2"/>
        <v>1486800</v>
      </c>
      <c r="W8" s="24" t="s">
        <v>146</v>
      </c>
      <c r="X8" s="12" t="s">
        <v>40</v>
      </c>
      <c r="Y8" s="13">
        <v>42679</v>
      </c>
      <c r="Z8" s="22" t="s">
        <v>141</v>
      </c>
      <c r="AA8" s="30">
        <v>0</v>
      </c>
    </row>
    <row r="9" spans="1:27" s="14" customFormat="1" ht="38.25" x14ac:dyDescent="0.2">
      <c r="A9" s="28">
        <v>4</v>
      </c>
      <c r="B9" s="9" t="s">
        <v>47</v>
      </c>
      <c r="C9" s="9" t="s">
        <v>48</v>
      </c>
      <c r="D9" s="9" t="s">
        <v>31</v>
      </c>
      <c r="E9" s="23" t="s">
        <v>145</v>
      </c>
      <c r="F9" s="8" t="s">
        <v>32</v>
      </c>
      <c r="G9" s="9" t="s">
        <v>31</v>
      </c>
      <c r="H9" s="8">
        <v>50</v>
      </c>
      <c r="I9" s="8">
        <v>1</v>
      </c>
      <c r="J9" s="8" t="s">
        <v>33</v>
      </c>
      <c r="K9" s="8" t="s">
        <v>34</v>
      </c>
      <c r="L9" s="10">
        <v>0</v>
      </c>
      <c r="M9" s="8" t="s">
        <v>35</v>
      </c>
      <c r="N9" s="8" t="s">
        <v>36</v>
      </c>
      <c r="O9" s="8" t="s">
        <v>37</v>
      </c>
      <c r="P9" s="8" t="s">
        <v>49</v>
      </c>
      <c r="Q9" s="8" t="s">
        <v>39</v>
      </c>
      <c r="R9" s="8">
        <v>10</v>
      </c>
      <c r="S9" s="11">
        <v>167000</v>
      </c>
      <c r="T9" s="11">
        <f t="shared" si="0"/>
        <v>1670000</v>
      </c>
      <c r="U9" s="11">
        <f t="shared" si="1"/>
        <v>300600</v>
      </c>
      <c r="V9" s="11">
        <f t="shared" si="2"/>
        <v>1970600</v>
      </c>
      <c r="W9" s="24" t="s">
        <v>146</v>
      </c>
      <c r="X9" s="12" t="s">
        <v>40</v>
      </c>
      <c r="Y9" s="13">
        <v>42679</v>
      </c>
      <c r="Z9" s="22" t="s">
        <v>141</v>
      </c>
      <c r="AA9" s="30">
        <v>0</v>
      </c>
    </row>
    <row r="10" spans="1:27" s="14" customFormat="1" ht="102" x14ac:dyDescent="0.2">
      <c r="A10" s="28">
        <v>5</v>
      </c>
      <c r="B10" s="9" t="s">
        <v>50</v>
      </c>
      <c r="C10" s="9" t="s">
        <v>51</v>
      </c>
      <c r="D10" s="9" t="s">
        <v>31</v>
      </c>
      <c r="E10" s="23" t="s">
        <v>145</v>
      </c>
      <c r="F10" s="8" t="s">
        <v>32</v>
      </c>
      <c r="G10" s="9" t="s">
        <v>31</v>
      </c>
      <c r="H10" s="8">
        <v>50</v>
      </c>
      <c r="I10" s="8">
        <v>1</v>
      </c>
      <c r="J10" s="8" t="s">
        <v>52</v>
      </c>
      <c r="K10" s="8" t="s">
        <v>53</v>
      </c>
      <c r="L10" s="10">
        <v>0</v>
      </c>
      <c r="M10" s="8" t="s">
        <v>35</v>
      </c>
      <c r="N10" s="8" t="s">
        <v>36</v>
      </c>
      <c r="O10" s="8" t="s">
        <v>37</v>
      </c>
      <c r="P10" s="8" t="s">
        <v>54</v>
      </c>
      <c r="Q10" s="8" t="s">
        <v>39</v>
      </c>
      <c r="R10" s="8">
        <v>12</v>
      </c>
      <c r="S10" s="11">
        <v>167000</v>
      </c>
      <c r="T10" s="11">
        <f t="shared" si="0"/>
        <v>2004000</v>
      </c>
      <c r="U10" s="11">
        <f t="shared" si="1"/>
        <v>360720</v>
      </c>
      <c r="V10" s="11">
        <f t="shared" si="2"/>
        <v>2364720</v>
      </c>
      <c r="W10" s="24" t="s">
        <v>146</v>
      </c>
      <c r="X10" s="12" t="s">
        <v>40</v>
      </c>
      <c r="Y10" s="13">
        <v>42679</v>
      </c>
      <c r="Z10" s="22" t="s">
        <v>141</v>
      </c>
      <c r="AA10" s="30">
        <v>0</v>
      </c>
    </row>
    <row r="11" spans="1:27" s="14" customFormat="1" ht="38.25" x14ac:dyDescent="0.2">
      <c r="A11" s="28">
        <v>6</v>
      </c>
      <c r="B11" s="9" t="s">
        <v>55</v>
      </c>
      <c r="C11" s="9" t="s">
        <v>56</v>
      </c>
      <c r="D11" s="9" t="s">
        <v>31</v>
      </c>
      <c r="E11" s="23" t="s">
        <v>142</v>
      </c>
      <c r="F11" s="8" t="s">
        <v>32</v>
      </c>
      <c r="G11" s="9" t="s">
        <v>31</v>
      </c>
      <c r="H11" s="8">
        <v>10</v>
      </c>
      <c r="I11" s="8">
        <v>1</v>
      </c>
      <c r="J11" s="8" t="s">
        <v>33</v>
      </c>
      <c r="K11" s="8" t="s">
        <v>34</v>
      </c>
      <c r="L11" s="10">
        <v>0</v>
      </c>
      <c r="M11" s="8" t="s">
        <v>35</v>
      </c>
      <c r="N11" s="8" t="s">
        <v>36</v>
      </c>
      <c r="O11" s="8" t="s">
        <v>37</v>
      </c>
      <c r="P11" s="8" t="s">
        <v>57</v>
      </c>
      <c r="Q11" s="8" t="s">
        <v>39</v>
      </c>
      <c r="R11" s="8">
        <v>17</v>
      </c>
      <c r="S11" s="11">
        <v>129000</v>
      </c>
      <c r="T11" s="11">
        <f t="shared" si="0"/>
        <v>2193000</v>
      </c>
      <c r="U11" s="11">
        <f t="shared" si="1"/>
        <v>394740</v>
      </c>
      <c r="V11" s="11">
        <f t="shared" si="2"/>
        <v>2587740</v>
      </c>
      <c r="W11" s="24" t="s">
        <v>146</v>
      </c>
      <c r="X11" s="12" t="s">
        <v>40</v>
      </c>
      <c r="Y11" s="13">
        <v>42679</v>
      </c>
      <c r="Z11" s="22" t="s">
        <v>141</v>
      </c>
      <c r="AA11" s="30">
        <v>0</v>
      </c>
    </row>
    <row r="12" spans="1:27" s="14" customFormat="1" ht="76.5" x14ac:dyDescent="0.2">
      <c r="A12" s="28">
        <v>7</v>
      </c>
      <c r="B12" s="9" t="s">
        <v>58</v>
      </c>
      <c r="C12" s="9" t="s">
        <v>59</v>
      </c>
      <c r="D12" s="9" t="s">
        <v>31</v>
      </c>
      <c r="E12" s="23" t="s">
        <v>143</v>
      </c>
      <c r="F12" s="8" t="s">
        <v>32</v>
      </c>
      <c r="G12" s="9" t="s">
        <v>31</v>
      </c>
      <c r="H12" s="8">
        <v>15</v>
      </c>
      <c r="I12" s="8">
        <v>1</v>
      </c>
      <c r="J12" s="8" t="s">
        <v>33</v>
      </c>
      <c r="K12" s="8" t="s">
        <v>34</v>
      </c>
      <c r="L12" s="10">
        <v>0</v>
      </c>
      <c r="M12" s="8" t="s">
        <v>35</v>
      </c>
      <c r="N12" s="8" t="s">
        <v>36</v>
      </c>
      <c r="O12" s="8" t="s">
        <v>37</v>
      </c>
      <c r="P12" s="8" t="s">
        <v>60</v>
      </c>
      <c r="Q12" s="8" t="s">
        <v>39</v>
      </c>
      <c r="R12" s="8">
        <v>18</v>
      </c>
      <c r="S12" s="11">
        <v>133000</v>
      </c>
      <c r="T12" s="11">
        <f t="shared" si="0"/>
        <v>2394000</v>
      </c>
      <c r="U12" s="11">
        <f t="shared" si="1"/>
        <v>430920</v>
      </c>
      <c r="V12" s="11">
        <f t="shared" si="2"/>
        <v>2824920</v>
      </c>
      <c r="W12" s="24" t="s">
        <v>146</v>
      </c>
      <c r="X12" s="12" t="s">
        <v>40</v>
      </c>
      <c r="Y12" s="13">
        <v>42679</v>
      </c>
      <c r="Z12" s="22" t="s">
        <v>141</v>
      </c>
      <c r="AA12" s="30">
        <v>0</v>
      </c>
    </row>
    <row r="13" spans="1:27" s="14" customFormat="1" ht="63.75" x14ac:dyDescent="0.2">
      <c r="A13" s="28">
        <v>8</v>
      </c>
      <c r="B13" s="9" t="s">
        <v>61</v>
      </c>
      <c r="C13" s="9" t="s">
        <v>62</v>
      </c>
      <c r="D13" s="9" t="s">
        <v>31</v>
      </c>
      <c r="E13" s="23" t="s">
        <v>144</v>
      </c>
      <c r="F13" s="8" t="s">
        <v>32</v>
      </c>
      <c r="G13" s="9" t="s">
        <v>31</v>
      </c>
      <c r="H13" s="8">
        <v>25</v>
      </c>
      <c r="I13" s="8">
        <v>1</v>
      </c>
      <c r="J13" s="8" t="s">
        <v>33</v>
      </c>
      <c r="K13" s="8" t="s">
        <v>34</v>
      </c>
      <c r="L13" s="10">
        <v>0</v>
      </c>
      <c r="M13" s="8" t="s">
        <v>35</v>
      </c>
      <c r="N13" s="8" t="s">
        <v>36</v>
      </c>
      <c r="O13" s="8" t="s">
        <v>37</v>
      </c>
      <c r="P13" s="8" t="s">
        <v>63</v>
      </c>
      <c r="Q13" s="8" t="s">
        <v>39</v>
      </c>
      <c r="R13" s="8">
        <v>19</v>
      </c>
      <c r="S13" s="11">
        <v>140000</v>
      </c>
      <c r="T13" s="11">
        <f t="shared" si="0"/>
        <v>2660000</v>
      </c>
      <c r="U13" s="11">
        <f t="shared" si="1"/>
        <v>478800</v>
      </c>
      <c r="V13" s="11">
        <f t="shared" si="2"/>
        <v>3138800</v>
      </c>
      <c r="W13" s="24" t="s">
        <v>146</v>
      </c>
      <c r="X13" s="12" t="s">
        <v>40</v>
      </c>
      <c r="Y13" s="13">
        <v>42679</v>
      </c>
      <c r="Z13" s="22" t="s">
        <v>141</v>
      </c>
      <c r="AA13" s="30">
        <v>0</v>
      </c>
    </row>
    <row r="14" spans="1:27" s="14" customFormat="1" ht="38.25" x14ac:dyDescent="0.2">
      <c r="A14" s="28">
        <v>9</v>
      </c>
      <c r="B14" s="9" t="s">
        <v>64</v>
      </c>
      <c r="C14" s="9" t="s">
        <v>65</v>
      </c>
      <c r="D14" s="9" t="s">
        <v>31</v>
      </c>
      <c r="E14" s="23" t="s">
        <v>145</v>
      </c>
      <c r="F14" s="8" t="s">
        <v>32</v>
      </c>
      <c r="G14" s="9" t="s">
        <v>31</v>
      </c>
      <c r="H14" s="8">
        <v>50</v>
      </c>
      <c r="I14" s="8">
        <v>1</v>
      </c>
      <c r="J14" s="8" t="s">
        <v>33</v>
      </c>
      <c r="K14" s="8" t="s">
        <v>34</v>
      </c>
      <c r="L14" s="10">
        <v>0</v>
      </c>
      <c r="M14" s="8" t="s">
        <v>35</v>
      </c>
      <c r="N14" s="8" t="s">
        <v>36</v>
      </c>
      <c r="O14" s="8" t="s">
        <v>37</v>
      </c>
      <c r="P14" s="8" t="s">
        <v>66</v>
      </c>
      <c r="Q14" s="8" t="s">
        <v>39</v>
      </c>
      <c r="R14" s="8">
        <v>20</v>
      </c>
      <c r="S14" s="11">
        <v>167000</v>
      </c>
      <c r="T14" s="11">
        <f t="shared" si="0"/>
        <v>3340000</v>
      </c>
      <c r="U14" s="11">
        <f t="shared" si="1"/>
        <v>601200</v>
      </c>
      <c r="V14" s="11">
        <f t="shared" si="2"/>
        <v>3941200</v>
      </c>
      <c r="W14" s="24" t="s">
        <v>146</v>
      </c>
      <c r="X14" s="12" t="s">
        <v>40</v>
      </c>
      <c r="Y14" s="13">
        <v>42679</v>
      </c>
      <c r="Z14" s="22" t="s">
        <v>141</v>
      </c>
      <c r="AA14" s="30">
        <v>0</v>
      </c>
    </row>
    <row r="15" spans="1:27" s="14" customFormat="1" ht="102" x14ac:dyDescent="0.2">
      <c r="A15" s="28">
        <v>10</v>
      </c>
      <c r="B15" s="9" t="s">
        <v>67</v>
      </c>
      <c r="C15" s="9" t="s">
        <v>68</v>
      </c>
      <c r="D15" s="9" t="s">
        <v>31</v>
      </c>
      <c r="E15" s="23" t="s">
        <v>145</v>
      </c>
      <c r="F15" s="8" t="s">
        <v>32</v>
      </c>
      <c r="G15" s="9" t="s">
        <v>31</v>
      </c>
      <c r="H15" s="8">
        <v>50</v>
      </c>
      <c r="I15" s="8">
        <v>1</v>
      </c>
      <c r="J15" s="8" t="s">
        <v>52</v>
      </c>
      <c r="K15" s="8" t="s">
        <v>53</v>
      </c>
      <c r="L15" s="10">
        <v>0</v>
      </c>
      <c r="M15" s="8" t="s">
        <v>35</v>
      </c>
      <c r="N15" s="8" t="s">
        <v>36</v>
      </c>
      <c r="O15" s="8" t="s">
        <v>37</v>
      </c>
      <c r="P15" s="8" t="s">
        <v>69</v>
      </c>
      <c r="Q15" s="8" t="s">
        <v>39</v>
      </c>
      <c r="R15" s="8">
        <v>22</v>
      </c>
      <c r="S15" s="11">
        <v>167000</v>
      </c>
      <c r="T15" s="11">
        <f t="shared" si="0"/>
        <v>3674000</v>
      </c>
      <c r="U15" s="11">
        <f t="shared" si="1"/>
        <v>661320</v>
      </c>
      <c r="V15" s="11">
        <f t="shared" si="2"/>
        <v>4335320</v>
      </c>
      <c r="W15" s="24" t="s">
        <v>146</v>
      </c>
      <c r="X15" s="12" t="s">
        <v>40</v>
      </c>
      <c r="Y15" s="13">
        <v>42679</v>
      </c>
      <c r="Z15" s="22" t="s">
        <v>141</v>
      </c>
      <c r="AA15" s="30">
        <v>0</v>
      </c>
    </row>
    <row r="16" spans="1:27" s="14" customFormat="1" ht="38.25" x14ac:dyDescent="0.2">
      <c r="A16" s="28">
        <v>11</v>
      </c>
      <c r="B16" s="9" t="s">
        <v>70</v>
      </c>
      <c r="C16" s="9" t="s">
        <v>71</v>
      </c>
      <c r="D16" s="9" t="s">
        <v>31</v>
      </c>
      <c r="E16" s="23" t="s">
        <v>142</v>
      </c>
      <c r="F16" s="8" t="s">
        <v>32</v>
      </c>
      <c r="G16" s="9" t="s">
        <v>31</v>
      </c>
      <c r="H16" s="8">
        <v>10</v>
      </c>
      <c r="I16" s="8">
        <v>1</v>
      </c>
      <c r="J16" s="8" t="s">
        <v>33</v>
      </c>
      <c r="K16" s="8" t="s">
        <v>34</v>
      </c>
      <c r="L16" s="10">
        <v>0</v>
      </c>
      <c r="M16" s="8" t="s">
        <v>35</v>
      </c>
      <c r="N16" s="8" t="s">
        <v>36</v>
      </c>
      <c r="O16" s="8" t="s">
        <v>37</v>
      </c>
      <c r="P16" s="8" t="s">
        <v>72</v>
      </c>
      <c r="Q16" s="8" t="s">
        <v>39</v>
      </c>
      <c r="R16" s="8">
        <v>27</v>
      </c>
      <c r="S16" s="11">
        <v>129000</v>
      </c>
      <c r="T16" s="11">
        <f t="shared" si="0"/>
        <v>3483000</v>
      </c>
      <c r="U16" s="11">
        <f t="shared" si="1"/>
        <v>626940</v>
      </c>
      <c r="V16" s="11">
        <f t="shared" si="2"/>
        <v>4109940</v>
      </c>
      <c r="W16" s="24" t="s">
        <v>146</v>
      </c>
      <c r="X16" s="15" t="s">
        <v>40</v>
      </c>
      <c r="Y16" s="13">
        <v>42679</v>
      </c>
      <c r="Z16" s="22" t="s">
        <v>141</v>
      </c>
      <c r="AA16" s="30">
        <v>0</v>
      </c>
    </row>
    <row r="17" spans="1:27" s="14" customFormat="1" ht="76.5" x14ac:dyDescent="0.2">
      <c r="A17" s="28">
        <v>12</v>
      </c>
      <c r="B17" s="9" t="s">
        <v>73</v>
      </c>
      <c r="C17" s="9" t="s">
        <v>74</v>
      </c>
      <c r="D17" s="9" t="s">
        <v>31</v>
      </c>
      <c r="E17" s="23" t="s">
        <v>143</v>
      </c>
      <c r="F17" s="8" t="s">
        <v>32</v>
      </c>
      <c r="G17" s="9" t="s">
        <v>31</v>
      </c>
      <c r="H17" s="8">
        <v>15</v>
      </c>
      <c r="I17" s="8">
        <v>1</v>
      </c>
      <c r="J17" s="8" t="s">
        <v>33</v>
      </c>
      <c r="K17" s="8" t="s">
        <v>34</v>
      </c>
      <c r="L17" s="10">
        <v>0</v>
      </c>
      <c r="M17" s="8" t="s">
        <v>35</v>
      </c>
      <c r="N17" s="8" t="s">
        <v>36</v>
      </c>
      <c r="O17" s="8" t="s">
        <v>37</v>
      </c>
      <c r="P17" s="8" t="s">
        <v>75</v>
      </c>
      <c r="Q17" s="8" t="s">
        <v>39</v>
      </c>
      <c r="R17" s="8">
        <v>28</v>
      </c>
      <c r="S17" s="11">
        <v>133000</v>
      </c>
      <c r="T17" s="11">
        <f t="shared" si="0"/>
        <v>3724000</v>
      </c>
      <c r="U17" s="11">
        <f t="shared" si="1"/>
        <v>670320</v>
      </c>
      <c r="V17" s="11">
        <f t="shared" si="2"/>
        <v>4394320</v>
      </c>
      <c r="W17" s="24" t="s">
        <v>146</v>
      </c>
      <c r="X17" s="15" t="s">
        <v>40</v>
      </c>
      <c r="Y17" s="13">
        <v>42679</v>
      </c>
      <c r="Z17" s="22" t="s">
        <v>141</v>
      </c>
      <c r="AA17" s="30">
        <v>0</v>
      </c>
    </row>
    <row r="18" spans="1:27" s="14" customFormat="1" ht="63.75" x14ac:dyDescent="0.2">
      <c r="A18" s="28">
        <v>13</v>
      </c>
      <c r="B18" s="9" t="s">
        <v>76</v>
      </c>
      <c r="C18" s="9" t="s">
        <v>77</v>
      </c>
      <c r="D18" s="9" t="s">
        <v>31</v>
      </c>
      <c r="E18" s="23" t="s">
        <v>144</v>
      </c>
      <c r="F18" s="8" t="s">
        <v>32</v>
      </c>
      <c r="G18" s="9" t="s">
        <v>31</v>
      </c>
      <c r="H18" s="8">
        <v>25</v>
      </c>
      <c r="I18" s="8">
        <v>1</v>
      </c>
      <c r="J18" s="8" t="s">
        <v>33</v>
      </c>
      <c r="K18" s="8" t="s">
        <v>34</v>
      </c>
      <c r="L18" s="10">
        <v>0</v>
      </c>
      <c r="M18" s="8" t="s">
        <v>35</v>
      </c>
      <c r="N18" s="8" t="s">
        <v>36</v>
      </c>
      <c r="O18" s="8" t="s">
        <v>37</v>
      </c>
      <c r="P18" s="8" t="s">
        <v>78</v>
      </c>
      <c r="Q18" s="8" t="s">
        <v>39</v>
      </c>
      <c r="R18" s="8">
        <v>29</v>
      </c>
      <c r="S18" s="11">
        <v>140000</v>
      </c>
      <c r="T18" s="11">
        <f t="shared" si="0"/>
        <v>4060000</v>
      </c>
      <c r="U18" s="11">
        <f t="shared" si="1"/>
        <v>730800</v>
      </c>
      <c r="V18" s="11">
        <f t="shared" si="2"/>
        <v>4790800</v>
      </c>
      <c r="W18" s="24" t="s">
        <v>146</v>
      </c>
      <c r="X18" s="15" t="s">
        <v>40</v>
      </c>
      <c r="Y18" s="13">
        <v>42679</v>
      </c>
      <c r="Z18" s="22" t="s">
        <v>141</v>
      </c>
      <c r="AA18" s="30">
        <v>0</v>
      </c>
    </row>
    <row r="19" spans="1:27" s="14" customFormat="1" ht="38.25" x14ac:dyDescent="0.2">
      <c r="A19" s="28">
        <v>14</v>
      </c>
      <c r="B19" s="9" t="s">
        <v>79</v>
      </c>
      <c r="C19" s="9" t="s">
        <v>80</v>
      </c>
      <c r="D19" s="9" t="s">
        <v>31</v>
      </c>
      <c r="E19" s="23" t="s">
        <v>145</v>
      </c>
      <c r="F19" s="8" t="s">
        <v>32</v>
      </c>
      <c r="G19" s="9" t="s">
        <v>31</v>
      </c>
      <c r="H19" s="8">
        <v>50</v>
      </c>
      <c r="I19" s="8">
        <v>1</v>
      </c>
      <c r="J19" s="8" t="s">
        <v>33</v>
      </c>
      <c r="K19" s="8" t="s">
        <v>34</v>
      </c>
      <c r="L19" s="10">
        <v>0</v>
      </c>
      <c r="M19" s="8" t="s">
        <v>35</v>
      </c>
      <c r="N19" s="8" t="s">
        <v>36</v>
      </c>
      <c r="O19" s="8" t="s">
        <v>37</v>
      </c>
      <c r="P19" s="8" t="s">
        <v>81</v>
      </c>
      <c r="Q19" s="8" t="s">
        <v>39</v>
      </c>
      <c r="R19" s="8">
        <v>30</v>
      </c>
      <c r="S19" s="11">
        <v>167000</v>
      </c>
      <c r="T19" s="11">
        <f t="shared" si="0"/>
        <v>5010000</v>
      </c>
      <c r="U19" s="11">
        <f t="shared" si="1"/>
        <v>901800</v>
      </c>
      <c r="V19" s="11">
        <f t="shared" si="2"/>
        <v>5911800</v>
      </c>
      <c r="W19" s="24" t="s">
        <v>146</v>
      </c>
      <c r="X19" s="15" t="s">
        <v>40</v>
      </c>
      <c r="Y19" s="13">
        <v>42679</v>
      </c>
      <c r="Z19" s="22" t="s">
        <v>141</v>
      </c>
      <c r="AA19" s="30">
        <v>0</v>
      </c>
    </row>
    <row r="20" spans="1:27" s="14" customFormat="1" ht="102" x14ac:dyDescent="0.2">
      <c r="A20" s="28">
        <v>15</v>
      </c>
      <c r="B20" s="9" t="s">
        <v>82</v>
      </c>
      <c r="C20" s="9" t="s">
        <v>83</v>
      </c>
      <c r="D20" s="9" t="s">
        <v>31</v>
      </c>
      <c r="E20" s="23" t="s">
        <v>145</v>
      </c>
      <c r="F20" s="8" t="s">
        <v>32</v>
      </c>
      <c r="G20" s="9" t="s">
        <v>31</v>
      </c>
      <c r="H20" s="8">
        <v>50</v>
      </c>
      <c r="I20" s="8">
        <v>1</v>
      </c>
      <c r="J20" s="8" t="s">
        <v>52</v>
      </c>
      <c r="K20" s="8" t="s">
        <v>53</v>
      </c>
      <c r="L20" s="10">
        <v>0</v>
      </c>
      <c r="M20" s="8" t="s">
        <v>35</v>
      </c>
      <c r="N20" s="8" t="s">
        <v>36</v>
      </c>
      <c r="O20" s="8" t="s">
        <v>37</v>
      </c>
      <c r="P20" s="8" t="s">
        <v>84</v>
      </c>
      <c r="Q20" s="8" t="s">
        <v>39</v>
      </c>
      <c r="R20" s="8">
        <v>32</v>
      </c>
      <c r="S20" s="11">
        <v>167000</v>
      </c>
      <c r="T20" s="11">
        <f t="shared" si="0"/>
        <v>5344000</v>
      </c>
      <c r="U20" s="11">
        <f t="shared" si="1"/>
        <v>961920</v>
      </c>
      <c r="V20" s="11">
        <f t="shared" si="2"/>
        <v>6305920</v>
      </c>
      <c r="W20" s="24" t="s">
        <v>146</v>
      </c>
      <c r="X20" s="15" t="s">
        <v>40</v>
      </c>
      <c r="Y20" s="13">
        <v>42679</v>
      </c>
      <c r="Z20" s="22" t="s">
        <v>141</v>
      </c>
      <c r="AA20" s="30">
        <v>0</v>
      </c>
    </row>
    <row r="21" spans="1:27" s="14" customFormat="1" ht="38.25" x14ac:dyDescent="0.2">
      <c r="A21" s="28">
        <v>16</v>
      </c>
      <c r="B21" s="9" t="s">
        <v>85</v>
      </c>
      <c r="C21" s="9" t="s">
        <v>86</v>
      </c>
      <c r="D21" s="9" t="s">
        <v>31</v>
      </c>
      <c r="E21" s="23" t="s">
        <v>142</v>
      </c>
      <c r="F21" s="8" t="s">
        <v>32</v>
      </c>
      <c r="G21" s="9" t="s">
        <v>31</v>
      </c>
      <c r="H21" s="8">
        <v>10</v>
      </c>
      <c r="I21" s="8">
        <v>1</v>
      </c>
      <c r="J21" s="8" t="s">
        <v>33</v>
      </c>
      <c r="K21" s="8" t="s">
        <v>34</v>
      </c>
      <c r="L21" s="10">
        <v>0</v>
      </c>
      <c r="M21" s="8" t="s">
        <v>35</v>
      </c>
      <c r="N21" s="8" t="s">
        <v>36</v>
      </c>
      <c r="O21" s="8" t="s">
        <v>37</v>
      </c>
      <c r="P21" s="8" t="s">
        <v>87</v>
      </c>
      <c r="Q21" s="8" t="s">
        <v>39</v>
      </c>
      <c r="R21" s="8">
        <v>37</v>
      </c>
      <c r="S21" s="11">
        <v>129000</v>
      </c>
      <c r="T21" s="11">
        <f t="shared" si="0"/>
        <v>4773000</v>
      </c>
      <c r="U21" s="11">
        <f t="shared" si="1"/>
        <v>859140</v>
      </c>
      <c r="V21" s="11">
        <f t="shared" si="2"/>
        <v>5632140</v>
      </c>
      <c r="W21" s="24" t="s">
        <v>146</v>
      </c>
      <c r="X21" s="15" t="s">
        <v>40</v>
      </c>
      <c r="Y21" s="13">
        <v>42679</v>
      </c>
      <c r="Z21" s="22" t="s">
        <v>141</v>
      </c>
      <c r="AA21" s="30">
        <v>0</v>
      </c>
    </row>
    <row r="22" spans="1:27" s="14" customFormat="1" ht="76.5" x14ac:dyDescent="0.2">
      <c r="A22" s="28">
        <v>17</v>
      </c>
      <c r="B22" s="9" t="s">
        <v>88</v>
      </c>
      <c r="C22" s="9" t="s">
        <v>89</v>
      </c>
      <c r="D22" s="9" t="s">
        <v>31</v>
      </c>
      <c r="E22" s="23" t="s">
        <v>143</v>
      </c>
      <c r="F22" s="8" t="s">
        <v>32</v>
      </c>
      <c r="G22" s="9" t="s">
        <v>31</v>
      </c>
      <c r="H22" s="8">
        <v>15</v>
      </c>
      <c r="I22" s="8">
        <v>1</v>
      </c>
      <c r="J22" s="8" t="s">
        <v>33</v>
      </c>
      <c r="K22" s="8" t="s">
        <v>34</v>
      </c>
      <c r="L22" s="10">
        <v>0</v>
      </c>
      <c r="M22" s="8" t="s">
        <v>35</v>
      </c>
      <c r="N22" s="8" t="s">
        <v>36</v>
      </c>
      <c r="O22" s="8" t="s">
        <v>37</v>
      </c>
      <c r="P22" s="8" t="s">
        <v>90</v>
      </c>
      <c r="Q22" s="8" t="s">
        <v>39</v>
      </c>
      <c r="R22" s="8">
        <v>38</v>
      </c>
      <c r="S22" s="11">
        <v>133000</v>
      </c>
      <c r="T22" s="11">
        <f t="shared" si="0"/>
        <v>5054000</v>
      </c>
      <c r="U22" s="11">
        <f t="shared" si="1"/>
        <v>909720</v>
      </c>
      <c r="V22" s="11">
        <f t="shared" si="2"/>
        <v>5963720</v>
      </c>
      <c r="W22" s="24" t="s">
        <v>146</v>
      </c>
      <c r="X22" s="15" t="s">
        <v>40</v>
      </c>
      <c r="Y22" s="13">
        <v>42679</v>
      </c>
      <c r="Z22" s="22" t="s">
        <v>141</v>
      </c>
      <c r="AA22" s="30">
        <v>0</v>
      </c>
    </row>
    <row r="23" spans="1:27" s="14" customFormat="1" ht="63.75" x14ac:dyDescent="0.2">
      <c r="A23" s="28">
        <v>18</v>
      </c>
      <c r="B23" s="9" t="s">
        <v>91</v>
      </c>
      <c r="C23" s="9" t="s">
        <v>92</v>
      </c>
      <c r="D23" s="9" t="s">
        <v>31</v>
      </c>
      <c r="E23" s="23" t="s">
        <v>144</v>
      </c>
      <c r="F23" s="8" t="s">
        <v>32</v>
      </c>
      <c r="G23" s="9" t="s">
        <v>31</v>
      </c>
      <c r="H23" s="8">
        <v>25</v>
      </c>
      <c r="I23" s="8">
        <v>1</v>
      </c>
      <c r="J23" s="8" t="s">
        <v>33</v>
      </c>
      <c r="K23" s="8" t="s">
        <v>34</v>
      </c>
      <c r="L23" s="10">
        <v>0</v>
      </c>
      <c r="M23" s="8" t="s">
        <v>35</v>
      </c>
      <c r="N23" s="8" t="s">
        <v>36</v>
      </c>
      <c r="O23" s="8" t="s">
        <v>37</v>
      </c>
      <c r="P23" s="8" t="s">
        <v>93</v>
      </c>
      <c r="Q23" s="8" t="s">
        <v>39</v>
      </c>
      <c r="R23" s="8">
        <v>39</v>
      </c>
      <c r="S23" s="11">
        <v>140000</v>
      </c>
      <c r="T23" s="11">
        <f t="shared" si="0"/>
        <v>5460000</v>
      </c>
      <c r="U23" s="11">
        <f t="shared" si="1"/>
        <v>982800</v>
      </c>
      <c r="V23" s="11">
        <f t="shared" si="2"/>
        <v>6442800</v>
      </c>
      <c r="W23" s="24" t="s">
        <v>146</v>
      </c>
      <c r="X23" s="15" t="s">
        <v>40</v>
      </c>
      <c r="Y23" s="13">
        <v>42679</v>
      </c>
      <c r="Z23" s="22" t="s">
        <v>141</v>
      </c>
      <c r="AA23" s="30">
        <v>0</v>
      </c>
    </row>
    <row r="24" spans="1:27" s="14" customFormat="1" ht="38.25" x14ac:dyDescent="0.2">
      <c r="A24" s="28">
        <v>19</v>
      </c>
      <c r="B24" s="9" t="s">
        <v>94</v>
      </c>
      <c r="C24" s="9" t="s">
        <v>95</v>
      </c>
      <c r="D24" s="9" t="s">
        <v>31</v>
      </c>
      <c r="E24" s="23" t="s">
        <v>145</v>
      </c>
      <c r="F24" s="8" t="s">
        <v>32</v>
      </c>
      <c r="G24" s="9" t="s">
        <v>31</v>
      </c>
      <c r="H24" s="8">
        <v>50</v>
      </c>
      <c r="I24" s="8">
        <v>1</v>
      </c>
      <c r="J24" s="8" t="s">
        <v>33</v>
      </c>
      <c r="K24" s="8" t="s">
        <v>34</v>
      </c>
      <c r="L24" s="10">
        <v>0</v>
      </c>
      <c r="M24" s="8" t="s">
        <v>35</v>
      </c>
      <c r="N24" s="8" t="s">
        <v>36</v>
      </c>
      <c r="O24" s="8" t="s">
        <v>37</v>
      </c>
      <c r="P24" s="8" t="s">
        <v>96</v>
      </c>
      <c r="Q24" s="8" t="s">
        <v>39</v>
      </c>
      <c r="R24" s="8">
        <v>40</v>
      </c>
      <c r="S24" s="11">
        <v>167000</v>
      </c>
      <c r="T24" s="11">
        <f t="shared" si="0"/>
        <v>6680000</v>
      </c>
      <c r="U24" s="11">
        <f t="shared" si="1"/>
        <v>1202400</v>
      </c>
      <c r="V24" s="11">
        <f t="shared" si="2"/>
        <v>7882400</v>
      </c>
      <c r="W24" s="24" t="s">
        <v>146</v>
      </c>
      <c r="X24" s="15" t="s">
        <v>40</v>
      </c>
      <c r="Y24" s="13">
        <v>42679</v>
      </c>
      <c r="Z24" s="22" t="s">
        <v>141</v>
      </c>
      <c r="AA24" s="30">
        <v>0</v>
      </c>
    </row>
    <row r="25" spans="1:27" s="14" customFormat="1" ht="102" x14ac:dyDescent="0.2">
      <c r="A25" s="28">
        <v>20</v>
      </c>
      <c r="B25" s="9" t="s">
        <v>97</v>
      </c>
      <c r="C25" s="9" t="s">
        <v>98</v>
      </c>
      <c r="D25" s="9" t="s">
        <v>31</v>
      </c>
      <c r="E25" s="23" t="s">
        <v>145</v>
      </c>
      <c r="F25" s="8" t="s">
        <v>32</v>
      </c>
      <c r="G25" s="9" t="s">
        <v>31</v>
      </c>
      <c r="H25" s="8">
        <v>50</v>
      </c>
      <c r="I25" s="8">
        <v>1</v>
      </c>
      <c r="J25" s="8" t="s">
        <v>52</v>
      </c>
      <c r="K25" s="8" t="s">
        <v>53</v>
      </c>
      <c r="L25" s="10">
        <v>0</v>
      </c>
      <c r="M25" s="8" t="s">
        <v>35</v>
      </c>
      <c r="N25" s="8" t="s">
        <v>36</v>
      </c>
      <c r="O25" s="8" t="s">
        <v>37</v>
      </c>
      <c r="P25" s="8" t="s">
        <v>99</v>
      </c>
      <c r="Q25" s="8" t="s">
        <v>39</v>
      </c>
      <c r="R25" s="8">
        <v>42</v>
      </c>
      <c r="S25" s="11">
        <v>167000</v>
      </c>
      <c r="T25" s="11">
        <f t="shared" si="0"/>
        <v>7014000</v>
      </c>
      <c r="U25" s="11">
        <f t="shared" si="1"/>
        <v>1262520</v>
      </c>
      <c r="V25" s="11">
        <f t="shared" si="2"/>
        <v>8276520</v>
      </c>
      <c r="W25" s="24" t="s">
        <v>146</v>
      </c>
      <c r="X25" s="15" t="s">
        <v>40</v>
      </c>
      <c r="Y25" s="13">
        <v>42679</v>
      </c>
      <c r="Z25" s="22" t="s">
        <v>141</v>
      </c>
      <c r="AA25" s="30">
        <v>0</v>
      </c>
    </row>
    <row r="26" spans="1:27" s="14" customFormat="1" ht="38.25" x14ac:dyDescent="0.2">
      <c r="A26" s="28">
        <v>21</v>
      </c>
      <c r="B26" s="9" t="s">
        <v>100</v>
      </c>
      <c r="C26" s="9" t="s">
        <v>101</v>
      </c>
      <c r="D26" s="9" t="s">
        <v>31</v>
      </c>
      <c r="E26" s="23" t="s">
        <v>142</v>
      </c>
      <c r="F26" s="8" t="s">
        <v>32</v>
      </c>
      <c r="G26" s="9" t="s">
        <v>31</v>
      </c>
      <c r="H26" s="8">
        <v>10</v>
      </c>
      <c r="I26" s="8">
        <v>1</v>
      </c>
      <c r="J26" s="8" t="s">
        <v>33</v>
      </c>
      <c r="K26" s="8" t="s">
        <v>34</v>
      </c>
      <c r="L26" s="10">
        <v>0</v>
      </c>
      <c r="M26" s="8" t="s">
        <v>35</v>
      </c>
      <c r="N26" s="8" t="s">
        <v>36</v>
      </c>
      <c r="O26" s="8" t="s">
        <v>37</v>
      </c>
      <c r="P26" s="8" t="s">
        <v>38</v>
      </c>
      <c r="Q26" s="8" t="s">
        <v>39</v>
      </c>
      <c r="R26" s="8">
        <v>7</v>
      </c>
      <c r="S26" s="11">
        <v>129000</v>
      </c>
      <c r="T26" s="11">
        <f t="shared" si="0"/>
        <v>903000</v>
      </c>
      <c r="U26" s="11">
        <f t="shared" si="1"/>
        <v>162540</v>
      </c>
      <c r="V26" s="11">
        <f t="shared" si="2"/>
        <v>1065540</v>
      </c>
      <c r="W26" s="24" t="s">
        <v>146</v>
      </c>
      <c r="X26" s="12" t="s">
        <v>40</v>
      </c>
      <c r="Y26" s="13">
        <v>42679</v>
      </c>
      <c r="Z26" s="22" t="s">
        <v>141</v>
      </c>
      <c r="AA26" s="30">
        <v>0</v>
      </c>
    </row>
    <row r="27" spans="1:27" s="14" customFormat="1" ht="76.5" x14ac:dyDescent="0.2">
      <c r="A27" s="28">
        <v>22</v>
      </c>
      <c r="B27" s="9" t="s">
        <v>102</v>
      </c>
      <c r="C27" s="9" t="s">
        <v>103</v>
      </c>
      <c r="D27" s="9" t="s">
        <v>31</v>
      </c>
      <c r="E27" s="23" t="s">
        <v>143</v>
      </c>
      <c r="F27" s="8" t="s">
        <v>32</v>
      </c>
      <c r="G27" s="9" t="s">
        <v>31</v>
      </c>
      <c r="H27" s="8">
        <v>15</v>
      </c>
      <c r="I27" s="8">
        <v>1</v>
      </c>
      <c r="J27" s="8" t="s">
        <v>33</v>
      </c>
      <c r="K27" s="8" t="s">
        <v>34</v>
      </c>
      <c r="L27" s="10">
        <v>0</v>
      </c>
      <c r="M27" s="8" t="s">
        <v>35</v>
      </c>
      <c r="N27" s="8" t="s">
        <v>36</v>
      </c>
      <c r="O27" s="8" t="s">
        <v>37</v>
      </c>
      <c r="P27" s="8" t="s">
        <v>43</v>
      </c>
      <c r="Q27" s="8" t="s">
        <v>39</v>
      </c>
      <c r="R27" s="8">
        <v>8</v>
      </c>
      <c r="S27" s="11">
        <v>133000</v>
      </c>
      <c r="T27" s="11">
        <f t="shared" si="0"/>
        <v>1064000</v>
      </c>
      <c r="U27" s="11">
        <f t="shared" si="1"/>
        <v>191520</v>
      </c>
      <c r="V27" s="11">
        <f t="shared" si="2"/>
        <v>1255520</v>
      </c>
      <c r="W27" s="24" t="s">
        <v>146</v>
      </c>
      <c r="X27" s="12" t="s">
        <v>40</v>
      </c>
      <c r="Y27" s="13">
        <v>42679</v>
      </c>
      <c r="Z27" s="22" t="s">
        <v>141</v>
      </c>
      <c r="AA27" s="30">
        <v>0</v>
      </c>
    </row>
    <row r="28" spans="1:27" s="14" customFormat="1" ht="63.75" x14ac:dyDescent="0.2">
      <c r="A28" s="28">
        <v>23</v>
      </c>
      <c r="B28" s="9" t="s">
        <v>104</v>
      </c>
      <c r="C28" s="9" t="s">
        <v>105</v>
      </c>
      <c r="D28" s="9" t="s">
        <v>31</v>
      </c>
      <c r="E28" s="23" t="s">
        <v>144</v>
      </c>
      <c r="F28" s="8" t="s">
        <v>32</v>
      </c>
      <c r="G28" s="9" t="s">
        <v>31</v>
      </c>
      <c r="H28" s="8">
        <v>25</v>
      </c>
      <c r="I28" s="8">
        <v>1</v>
      </c>
      <c r="J28" s="8" t="s">
        <v>33</v>
      </c>
      <c r="K28" s="8" t="s">
        <v>34</v>
      </c>
      <c r="L28" s="10">
        <v>0</v>
      </c>
      <c r="M28" s="8" t="s">
        <v>35</v>
      </c>
      <c r="N28" s="8" t="s">
        <v>36</v>
      </c>
      <c r="O28" s="8" t="s">
        <v>37</v>
      </c>
      <c r="P28" s="8" t="s">
        <v>46</v>
      </c>
      <c r="Q28" s="8" t="s">
        <v>39</v>
      </c>
      <c r="R28" s="8">
        <v>9</v>
      </c>
      <c r="S28" s="11">
        <v>140000</v>
      </c>
      <c r="T28" s="11">
        <f t="shared" si="0"/>
        <v>1260000</v>
      </c>
      <c r="U28" s="11">
        <f t="shared" si="1"/>
        <v>226800</v>
      </c>
      <c r="V28" s="11">
        <f t="shared" si="2"/>
        <v>1486800</v>
      </c>
      <c r="W28" s="24" t="s">
        <v>146</v>
      </c>
      <c r="X28" s="12" t="s">
        <v>40</v>
      </c>
      <c r="Y28" s="13">
        <v>42679</v>
      </c>
      <c r="Z28" s="22" t="s">
        <v>141</v>
      </c>
      <c r="AA28" s="30">
        <v>0</v>
      </c>
    </row>
    <row r="29" spans="1:27" s="14" customFormat="1" ht="38.25" x14ac:dyDescent="0.2">
      <c r="A29" s="28">
        <v>24</v>
      </c>
      <c r="B29" s="9" t="s">
        <v>106</v>
      </c>
      <c r="C29" s="9" t="s">
        <v>107</v>
      </c>
      <c r="D29" s="9" t="s">
        <v>31</v>
      </c>
      <c r="E29" s="23" t="s">
        <v>145</v>
      </c>
      <c r="F29" s="8" t="s">
        <v>32</v>
      </c>
      <c r="G29" s="9" t="s">
        <v>31</v>
      </c>
      <c r="H29" s="8">
        <v>50</v>
      </c>
      <c r="I29" s="8">
        <v>1</v>
      </c>
      <c r="J29" s="8" t="s">
        <v>33</v>
      </c>
      <c r="K29" s="8" t="s">
        <v>34</v>
      </c>
      <c r="L29" s="10">
        <v>0</v>
      </c>
      <c r="M29" s="8" t="s">
        <v>35</v>
      </c>
      <c r="N29" s="8" t="s">
        <v>36</v>
      </c>
      <c r="O29" s="8" t="s">
        <v>37</v>
      </c>
      <c r="P29" s="8" t="s">
        <v>49</v>
      </c>
      <c r="Q29" s="8" t="s">
        <v>39</v>
      </c>
      <c r="R29" s="8">
        <v>10</v>
      </c>
      <c r="S29" s="11">
        <v>167000</v>
      </c>
      <c r="T29" s="11">
        <f t="shared" si="0"/>
        <v>1670000</v>
      </c>
      <c r="U29" s="11">
        <f t="shared" si="1"/>
        <v>300600</v>
      </c>
      <c r="V29" s="11">
        <f t="shared" si="2"/>
        <v>1970600</v>
      </c>
      <c r="W29" s="24" t="s">
        <v>146</v>
      </c>
      <c r="X29" s="12" t="s">
        <v>40</v>
      </c>
      <c r="Y29" s="13">
        <v>42679</v>
      </c>
      <c r="Z29" s="22" t="s">
        <v>141</v>
      </c>
      <c r="AA29" s="30">
        <v>0</v>
      </c>
    </row>
    <row r="30" spans="1:27" s="14" customFormat="1" ht="102" x14ac:dyDescent="0.2">
      <c r="A30" s="28">
        <v>25</v>
      </c>
      <c r="B30" s="9" t="s">
        <v>108</v>
      </c>
      <c r="C30" s="9" t="s">
        <v>109</v>
      </c>
      <c r="D30" s="9" t="s">
        <v>31</v>
      </c>
      <c r="E30" s="23" t="s">
        <v>145</v>
      </c>
      <c r="F30" s="8" t="s">
        <v>32</v>
      </c>
      <c r="G30" s="9" t="s">
        <v>31</v>
      </c>
      <c r="H30" s="8">
        <v>50</v>
      </c>
      <c r="I30" s="8">
        <v>1</v>
      </c>
      <c r="J30" s="8" t="s">
        <v>52</v>
      </c>
      <c r="K30" s="8" t="s">
        <v>53</v>
      </c>
      <c r="L30" s="10">
        <v>0</v>
      </c>
      <c r="M30" s="8" t="s">
        <v>35</v>
      </c>
      <c r="N30" s="8" t="s">
        <v>36</v>
      </c>
      <c r="O30" s="8" t="s">
        <v>37</v>
      </c>
      <c r="P30" s="8" t="s">
        <v>54</v>
      </c>
      <c r="Q30" s="8" t="s">
        <v>39</v>
      </c>
      <c r="R30" s="8">
        <v>12</v>
      </c>
      <c r="S30" s="11">
        <v>167000</v>
      </c>
      <c r="T30" s="11">
        <f t="shared" si="0"/>
        <v>2004000</v>
      </c>
      <c r="U30" s="11">
        <f t="shared" si="1"/>
        <v>360720</v>
      </c>
      <c r="V30" s="11">
        <f t="shared" si="2"/>
        <v>2364720</v>
      </c>
      <c r="W30" s="24" t="s">
        <v>146</v>
      </c>
      <c r="X30" s="12" t="s">
        <v>40</v>
      </c>
      <c r="Y30" s="13">
        <v>42679</v>
      </c>
      <c r="Z30" s="22" t="s">
        <v>141</v>
      </c>
      <c r="AA30" s="30">
        <v>0</v>
      </c>
    </row>
    <row r="31" spans="1:27" s="14" customFormat="1" ht="38.25" x14ac:dyDescent="0.2">
      <c r="A31" s="28">
        <v>26</v>
      </c>
      <c r="B31" s="9" t="s">
        <v>110</v>
      </c>
      <c r="C31" s="9" t="s">
        <v>111</v>
      </c>
      <c r="D31" s="9" t="s">
        <v>31</v>
      </c>
      <c r="E31" s="23" t="s">
        <v>142</v>
      </c>
      <c r="F31" s="8" t="s">
        <v>32</v>
      </c>
      <c r="G31" s="9" t="s">
        <v>31</v>
      </c>
      <c r="H31" s="8">
        <v>10</v>
      </c>
      <c r="I31" s="8">
        <v>1</v>
      </c>
      <c r="J31" s="8" t="s">
        <v>33</v>
      </c>
      <c r="K31" s="8" t="s">
        <v>34</v>
      </c>
      <c r="L31" s="10">
        <v>0</v>
      </c>
      <c r="M31" s="8" t="s">
        <v>35</v>
      </c>
      <c r="N31" s="8" t="s">
        <v>36</v>
      </c>
      <c r="O31" s="8" t="s">
        <v>37</v>
      </c>
      <c r="P31" s="8" t="s">
        <v>57</v>
      </c>
      <c r="Q31" s="8" t="s">
        <v>39</v>
      </c>
      <c r="R31" s="8">
        <v>17</v>
      </c>
      <c r="S31" s="11">
        <v>129000</v>
      </c>
      <c r="T31" s="11">
        <f t="shared" si="0"/>
        <v>2193000</v>
      </c>
      <c r="U31" s="11">
        <f t="shared" si="1"/>
        <v>394740</v>
      </c>
      <c r="V31" s="11">
        <f t="shared" si="2"/>
        <v>2587740</v>
      </c>
      <c r="W31" s="24" t="s">
        <v>146</v>
      </c>
      <c r="X31" s="12" t="s">
        <v>40</v>
      </c>
      <c r="Y31" s="13">
        <v>42679</v>
      </c>
      <c r="Z31" s="22" t="s">
        <v>141</v>
      </c>
      <c r="AA31" s="30">
        <v>0</v>
      </c>
    </row>
    <row r="32" spans="1:27" s="14" customFormat="1" ht="76.5" x14ac:dyDescent="0.2">
      <c r="A32" s="28">
        <v>27</v>
      </c>
      <c r="B32" s="9" t="s">
        <v>112</v>
      </c>
      <c r="C32" s="9" t="s">
        <v>113</v>
      </c>
      <c r="D32" s="9" t="s">
        <v>31</v>
      </c>
      <c r="E32" s="23" t="s">
        <v>143</v>
      </c>
      <c r="F32" s="8" t="s">
        <v>32</v>
      </c>
      <c r="G32" s="9" t="s">
        <v>31</v>
      </c>
      <c r="H32" s="8">
        <v>15</v>
      </c>
      <c r="I32" s="8">
        <v>1</v>
      </c>
      <c r="J32" s="8" t="s">
        <v>33</v>
      </c>
      <c r="K32" s="8" t="s">
        <v>34</v>
      </c>
      <c r="L32" s="10">
        <v>0</v>
      </c>
      <c r="M32" s="8" t="s">
        <v>35</v>
      </c>
      <c r="N32" s="8" t="s">
        <v>36</v>
      </c>
      <c r="O32" s="8" t="s">
        <v>37</v>
      </c>
      <c r="P32" s="8" t="s">
        <v>60</v>
      </c>
      <c r="Q32" s="8" t="s">
        <v>39</v>
      </c>
      <c r="R32" s="8">
        <v>18</v>
      </c>
      <c r="S32" s="11">
        <v>133000</v>
      </c>
      <c r="T32" s="11">
        <f t="shared" si="0"/>
        <v>2394000</v>
      </c>
      <c r="U32" s="11">
        <f t="shared" si="1"/>
        <v>430920</v>
      </c>
      <c r="V32" s="11">
        <f t="shared" si="2"/>
        <v>2824920</v>
      </c>
      <c r="W32" s="24" t="s">
        <v>146</v>
      </c>
      <c r="X32" s="12" t="s">
        <v>40</v>
      </c>
      <c r="Y32" s="13">
        <v>42679</v>
      </c>
      <c r="Z32" s="22" t="s">
        <v>141</v>
      </c>
      <c r="AA32" s="30">
        <v>0</v>
      </c>
    </row>
    <row r="33" spans="1:27" s="14" customFormat="1" ht="63.75" x14ac:dyDescent="0.2">
      <c r="A33" s="28">
        <v>28</v>
      </c>
      <c r="B33" s="9" t="s">
        <v>114</v>
      </c>
      <c r="C33" s="9" t="s">
        <v>115</v>
      </c>
      <c r="D33" s="9" t="s">
        <v>31</v>
      </c>
      <c r="E33" s="23" t="s">
        <v>144</v>
      </c>
      <c r="F33" s="8" t="s">
        <v>32</v>
      </c>
      <c r="G33" s="9" t="s">
        <v>31</v>
      </c>
      <c r="H33" s="8">
        <v>25</v>
      </c>
      <c r="I33" s="8">
        <v>1</v>
      </c>
      <c r="J33" s="8" t="s">
        <v>33</v>
      </c>
      <c r="K33" s="8" t="s">
        <v>34</v>
      </c>
      <c r="L33" s="10">
        <v>0</v>
      </c>
      <c r="M33" s="8" t="s">
        <v>35</v>
      </c>
      <c r="N33" s="8" t="s">
        <v>36</v>
      </c>
      <c r="O33" s="8" t="s">
        <v>37</v>
      </c>
      <c r="P33" s="8" t="s">
        <v>63</v>
      </c>
      <c r="Q33" s="8" t="s">
        <v>39</v>
      </c>
      <c r="R33" s="8">
        <v>19</v>
      </c>
      <c r="S33" s="11">
        <v>140000</v>
      </c>
      <c r="T33" s="11">
        <f t="shared" si="0"/>
        <v>2660000</v>
      </c>
      <c r="U33" s="11">
        <f t="shared" si="1"/>
        <v>478800</v>
      </c>
      <c r="V33" s="11">
        <f t="shared" si="2"/>
        <v>3138800</v>
      </c>
      <c r="W33" s="24" t="s">
        <v>146</v>
      </c>
      <c r="X33" s="12" t="s">
        <v>40</v>
      </c>
      <c r="Y33" s="13">
        <v>42679</v>
      </c>
      <c r="Z33" s="22" t="s">
        <v>141</v>
      </c>
      <c r="AA33" s="30">
        <v>0</v>
      </c>
    </row>
    <row r="34" spans="1:27" s="14" customFormat="1" ht="38.25" x14ac:dyDescent="0.2">
      <c r="A34" s="28">
        <v>29</v>
      </c>
      <c r="B34" s="9" t="s">
        <v>116</v>
      </c>
      <c r="C34" s="9" t="s">
        <v>117</v>
      </c>
      <c r="D34" s="9" t="s">
        <v>31</v>
      </c>
      <c r="E34" s="23" t="s">
        <v>145</v>
      </c>
      <c r="F34" s="8" t="s">
        <v>32</v>
      </c>
      <c r="G34" s="9" t="s">
        <v>31</v>
      </c>
      <c r="H34" s="8">
        <v>50</v>
      </c>
      <c r="I34" s="8">
        <v>1</v>
      </c>
      <c r="J34" s="8" t="s">
        <v>33</v>
      </c>
      <c r="K34" s="8" t="s">
        <v>34</v>
      </c>
      <c r="L34" s="10">
        <v>0</v>
      </c>
      <c r="M34" s="8" t="s">
        <v>35</v>
      </c>
      <c r="N34" s="8" t="s">
        <v>36</v>
      </c>
      <c r="O34" s="8" t="s">
        <v>37</v>
      </c>
      <c r="P34" s="8" t="s">
        <v>66</v>
      </c>
      <c r="Q34" s="8" t="s">
        <v>39</v>
      </c>
      <c r="R34" s="8">
        <v>20</v>
      </c>
      <c r="S34" s="11">
        <v>167000</v>
      </c>
      <c r="T34" s="11">
        <f t="shared" si="0"/>
        <v>3340000</v>
      </c>
      <c r="U34" s="11">
        <f t="shared" si="1"/>
        <v>601200</v>
      </c>
      <c r="V34" s="11">
        <f t="shared" si="2"/>
        <v>3941200</v>
      </c>
      <c r="W34" s="24" t="s">
        <v>146</v>
      </c>
      <c r="X34" s="12" t="s">
        <v>40</v>
      </c>
      <c r="Y34" s="13">
        <v>42679</v>
      </c>
      <c r="Z34" s="22" t="s">
        <v>141</v>
      </c>
      <c r="AA34" s="30">
        <v>0</v>
      </c>
    </row>
    <row r="35" spans="1:27" s="14" customFormat="1" ht="102" x14ac:dyDescent="0.2">
      <c r="A35" s="28">
        <v>30</v>
      </c>
      <c r="B35" s="9" t="s">
        <v>118</v>
      </c>
      <c r="C35" s="9" t="s">
        <v>119</v>
      </c>
      <c r="D35" s="9" t="s">
        <v>31</v>
      </c>
      <c r="E35" s="23" t="s">
        <v>145</v>
      </c>
      <c r="F35" s="8" t="s">
        <v>32</v>
      </c>
      <c r="G35" s="9" t="s">
        <v>31</v>
      </c>
      <c r="H35" s="8">
        <v>50</v>
      </c>
      <c r="I35" s="8">
        <v>1</v>
      </c>
      <c r="J35" s="8" t="s">
        <v>52</v>
      </c>
      <c r="K35" s="8" t="s">
        <v>53</v>
      </c>
      <c r="L35" s="10">
        <v>0</v>
      </c>
      <c r="M35" s="8" t="s">
        <v>35</v>
      </c>
      <c r="N35" s="8" t="s">
        <v>36</v>
      </c>
      <c r="O35" s="8" t="s">
        <v>37</v>
      </c>
      <c r="P35" s="8" t="s">
        <v>69</v>
      </c>
      <c r="Q35" s="8" t="s">
        <v>39</v>
      </c>
      <c r="R35" s="8">
        <v>22</v>
      </c>
      <c r="S35" s="11">
        <v>167000</v>
      </c>
      <c r="T35" s="11">
        <f t="shared" si="0"/>
        <v>3674000</v>
      </c>
      <c r="U35" s="11">
        <f t="shared" si="1"/>
        <v>661320</v>
      </c>
      <c r="V35" s="11">
        <f t="shared" si="2"/>
        <v>4335320</v>
      </c>
      <c r="W35" s="24" t="s">
        <v>146</v>
      </c>
      <c r="X35" s="12" t="s">
        <v>40</v>
      </c>
      <c r="Y35" s="13">
        <v>42679</v>
      </c>
      <c r="Z35" s="22" t="s">
        <v>141</v>
      </c>
      <c r="AA35" s="30">
        <v>0</v>
      </c>
    </row>
    <row r="36" spans="1:27" s="14" customFormat="1" ht="38.25" x14ac:dyDescent="0.2">
      <c r="A36" s="28">
        <v>31</v>
      </c>
      <c r="B36" s="9" t="s">
        <v>120</v>
      </c>
      <c r="C36" s="9" t="s">
        <v>121</v>
      </c>
      <c r="D36" s="9" t="s">
        <v>31</v>
      </c>
      <c r="E36" s="23" t="s">
        <v>142</v>
      </c>
      <c r="F36" s="8" t="s">
        <v>32</v>
      </c>
      <c r="G36" s="9" t="s">
        <v>31</v>
      </c>
      <c r="H36" s="8">
        <v>10</v>
      </c>
      <c r="I36" s="8">
        <v>1</v>
      </c>
      <c r="J36" s="8" t="s">
        <v>33</v>
      </c>
      <c r="K36" s="8" t="s">
        <v>34</v>
      </c>
      <c r="L36" s="10">
        <v>0</v>
      </c>
      <c r="M36" s="8" t="s">
        <v>35</v>
      </c>
      <c r="N36" s="8" t="s">
        <v>36</v>
      </c>
      <c r="O36" s="8" t="s">
        <v>37</v>
      </c>
      <c r="P36" s="8" t="s">
        <v>72</v>
      </c>
      <c r="Q36" s="8" t="s">
        <v>39</v>
      </c>
      <c r="R36" s="8">
        <v>27</v>
      </c>
      <c r="S36" s="11">
        <v>129000</v>
      </c>
      <c r="T36" s="11">
        <f t="shared" si="0"/>
        <v>3483000</v>
      </c>
      <c r="U36" s="11">
        <f t="shared" si="1"/>
        <v>626940</v>
      </c>
      <c r="V36" s="11">
        <f t="shared" si="2"/>
        <v>4109940</v>
      </c>
      <c r="W36" s="24" t="s">
        <v>146</v>
      </c>
      <c r="X36" s="15" t="s">
        <v>40</v>
      </c>
      <c r="Y36" s="13">
        <v>42679</v>
      </c>
      <c r="Z36" s="22" t="s">
        <v>141</v>
      </c>
      <c r="AA36" s="30">
        <v>0</v>
      </c>
    </row>
    <row r="37" spans="1:27" s="14" customFormat="1" ht="76.5" x14ac:dyDescent="0.2">
      <c r="A37" s="28">
        <v>32</v>
      </c>
      <c r="B37" s="9" t="s">
        <v>122</v>
      </c>
      <c r="C37" s="9" t="s">
        <v>123</v>
      </c>
      <c r="D37" s="9" t="s">
        <v>31</v>
      </c>
      <c r="E37" s="23" t="s">
        <v>143</v>
      </c>
      <c r="F37" s="8" t="s">
        <v>32</v>
      </c>
      <c r="G37" s="9" t="s">
        <v>31</v>
      </c>
      <c r="H37" s="8">
        <v>15</v>
      </c>
      <c r="I37" s="8">
        <v>1</v>
      </c>
      <c r="J37" s="8" t="s">
        <v>33</v>
      </c>
      <c r="K37" s="8" t="s">
        <v>34</v>
      </c>
      <c r="L37" s="10">
        <v>0</v>
      </c>
      <c r="M37" s="8" t="s">
        <v>35</v>
      </c>
      <c r="N37" s="8" t="s">
        <v>36</v>
      </c>
      <c r="O37" s="8" t="s">
        <v>37</v>
      </c>
      <c r="P37" s="8" t="s">
        <v>75</v>
      </c>
      <c r="Q37" s="8" t="s">
        <v>39</v>
      </c>
      <c r="R37" s="8">
        <v>28</v>
      </c>
      <c r="S37" s="11">
        <v>133000</v>
      </c>
      <c r="T37" s="11">
        <f t="shared" si="0"/>
        <v>3724000</v>
      </c>
      <c r="U37" s="11">
        <f t="shared" si="1"/>
        <v>670320</v>
      </c>
      <c r="V37" s="11">
        <f t="shared" si="2"/>
        <v>4394320</v>
      </c>
      <c r="W37" s="24" t="s">
        <v>146</v>
      </c>
      <c r="X37" s="15" t="s">
        <v>40</v>
      </c>
      <c r="Y37" s="13">
        <v>42679</v>
      </c>
      <c r="Z37" s="22" t="s">
        <v>141</v>
      </c>
      <c r="AA37" s="30">
        <v>0</v>
      </c>
    </row>
    <row r="38" spans="1:27" s="14" customFormat="1" ht="63.75" x14ac:dyDescent="0.2">
      <c r="A38" s="28">
        <v>33</v>
      </c>
      <c r="B38" s="9" t="s">
        <v>124</v>
      </c>
      <c r="C38" s="9" t="s">
        <v>125</v>
      </c>
      <c r="D38" s="9" t="s">
        <v>31</v>
      </c>
      <c r="E38" s="23" t="s">
        <v>144</v>
      </c>
      <c r="F38" s="8" t="s">
        <v>32</v>
      </c>
      <c r="G38" s="9" t="s">
        <v>31</v>
      </c>
      <c r="H38" s="8">
        <v>25</v>
      </c>
      <c r="I38" s="8">
        <v>1</v>
      </c>
      <c r="J38" s="8" t="s">
        <v>33</v>
      </c>
      <c r="K38" s="8" t="s">
        <v>34</v>
      </c>
      <c r="L38" s="10">
        <v>0</v>
      </c>
      <c r="M38" s="8" t="s">
        <v>35</v>
      </c>
      <c r="N38" s="8" t="s">
        <v>36</v>
      </c>
      <c r="O38" s="8" t="s">
        <v>37</v>
      </c>
      <c r="P38" s="8" t="s">
        <v>78</v>
      </c>
      <c r="Q38" s="8" t="s">
        <v>39</v>
      </c>
      <c r="R38" s="8">
        <v>29</v>
      </c>
      <c r="S38" s="11">
        <v>140000</v>
      </c>
      <c r="T38" s="11">
        <f t="shared" si="0"/>
        <v>4060000</v>
      </c>
      <c r="U38" s="11">
        <f t="shared" si="1"/>
        <v>730800</v>
      </c>
      <c r="V38" s="11">
        <f t="shared" si="2"/>
        <v>4790800</v>
      </c>
      <c r="W38" s="24" t="s">
        <v>146</v>
      </c>
      <c r="X38" s="15" t="s">
        <v>40</v>
      </c>
      <c r="Y38" s="13">
        <v>42679</v>
      </c>
      <c r="Z38" s="22" t="s">
        <v>141</v>
      </c>
      <c r="AA38" s="30">
        <v>0</v>
      </c>
    </row>
    <row r="39" spans="1:27" s="14" customFormat="1" ht="38.25" x14ac:dyDescent="0.2">
      <c r="A39" s="28">
        <v>34</v>
      </c>
      <c r="B39" s="9" t="s">
        <v>126</v>
      </c>
      <c r="C39" s="9" t="s">
        <v>127</v>
      </c>
      <c r="D39" s="9" t="s">
        <v>31</v>
      </c>
      <c r="E39" s="23" t="s">
        <v>145</v>
      </c>
      <c r="F39" s="8" t="s">
        <v>32</v>
      </c>
      <c r="G39" s="9" t="s">
        <v>31</v>
      </c>
      <c r="H39" s="8">
        <v>50</v>
      </c>
      <c r="I39" s="8">
        <v>1</v>
      </c>
      <c r="J39" s="8" t="s">
        <v>33</v>
      </c>
      <c r="K39" s="8" t="s">
        <v>34</v>
      </c>
      <c r="L39" s="10">
        <v>0</v>
      </c>
      <c r="M39" s="8" t="s">
        <v>35</v>
      </c>
      <c r="N39" s="8" t="s">
        <v>36</v>
      </c>
      <c r="O39" s="8" t="s">
        <v>37</v>
      </c>
      <c r="P39" s="8" t="s">
        <v>81</v>
      </c>
      <c r="Q39" s="8" t="s">
        <v>39</v>
      </c>
      <c r="R39" s="8">
        <v>30</v>
      </c>
      <c r="S39" s="11">
        <v>167000</v>
      </c>
      <c r="T39" s="11">
        <f t="shared" si="0"/>
        <v>5010000</v>
      </c>
      <c r="U39" s="11">
        <f t="shared" si="1"/>
        <v>901800</v>
      </c>
      <c r="V39" s="11">
        <f t="shared" si="2"/>
        <v>5911800</v>
      </c>
      <c r="W39" s="24" t="s">
        <v>146</v>
      </c>
      <c r="X39" s="15" t="s">
        <v>40</v>
      </c>
      <c r="Y39" s="13">
        <v>42679</v>
      </c>
      <c r="Z39" s="22" t="s">
        <v>141</v>
      </c>
      <c r="AA39" s="30">
        <v>0</v>
      </c>
    </row>
    <row r="40" spans="1:27" s="14" customFormat="1" ht="102" x14ac:dyDescent="0.2">
      <c r="A40" s="28">
        <v>35</v>
      </c>
      <c r="B40" s="9" t="s">
        <v>128</v>
      </c>
      <c r="C40" s="9" t="s">
        <v>129</v>
      </c>
      <c r="D40" s="9" t="s">
        <v>31</v>
      </c>
      <c r="E40" s="23" t="s">
        <v>145</v>
      </c>
      <c r="F40" s="8" t="s">
        <v>32</v>
      </c>
      <c r="G40" s="9" t="s">
        <v>31</v>
      </c>
      <c r="H40" s="8">
        <v>50</v>
      </c>
      <c r="I40" s="8">
        <v>1</v>
      </c>
      <c r="J40" s="8" t="s">
        <v>52</v>
      </c>
      <c r="K40" s="8" t="s">
        <v>53</v>
      </c>
      <c r="L40" s="10">
        <v>0</v>
      </c>
      <c r="M40" s="8" t="s">
        <v>35</v>
      </c>
      <c r="N40" s="8" t="s">
        <v>36</v>
      </c>
      <c r="O40" s="8" t="s">
        <v>37</v>
      </c>
      <c r="P40" s="8" t="s">
        <v>84</v>
      </c>
      <c r="Q40" s="8" t="s">
        <v>39</v>
      </c>
      <c r="R40" s="8">
        <v>32</v>
      </c>
      <c r="S40" s="11">
        <v>167000</v>
      </c>
      <c r="T40" s="11">
        <f t="shared" si="0"/>
        <v>5344000</v>
      </c>
      <c r="U40" s="11">
        <f t="shared" si="1"/>
        <v>961920</v>
      </c>
      <c r="V40" s="11">
        <f t="shared" si="2"/>
        <v>6305920</v>
      </c>
      <c r="W40" s="24" t="s">
        <v>146</v>
      </c>
      <c r="X40" s="15" t="s">
        <v>40</v>
      </c>
      <c r="Y40" s="13">
        <v>42679</v>
      </c>
      <c r="Z40" s="22" t="s">
        <v>141</v>
      </c>
      <c r="AA40" s="30">
        <v>0</v>
      </c>
    </row>
    <row r="41" spans="1:27" s="14" customFormat="1" ht="38.25" x14ac:dyDescent="0.2">
      <c r="A41" s="28">
        <v>36</v>
      </c>
      <c r="B41" s="9" t="s">
        <v>130</v>
      </c>
      <c r="C41" s="9" t="s">
        <v>131</v>
      </c>
      <c r="D41" s="9" t="s">
        <v>31</v>
      </c>
      <c r="E41" s="23" t="s">
        <v>142</v>
      </c>
      <c r="F41" s="8" t="s">
        <v>32</v>
      </c>
      <c r="G41" s="9" t="s">
        <v>31</v>
      </c>
      <c r="H41" s="8">
        <v>10</v>
      </c>
      <c r="I41" s="8">
        <v>1</v>
      </c>
      <c r="J41" s="8" t="s">
        <v>33</v>
      </c>
      <c r="K41" s="8" t="s">
        <v>34</v>
      </c>
      <c r="L41" s="10">
        <v>0</v>
      </c>
      <c r="M41" s="8" t="s">
        <v>35</v>
      </c>
      <c r="N41" s="8" t="s">
        <v>36</v>
      </c>
      <c r="O41" s="8" t="s">
        <v>37</v>
      </c>
      <c r="P41" s="8" t="s">
        <v>87</v>
      </c>
      <c r="Q41" s="8" t="s">
        <v>39</v>
      </c>
      <c r="R41" s="8">
        <v>37</v>
      </c>
      <c r="S41" s="11">
        <v>129000</v>
      </c>
      <c r="T41" s="11">
        <f t="shared" si="0"/>
        <v>4773000</v>
      </c>
      <c r="U41" s="11">
        <f t="shared" si="1"/>
        <v>859140</v>
      </c>
      <c r="V41" s="11">
        <f t="shared" si="2"/>
        <v>5632140</v>
      </c>
      <c r="W41" s="24" t="s">
        <v>146</v>
      </c>
      <c r="X41" s="15" t="s">
        <v>40</v>
      </c>
      <c r="Y41" s="13">
        <v>42679</v>
      </c>
      <c r="Z41" s="22" t="s">
        <v>141</v>
      </c>
      <c r="AA41" s="30">
        <v>0</v>
      </c>
    </row>
    <row r="42" spans="1:27" s="14" customFormat="1" ht="76.5" x14ac:dyDescent="0.2">
      <c r="A42" s="28">
        <v>37</v>
      </c>
      <c r="B42" s="9" t="s">
        <v>132</v>
      </c>
      <c r="C42" s="9" t="s">
        <v>133</v>
      </c>
      <c r="D42" s="9" t="s">
        <v>31</v>
      </c>
      <c r="E42" s="23" t="s">
        <v>143</v>
      </c>
      <c r="F42" s="8" t="s">
        <v>32</v>
      </c>
      <c r="G42" s="9" t="s">
        <v>31</v>
      </c>
      <c r="H42" s="8">
        <v>15</v>
      </c>
      <c r="I42" s="8">
        <v>1</v>
      </c>
      <c r="J42" s="8" t="s">
        <v>33</v>
      </c>
      <c r="K42" s="8" t="s">
        <v>34</v>
      </c>
      <c r="L42" s="10">
        <v>0</v>
      </c>
      <c r="M42" s="8" t="s">
        <v>35</v>
      </c>
      <c r="N42" s="8" t="s">
        <v>36</v>
      </c>
      <c r="O42" s="8" t="s">
        <v>37</v>
      </c>
      <c r="P42" s="8" t="s">
        <v>90</v>
      </c>
      <c r="Q42" s="8" t="s">
        <v>39</v>
      </c>
      <c r="R42" s="8">
        <v>38</v>
      </c>
      <c r="S42" s="11">
        <v>133000</v>
      </c>
      <c r="T42" s="11">
        <f t="shared" si="0"/>
        <v>5054000</v>
      </c>
      <c r="U42" s="11">
        <f t="shared" si="1"/>
        <v>909720</v>
      </c>
      <c r="V42" s="11">
        <f t="shared" si="2"/>
        <v>5963720</v>
      </c>
      <c r="W42" s="24" t="s">
        <v>146</v>
      </c>
      <c r="X42" s="15" t="s">
        <v>40</v>
      </c>
      <c r="Y42" s="13">
        <v>42679</v>
      </c>
      <c r="Z42" s="22" t="s">
        <v>141</v>
      </c>
      <c r="AA42" s="30">
        <v>0</v>
      </c>
    </row>
    <row r="43" spans="1:27" ht="63.75" x14ac:dyDescent="0.2">
      <c r="A43" s="28">
        <v>38</v>
      </c>
      <c r="B43" s="9" t="s">
        <v>134</v>
      </c>
      <c r="C43" s="9" t="s">
        <v>135</v>
      </c>
      <c r="D43" s="9" t="s">
        <v>31</v>
      </c>
      <c r="E43" s="23" t="s">
        <v>144</v>
      </c>
      <c r="F43" s="8" t="s">
        <v>32</v>
      </c>
      <c r="G43" s="9" t="s">
        <v>31</v>
      </c>
      <c r="H43" s="8">
        <v>25</v>
      </c>
      <c r="I43" s="8">
        <v>1</v>
      </c>
      <c r="J43" s="8" t="s">
        <v>33</v>
      </c>
      <c r="K43" s="8" t="s">
        <v>34</v>
      </c>
      <c r="L43" s="10">
        <v>0</v>
      </c>
      <c r="M43" s="8" t="s">
        <v>35</v>
      </c>
      <c r="N43" s="8" t="s">
        <v>36</v>
      </c>
      <c r="O43" s="8" t="s">
        <v>37</v>
      </c>
      <c r="P43" s="8" t="s">
        <v>93</v>
      </c>
      <c r="Q43" s="8" t="s">
        <v>39</v>
      </c>
      <c r="R43" s="8">
        <v>39</v>
      </c>
      <c r="S43" s="11">
        <v>140000</v>
      </c>
      <c r="T43" s="11">
        <f t="shared" si="0"/>
        <v>5460000</v>
      </c>
      <c r="U43" s="11">
        <f t="shared" si="1"/>
        <v>982800</v>
      </c>
      <c r="V43" s="11">
        <f t="shared" si="2"/>
        <v>6442800</v>
      </c>
      <c r="W43" s="24" t="s">
        <v>146</v>
      </c>
      <c r="X43" s="15" t="s">
        <v>40</v>
      </c>
      <c r="Y43" s="13">
        <v>42679</v>
      </c>
      <c r="Z43" s="22" t="s">
        <v>141</v>
      </c>
      <c r="AA43" s="30">
        <v>0</v>
      </c>
    </row>
    <row r="44" spans="1:27" ht="38.25" x14ac:dyDescent="0.2">
      <c r="A44" s="28">
        <v>39</v>
      </c>
      <c r="B44" s="9" t="s">
        <v>136</v>
      </c>
      <c r="C44" s="9" t="s">
        <v>137</v>
      </c>
      <c r="D44" s="9" t="s">
        <v>31</v>
      </c>
      <c r="E44" s="23" t="s">
        <v>145</v>
      </c>
      <c r="F44" s="8" t="s">
        <v>32</v>
      </c>
      <c r="G44" s="9" t="s">
        <v>31</v>
      </c>
      <c r="H44" s="8">
        <v>50</v>
      </c>
      <c r="I44" s="8">
        <v>1</v>
      </c>
      <c r="J44" s="8" t="s">
        <v>33</v>
      </c>
      <c r="K44" s="8" t="s">
        <v>34</v>
      </c>
      <c r="L44" s="10">
        <v>0</v>
      </c>
      <c r="M44" s="8" t="s">
        <v>35</v>
      </c>
      <c r="N44" s="8" t="s">
        <v>36</v>
      </c>
      <c r="O44" s="8" t="s">
        <v>37</v>
      </c>
      <c r="P44" s="8" t="s">
        <v>96</v>
      </c>
      <c r="Q44" s="8" t="s">
        <v>39</v>
      </c>
      <c r="R44" s="8">
        <v>40</v>
      </c>
      <c r="S44" s="11">
        <v>167000</v>
      </c>
      <c r="T44" s="11">
        <f t="shared" si="0"/>
        <v>6680000</v>
      </c>
      <c r="U44" s="11">
        <f t="shared" si="1"/>
        <v>1202400</v>
      </c>
      <c r="V44" s="11">
        <f t="shared" si="2"/>
        <v>7882400</v>
      </c>
      <c r="W44" s="24" t="s">
        <v>146</v>
      </c>
      <c r="X44" s="15" t="s">
        <v>40</v>
      </c>
      <c r="Y44" s="13">
        <v>42679</v>
      </c>
      <c r="Z44" s="22" t="s">
        <v>141</v>
      </c>
      <c r="AA44" s="30">
        <v>0</v>
      </c>
    </row>
    <row r="45" spans="1:27" ht="102" x14ac:dyDescent="0.2">
      <c r="A45" s="37">
        <v>40</v>
      </c>
      <c r="B45" s="38" t="s">
        <v>138</v>
      </c>
      <c r="C45" s="38" t="s">
        <v>139</v>
      </c>
      <c r="D45" s="38" t="s">
        <v>31</v>
      </c>
      <c r="E45" s="39" t="s">
        <v>145</v>
      </c>
      <c r="F45" s="40" t="s">
        <v>32</v>
      </c>
      <c r="G45" s="38" t="s">
        <v>31</v>
      </c>
      <c r="H45" s="40">
        <v>50</v>
      </c>
      <c r="I45" s="40">
        <v>1</v>
      </c>
      <c r="J45" s="40" t="s">
        <v>52</v>
      </c>
      <c r="K45" s="40" t="s">
        <v>53</v>
      </c>
      <c r="L45" s="41">
        <v>0</v>
      </c>
      <c r="M45" s="40" t="s">
        <v>35</v>
      </c>
      <c r="N45" s="40" t="s">
        <v>36</v>
      </c>
      <c r="O45" s="40" t="s">
        <v>37</v>
      </c>
      <c r="P45" s="40" t="s">
        <v>99</v>
      </c>
      <c r="Q45" s="40" t="s">
        <v>39</v>
      </c>
      <c r="R45" s="40">
        <v>42</v>
      </c>
      <c r="S45" s="42">
        <v>167000</v>
      </c>
      <c r="T45" s="42">
        <f t="shared" si="0"/>
        <v>7014000</v>
      </c>
      <c r="U45" s="42">
        <f t="shared" si="1"/>
        <v>1262520</v>
      </c>
      <c r="V45" s="42">
        <f t="shared" si="2"/>
        <v>8276520</v>
      </c>
      <c r="W45" s="43" t="s">
        <v>146</v>
      </c>
      <c r="X45" s="44" t="s">
        <v>40</v>
      </c>
      <c r="Y45" s="45">
        <v>42679</v>
      </c>
      <c r="Z45" s="46" t="s">
        <v>141</v>
      </c>
      <c r="AA45" s="47">
        <v>0</v>
      </c>
    </row>
    <row r="46" spans="1:27" x14ac:dyDescent="0.2">
      <c r="G46" s="9"/>
      <c r="R46" s="16">
        <f>SUM(R6:R45)</f>
        <v>968</v>
      </c>
      <c r="V46" s="19">
        <f>SUM(V6:V45)</f>
        <v>169363040</v>
      </c>
    </row>
    <row r="47" spans="1:27" x14ac:dyDescent="0.2">
      <c r="G47" s="9"/>
      <c r="U47" s="21" t="s">
        <v>140</v>
      </c>
      <c r="V47" s="19">
        <f>V46/118*18</f>
        <v>25835040</v>
      </c>
    </row>
    <row r="51" spans="20:22" x14ac:dyDescent="0.2">
      <c r="T51" s="25" t="s">
        <v>147</v>
      </c>
      <c r="V51" s="26" t="s">
        <v>148</v>
      </c>
    </row>
  </sheetData>
  <pageMargins left="0.23622047244094491" right="0.11" top="0.72" bottom="0.39370078740157483" header="0.46" footer="0.19685039370078741"/>
  <pageSetup paperSize="9" scale="21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Куд апрель 07</vt:lpstr>
      <vt:lpstr>'Куд апрель 07'!Заголовки_для_печати</vt:lpstr>
      <vt:lpstr>'Куд апрель 07'!Область_печати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Сорокин Евгений Борисович</dc:creator>
  <cp:lastModifiedBy>3333333</cp:lastModifiedBy>
  <cp:lastPrinted>2015-05-27T18:03:09Z</cp:lastPrinted>
  <dcterms:created xsi:type="dcterms:W3CDTF">2015-05-16T13:13:54Z</dcterms:created>
  <dcterms:modified xsi:type="dcterms:W3CDTF">2019-08-26T14:50:43Z</dcterms:modified>
</cp:coreProperties>
</file>