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chen/nycu/大二下/AI/AI_Final_Project/result/"/>
    </mc:Choice>
  </mc:AlternateContent>
  <xr:revisionPtr revIDLastSave="0" documentId="8_{D9AC9F71-776E-B641-AAA7-14774B3CCE51}" xr6:coauthVersionLast="47" xr6:coauthVersionMax="47" xr10:uidLastSave="{00000000-0000-0000-0000-000000000000}"/>
  <bookViews>
    <workbookView xWindow="3500" yWindow="760" windowWidth="24660" windowHeight="17260" xr2:uid="{6EFCC6FD-3B20-6F47-B41E-B6C9D26B92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2" i="1"/>
  <c r="I38" i="1"/>
  <c r="I39" i="1"/>
  <c r="I40" i="1"/>
  <c r="I41" i="1"/>
  <c r="I42" i="1"/>
  <c r="I43" i="1"/>
  <c r="I44" i="1"/>
  <c r="I45" i="1"/>
  <c r="I4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G52" i="1"/>
  <c r="F52" i="1"/>
  <c r="E52" i="1"/>
  <c r="D52" i="1"/>
  <c r="K52" i="1"/>
  <c r="L52" i="1"/>
  <c r="M52" i="1"/>
  <c r="N52" i="1"/>
  <c r="J52" i="1"/>
  <c r="G47" i="1" s="1"/>
  <c r="G38" i="1"/>
  <c r="G39" i="1"/>
  <c r="G40" i="1"/>
  <c r="G41" i="1"/>
  <c r="G42" i="1"/>
  <c r="G43" i="1"/>
  <c r="G44" i="1"/>
  <c r="G45" i="1"/>
  <c r="G4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</calcChain>
</file>

<file path=xl/sharedStrings.xml><?xml version="1.0" encoding="utf-8"?>
<sst xmlns="http://schemas.openxmlformats.org/spreadsheetml/2006/main" count="23" uniqueCount="12">
  <si>
    <t>id</t>
  </si>
  <si>
    <t>bert</t>
  </si>
  <si>
    <t>bertscore</t>
  </si>
  <si>
    <t>bertscore(F1)</t>
  </si>
  <si>
    <t>ROUGE</t>
  </si>
  <si>
    <t>人工評估</t>
  </si>
  <si>
    <t>表單回覆</t>
  </si>
  <si>
    <t>順序：gpt , gemini, claude</t>
  </si>
  <si>
    <t>最接近表單回覆的評估方法</t>
  </si>
  <si>
    <t>average</t>
  </si>
  <si>
    <t>counts</t>
  </si>
  <si>
    <t>ROUGE-L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</si>
</sst>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43434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Cooking instructions 最符合表單分數次數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Sheet1!$C$52</c:f>
              <c:strCache>
                <c:ptCount val="1"/>
                <c:pt idx="0">
                  <c:v>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Sheet1!$D$51:$G$51</c:f>
              <c:strCache>
                <c:ptCount val="4"/>
                <c:pt idx="0">
                  <c:v>bert</c:v>
                </c:pt>
                <c:pt idx="1">
                  <c:v>bertscore</c:v>
                </c:pt>
                <c:pt idx="2">
                  <c:v>ROUGE-L</c:v>
                </c:pt>
                <c:pt idx="3">
                  <c:v>人工評估</c:v>
                </c:pt>
              </c:strCache>
            </c:strRef>
          </c:cat>
          <c:val>
            <c:numRef>
              <c:f>Sheet1!$D$52:$G$52</c:f>
              <c:numCache>
                <c:formatCode>General</c:formatCode>
                <c:ptCount val="4"/>
                <c:pt idx="0">
                  <c:v>0</c:v>
                </c:pt>
                <c:pt idx="1">
                  <c:v>33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D-1248-8E57-46CF860CE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824367"/>
        <c:axId val="1253273279"/>
      </c:barChart>
      <c:catAx>
        <c:axId val="125382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253273279"/>
        <c:crosses val="autoZero"/>
        <c:auto val="1"/>
        <c:lblAlgn val="ctr"/>
        <c:lblOffset val="100"/>
        <c:noMultiLvlLbl val="0"/>
      </c:catAx>
      <c:valAx>
        <c:axId val="125327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25382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Cooking</a:t>
            </a:r>
            <a:r>
              <a:rPr lang="en-US" baseline="0"/>
              <a:t> Instructions各評估方式所得分數平均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Sheet1!$I$52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Sheet1!$J$51:$N$51</c:f>
              <c:strCache>
                <c:ptCount val="5"/>
                <c:pt idx="0">
                  <c:v>bert</c:v>
                </c:pt>
                <c:pt idx="1">
                  <c:v>bertscore</c:v>
                </c:pt>
                <c:pt idx="2">
                  <c:v>ROUGE-L</c:v>
                </c:pt>
                <c:pt idx="3">
                  <c:v>人工評估</c:v>
                </c:pt>
                <c:pt idx="4">
                  <c:v>表單回覆</c:v>
                </c:pt>
              </c:strCache>
            </c:strRef>
          </c:cat>
          <c:val>
            <c:numRef>
              <c:f>Sheet1!$J$52:$N$52</c:f>
              <c:numCache>
                <c:formatCode>General</c:formatCode>
                <c:ptCount val="5"/>
                <c:pt idx="0">
                  <c:v>0.90278888888888909</c:v>
                </c:pt>
                <c:pt idx="1">
                  <c:v>0.73206666666666698</c:v>
                </c:pt>
                <c:pt idx="2">
                  <c:v>0.16187729389592243</c:v>
                </c:pt>
                <c:pt idx="3">
                  <c:v>0.68385873501111116</c:v>
                </c:pt>
                <c:pt idx="4">
                  <c:v>0.67509273182888896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D-EB4D-A9F6-C47366F75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067263"/>
        <c:axId val="1989245103"/>
      </c:barChart>
      <c:catAx>
        <c:axId val="1306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989245103"/>
        <c:crosses val="autoZero"/>
        <c:auto val="1"/>
        <c:lblAlgn val="ctr"/>
        <c:lblOffset val="100"/>
        <c:noMultiLvlLbl val="0"/>
      </c:catAx>
      <c:valAx>
        <c:axId val="19892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30606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53</xdr:row>
      <xdr:rowOff>165100</xdr:rowOff>
    </xdr:from>
    <xdr:to>
      <xdr:col>5</xdr:col>
      <xdr:colOff>755650</xdr:colOff>
      <xdr:row>67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BFDD9-3D2A-7A95-D96C-6F4C24A80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197556</xdr:colOff>
      <xdr:row>54</xdr:row>
      <xdr:rowOff>124177</xdr:rowOff>
    </xdr:from>
    <xdr:to>
      <xdr:col>13</xdr:col>
      <xdr:colOff>606779</xdr:colOff>
      <xdr:row>68</xdr:row>
      <xdr:rowOff>101599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09C4B1-923E-8E09-BE83-49CC96C22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9B6E-FCE2-234D-B39E-08FBA1F41313}">
  <dimension ref="A1:N52"/>
  <sheetViews>
    <sheetView tabSelected="1" zoomScale="90" zoomScaleNormal="100" workbookViewId="0">
      <pane xSplit="1" topLeftCell="B1" activePane="topRight" state="frozen"/>
      <selection activeCell="A2" sqref="A2"/>
      <selection pane="topRight" activeCell="O54" sqref="O54"/>
    </sheetView>
  </sheetViews>
  <sheetFormatPr baseColWidth="10" defaultRowHeight="16" x14ac:dyDescent="0.2"/>
  <cols>
    <col min="1" max="1" width="17.5" bestFit="1" customWidth="1"/>
    <col min="2" max="2" width="15.33203125" customWidth="1"/>
    <col min="3" max="3" width="16.33203125" customWidth="1"/>
    <col min="4" max="4" width="19.33203125" customWidth="1"/>
    <col min="5" max="5" width="17.83203125" customWidth="1"/>
    <col min="7" max="7" width="26.33203125" customWidth="1"/>
  </cols>
  <sheetData>
    <row r="1" spans="1:12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I1" t="s">
        <v>1</v>
      </c>
      <c r="J1" t="s">
        <v>2</v>
      </c>
      <c r="K1" t="s">
        <v>4</v>
      </c>
      <c r="L1" t="s">
        <v>5</v>
      </c>
    </row>
    <row r="2" spans="1:12" x14ac:dyDescent="0.2">
      <c r="A2">
        <v>1</v>
      </c>
      <c r="B2">
        <v>0.91310000000000002</v>
      </c>
      <c r="C2">
        <v>0.75929999999999997</v>
      </c>
      <c r="D2">
        <v>0.16393442131550601</v>
      </c>
      <c r="E2" s="1">
        <v>0.75</v>
      </c>
      <c r="F2" s="2">
        <v>0.69473684209999997</v>
      </c>
      <c r="G2" t="str">
        <f>IF(ABS(B2-F2)&lt;=MIN(ABS(B2-F2),ABS(C2-F2),ABS(D2-F2),ABS(E2-F2)),"bert",IF(ABS(C2-F2)&lt;=MIN(ABS(B2-F2),ABS(C2-F2),ABS(D2-F2),ABS(E2-F2)),"bertscore",IF(ABS(D2-F2)&lt;=MIN(ABS(B2-F2),ABS(C2-F2),ABS(D2-F2),ABS(E2-F2)),"ROUGE","人工評估")))</f>
        <v>人工評估</v>
      </c>
      <c r="H2">
        <v>1</v>
      </c>
      <c r="I2">
        <f>ABS(B2-F2)</f>
        <v>0.21836315790000005</v>
      </c>
      <c r="J2">
        <f>ABS(C2-F2)</f>
        <v>6.4563157900000001E-2</v>
      </c>
      <c r="K2">
        <f>ABS(D2-F2)</f>
        <v>0.53080242078449391</v>
      </c>
      <c r="L2">
        <f>ABS(E2-F2)</f>
        <v>5.5263157900000026E-2</v>
      </c>
    </row>
    <row r="3" spans="1:12" x14ac:dyDescent="0.2">
      <c r="A3">
        <v>1</v>
      </c>
      <c r="B3">
        <v>0.8891</v>
      </c>
      <c r="C3">
        <v>0.74429999999999996</v>
      </c>
      <c r="D3">
        <v>0.23943661472227701</v>
      </c>
      <c r="E3" s="1">
        <v>0.76470588240000004</v>
      </c>
      <c r="F3" s="2">
        <v>0.74210526320000003</v>
      </c>
      <c r="G3" t="str">
        <f t="shared" ref="G3:G46" si="0">IF(ABS(B3-F3)&lt;=MIN(ABS(B3-F3),ABS(C3-F3),ABS(D3-F3),ABS(E3-F3)),"bert",IF(ABS(C3-F3)&lt;=MIN(ABS(B3-F3),ABS(C3-F3),ABS(D3-F3),ABS(E3-F3)),"bertscore",IF(ABS(D3-F3)&lt;=MIN(ABS(B3-F3),ABS(C3-F3),ABS(D3-F3),ABS(E3-F3)),"ROUGE","人工評估")))</f>
        <v>bertscore</v>
      </c>
      <c r="H3">
        <v>1</v>
      </c>
      <c r="I3">
        <f t="shared" ref="I3:I46" si="1">ABS(B3-F3)</f>
        <v>0.14699473679999997</v>
      </c>
      <c r="J3">
        <f t="shared" ref="J3:J46" si="2">ABS(C3-F3)</f>
        <v>2.1947367999999301E-3</v>
      </c>
      <c r="K3">
        <f t="shared" ref="K3:K46" si="3">ABS(D3-F3)</f>
        <v>0.50266864847772297</v>
      </c>
      <c r="L3">
        <f t="shared" ref="L3:L46" si="4">ABS(E3-F3)</f>
        <v>2.2600619200000005E-2</v>
      </c>
    </row>
    <row r="4" spans="1:12" x14ac:dyDescent="0.2">
      <c r="A4">
        <v>1</v>
      </c>
      <c r="B4">
        <v>0.82509999999999994</v>
      </c>
      <c r="C4">
        <v>0.76280000000000003</v>
      </c>
      <c r="D4">
        <v>0.177215184953533</v>
      </c>
      <c r="E4" s="1">
        <v>0.77777777780000001</v>
      </c>
      <c r="F4" s="2">
        <v>0.75789473679999997</v>
      </c>
      <c r="G4" t="str">
        <f t="shared" si="0"/>
        <v>bertscore</v>
      </c>
      <c r="H4">
        <v>1</v>
      </c>
      <c r="I4">
        <f t="shared" si="1"/>
        <v>6.7205263199999976E-2</v>
      </c>
      <c r="J4">
        <f t="shared" si="2"/>
        <v>4.9052632000000651E-3</v>
      </c>
      <c r="K4">
        <f t="shared" si="3"/>
        <v>0.58067955184646691</v>
      </c>
      <c r="L4">
        <f t="shared" si="4"/>
        <v>1.9883041000000046E-2</v>
      </c>
    </row>
    <row r="5" spans="1:12" x14ac:dyDescent="0.2">
      <c r="A5">
        <v>2</v>
      </c>
      <c r="B5">
        <v>0.87529999999999997</v>
      </c>
      <c r="C5">
        <v>0.75900000000000001</v>
      </c>
      <c r="D5">
        <v>0.148148143368389</v>
      </c>
      <c r="E5" s="1">
        <v>0.78571428570000001</v>
      </c>
      <c r="F5" s="2">
        <v>0.72631578949999998</v>
      </c>
      <c r="G5" t="str">
        <f t="shared" si="0"/>
        <v>bertscore</v>
      </c>
      <c r="H5">
        <v>2</v>
      </c>
      <c r="I5">
        <f t="shared" si="1"/>
        <v>0.14898421049999999</v>
      </c>
      <c r="J5">
        <f t="shared" si="2"/>
        <v>3.2684210500000033E-2</v>
      </c>
      <c r="K5">
        <f t="shared" si="3"/>
        <v>0.57816764613161098</v>
      </c>
      <c r="L5">
        <f t="shared" si="4"/>
        <v>5.9398496200000039E-2</v>
      </c>
    </row>
    <row r="6" spans="1:12" x14ac:dyDescent="0.2">
      <c r="A6">
        <v>2</v>
      </c>
      <c r="B6">
        <v>0.91290000000000004</v>
      </c>
      <c r="C6">
        <v>0.74329999999999996</v>
      </c>
      <c r="D6">
        <v>0.17543859159809799</v>
      </c>
      <c r="E6" s="1">
        <v>0.82352941180000006</v>
      </c>
      <c r="F6" s="2">
        <v>0.74736842110000001</v>
      </c>
      <c r="G6" t="str">
        <f t="shared" si="0"/>
        <v>bertscore</v>
      </c>
      <c r="H6">
        <v>2</v>
      </c>
      <c r="I6">
        <f t="shared" si="1"/>
        <v>0.16553157890000003</v>
      </c>
      <c r="J6">
        <f t="shared" si="2"/>
        <v>4.0684211000000525E-3</v>
      </c>
      <c r="K6">
        <f t="shared" si="3"/>
        <v>0.57192982950190197</v>
      </c>
      <c r="L6">
        <f t="shared" si="4"/>
        <v>7.6160990700000042E-2</v>
      </c>
    </row>
    <row r="7" spans="1:12" x14ac:dyDescent="0.2">
      <c r="A7">
        <v>2</v>
      </c>
      <c r="B7">
        <v>0.96389999999999998</v>
      </c>
      <c r="C7">
        <v>0.77359999999999995</v>
      </c>
      <c r="D7">
        <v>0.162436543223479</v>
      </c>
      <c r="E7" s="1">
        <v>0.84210526320000001</v>
      </c>
      <c r="F7" s="2">
        <v>0.74736842110000001</v>
      </c>
      <c r="G7" t="str">
        <f t="shared" si="0"/>
        <v>bertscore</v>
      </c>
      <c r="H7">
        <v>2</v>
      </c>
      <c r="I7">
        <f t="shared" si="1"/>
        <v>0.21653157889999997</v>
      </c>
      <c r="J7">
        <f t="shared" si="2"/>
        <v>2.6231578899999941E-2</v>
      </c>
      <c r="K7">
        <f t="shared" si="3"/>
        <v>0.58493187787652101</v>
      </c>
      <c r="L7">
        <f t="shared" si="4"/>
        <v>9.4736842099999996E-2</v>
      </c>
    </row>
    <row r="8" spans="1:12" x14ac:dyDescent="0.2">
      <c r="A8">
        <v>3</v>
      </c>
      <c r="B8">
        <v>0.92290000000000005</v>
      </c>
      <c r="C8">
        <v>0.71079999999999999</v>
      </c>
      <c r="D8">
        <v>0.11640211223202</v>
      </c>
      <c r="E8" s="1">
        <v>0.66666666669999997</v>
      </c>
      <c r="F8" s="2">
        <v>0.7</v>
      </c>
      <c r="G8" t="str">
        <f t="shared" si="0"/>
        <v>bertscore</v>
      </c>
      <c r="H8">
        <v>3</v>
      </c>
      <c r="I8">
        <f t="shared" si="1"/>
        <v>0.2229000000000001</v>
      </c>
      <c r="J8">
        <f t="shared" si="2"/>
        <v>1.0800000000000032E-2</v>
      </c>
      <c r="K8">
        <f t="shared" si="3"/>
        <v>0.58359788776797994</v>
      </c>
      <c r="L8">
        <f t="shared" si="4"/>
        <v>3.333333329999999E-2</v>
      </c>
    </row>
    <row r="9" spans="1:12" x14ac:dyDescent="0.2">
      <c r="A9">
        <v>3</v>
      </c>
      <c r="B9">
        <v>0.91069999999999995</v>
      </c>
      <c r="C9">
        <v>0.70409999999999995</v>
      </c>
      <c r="D9">
        <v>9.7087374064944998E-2</v>
      </c>
      <c r="E9" s="1">
        <v>0.625</v>
      </c>
      <c r="F9" s="2">
        <v>0.75789473679999997</v>
      </c>
      <c r="G9" t="str">
        <f t="shared" si="0"/>
        <v>bertscore</v>
      </c>
      <c r="H9">
        <v>3</v>
      </c>
      <c r="I9">
        <f t="shared" si="1"/>
        <v>0.15280526319999999</v>
      </c>
      <c r="J9">
        <f t="shared" si="2"/>
        <v>5.379473680000002E-2</v>
      </c>
      <c r="K9">
        <f t="shared" si="3"/>
        <v>0.66080736273505503</v>
      </c>
      <c r="L9">
        <f t="shared" si="4"/>
        <v>0.13289473679999997</v>
      </c>
    </row>
    <row r="10" spans="1:12" x14ac:dyDescent="0.2">
      <c r="A10">
        <v>3</v>
      </c>
      <c r="B10">
        <v>0.89039999999999997</v>
      </c>
      <c r="C10">
        <v>0.73860000000000003</v>
      </c>
      <c r="D10">
        <v>0.19642856660435201</v>
      </c>
      <c r="E10" s="1">
        <v>0.70833333330000003</v>
      </c>
      <c r="F10" s="2">
        <v>0.75263157889999999</v>
      </c>
      <c r="G10" t="str">
        <f t="shared" si="0"/>
        <v>bertscore</v>
      </c>
      <c r="H10">
        <v>3</v>
      </c>
      <c r="I10">
        <f t="shared" si="1"/>
        <v>0.13776842109999998</v>
      </c>
      <c r="J10">
        <f t="shared" si="2"/>
        <v>1.4031578899999952E-2</v>
      </c>
      <c r="K10">
        <f t="shared" si="3"/>
        <v>0.55620301229564795</v>
      </c>
      <c r="L10">
        <f t="shared" si="4"/>
        <v>4.4298245599999952E-2</v>
      </c>
    </row>
    <row r="11" spans="1:12" x14ac:dyDescent="0.2">
      <c r="A11">
        <v>4</v>
      </c>
      <c r="B11">
        <v>0.91810000000000003</v>
      </c>
      <c r="C11">
        <v>0.69120000000000004</v>
      </c>
      <c r="D11">
        <v>0.17054263065921499</v>
      </c>
      <c r="E11" s="1">
        <v>0.71428571429999999</v>
      </c>
      <c r="F11" s="2">
        <v>0.66315789469999997</v>
      </c>
      <c r="G11" t="str">
        <f t="shared" si="0"/>
        <v>bertscore</v>
      </c>
      <c r="H11">
        <v>4</v>
      </c>
      <c r="I11">
        <f t="shared" si="1"/>
        <v>0.25494210530000005</v>
      </c>
      <c r="J11">
        <f t="shared" si="2"/>
        <v>2.8042105300000064E-2</v>
      </c>
      <c r="K11">
        <f t="shared" si="3"/>
        <v>0.49261526404078498</v>
      </c>
      <c r="L11">
        <f t="shared" si="4"/>
        <v>5.1127819600000013E-2</v>
      </c>
    </row>
    <row r="12" spans="1:12" x14ac:dyDescent="0.2">
      <c r="A12">
        <v>4</v>
      </c>
      <c r="B12">
        <v>0.92679999999999996</v>
      </c>
      <c r="C12">
        <v>0.68369999999999997</v>
      </c>
      <c r="D12">
        <v>0.123893800397838</v>
      </c>
      <c r="E12" s="1">
        <v>0.66666666669999997</v>
      </c>
      <c r="F12" s="2">
        <v>0.72631578949999998</v>
      </c>
      <c r="G12" t="str">
        <f t="shared" si="0"/>
        <v>bertscore</v>
      </c>
      <c r="H12">
        <v>4</v>
      </c>
      <c r="I12">
        <f t="shared" si="1"/>
        <v>0.20048421049999998</v>
      </c>
      <c r="J12">
        <f t="shared" si="2"/>
        <v>4.2615789500000001E-2</v>
      </c>
      <c r="K12">
        <f t="shared" si="3"/>
        <v>0.60242198910216194</v>
      </c>
      <c r="L12">
        <f t="shared" si="4"/>
        <v>5.964912280000001E-2</v>
      </c>
    </row>
    <row r="13" spans="1:12" x14ac:dyDescent="0.2">
      <c r="A13">
        <v>4</v>
      </c>
      <c r="B13">
        <v>0.97019999999999995</v>
      </c>
      <c r="C13">
        <v>0.67079999999999995</v>
      </c>
      <c r="D13">
        <v>0.119999995107555</v>
      </c>
      <c r="E13" s="1">
        <v>0.77777777780000001</v>
      </c>
      <c r="F13" s="2">
        <v>0.69473684209999997</v>
      </c>
      <c r="G13" t="str">
        <f t="shared" si="0"/>
        <v>bertscore</v>
      </c>
      <c r="H13">
        <v>4</v>
      </c>
      <c r="I13">
        <f t="shared" si="1"/>
        <v>0.27546315789999998</v>
      </c>
      <c r="J13">
        <f t="shared" si="2"/>
        <v>2.3936842100000022E-2</v>
      </c>
      <c r="K13">
        <f t="shared" si="3"/>
        <v>0.57473684699244498</v>
      </c>
      <c r="L13">
        <f t="shared" si="4"/>
        <v>8.304093570000004E-2</v>
      </c>
    </row>
    <row r="14" spans="1:12" x14ac:dyDescent="0.2">
      <c r="A14">
        <v>5</v>
      </c>
      <c r="B14">
        <v>0.8851</v>
      </c>
      <c r="C14">
        <v>0.73209999999999997</v>
      </c>
      <c r="D14">
        <v>0.15151514651629899</v>
      </c>
      <c r="E14" s="1">
        <v>0.61111111110000005</v>
      </c>
      <c r="F14" s="2">
        <v>0.72105263159999999</v>
      </c>
      <c r="G14" t="str">
        <f t="shared" si="0"/>
        <v>bertscore</v>
      </c>
      <c r="H14">
        <v>5</v>
      </c>
      <c r="I14">
        <f t="shared" si="1"/>
        <v>0.1640473684</v>
      </c>
      <c r="J14">
        <f t="shared" si="2"/>
        <v>1.1047368399999979E-2</v>
      </c>
      <c r="K14">
        <f t="shared" si="3"/>
        <v>0.56953748508370095</v>
      </c>
      <c r="L14">
        <f t="shared" si="4"/>
        <v>0.10994152049999995</v>
      </c>
    </row>
    <row r="15" spans="1:12" x14ac:dyDescent="0.2">
      <c r="A15">
        <v>5</v>
      </c>
      <c r="B15">
        <v>0.81640000000000001</v>
      </c>
      <c r="C15">
        <v>0.7339</v>
      </c>
      <c r="D15">
        <v>0.13235293617755201</v>
      </c>
      <c r="E15" s="1">
        <v>0.63157894739999998</v>
      </c>
      <c r="F15" s="2">
        <v>0.74210526320000003</v>
      </c>
      <c r="G15" t="str">
        <f t="shared" si="0"/>
        <v>bertscore</v>
      </c>
      <c r="H15">
        <v>5</v>
      </c>
      <c r="I15">
        <f t="shared" si="1"/>
        <v>7.4294736799999983E-2</v>
      </c>
      <c r="J15">
        <f t="shared" si="2"/>
        <v>8.2052632000000347E-3</v>
      </c>
      <c r="K15">
        <f t="shared" si="3"/>
        <v>0.60975232702244808</v>
      </c>
      <c r="L15">
        <f t="shared" si="4"/>
        <v>0.11052631580000005</v>
      </c>
    </row>
    <row r="16" spans="1:12" x14ac:dyDescent="0.2">
      <c r="A16">
        <v>5</v>
      </c>
      <c r="B16">
        <v>0.95140000000000002</v>
      </c>
      <c r="C16">
        <v>0.74419999999999997</v>
      </c>
      <c r="D16">
        <v>0.18181817690251301</v>
      </c>
      <c r="E16" s="1">
        <v>0.68181818179999998</v>
      </c>
      <c r="F16" s="2">
        <v>0.75263157889999999</v>
      </c>
      <c r="G16" t="str">
        <f t="shared" si="0"/>
        <v>bertscore</v>
      </c>
      <c r="H16">
        <v>5</v>
      </c>
      <c r="I16">
        <f t="shared" si="1"/>
        <v>0.19876842110000004</v>
      </c>
      <c r="J16">
        <f t="shared" si="2"/>
        <v>8.4315789000000141E-3</v>
      </c>
      <c r="K16">
        <f t="shared" si="3"/>
        <v>0.57081340199748698</v>
      </c>
      <c r="L16">
        <f t="shared" si="4"/>
        <v>7.0813397100000008E-2</v>
      </c>
    </row>
    <row r="17" spans="1:12" x14ac:dyDescent="0.2">
      <c r="A17">
        <v>6</v>
      </c>
      <c r="B17">
        <v>0.94389999999999996</v>
      </c>
      <c r="C17">
        <v>0.76900000000000002</v>
      </c>
      <c r="D17">
        <v>0.30769230318744101</v>
      </c>
      <c r="E17" s="1">
        <v>0.85714285710000004</v>
      </c>
      <c r="F17" s="2">
        <v>0.62857142860000004</v>
      </c>
      <c r="G17" t="str">
        <f t="shared" si="0"/>
        <v>bertscore</v>
      </c>
      <c r="H17">
        <v>6</v>
      </c>
      <c r="I17">
        <f t="shared" si="1"/>
        <v>0.31532857139999992</v>
      </c>
      <c r="J17">
        <f t="shared" si="2"/>
        <v>0.14042857139999998</v>
      </c>
      <c r="K17">
        <f t="shared" si="3"/>
        <v>0.32087912541255903</v>
      </c>
      <c r="L17">
        <f t="shared" si="4"/>
        <v>0.22857142850000001</v>
      </c>
    </row>
    <row r="18" spans="1:12" x14ac:dyDescent="0.2">
      <c r="A18">
        <v>6</v>
      </c>
      <c r="B18">
        <v>0.89949999999999997</v>
      </c>
      <c r="C18">
        <v>0.76849999999999996</v>
      </c>
      <c r="D18">
        <v>0.248648643649963</v>
      </c>
      <c r="E18" s="1">
        <v>0.88235294119999996</v>
      </c>
      <c r="F18" s="2">
        <v>0.65714285709999998</v>
      </c>
      <c r="G18" t="str">
        <f t="shared" si="0"/>
        <v>bertscore</v>
      </c>
      <c r="H18">
        <v>6</v>
      </c>
      <c r="I18">
        <f t="shared" si="1"/>
        <v>0.24235714289999999</v>
      </c>
      <c r="J18">
        <f t="shared" si="2"/>
        <v>0.11135714289999998</v>
      </c>
      <c r="K18">
        <f t="shared" si="3"/>
        <v>0.408494213450037</v>
      </c>
      <c r="L18">
        <f t="shared" si="4"/>
        <v>0.22521008409999999</v>
      </c>
    </row>
    <row r="19" spans="1:12" x14ac:dyDescent="0.2">
      <c r="A19">
        <v>6</v>
      </c>
      <c r="B19">
        <v>0.86460000000000004</v>
      </c>
      <c r="C19">
        <v>0.76029999999999998</v>
      </c>
      <c r="D19">
        <v>0.21857922997640999</v>
      </c>
      <c r="E19" s="1">
        <v>1</v>
      </c>
      <c r="F19" s="2">
        <v>0.64285714289999996</v>
      </c>
      <c r="G19" t="str">
        <f t="shared" si="0"/>
        <v>bertscore</v>
      </c>
      <c r="H19">
        <v>6</v>
      </c>
      <c r="I19">
        <f t="shared" si="1"/>
        <v>0.22174285710000008</v>
      </c>
      <c r="J19">
        <f t="shared" si="2"/>
        <v>0.11744285710000002</v>
      </c>
      <c r="K19">
        <f t="shared" si="3"/>
        <v>0.42427791292358996</v>
      </c>
      <c r="L19">
        <f t="shared" si="4"/>
        <v>0.35714285710000004</v>
      </c>
    </row>
    <row r="20" spans="1:12" x14ac:dyDescent="0.2">
      <c r="A20">
        <v>7</v>
      </c>
      <c r="B20">
        <v>0.85919999999999996</v>
      </c>
      <c r="C20">
        <v>0.74980000000000002</v>
      </c>
      <c r="D20">
        <v>0.20967741460978101</v>
      </c>
      <c r="E20" s="1">
        <v>0.7692307692</v>
      </c>
      <c r="F20" s="2">
        <v>0.67142857140000001</v>
      </c>
      <c r="G20" t="str">
        <f t="shared" si="0"/>
        <v>bertscore</v>
      </c>
      <c r="H20">
        <v>7</v>
      </c>
      <c r="I20">
        <f t="shared" si="1"/>
        <v>0.18777142859999996</v>
      </c>
      <c r="J20">
        <f t="shared" si="2"/>
        <v>7.8371428600000015E-2</v>
      </c>
      <c r="K20">
        <f t="shared" si="3"/>
        <v>0.461751156790219</v>
      </c>
      <c r="L20">
        <f t="shared" si="4"/>
        <v>9.780219779999999E-2</v>
      </c>
    </row>
    <row r="21" spans="1:12" x14ac:dyDescent="0.2">
      <c r="A21">
        <v>7</v>
      </c>
      <c r="B21">
        <v>0.90449999999999997</v>
      </c>
      <c r="C21">
        <v>0.74990000000000001</v>
      </c>
      <c r="D21">
        <v>0.23021582281662401</v>
      </c>
      <c r="E21" s="1">
        <v>0.78571428570000001</v>
      </c>
      <c r="F21" s="2">
        <v>0.48571428570000003</v>
      </c>
      <c r="G21" t="str">
        <f t="shared" si="0"/>
        <v>ROUGE</v>
      </c>
      <c r="H21">
        <v>7</v>
      </c>
      <c r="I21">
        <f t="shared" si="1"/>
        <v>0.41878571429999994</v>
      </c>
      <c r="J21">
        <f t="shared" si="2"/>
        <v>0.26418571429999999</v>
      </c>
      <c r="K21">
        <f t="shared" si="3"/>
        <v>0.25549846288337602</v>
      </c>
      <c r="L21">
        <f t="shared" si="4"/>
        <v>0.3</v>
      </c>
    </row>
    <row r="22" spans="1:12" x14ac:dyDescent="0.2">
      <c r="A22">
        <v>7</v>
      </c>
      <c r="B22">
        <v>0.95030000000000003</v>
      </c>
      <c r="C22">
        <v>0.72360000000000002</v>
      </c>
      <c r="D22">
        <v>0.18897637325066599</v>
      </c>
      <c r="E22" s="1">
        <v>0.85714285710000004</v>
      </c>
      <c r="F22" s="2">
        <v>0.65714285709999998</v>
      </c>
      <c r="G22" t="str">
        <f t="shared" si="0"/>
        <v>bertscore</v>
      </c>
      <c r="H22">
        <v>7</v>
      </c>
      <c r="I22">
        <f t="shared" si="1"/>
        <v>0.29315714290000006</v>
      </c>
      <c r="J22">
        <f t="shared" si="2"/>
        <v>6.6457142900000044E-2</v>
      </c>
      <c r="K22">
        <f t="shared" si="3"/>
        <v>0.46816648384933401</v>
      </c>
      <c r="L22">
        <f t="shared" si="4"/>
        <v>0.20000000000000007</v>
      </c>
    </row>
    <row r="23" spans="1:12" x14ac:dyDescent="0.2">
      <c r="A23">
        <v>8</v>
      </c>
      <c r="B23">
        <v>0.91369999999999996</v>
      </c>
      <c r="C23">
        <v>0.77900000000000003</v>
      </c>
      <c r="D23">
        <v>0.17857142359693801</v>
      </c>
      <c r="E23" s="1">
        <v>0.63157894739999998</v>
      </c>
      <c r="F23" s="2">
        <v>0.67142857140000001</v>
      </c>
      <c r="G23" t="str">
        <f t="shared" si="0"/>
        <v>人工評估</v>
      </c>
      <c r="H23">
        <v>8</v>
      </c>
      <c r="I23">
        <f t="shared" si="1"/>
        <v>0.24227142859999995</v>
      </c>
      <c r="J23">
        <f t="shared" si="2"/>
        <v>0.10757142860000002</v>
      </c>
      <c r="K23">
        <f t="shared" si="3"/>
        <v>0.492857147803062</v>
      </c>
      <c r="L23">
        <f t="shared" si="4"/>
        <v>3.9849624000000028E-2</v>
      </c>
    </row>
    <row r="24" spans="1:12" x14ac:dyDescent="0.2">
      <c r="A24">
        <v>8</v>
      </c>
      <c r="B24">
        <v>0.91620000000000001</v>
      </c>
      <c r="C24">
        <v>0.7601</v>
      </c>
      <c r="D24">
        <v>0.165289251297042</v>
      </c>
      <c r="E24" s="1">
        <v>0.75</v>
      </c>
      <c r="F24" s="2">
        <v>0.51428571430000003</v>
      </c>
      <c r="G24" t="str">
        <f t="shared" si="0"/>
        <v>人工評估</v>
      </c>
      <c r="H24">
        <v>8</v>
      </c>
      <c r="I24">
        <f t="shared" si="1"/>
        <v>0.40191428569999998</v>
      </c>
      <c r="J24">
        <f t="shared" si="2"/>
        <v>0.24581428569999997</v>
      </c>
      <c r="K24">
        <f t="shared" si="3"/>
        <v>0.34899646300295806</v>
      </c>
      <c r="L24">
        <f t="shared" si="4"/>
        <v>0.23571428569999997</v>
      </c>
    </row>
    <row r="25" spans="1:12" x14ac:dyDescent="0.2">
      <c r="A25">
        <v>8</v>
      </c>
      <c r="B25">
        <v>0.88639999999999997</v>
      </c>
      <c r="C25">
        <v>0.77990000000000004</v>
      </c>
      <c r="D25">
        <v>0.23931623437796701</v>
      </c>
      <c r="E25" s="1">
        <v>0.90476190479999996</v>
      </c>
      <c r="F25" s="2">
        <v>0.75714285709999996</v>
      </c>
      <c r="G25" t="str">
        <f t="shared" si="0"/>
        <v>bertscore</v>
      </c>
      <c r="H25">
        <v>8</v>
      </c>
      <c r="I25">
        <f t="shared" si="1"/>
        <v>0.12925714290000001</v>
      </c>
      <c r="J25">
        <f t="shared" si="2"/>
        <v>2.2757142900000082E-2</v>
      </c>
      <c r="K25">
        <f t="shared" si="3"/>
        <v>0.51782662272203295</v>
      </c>
      <c r="L25">
        <f t="shared" si="4"/>
        <v>0.14761904770000001</v>
      </c>
    </row>
    <row r="26" spans="1:12" x14ac:dyDescent="0.2">
      <c r="A26">
        <v>9</v>
      </c>
      <c r="B26">
        <v>0.90629999999999999</v>
      </c>
      <c r="C26">
        <v>0.75229999999999997</v>
      </c>
      <c r="D26">
        <v>0.189781017064308</v>
      </c>
      <c r="E26" s="1">
        <v>0.63157894739999998</v>
      </c>
      <c r="F26" s="2">
        <v>0.62857142860000004</v>
      </c>
      <c r="G26" t="str">
        <f t="shared" si="0"/>
        <v>人工評估</v>
      </c>
      <c r="H26">
        <v>9</v>
      </c>
      <c r="I26">
        <f t="shared" si="1"/>
        <v>0.27772857139999996</v>
      </c>
      <c r="J26">
        <f t="shared" si="2"/>
        <v>0.12372857139999993</v>
      </c>
      <c r="K26">
        <f t="shared" si="3"/>
        <v>0.43879041153569204</v>
      </c>
      <c r="L26">
        <f t="shared" si="4"/>
        <v>3.007518799999942E-3</v>
      </c>
    </row>
    <row r="27" spans="1:12" x14ac:dyDescent="0.2">
      <c r="A27">
        <v>9</v>
      </c>
      <c r="B27">
        <v>0.91900000000000004</v>
      </c>
      <c r="C27">
        <v>0.76690000000000003</v>
      </c>
      <c r="D27">
        <v>0.19047618552825199</v>
      </c>
      <c r="E27" s="1">
        <v>0.73684210530000005</v>
      </c>
      <c r="F27" s="2">
        <v>0.35714285709999999</v>
      </c>
      <c r="G27" t="str">
        <f t="shared" si="0"/>
        <v>ROUGE</v>
      </c>
      <c r="H27">
        <v>9</v>
      </c>
      <c r="I27">
        <f t="shared" si="1"/>
        <v>0.56185714290000011</v>
      </c>
      <c r="J27">
        <f t="shared" si="2"/>
        <v>0.40975714290000004</v>
      </c>
      <c r="K27">
        <f t="shared" si="3"/>
        <v>0.166666671571748</v>
      </c>
      <c r="L27">
        <f t="shared" si="4"/>
        <v>0.37969924820000006</v>
      </c>
    </row>
    <row r="28" spans="1:12" x14ac:dyDescent="0.2">
      <c r="A28">
        <v>9</v>
      </c>
      <c r="B28">
        <v>0.95589999999999997</v>
      </c>
      <c r="C28">
        <v>0.72989999999999999</v>
      </c>
      <c r="D28">
        <v>0.12328766629292499</v>
      </c>
      <c r="E28" s="1">
        <v>0.47619047619999999</v>
      </c>
      <c r="F28" s="2">
        <v>0.64285714289999996</v>
      </c>
      <c r="G28" t="str">
        <f t="shared" si="0"/>
        <v>bertscore</v>
      </c>
      <c r="H28">
        <v>9</v>
      </c>
      <c r="I28">
        <f t="shared" si="1"/>
        <v>0.31304285710000002</v>
      </c>
      <c r="J28">
        <f t="shared" si="2"/>
        <v>8.7042857100000037E-2</v>
      </c>
      <c r="K28">
        <f t="shared" si="3"/>
        <v>0.51956947660707498</v>
      </c>
      <c r="L28">
        <f t="shared" si="4"/>
        <v>0.16666666669999997</v>
      </c>
    </row>
    <row r="29" spans="1:12" x14ac:dyDescent="0.2">
      <c r="A29">
        <v>10</v>
      </c>
      <c r="B29">
        <v>0.88039999999999996</v>
      </c>
      <c r="C29">
        <v>0.72319999999999995</v>
      </c>
      <c r="D29">
        <v>0.13333332853333299</v>
      </c>
      <c r="E29" s="1">
        <v>0.7692307692</v>
      </c>
      <c r="F29" s="2">
        <v>0.4142857143</v>
      </c>
      <c r="G29" t="str">
        <f t="shared" si="0"/>
        <v>ROUGE</v>
      </c>
      <c r="H29">
        <v>10</v>
      </c>
      <c r="I29">
        <f t="shared" si="1"/>
        <v>0.46611428569999996</v>
      </c>
      <c r="J29">
        <f t="shared" si="2"/>
        <v>0.30891428569999996</v>
      </c>
      <c r="K29">
        <f t="shared" si="3"/>
        <v>0.28095238576666703</v>
      </c>
      <c r="L29">
        <f t="shared" si="4"/>
        <v>0.3549450549</v>
      </c>
    </row>
    <row r="30" spans="1:12" x14ac:dyDescent="0.2">
      <c r="A30">
        <v>10</v>
      </c>
      <c r="B30">
        <v>0.82769999999999999</v>
      </c>
      <c r="C30">
        <v>0.73299999999999998</v>
      </c>
      <c r="D30">
        <v>7.8431367704729194E-2</v>
      </c>
      <c r="E30" s="1">
        <v>0.78571428570000001</v>
      </c>
      <c r="F30" s="2">
        <v>0.38571428569999999</v>
      </c>
      <c r="G30" t="str">
        <f t="shared" si="0"/>
        <v>ROUGE</v>
      </c>
      <c r="H30">
        <v>10</v>
      </c>
      <c r="I30">
        <f t="shared" si="1"/>
        <v>0.4419857143</v>
      </c>
      <c r="J30">
        <f t="shared" si="2"/>
        <v>0.34728571429999999</v>
      </c>
      <c r="K30">
        <f t="shared" si="3"/>
        <v>0.3072829179952708</v>
      </c>
      <c r="L30">
        <f t="shared" si="4"/>
        <v>0.4</v>
      </c>
    </row>
    <row r="31" spans="1:12" x14ac:dyDescent="0.2">
      <c r="A31">
        <v>10</v>
      </c>
      <c r="B31">
        <v>0.92079999999999995</v>
      </c>
      <c r="C31">
        <v>0.67930000000000001</v>
      </c>
      <c r="D31">
        <v>0.16260162151893701</v>
      </c>
      <c r="E31" s="1">
        <v>0.13636363639999999</v>
      </c>
      <c r="F31" s="2">
        <v>0.62857142860000004</v>
      </c>
      <c r="G31" t="str">
        <f t="shared" si="0"/>
        <v>bertscore</v>
      </c>
      <c r="H31">
        <v>10</v>
      </c>
      <c r="I31">
        <f t="shared" si="1"/>
        <v>0.29222857139999991</v>
      </c>
      <c r="J31">
        <f t="shared" si="2"/>
        <v>5.0728571399999978E-2</v>
      </c>
      <c r="K31">
        <f t="shared" si="3"/>
        <v>0.46596980708106306</v>
      </c>
      <c r="L31">
        <f t="shared" si="4"/>
        <v>0.49220779220000005</v>
      </c>
    </row>
    <row r="32" spans="1:12" x14ac:dyDescent="0.2">
      <c r="A32">
        <v>11</v>
      </c>
      <c r="B32">
        <v>0.92830000000000001</v>
      </c>
      <c r="C32">
        <v>0.7228</v>
      </c>
      <c r="D32">
        <v>0.11940298032523899</v>
      </c>
      <c r="E32" s="1">
        <v>0.6</v>
      </c>
      <c r="F32" s="2">
        <v>0.62</v>
      </c>
      <c r="G32" t="str">
        <f t="shared" si="0"/>
        <v>人工評估</v>
      </c>
      <c r="H32">
        <v>11</v>
      </c>
      <c r="I32">
        <f t="shared" si="1"/>
        <v>0.30830000000000002</v>
      </c>
      <c r="J32">
        <f t="shared" si="2"/>
        <v>0.1028</v>
      </c>
      <c r="K32">
        <f t="shared" si="3"/>
        <v>0.500597019674761</v>
      </c>
      <c r="L32">
        <f t="shared" si="4"/>
        <v>2.0000000000000018E-2</v>
      </c>
    </row>
    <row r="33" spans="1:12" x14ac:dyDescent="0.2">
      <c r="A33">
        <v>11</v>
      </c>
      <c r="B33">
        <v>0.93730000000000002</v>
      </c>
      <c r="C33">
        <v>0.69940000000000002</v>
      </c>
      <c r="D33">
        <v>9.7222217318673004E-2</v>
      </c>
      <c r="E33" s="1">
        <v>1</v>
      </c>
      <c r="F33" s="2">
        <v>0.71</v>
      </c>
      <c r="G33" t="str">
        <f t="shared" si="0"/>
        <v>bertscore</v>
      </c>
      <c r="H33">
        <v>11</v>
      </c>
      <c r="I33">
        <f t="shared" si="1"/>
        <v>0.22730000000000006</v>
      </c>
      <c r="J33">
        <f t="shared" si="2"/>
        <v>1.0599999999999943E-2</v>
      </c>
      <c r="K33">
        <f t="shared" si="3"/>
        <v>0.61277778268132699</v>
      </c>
      <c r="L33">
        <f t="shared" si="4"/>
        <v>0.29000000000000004</v>
      </c>
    </row>
    <row r="34" spans="1:12" x14ac:dyDescent="0.2">
      <c r="A34">
        <v>11</v>
      </c>
      <c r="B34">
        <v>0.89710000000000001</v>
      </c>
      <c r="C34">
        <v>0.72519999999999996</v>
      </c>
      <c r="D34">
        <v>0.20987653821063801</v>
      </c>
      <c r="E34" s="1">
        <v>1</v>
      </c>
      <c r="F34" s="2">
        <v>0.78</v>
      </c>
      <c r="G34" t="str">
        <f t="shared" si="0"/>
        <v>bertscore</v>
      </c>
      <c r="H34">
        <v>11</v>
      </c>
      <c r="I34">
        <f t="shared" si="1"/>
        <v>0.11709999999999998</v>
      </c>
      <c r="J34">
        <f t="shared" si="2"/>
        <v>5.4800000000000071E-2</v>
      </c>
      <c r="K34">
        <f t="shared" si="3"/>
        <v>0.57012346178936202</v>
      </c>
      <c r="L34">
        <f t="shared" si="4"/>
        <v>0.21999999999999997</v>
      </c>
    </row>
    <row r="35" spans="1:12" x14ac:dyDescent="0.2">
      <c r="A35">
        <v>12</v>
      </c>
      <c r="B35">
        <v>0.87290000000000001</v>
      </c>
      <c r="C35">
        <v>0.77859999999999996</v>
      </c>
      <c r="D35">
        <v>0.22222221734320899</v>
      </c>
      <c r="E35" s="1">
        <v>0.77777777780000001</v>
      </c>
      <c r="F35" s="2">
        <v>0.75</v>
      </c>
      <c r="G35" t="str">
        <f t="shared" si="0"/>
        <v>人工評估</v>
      </c>
      <c r="H35">
        <v>12</v>
      </c>
      <c r="I35">
        <f t="shared" si="1"/>
        <v>0.12290000000000001</v>
      </c>
      <c r="K35">
        <f t="shared" si="3"/>
        <v>0.52777778265679098</v>
      </c>
      <c r="L35">
        <f t="shared" si="4"/>
        <v>2.7777777800000014E-2</v>
      </c>
    </row>
    <row r="36" spans="1:12" x14ac:dyDescent="0.2">
      <c r="A36">
        <v>12</v>
      </c>
      <c r="B36">
        <v>0.91039999999999999</v>
      </c>
      <c r="C36">
        <v>0.76380000000000003</v>
      </c>
      <c r="D36">
        <v>0.15714285220816299</v>
      </c>
      <c r="E36" s="1">
        <v>1</v>
      </c>
      <c r="F36" s="2">
        <v>0.72</v>
      </c>
      <c r="G36" t="str">
        <f t="shared" si="0"/>
        <v>bertscore</v>
      </c>
      <c r="H36">
        <v>12</v>
      </c>
      <c r="I36">
        <f t="shared" si="1"/>
        <v>0.19040000000000001</v>
      </c>
      <c r="J36">
        <f t="shared" si="2"/>
        <v>4.3800000000000061E-2</v>
      </c>
      <c r="K36">
        <f t="shared" si="3"/>
        <v>0.56285714779183693</v>
      </c>
      <c r="L36">
        <f t="shared" si="4"/>
        <v>0.28000000000000003</v>
      </c>
    </row>
    <row r="37" spans="1:12" x14ac:dyDescent="0.2">
      <c r="A37">
        <v>12</v>
      </c>
      <c r="B37">
        <v>0.95220000000000005</v>
      </c>
      <c r="C37">
        <v>0.76229999999999998</v>
      </c>
      <c r="D37">
        <v>0.16438355666729201</v>
      </c>
      <c r="E37" s="1">
        <v>0.8</v>
      </c>
      <c r="F37" s="2">
        <v>0.8</v>
      </c>
      <c r="G37" t="str">
        <f t="shared" si="0"/>
        <v>人工評估</v>
      </c>
      <c r="H37">
        <v>12</v>
      </c>
      <c r="I37">
        <f t="shared" si="1"/>
        <v>0.1522</v>
      </c>
      <c r="J37">
        <f t="shared" si="2"/>
        <v>3.7700000000000067E-2</v>
      </c>
      <c r="K37">
        <f t="shared" si="3"/>
        <v>0.63561644333270806</v>
      </c>
      <c r="L37">
        <f t="shared" si="4"/>
        <v>0</v>
      </c>
    </row>
    <row r="38" spans="1:12" x14ac:dyDescent="0.2">
      <c r="A38">
        <v>13</v>
      </c>
      <c r="B38">
        <v>0.91459999999999997</v>
      </c>
      <c r="C38">
        <v>0.71130000000000004</v>
      </c>
      <c r="D38">
        <v>0.131578942454986</v>
      </c>
      <c r="E38" s="1">
        <v>0.5</v>
      </c>
      <c r="F38" s="2">
        <v>0.7</v>
      </c>
      <c r="G38" t="str">
        <f>IF(ABS(B38-F38)&lt;=MIN(ABS(B38-F38),ABS(C38-F38),ABS(D38-F38),ABS(E38-F38)),"bert",IF(ABS(C38-F38)&lt;=MIN(ABS(B38-F38),ABS(C38-F38),ABS(D38-F38),ABS(E38-F38)),"bertscore",IF(ABS(D38-F38)&lt;=MIN(ABS(B38-F38),ABS(C38-F38),ABS(D38-F38),ABS(E38-F38)),"ROUGE","人工評估")))</f>
        <v>bertscore</v>
      </c>
      <c r="H38">
        <v>13</v>
      </c>
      <c r="I38">
        <f>ABS(B38-F38)</f>
        <v>0.21460000000000001</v>
      </c>
      <c r="J38">
        <f t="shared" si="2"/>
        <v>1.1300000000000088E-2</v>
      </c>
      <c r="K38">
        <f t="shared" si="3"/>
        <v>0.56842105754501393</v>
      </c>
      <c r="L38">
        <f t="shared" si="4"/>
        <v>0.19999999999999996</v>
      </c>
    </row>
    <row r="39" spans="1:12" x14ac:dyDescent="0.2">
      <c r="A39">
        <v>13</v>
      </c>
      <c r="B39">
        <v>0.92330000000000001</v>
      </c>
      <c r="C39">
        <v>0.71160000000000001</v>
      </c>
      <c r="D39">
        <v>0.14379084475030901</v>
      </c>
      <c r="E39" s="1">
        <v>0.77777777780000001</v>
      </c>
      <c r="F39" s="2">
        <v>0.8</v>
      </c>
      <c r="G39" t="str">
        <f t="shared" si="0"/>
        <v>人工評估</v>
      </c>
      <c r="H39">
        <v>13</v>
      </c>
      <c r="I39">
        <f t="shared" si="1"/>
        <v>0.12329999999999997</v>
      </c>
      <c r="J39">
        <f t="shared" si="2"/>
        <v>8.8400000000000034E-2</v>
      </c>
      <c r="K39">
        <f t="shared" si="3"/>
        <v>0.65620915524969103</v>
      </c>
      <c r="L39">
        <f t="shared" si="4"/>
        <v>2.222222220000003E-2</v>
      </c>
    </row>
    <row r="40" spans="1:12" x14ac:dyDescent="0.2">
      <c r="A40">
        <v>13</v>
      </c>
      <c r="B40">
        <v>0.89049999999999996</v>
      </c>
      <c r="C40">
        <v>0.66720000000000002</v>
      </c>
      <c r="D40">
        <v>0.11851851389410099</v>
      </c>
      <c r="E40" s="1">
        <v>0</v>
      </c>
      <c r="F40" s="2">
        <v>0.74</v>
      </c>
      <c r="G40" t="str">
        <f t="shared" si="0"/>
        <v>bertscore</v>
      </c>
      <c r="H40">
        <v>13</v>
      </c>
      <c r="I40">
        <f t="shared" si="1"/>
        <v>0.15049999999999997</v>
      </c>
      <c r="J40">
        <f t="shared" si="2"/>
        <v>7.2799999999999976E-2</v>
      </c>
      <c r="K40">
        <f t="shared" si="3"/>
        <v>0.62148148610589904</v>
      </c>
      <c r="L40">
        <f t="shared" si="4"/>
        <v>0.74</v>
      </c>
    </row>
    <row r="41" spans="1:12" x14ac:dyDescent="0.2">
      <c r="A41">
        <v>14</v>
      </c>
      <c r="B41">
        <v>0.90200000000000002</v>
      </c>
      <c r="C41">
        <v>0.66169999999999995</v>
      </c>
      <c r="D41">
        <v>7.7922073631304004E-2</v>
      </c>
      <c r="E41" s="1">
        <v>0.77777777780000001</v>
      </c>
      <c r="F41" s="2">
        <v>0.68</v>
      </c>
      <c r="G41" t="str">
        <f t="shared" si="0"/>
        <v>bertscore</v>
      </c>
      <c r="H41">
        <v>14</v>
      </c>
      <c r="I41">
        <f t="shared" si="1"/>
        <v>0.22199999999999998</v>
      </c>
      <c r="J41">
        <f t="shared" si="2"/>
        <v>1.8300000000000094E-2</v>
      </c>
      <c r="K41">
        <f t="shared" si="3"/>
        <v>0.60207792636869606</v>
      </c>
      <c r="L41">
        <f t="shared" si="4"/>
        <v>9.7777777799999965E-2</v>
      </c>
    </row>
    <row r="42" spans="1:12" x14ac:dyDescent="0.2">
      <c r="A42">
        <v>14</v>
      </c>
      <c r="B42">
        <v>0.87419999999999998</v>
      </c>
      <c r="C42">
        <v>0.66379999999999995</v>
      </c>
      <c r="D42">
        <v>0.11834319058996499</v>
      </c>
      <c r="E42" s="1">
        <v>1</v>
      </c>
      <c r="F42" s="2">
        <v>0.72</v>
      </c>
      <c r="G42" t="str">
        <f t="shared" si="0"/>
        <v>bertscore</v>
      </c>
      <c r="H42">
        <v>14</v>
      </c>
      <c r="I42">
        <f t="shared" si="1"/>
        <v>0.1542</v>
      </c>
      <c r="J42">
        <f t="shared" si="2"/>
        <v>5.6200000000000028E-2</v>
      </c>
      <c r="K42">
        <f t="shared" si="3"/>
        <v>0.60165680941003497</v>
      </c>
      <c r="L42">
        <f t="shared" si="4"/>
        <v>0.28000000000000003</v>
      </c>
    </row>
    <row r="43" spans="1:12" x14ac:dyDescent="0.2">
      <c r="A43">
        <v>14</v>
      </c>
      <c r="B43">
        <v>0.96109999999999995</v>
      </c>
      <c r="C43">
        <v>0.63400000000000001</v>
      </c>
      <c r="D43">
        <v>4.87804832331949E-2</v>
      </c>
      <c r="E43" s="1">
        <v>0</v>
      </c>
      <c r="F43" s="2">
        <v>0.74</v>
      </c>
      <c r="G43" t="str">
        <f t="shared" si="0"/>
        <v>bertscore</v>
      </c>
      <c r="H43">
        <v>14</v>
      </c>
      <c r="I43">
        <f t="shared" si="1"/>
        <v>0.22109999999999996</v>
      </c>
      <c r="J43">
        <f t="shared" si="2"/>
        <v>0.10599999999999998</v>
      </c>
      <c r="K43">
        <f t="shared" si="3"/>
        <v>0.69121951676680504</v>
      </c>
      <c r="L43">
        <f t="shared" si="4"/>
        <v>0.74</v>
      </c>
    </row>
    <row r="44" spans="1:12" x14ac:dyDescent="0.2">
      <c r="A44">
        <v>15</v>
      </c>
      <c r="B44">
        <v>0.85319999999999996</v>
      </c>
      <c r="C44">
        <v>0.78800000000000003</v>
      </c>
      <c r="D44">
        <v>0.215686269540561</v>
      </c>
      <c r="E44" s="1">
        <v>0.2666666667</v>
      </c>
      <c r="F44" s="2">
        <v>0.7</v>
      </c>
      <c r="G44" t="str">
        <f t="shared" si="0"/>
        <v>bertscore</v>
      </c>
      <c r="H44">
        <v>15</v>
      </c>
      <c r="I44">
        <f t="shared" si="1"/>
        <v>0.1532</v>
      </c>
      <c r="J44">
        <f t="shared" si="2"/>
        <v>8.8000000000000078E-2</v>
      </c>
      <c r="K44">
        <f t="shared" si="3"/>
        <v>0.48431373045943893</v>
      </c>
      <c r="L44">
        <f t="shared" si="4"/>
        <v>0.43333333329999996</v>
      </c>
    </row>
    <row r="45" spans="1:12" x14ac:dyDescent="0.2">
      <c r="A45">
        <v>15</v>
      </c>
      <c r="B45">
        <v>0.82050000000000001</v>
      </c>
      <c r="C45">
        <v>0.73780000000000001</v>
      </c>
      <c r="D45">
        <v>0.115942024191346</v>
      </c>
      <c r="E45" s="1">
        <v>0.2</v>
      </c>
      <c r="F45" s="2">
        <v>0.48</v>
      </c>
      <c r="G45" t="str">
        <f t="shared" si="0"/>
        <v>bertscore</v>
      </c>
      <c r="H45">
        <v>15</v>
      </c>
      <c r="I45">
        <f t="shared" si="1"/>
        <v>0.34050000000000002</v>
      </c>
      <c r="J45">
        <f t="shared" si="2"/>
        <v>0.25780000000000003</v>
      </c>
      <c r="K45">
        <f t="shared" si="3"/>
        <v>0.36405797580865396</v>
      </c>
      <c r="L45">
        <f t="shared" si="4"/>
        <v>0.27999999999999997</v>
      </c>
    </row>
    <row r="46" spans="1:12" x14ac:dyDescent="0.2">
      <c r="A46">
        <v>15</v>
      </c>
      <c r="B46">
        <v>0.86809999999999998</v>
      </c>
      <c r="C46">
        <v>0.73909999999999998</v>
      </c>
      <c r="D46">
        <v>0.122137399708641</v>
      </c>
      <c r="E46" s="1">
        <v>0.27272727270000002</v>
      </c>
      <c r="F46" s="2">
        <v>0.77</v>
      </c>
      <c r="G46" t="str">
        <f t="shared" si="0"/>
        <v>bertscore</v>
      </c>
      <c r="H46">
        <v>15</v>
      </c>
      <c r="I46">
        <f t="shared" si="1"/>
        <v>9.8099999999999965E-2</v>
      </c>
      <c r="J46">
        <f t="shared" si="2"/>
        <v>3.0900000000000039E-2</v>
      </c>
      <c r="K46">
        <f t="shared" si="3"/>
        <v>0.647862600291359</v>
      </c>
      <c r="L46">
        <f t="shared" si="4"/>
        <v>0.49727272729999999</v>
      </c>
    </row>
    <row r="47" spans="1:12" x14ac:dyDescent="0.2">
      <c r="G47" t="str">
        <f>IF(ABS(J52-N52)&lt;=MIN(ABS(J52-N52),ABS(K52-N52),ABS(L52-N52),ABS(M52-N52)),"bert",IF(ABS(K52-N52)&lt;=MIN(ABS(J52-N52),ABS(K52-N52),ABS(L52-N52),ABS(M52-N52)),"bertscore",IF(ABS(L52-N52)&lt;=MIN(ABS(J52-N52),ABS(K52-N52),ABS(L52-N52),ABS(M52-N52)),"ROUGE","人工評估")))</f>
        <v>人工評估</v>
      </c>
    </row>
    <row r="49" spans="3:14" x14ac:dyDescent="0.2">
      <c r="C49" t="s">
        <v>7</v>
      </c>
    </row>
    <row r="51" spans="3:14" x14ac:dyDescent="0.2">
      <c r="C51" s="3"/>
      <c r="D51" s="4" t="s">
        <v>1</v>
      </c>
      <c r="E51" s="4" t="s">
        <v>2</v>
      </c>
      <c r="F51" s="4" t="s">
        <v>11</v>
      </c>
      <c r="G51" s="5" t="s">
        <v>5</v>
      </c>
      <c r="I51" s="3"/>
      <c r="J51" s="4" t="s">
        <v>1</v>
      </c>
      <c r="K51" s="4" t="s">
        <v>2</v>
      </c>
      <c r="L51" s="4" t="s">
        <v>11</v>
      </c>
      <c r="M51" s="4" t="s">
        <v>5</v>
      </c>
      <c r="N51" s="5" t="s">
        <v>6</v>
      </c>
    </row>
    <row r="52" spans="3:14" x14ac:dyDescent="0.2">
      <c r="C52" s="6" t="s">
        <v>10</v>
      </c>
      <c r="D52" s="7">
        <f>COUNTIF(G2:G46,"bert")</f>
        <v>0</v>
      </c>
      <c r="E52" s="7">
        <f>COUNTIF(G2:G46,"bertscore")</f>
        <v>33</v>
      </c>
      <c r="F52" s="7">
        <f>COUNTIF(G2:G46,"ROUGE")</f>
        <v>4</v>
      </c>
      <c r="G52" s="8">
        <f>COUNTIF(G2:G46,"人工評估")</f>
        <v>8</v>
      </c>
      <c r="I52" s="6" t="s">
        <v>9</v>
      </c>
      <c r="J52" s="7">
        <f>AVERAGE(B2:B46)</f>
        <v>0.90278888888888909</v>
      </c>
      <c r="K52" s="7">
        <f>AVERAGE(C2:C46)</f>
        <v>0.73206666666666698</v>
      </c>
      <c r="L52" s="7">
        <f>AVERAGE(D2:D46)</f>
        <v>0.16187729389592243</v>
      </c>
      <c r="M52" s="7">
        <f>AVERAGE(E2:E46)</f>
        <v>0.68385873501111116</v>
      </c>
      <c r="N52" s="8">
        <f>AVERAGE(F2:F46)</f>
        <v>0.67509273182888896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陳璽安</dc:creator>
  <cp:lastModifiedBy>陳璽安</cp:lastModifiedBy>
  <dcterms:created xsi:type="dcterms:W3CDTF">2025-05-31T05:45:35Z</dcterms:created>
  <dcterms:modified xsi:type="dcterms:W3CDTF">2025-05-31T14:56:50Z</dcterms:modified>
</cp:coreProperties>
</file>