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D503F51-AA44-440A-8C1B-F9BF9284C5ED}" xr6:coauthVersionLast="36" xr6:coauthVersionMax="47" xr10:uidLastSave="{00000000-0000-0000-0000-000000000000}"/>
  <bookViews>
    <workbookView xWindow="0" yWindow="0" windowWidth="23040" windowHeight="9564" xr2:uid="{00000000-000D-0000-FFFF-FFFF00000000}"/>
  </bookViews>
  <sheets>
    <sheet name="단일프로젝트(일별)" sheetId="1" r:id="rId1"/>
  </sheets>
  <definedNames>
    <definedName name="구분1">#REF!</definedName>
    <definedName name="구분2">#REF!</definedName>
    <definedName name="구분3">#REF!</definedName>
    <definedName name="구분4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M39" i="1" s="1"/>
  <c r="I39" i="1"/>
  <c r="J44" i="1"/>
  <c r="I44" i="1"/>
  <c r="J38" i="1"/>
  <c r="I38" i="1"/>
  <c r="J37" i="1"/>
  <c r="I37" i="1"/>
  <c r="I45" i="1"/>
  <c r="J45" i="1"/>
  <c r="I46" i="1"/>
  <c r="J46" i="1"/>
  <c r="M43" i="1" l="1"/>
  <c r="M42" i="1"/>
  <c r="M40" i="1"/>
  <c r="M41" i="1"/>
  <c r="M44" i="1"/>
  <c r="M37" i="1"/>
  <c r="M38" i="1"/>
  <c r="M46" i="1"/>
  <c r="M45" i="1"/>
  <c r="I30" i="1"/>
  <c r="I31" i="1"/>
  <c r="I32" i="1"/>
  <c r="I33" i="1"/>
  <c r="I34" i="1"/>
  <c r="I35" i="1"/>
  <c r="I36" i="1"/>
  <c r="I47" i="1"/>
  <c r="I48" i="1"/>
  <c r="I49" i="1"/>
  <c r="I50" i="1"/>
  <c r="J30" i="1"/>
  <c r="J31" i="1"/>
  <c r="J32" i="1"/>
  <c r="J33" i="1"/>
  <c r="J34" i="1"/>
  <c r="J35" i="1"/>
  <c r="J36" i="1"/>
  <c r="J47" i="1"/>
  <c r="J48" i="1"/>
  <c r="J49" i="1"/>
  <c r="J50" i="1"/>
  <c r="M35" i="1" l="1"/>
  <c r="M30" i="1"/>
  <c r="M50" i="1"/>
  <c r="M33" i="1"/>
  <c r="M49" i="1"/>
  <c r="M34" i="1"/>
  <c r="M48" i="1"/>
  <c r="M32" i="1"/>
  <c r="M47" i="1"/>
  <c r="M36" i="1"/>
  <c r="M31" i="1"/>
  <c r="F6" i="1" l="1"/>
  <c r="D6" i="1" l="1"/>
  <c r="D5" i="1"/>
  <c r="I29" i="1" l="1"/>
  <c r="J29" i="1"/>
  <c r="I28" i="1"/>
  <c r="J28" i="1"/>
  <c r="M29" i="1" l="1"/>
  <c r="M28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M6" i="1" l="1"/>
  <c r="L6" i="1"/>
  <c r="K6" i="1"/>
  <c r="J6" i="1"/>
  <c r="I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M27" i="1" l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G6" i="1" l="1"/>
  <c r="NR1" i="1"/>
  <c r="I8" i="1" l="1"/>
  <c r="NA8" i="1" l="1"/>
  <c r="LW8" i="1" l="1"/>
  <c r="KR8" i="1"/>
  <c r="JM8" i="1"/>
  <c r="II8" i="1"/>
  <c r="HD8" i="1"/>
  <c r="FY8" i="1"/>
  <c r="ET8" i="1"/>
  <c r="DO8" i="1"/>
  <c r="CK8" i="1"/>
  <c r="BH8" i="1"/>
  <c r="AC8" i="1"/>
  <c r="O9" i="1" l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KJ9" i="1" s="1"/>
  <c r="KK9" i="1" s="1"/>
  <c r="KL9" i="1" s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H9" i="1" s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Z9" i="1" s="1"/>
  <c r="MA9" i="1" s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U9" i="1" s="1"/>
  <c r="MV9" i="1" s="1"/>
  <c r="MW9" i="1" s="1"/>
  <c r="MX9" i="1" s="1"/>
  <c r="MY9" i="1" s="1"/>
  <c r="MZ9" i="1" s="1"/>
  <c r="NA9" i="1" s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NP9" i="1" s="1"/>
</calcChain>
</file>

<file path=xl/sharedStrings.xml><?xml version="1.0" encoding="utf-8"?>
<sst xmlns="http://schemas.openxmlformats.org/spreadsheetml/2006/main" count="137" uniqueCount="80">
  <si>
    <t>프로젝트 일정표</t>
    <phoneticPr fontId="3" type="noConversion"/>
  </si>
  <si>
    <t>시작일</t>
    <phoneticPr fontId="3" type="noConversion"/>
  </si>
  <si>
    <t>종료일</t>
    <phoneticPr fontId="3" type="noConversion"/>
  </si>
  <si>
    <t>현재상태</t>
    <phoneticPr fontId="3" type="noConversion"/>
  </si>
  <si>
    <t>완료</t>
  </si>
  <si>
    <t>진행</t>
  </si>
  <si>
    <t>대기</t>
  </si>
  <si>
    <t>진행률</t>
    <phoneticPr fontId="3" type="noConversion"/>
  </si>
  <si>
    <t>경과율</t>
    <phoneticPr fontId="3" type="noConversion"/>
  </si>
  <si>
    <t>피드백</t>
  </si>
  <si>
    <t>보류</t>
  </si>
  <si>
    <t>Project Name</t>
    <phoneticPr fontId="3" type="noConversion"/>
  </si>
  <si>
    <t>잔여일수</t>
    <phoneticPr fontId="3" type="noConversion"/>
  </si>
  <si>
    <t>프로젝트
진행률</t>
    <phoneticPr fontId="3" type="noConversion"/>
  </si>
  <si>
    <t>기간
경과율</t>
    <phoneticPr fontId="3" type="noConversion"/>
  </si>
  <si>
    <t>유</t>
    <phoneticPr fontId="3" type="noConversion"/>
  </si>
  <si>
    <t>이/주</t>
    <phoneticPr fontId="3" type="noConversion"/>
  </si>
  <si>
    <t>유/이/주</t>
    <phoneticPr fontId="3" type="noConversion"/>
  </si>
  <si>
    <t>고객사</t>
    <phoneticPr fontId="3" type="noConversion"/>
  </si>
  <si>
    <t>[해저케이블온도진동모니터링시스템]구축 WBS</t>
  </si>
  <si>
    <t>담당자 ( 유:유신애과장 / 이:이은정과장 / 주:주성수주임)</t>
  </si>
  <si>
    <t xml:space="preserve"> 산출물</t>
    <phoneticPr fontId="3" type="noConversion"/>
  </si>
  <si>
    <t>개발인력투입 및 셋팅</t>
    <phoneticPr fontId="3" type="noConversion"/>
  </si>
  <si>
    <t>디자인 인력투입 및 셋팅</t>
    <phoneticPr fontId="3" type="noConversion"/>
  </si>
  <si>
    <t>기획 회의 준비</t>
    <phoneticPr fontId="3" type="noConversion"/>
  </si>
  <si>
    <t>고객 요구 분석</t>
    <phoneticPr fontId="3" type="noConversion"/>
  </si>
  <si>
    <t>시스템 분석</t>
    <phoneticPr fontId="3" type="noConversion"/>
  </si>
  <si>
    <t>환경 분석</t>
    <phoneticPr fontId="3" type="noConversion"/>
  </si>
  <si>
    <t>요구사항 기능 분석</t>
    <phoneticPr fontId="3" type="noConversion"/>
  </si>
  <si>
    <t>고객 검토 및 승인</t>
    <phoneticPr fontId="3" type="noConversion"/>
  </si>
  <si>
    <t>해저케이블온도진동모니터링시스템</t>
    <phoneticPr fontId="3" type="noConversion"/>
  </si>
  <si>
    <t>영업일수</t>
  </si>
  <si>
    <t>네비게이션구조도</t>
  </si>
  <si>
    <t>UI표준정의서</t>
  </si>
  <si>
    <t>디자인시안</t>
    <phoneticPr fontId="3" type="noConversion"/>
  </si>
  <si>
    <t>테스트시나리오</t>
    <phoneticPr fontId="3" type="noConversion"/>
  </si>
  <si>
    <t>분석</t>
    <phoneticPr fontId="3" type="noConversion"/>
  </si>
  <si>
    <t>설계</t>
    <phoneticPr fontId="3" type="noConversion"/>
  </si>
  <si>
    <t>분석 단계 준비</t>
  </si>
  <si>
    <t>요구 분석 착수</t>
    <phoneticPr fontId="3" type="noConversion"/>
  </si>
  <si>
    <t>설계 단계 준비</t>
  </si>
  <si>
    <t>기획 실무 회의</t>
  </si>
  <si>
    <t>메인 레이아웃 설계</t>
  </si>
  <si>
    <t>시스템 설계</t>
  </si>
  <si>
    <t>개발</t>
  </si>
  <si>
    <t>준비 단계</t>
    <phoneticPr fontId="3" type="noConversion"/>
  </si>
  <si>
    <t>디자인 개발</t>
    <phoneticPr fontId="3" type="noConversion"/>
  </si>
  <si>
    <t>시스템 구현 가이드 수립</t>
    <phoneticPr fontId="3" type="noConversion"/>
  </si>
  <si>
    <t>단위 테스트</t>
    <phoneticPr fontId="3" type="noConversion"/>
  </si>
  <si>
    <t>테스트 보고</t>
    <phoneticPr fontId="3" type="noConversion"/>
  </si>
  <si>
    <t>테스트 계획서</t>
    <phoneticPr fontId="3" type="noConversion"/>
  </si>
  <si>
    <t>Dep1</t>
    <phoneticPr fontId="3" type="noConversion"/>
  </si>
  <si>
    <t>Dep2</t>
    <phoneticPr fontId="3" type="noConversion"/>
  </si>
  <si>
    <t>Dep3</t>
    <phoneticPr fontId="3" type="noConversion"/>
  </si>
  <si>
    <t>담당자</t>
    <phoneticPr fontId="3" type="noConversion"/>
  </si>
  <si>
    <t>테스트</t>
    <phoneticPr fontId="3" type="noConversion"/>
  </si>
  <si>
    <t>메인 UI 디자인</t>
    <phoneticPr fontId="3" type="noConversion"/>
  </si>
  <si>
    <t>메인 UI 디자인 검토 및 승인</t>
    <phoneticPr fontId="3" type="noConversion"/>
  </si>
  <si>
    <t>상세화면 UI 디자인</t>
    <phoneticPr fontId="3" type="noConversion"/>
  </si>
  <si>
    <t>상세화면 UI 디자인 검토 및 승인</t>
    <phoneticPr fontId="3" type="noConversion"/>
  </si>
  <si>
    <t>스토리보드 분석/벤치마킹</t>
    <phoneticPr fontId="3" type="noConversion"/>
  </si>
  <si>
    <t>사이트 맵 정리</t>
    <phoneticPr fontId="3" type="noConversion"/>
  </si>
  <si>
    <t>퍼블리싱 -메인</t>
    <phoneticPr fontId="3" type="noConversion"/>
  </si>
  <si>
    <t>퍼블리싱 -상세</t>
    <phoneticPr fontId="3" type="noConversion"/>
  </si>
  <si>
    <t>테스트 단계 준비</t>
    <phoneticPr fontId="3" type="noConversion"/>
  </si>
  <si>
    <t>프론트 개발 (화면구현)</t>
    <phoneticPr fontId="3" type="noConversion"/>
  </si>
  <si>
    <t>UI 설계서</t>
    <phoneticPr fontId="3" type="noConversion"/>
  </si>
  <si>
    <t>,</t>
    <phoneticPr fontId="3" type="noConversion"/>
  </si>
  <si>
    <t>UI설계서 작성</t>
    <phoneticPr fontId="3" type="noConversion"/>
  </si>
  <si>
    <t>상세화면디자인시안</t>
    <phoneticPr fontId="3" type="noConversion"/>
  </si>
  <si>
    <t>주</t>
    <phoneticPr fontId="3" type="noConversion"/>
  </si>
  <si>
    <t>백엔드 개발 (기능구현)</t>
    <phoneticPr fontId="3" type="noConversion"/>
  </si>
  <si>
    <t>기능구현-메인</t>
    <phoneticPr fontId="3" type="noConversion"/>
  </si>
  <si>
    <t>기능구현-모니터링</t>
    <phoneticPr fontId="3" type="noConversion"/>
  </si>
  <si>
    <t>기능구현-구간차트</t>
    <phoneticPr fontId="3" type="noConversion"/>
  </si>
  <si>
    <t>기능구현-시간차트</t>
    <phoneticPr fontId="3" type="noConversion"/>
  </si>
  <si>
    <t>기능구현-알람</t>
    <phoneticPr fontId="3" type="noConversion"/>
  </si>
  <si>
    <t>기능구현-보고서</t>
    <phoneticPr fontId="3" type="noConversion"/>
  </si>
  <si>
    <t>기능구현-로그인</t>
    <phoneticPr fontId="3" type="noConversion"/>
  </si>
  <si>
    <t>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</si>
</sst>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76" formatCode="m&quot;/&quot;d;@"/>
    <numFmt numFmtId="177" formatCode="General\ &quot;%&quot;"/>
    <numFmt numFmtId="178" formatCode="0_);[Red]\(0\)"/>
    <numFmt numFmtId="179" formatCode="General&quot; 년&quot;"/>
    <numFmt numFmtId="180" formatCode="General\ &quot;월&quot;"/>
    <numFmt numFmtId="181" formatCode="General&quot;일&quot;"/>
    <numFmt numFmtId="182" formatCode="General&quot;월&quot;"/>
    <numFmt numFmtId="183" formatCode="d"/>
    <numFmt numFmtId="184" formatCode="m&quot;월&quot;"/>
  </numFmts>
  <fonts count="4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5084D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4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sz val="10"/>
      <color theme="1" tint="0.499984740745262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Verdana"/>
      <family val="2"/>
    </font>
    <font>
      <b/>
      <sz val="20"/>
      <color theme="1"/>
      <name val="맑은 고딕"/>
      <family val="3"/>
      <charset val="129"/>
      <scheme val="minor"/>
    </font>
    <font>
      <b/>
      <sz val="10"/>
      <color theme="4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8" tint="-0.249977111117893"/>
      <name val="맑은 고딕"/>
      <family val="3"/>
      <charset val="129"/>
      <scheme val="minor"/>
    </font>
    <font>
      <b/>
      <sz val="9"/>
      <color theme="1" tint="0.34998626667073579"/>
      <name val="맑은 고딕"/>
      <family val="3"/>
      <charset val="129"/>
      <scheme val="minor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theme="8" tint="-0.249977111117893"/>
      <name val="맑은 고딕"/>
      <family val="3"/>
      <charset val="129"/>
      <scheme val="minor"/>
    </font>
    <font>
      <b/>
      <sz val="10"/>
      <color theme="9"/>
      <name val="Verdana"/>
      <family val="2"/>
    </font>
    <font>
      <b/>
      <sz val="10"/>
      <color theme="9" tint="-0.249977111117893"/>
      <name val="Verdana"/>
      <family val="2"/>
    </font>
    <font>
      <b/>
      <sz val="10"/>
      <color theme="8" tint="0.39997558519241921"/>
      <name val="Verdana"/>
      <family val="2"/>
    </font>
    <font>
      <b/>
      <sz val="10"/>
      <color theme="8" tint="-0.249977111117893"/>
      <name val="Verdana"/>
      <family val="2"/>
    </font>
    <font>
      <b/>
      <sz val="10"/>
      <color theme="1" tint="0.499984740745262"/>
      <name val="Verdana"/>
      <family val="2"/>
    </font>
    <font>
      <b/>
      <sz val="10"/>
      <color theme="8" tint="-0.249977111117893"/>
      <name val="맑은 고딕"/>
      <family val="3"/>
      <charset val="129"/>
      <scheme val="minor"/>
    </font>
    <font>
      <b/>
      <sz val="9"/>
      <color rgb="FF647E36"/>
      <name val="맑은 고딕"/>
      <family val="3"/>
      <charset val="129"/>
      <scheme val="minor"/>
    </font>
    <font>
      <b/>
      <sz val="9"/>
      <color theme="8" tint="-0.249977111117893"/>
      <name val="Verdana"/>
      <family val="2"/>
    </font>
    <font>
      <b/>
      <sz val="9"/>
      <color theme="0"/>
      <name val="Verdana"/>
      <family val="2"/>
    </font>
    <font>
      <b/>
      <sz val="11"/>
      <color theme="1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12"/>
      <color theme="8" tint="-0.249977111117893"/>
      <name val="맑은 고딕"/>
      <family val="3"/>
      <charset val="129"/>
      <scheme val="minor"/>
    </font>
    <font>
      <b/>
      <sz val="9"/>
      <color theme="4" tint="-0.249977111117893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4" tint="-0.249977111117893"/>
      <name val="맑은 고딕"/>
      <family val="3"/>
      <charset val="129"/>
      <scheme val="minor"/>
    </font>
    <font>
      <b/>
      <sz val="9"/>
      <color rgb="FF305496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FC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rgb="FFE9F0DC"/>
        <bgColor indexed="64"/>
      </patternFill>
    </fill>
    <fill>
      <patternFill patternType="solid">
        <fgColor rgb="FFF3F5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05496"/>
        <bgColor indexed="64"/>
      </patternFill>
    </fill>
  </fills>
  <borders count="100">
    <border>
      <left/>
      <right/>
      <top/>
      <bottom/>
      <diagonal/>
    </border>
    <border>
      <left/>
      <right/>
      <top/>
      <bottom style="double">
        <color theme="0" tint="-0.249977111117893"/>
      </bottom>
      <diagonal/>
    </border>
    <border>
      <left/>
      <right style="thin">
        <color theme="8" tint="0.79998168889431442"/>
      </right>
      <top style="thin">
        <color theme="8" tint="-0.24994659260841701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-0.24994659260841701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-0.2499465926084170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-0.2499465926084170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-0.24994659260841701"/>
      </top>
      <bottom/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-0.24994659260841701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-0.24994659260841701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-0.24994659260841701"/>
      </top>
      <bottom style="thin">
        <color theme="0" tint="-0.1499679555650502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0" tint="-0.14996795556505021"/>
      </top>
      <bottom style="thin">
        <color theme="8" tint="-0.24994659260841701"/>
      </bottom>
      <diagonal/>
    </border>
    <border>
      <left style="thin">
        <color theme="8" tint="0.79998168889431442"/>
      </left>
      <right style="thin">
        <color theme="8" tint="-0.24994659260841701"/>
      </right>
      <top style="thin">
        <color theme="8" tint="-0.24994659260841701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-0.24994659260841701"/>
      </top>
      <bottom style="thin">
        <color theme="8" tint="0.79995117038483843"/>
      </bottom>
      <diagonal/>
    </border>
    <border>
      <left style="thin">
        <color theme="8" tint="0.79998168889431442"/>
      </left>
      <right/>
      <top style="thin">
        <color theme="8" tint="-0.24994659260841701"/>
      </top>
      <bottom style="thin">
        <color theme="8" tint="0.79995117038483843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5117038483843"/>
      </top>
      <bottom style="thin">
        <color theme="8" tint="-0.24994659260841701"/>
      </bottom>
      <diagonal/>
    </border>
    <border>
      <left style="thin">
        <color theme="8" tint="0.79998168889431442"/>
      </left>
      <right/>
      <top style="thin">
        <color theme="8" tint="0.79995117038483843"/>
      </top>
      <bottom style="thin">
        <color theme="8" tint="-0.2499465926084170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-0.24994659260841701"/>
      </top>
      <bottom style="medium">
        <color theme="8" tint="-0.24994659260841701"/>
      </bottom>
      <diagonal/>
    </border>
    <border>
      <left style="thin">
        <color theme="8" tint="0.79998168889431442"/>
      </left>
      <right/>
      <top style="thin">
        <color theme="8" tint="-0.24994659260841701"/>
      </top>
      <bottom style="medium">
        <color theme="8" tint="-0.24994659260841701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-0.24994659260841701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0.79998168889431442"/>
      </bottom>
      <diagonal/>
    </border>
    <border>
      <left/>
      <right/>
      <top style="thin">
        <color theme="8" tint="-0.24994659260841701"/>
      </top>
      <bottom style="thin">
        <color theme="8" tint="0.79998168889431442"/>
      </bottom>
      <diagonal/>
    </border>
    <border>
      <left style="thin">
        <color theme="8" tint="-0.24994659260841701"/>
      </left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/>
      <top style="thin">
        <color theme="8" tint="-0.24994659260841701"/>
      </top>
      <bottom style="thin">
        <color theme="0" tint="-0.14996795556505021"/>
      </bottom>
      <diagonal/>
    </border>
    <border>
      <left style="thin">
        <color theme="8" tint="0.79998168889431442"/>
      </left>
      <right/>
      <top style="thin">
        <color theme="0" tint="-0.14996795556505021"/>
      </top>
      <bottom style="thin">
        <color theme="8" tint="-0.24994659260841701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/>
      <top style="thin">
        <color theme="8" tint="0.79998168889431442"/>
      </top>
      <bottom/>
      <diagonal/>
    </border>
    <border>
      <left style="thin">
        <color theme="8" tint="-0.24994659260841701"/>
      </left>
      <right/>
      <top style="thin">
        <color theme="8" tint="0.79998168889431442"/>
      </top>
      <bottom/>
      <diagonal/>
    </border>
    <border>
      <left/>
      <right/>
      <top style="thin">
        <color theme="8" tint="0.79998168889431442"/>
      </top>
      <bottom/>
      <diagonal/>
    </border>
    <border>
      <left style="thin">
        <color theme="8" tint="0.39994506668294322"/>
      </left>
      <right/>
      <top style="thin">
        <color theme="8" tint="-0.24994659260841701"/>
      </top>
      <bottom style="thin">
        <color theme="0" tint="-0.14996795556505021"/>
      </bottom>
      <diagonal/>
    </border>
    <border>
      <left style="thin">
        <color theme="8" tint="0.39994506668294322"/>
      </left>
      <right/>
      <top style="thin">
        <color theme="0" tint="-0.14996795556505021"/>
      </top>
      <bottom style="thin">
        <color theme="8" tint="-0.24994659260841701"/>
      </bottom>
      <diagonal/>
    </border>
    <border>
      <left style="thin">
        <color theme="8" tint="0.79998168889431442"/>
      </left>
      <right style="thin">
        <color theme="8" tint="0.39994506668294322"/>
      </right>
      <top style="thin">
        <color theme="8" tint="-0.24994659260841701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3999450666829432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39994506668294322"/>
      </right>
      <top style="thin">
        <color theme="8" tint="0.79998168889431442"/>
      </top>
      <bottom/>
      <diagonal/>
    </border>
    <border>
      <left style="thin">
        <color theme="8" tint="0.79995117038483843"/>
      </left>
      <right style="thin">
        <color theme="8" tint="0.39994506668294322"/>
      </right>
      <top style="thin">
        <color theme="8" tint="-0.24994659260841701"/>
      </top>
      <bottom/>
      <diagonal/>
    </border>
    <border>
      <left/>
      <right style="thin">
        <color theme="8" tint="0.79995117038483843"/>
      </right>
      <top style="thin">
        <color theme="8" tint="-0.24994659260841701"/>
      </top>
      <bottom/>
      <diagonal/>
    </border>
    <border>
      <left style="thin">
        <color theme="8" tint="0.79995117038483843"/>
      </left>
      <right style="thin">
        <color theme="8" tint="0.39994506668294322"/>
      </right>
      <top/>
      <bottom style="thin">
        <color theme="8" tint="-0.24994659260841701"/>
      </bottom>
      <diagonal/>
    </border>
    <border>
      <left/>
      <right style="thin">
        <color theme="8" tint="0.79995117038483843"/>
      </right>
      <top/>
      <bottom style="thin">
        <color theme="8" tint="-0.24994659260841701"/>
      </bottom>
      <diagonal/>
    </border>
    <border>
      <left style="thin">
        <color theme="8" tint="0.39994506668294322"/>
      </left>
      <right style="thin">
        <color theme="8" tint="0.79998168889431442"/>
      </right>
      <top style="thin">
        <color theme="8" tint="-0.24994659260841701"/>
      </top>
      <bottom style="thin">
        <color theme="8" tint="0.79998168889431442"/>
      </bottom>
      <diagonal/>
    </border>
    <border>
      <left style="thin">
        <color theme="8" tint="0.3999450666829432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39994506668294322"/>
      </left>
      <right style="thin">
        <color theme="8" tint="0.79998168889431442"/>
      </right>
      <top style="thin">
        <color theme="8" tint="0.79998168889431442"/>
      </top>
      <bottom/>
      <diagonal/>
    </border>
    <border>
      <left/>
      <right/>
      <top style="medium">
        <color theme="8" tint="-0.24994659260841701"/>
      </top>
      <bottom style="thin">
        <color theme="4"/>
      </bottom>
      <diagonal/>
    </border>
    <border>
      <left/>
      <right style="thin">
        <color theme="8" tint="0.79998168889431442"/>
      </right>
      <top style="thin">
        <color theme="8" tint="-0.24994659260841701"/>
      </top>
      <bottom style="medium">
        <color theme="8" tint="-0.24994659260841701"/>
      </bottom>
      <diagonal/>
    </border>
    <border>
      <left style="thin">
        <color theme="8" tint="-0.24994659260841701"/>
      </left>
      <right style="thin">
        <color theme="8" tint="0.79998168889431442"/>
      </right>
      <top style="thin">
        <color theme="8" tint="0.79998168889431442"/>
      </top>
      <bottom style="thin">
        <color theme="8" tint="-0.24994659260841701"/>
      </bottom>
      <diagonal/>
    </border>
    <border>
      <left style="thin">
        <color theme="8" tint="0.79995117038483843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0.7999511703848384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/>
      <top/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-0.24994659260841701"/>
      </right>
      <top style="thin">
        <color theme="8" tint="0.79998168889431442"/>
      </top>
      <bottom/>
      <diagonal/>
    </border>
    <border>
      <left style="thin">
        <color theme="8" tint="-0.24994659260841701"/>
      </left>
      <right/>
      <top/>
      <bottom style="thin">
        <color theme="8" tint="0.79998168889431442"/>
      </bottom>
      <diagonal/>
    </border>
    <border>
      <left/>
      <right style="thin">
        <color theme="8" tint="0.79998168889431442"/>
      </right>
      <top style="medium">
        <color theme="8" tint="-0.24994659260841701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rgb="FFD9E1F2"/>
      </top>
      <bottom style="thin">
        <color rgb="FFD9E1F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rgb="FF8EA9DB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rgb="FF8EA9DB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rgb="FF8EA9DB"/>
      </bottom>
      <diagonal/>
    </border>
    <border>
      <left style="thin">
        <color theme="8" tint="0.79998168889431442"/>
      </left>
      <right style="thin">
        <color theme="8" tint="-0.24994659260841701"/>
      </right>
      <top style="thin">
        <color rgb="FF8EA9DB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-0.24994659260841701"/>
      </right>
      <top style="thin">
        <color theme="8" tint="0.79998168889431442"/>
      </top>
      <bottom style="thin">
        <color rgb="FF8EA9DB"/>
      </bottom>
      <diagonal/>
    </border>
    <border>
      <left/>
      <right/>
      <top/>
      <bottom style="medium">
        <color theme="8" tint="-0.2499465926084170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rgb="FFD9E1F2"/>
      </top>
      <bottom/>
      <diagonal/>
    </border>
    <border>
      <left/>
      <right style="thin">
        <color theme="8" tint="0.79998168889431442"/>
      </right>
      <top style="thin">
        <color rgb="FF8EA9DB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39994506668294322"/>
      </right>
      <top style="thin">
        <color rgb="FF8EA9DB"/>
      </top>
      <bottom style="thin">
        <color theme="8" tint="0.79998168889431442"/>
      </bottom>
      <diagonal/>
    </border>
    <border>
      <left style="thin">
        <color theme="8" tint="0.39994506668294322"/>
      </left>
      <right style="thin">
        <color theme="8" tint="0.79998168889431442"/>
      </right>
      <top style="thin">
        <color rgb="FF8EA9DB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39994506668294322"/>
      </right>
      <top style="thin">
        <color rgb="FF8EA9DB"/>
      </top>
      <bottom/>
      <diagonal/>
    </border>
    <border>
      <left style="thin">
        <color theme="8" tint="0.39994506668294322"/>
      </left>
      <right style="thin">
        <color theme="8" tint="0.79998168889431442"/>
      </right>
      <top style="thin">
        <color rgb="FF8EA9DB"/>
      </top>
      <bottom/>
      <diagonal/>
    </border>
    <border>
      <left/>
      <right style="thin">
        <color theme="8" tint="0.79998168889431442"/>
      </right>
      <top style="thin">
        <color rgb="FF8EA9DB"/>
      </top>
      <bottom/>
      <diagonal/>
    </border>
    <border>
      <left style="thin">
        <color theme="8" tint="0.79998168889431442"/>
      </left>
      <right/>
      <top style="thin">
        <color rgb="FF8EA9DB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rgb="FF8EA9DB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rgb="FF8EA9DB"/>
      </bottom>
      <diagonal/>
    </border>
    <border>
      <left style="thin">
        <color theme="8" tint="0.39994506668294322"/>
      </left>
      <right style="thin">
        <color theme="8" tint="0.79998168889431442"/>
      </right>
      <top style="thin">
        <color theme="8" tint="0.79998168889431442"/>
      </top>
      <bottom style="thin">
        <color rgb="FF8EA9DB"/>
      </bottom>
      <diagonal/>
    </border>
    <border>
      <left style="thin">
        <color theme="8" tint="0.79998168889431442"/>
      </left>
      <right style="thin">
        <color theme="8" tint="0.39994506668294322"/>
      </right>
      <top style="thin">
        <color theme="8" tint="0.79998168889431442"/>
      </top>
      <bottom style="thin">
        <color rgb="FF8EA9DB"/>
      </bottom>
      <diagonal/>
    </border>
    <border>
      <left style="thin">
        <color theme="8" tint="0.79998168889431442"/>
      </left>
      <right/>
      <top style="thin">
        <color rgb="FF8EA9DB"/>
      </top>
      <bottom/>
      <diagonal/>
    </border>
    <border>
      <left style="thin">
        <color theme="8" tint="0.79998168889431442"/>
      </left>
      <right/>
      <top style="medium">
        <color theme="8" tint="-0.24994659260841701"/>
      </top>
      <bottom style="thin">
        <color theme="8" tint="0.79998168889431442"/>
      </bottom>
      <diagonal/>
    </border>
    <border>
      <left style="thin">
        <color rgb="FFD9E1F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rgb="FFD9E1F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rgb="FFD9E1F2"/>
      </left>
      <right style="thin">
        <color theme="8" tint="0.79998168889431442"/>
      </right>
      <top style="thin">
        <color rgb="FF8EA9DB"/>
      </top>
      <bottom style="thin">
        <color theme="8" tint="0.79998168889431442"/>
      </bottom>
      <diagonal/>
    </border>
    <border>
      <left style="thin">
        <color rgb="FFD9E1F2"/>
      </left>
      <right style="thin">
        <color theme="8" tint="0.79998168889431442"/>
      </right>
      <top style="thin">
        <color theme="8" tint="0.79998168889431442"/>
      </top>
      <bottom style="thin">
        <color rgb="FF8EA9DB"/>
      </bottom>
      <diagonal/>
    </border>
    <border>
      <left style="thin">
        <color theme="8" tint="0.79998168889431442"/>
      </left>
      <right style="thin">
        <color rgb="FF8EA9DB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rgb="FF8EA9DB"/>
      </right>
      <top style="thin">
        <color rgb="FFD9E1F2"/>
      </top>
      <bottom/>
      <diagonal/>
    </border>
    <border>
      <left style="thin">
        <color theme="8" tint="0.79998168889431442"/>
      </left>
      <right style="thin">
        <color rgb="FF8EA9DB"/>
      </right>
      <top/>
      <bottom/>
      <diagonal/>
    </border>
    <border>
      <left style="thin">
        <color theme="8" tint="0.79998168889431442"/>
      </left>
      <right style="thin">
        <color rgb="FF8EA9DB"/>
      </right>
      <top style="thin">
        <color rgb="FFD9E1F2"/>
      </top>
      <bottom style="thin">
        <color rgb="FFD9E1F2"/>
      </bottom>
      <diagonal/>
    </border>
    <border>
      <left style="thin">
        <color theme="8" tint="0.79998168889431442"/>
      </left>
      <right style="thin">
        <color rgb="FF8EA9DB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rgb="FF8EA9DB"/>
      </right>
      <top style="thin">
        <color rgb="FF8EA9DB"/>
      </top>
      <bottom/>
      <diagonal/>
    </border>
    <border>
      <left style="thin">
        <color theme="8" tint="0.79998168889431442"/>
      </left>
      <right style="thin">
        <color rgb="FF8EA9DB"/>
      </right>
      <top/>
      <bottom style="thin">
        <color rgb="FFD9E1F2"/>
      </bottom>
      <diagonal/>
    </border>
    <border>
      <left style="thin">
        <color theme="8" tint="0.79998168889431442"/>
      </left>
      <right style="thin">
        <color rgb="FF8EA9DB"/>
      </right>
      <top style="thin">
        <color rgb="FFD9E1F2"/>
      </top>
      <bottom style="thin">
        <color rgb="FF8EA9DB"/>
      </bottom>
      <diagonal/>
    </border>
    <border>
      <left/>
      <right style="thin">
        <color rgb="FF8EA9DB"/>
      </right>
      <top/>
      <bottom style="medium">
        <color theme="8" tint="-0.24994659260841701"/>
      </bottom>
      <diagonal/>
    </border>
    <border>
      <left/>
      <right style="thin">
        <color theme="8" tint="0.79998168889431442"/>
      </right>
      <top style="thin">
        <color theme="8" tint="-0.24994659260841701"/>
      </top>
      <bottom style="thin">
        <color theme="0" tint="-0.14996795556505021"/>
      </bottom>
      <diagonal/>
    </border>
    <border>
      <left/>
      <right style="thin">
        <color theme="8" tint="0.79998168889431442"/>
      </right>
      <top style="thin">
        <color theme="0" tint="-0.14996795556505021"/>
      </top>
      <bottom style="thin">
        <color theme="8" tint="-0.24994659260841701"/>
      </bottom>
      <diagonal/>
    </border>
    <border>
      <left/>
      <right style="thin">
        <color rgb="FF8EA9DB"/>
      </right>
      <top/>
      <bottom/>
      <diagonal/>
    </border>
    <border>
      <left style="thin">
        <color rgb="FF8EA9DB"/>
      </left>
      <right style="thin">
        <color rgb="FF8EA9DB"/>
      </right>
      <top style="thin">
        <color theme="8" tint="-0.24994659260841701"/>
      </top>
      <bottom style="thin">
        <color theme="0" tint="-0.14996795556505021"/>
      </bottom>
      <diagonal/>
    </border>
    <border>
      <left style="thin">
        <color rgb="FF8EA9DB"/>
      </left>
      <right style="thin">
        <color rgb="FF8EA9DB"/>
      </right>
      <top style="thin">
        <color theme="0" tint="-0.14996795556505021"/>
      </top>
      <bottom style="thin">
        <color theme="8" tint="-0.24994659260841701"/>
      </bottom>
      <diagonal/>
    </border>
    <border>
      <left/>
      <right style="thin">
        <color rgb="FF8EA9DB"/>
      </right>
      <top style="thin">
        <color theme="8" tint="-0.24994659260841701"/>
      </top>
      <bottom style="thin">
        <color theme="8" tint="0.79998168889431442"/>
      </bottom>
      <diagonal/>
    </border>
    <border>
      <left style="thin">
        <color rgb="FFD9E1F2"/>
      </left>
      <right/>
      <top style="thin">
        <color theme="8" tint="-0.24994659260841701"/>
      </top>
      <bottom style="thin">
        <color theme="8" tint="0.79998168889431442"/>
      </bottom>
      <diagonal/>
    </border>
    <border>
      <left style="thin">
        <color rgb="FFD9E1F2"/>
      </left>
      <right/>
      <top style="thin">
        <color rgb="FF8EA9DB"/>
      </top>
      <bottom style="thin">
        <color theme="8" tint="0.79998168889431442"/>
      </bottom>
      <diagonal/>
    </border>
    <border>
      <left/>
      <right style="thin">
        <color rgb="FF8EA9DB"/>
      </right>
      <top style="thin">
        <color rgb="FF8EA9DB"/>
      </top>
      <bottom style="thin">
        <color theme="8" tint="0.79998168889431442"/>
      </bottom>
      <diagonal/>
    </border>
    <border>
      <left style="thin">
        <color rgb="FFD9E1F2"/>
      </left>
      <right/>
      <top style="thin">
        <color rgb="FF8EA9DB"/>
      </top>
      <bottom/>
      <diagonal/>
    </border>
    <border>
      <left style="thin">
        <color theme="8" tint="0.79998168889431442"/>
      </left>
      <right style="thin">
        <color rgb="FF8EA9DB"/>
      </right>
      <top/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D9E1F2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2" fillId="0" borderId="0" xfId="0" applyFont="1" applyAlignment="1">
      <alignment horizontal="left" vertical="center" indent="10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7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178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23" fillId="0" borderId="0" xfId="0" applyFont="1" applyAlignment="1">
      <alignment horizontal="center" vertical="center"/>
    </xf>
    <xf numFmtId="9" fontId="23" fillId="0" borderId="0" xfId="0" applyNumberFormat="1" applyFont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177" fontId="18" fillId="4" borderId="14" xfId="0" applyNumberFormat="1" applyFont="1" applyFill="1" applyBorder="1" applyAlignment="1">
      <alignment horizontal="center" vertical="center"/>
    </xf>
    <xf numFmtId="0" fontId="19" fillId="6" borderId="14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5" fillId="0" borderId="16" xfId="1" applyNumberFormat="1" applyFont="1" applyFill="1" applyBorder="1" applyAlignment="1">
      <alignment horizontal="center" vertical="center"/>
    </xf>
    <xf numFmtId="0" fontId="26" fillId="0" borderId="16" xfId="1" applyNumberFormat="1" applyFont="1" applyFill="1" applyBorder="1" applyAlignment="1">
      <alignment horizontal="center" vertical="center"/>
    </xf>
    <xf numFmtId="9" fontId="15" fillId="0" borderId="16" xfId="0" applyNumberFormat="1" applyFont="1" applyBorder="1" applyAlignment="1">
      <alignment horizontal="center" vertical="center"/>
    </xf>
    <xf numFmtId="177" fontId="31" fillId="7" borderId="14" xfId="0" applyNumberFormat="1" applyFont="1" applyFill="1" applyBorder="1" applyAlignment="1">
      <alignment horizontal="center" vertical="center"/>
    </xf>
    <xf numFmtId="14" fontId="23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9" fillId="8" borderId="14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>
      <alignment vertical="center"/>
    </xf>
    <xf numFmtId="176" fontId="0" fillId="0" borderId="45" xfId="0" applyNumberFormat="1" applyBorder="1">
      <alignment vertical="center"/>
    </xf>
    <xf numFmtId="177" fontId="7" fillId="0" borderId="45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14" fontId="21" fillId="0" borderId="13" xfId="0" applyNumberFormat="1" applyFont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0" fontId="21" fillId="0" borderId="37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184" fontId="12" fillId="0" borderId="22" xfId="0" applyNumberFormat="1" applyFont="1" applyFill="1" applyBorder="1">
      <alignment vertical="center"/>
    </xf>
    <xf numFmtId="184" fontId="12" fillId="0" borderId="23" xfId="0" applyNumberFormat="1" applyFont="1" applyFill="1" applyBorder="1">
      <alignment vertical="center"/>
    </xf>
    <xf numFmtId="182" fontId="12" fillId="0" borderId="23" xfId="0" applyNumberFormat="1" applyFont="1" applyFill="1" applyBorder="1">
      <alignment vertical="center"/>
    </xf>
    <xf numFmtId="182" fontId="12" fillId="0" borderId="23" xfId="0" applyNumberFormat="1" applyFont="1" applyFill="1" applyBorder="1" applyAlignment="1">
      <alignment vertical="center"/>
    </xf>
    <xf numFmtId="0" fontId="12" fillId="0" borderId="42" xfId="0" applyNumberFormat="1" applyFont="1" applyBorder="1" applyAlignment="1">
      <alignment horizontal="center" vertical="center"/>
    </xf>
    <xf numFmtId="9" fontId="22" fillId="0" borderId="35" xfId="1" applyFont="1" applyBorder="1" applyAlignment="1">
      <alignment horizontal="center" vertical="center"/>
    </xf>
    <xf numFmtId="0" fontId="12" fillId="0" borderId="43" xfId="0" applyNumberFormat="1" applyFont="1" applyBorder="1" applyAlignment="1">
      <alignment horizontal="center" vertical="center"/>
    </xf>
    <xf numFmtId="9" fontId="22" fillId="0" borderId="36" xfId="1" applyFont="1" applyBorder="1" applyAlignment="1">
      <alignment horizontal="center" vertical="center"/>
    </xf>
    <xf numFmtId="0" fontId="12" fillId="0" borderId="44" xfId="0" applyNumberFormat="1" applyFont="1" applyBorder="1" applyAlignment="1">
      <alignment horizontal="center" vertical="center"/>
    </xf>
    <xf numFmtId="9" fontId="22" fillId="0" borderId="37" xfId="1" applyFont="1" applyBorder="1" applyAlignment="1">
      <alignment horizontal="center" vertical="center"/>
    </xf>
    <xf numFmtId="0" fontId="36" fillId="0" borderId="44" xfId="0" applyFont="1" applyBorder="1" applyAlignment="1">
      <alignment horizontal="center" vertical="center"/>
    </xf>
    <xf numFmtId="9" fontId="15" fillId="0" borderId="37" xfId="1" applyFont="1" applyBorder="1" applyAlignment="1">
      <alignment horizontal="center" vertical="center"/>
    </xf>
    <xf numFmtId="0" fontId="34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23" fillId="0" borderId="30" xfId="0" applyNumberFormat="1" applyFont="1" applyFill="1" applyBorder="1" applyAlignment="1">
      <alignment horizontal="center" vertical="center"/>
    </xf>
    <xf numFmtId="9" fontId="23" fillId="0" borderId="28" xfId="1" applyNumberFormat="1" applyFont="1" applyBorder="1" applyAlignment="1">
      <alignment horizontal="center" vertical="center"/>
    </xf>
    <xf numFmtId="178" fontId="35" fillId="0" borderId="0" xfId="0" applyNumberFormat="1" applyFont="1" applyAlignment="1">
      <alignment horizontal="center" vertical="center"/>
    </xf>
    <xf numFmtId="183" fontId="21" fillId="0" borderId="5" xfId="0" applyNumberFormat="1" applyFont="1" applyBorder="1" applyAlignment="1">
      <alignment horizontal="center" vertical="center"/>
    </xf>
    <xf numFmtId="183" fontId="21" fillId="0" borderId="20" xfId="0" applyNumberFormat="1" applyFont="1" applyBorder="1" applyAlignment="1">
      <alignment horizontal="center" vertical="center"/>
    </xf>
    <xf numFmtId="183" fontId="21" fillId="0" borderId="47" xfId="0" applyNumberFormat="1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23" fillId="0" borderId="13" xfId="0" applyNumberFormat="1" applyFont="1" applyFill="1" applyBorder="1" applyAlignment="1">
      <alignment horizontal="center" vertical="center"/>
    </xf>
    <xf numFmtId="9" fontId="21" fillId="0" borderId="2" xfId="1" applyNumberFormat="1" applyFont="1" applyBorder="1" applyAlignment="1">
      <alignment horizontal="center" vertical="center"/>
    </xf>
    <xf numFmtId="9" fontId="21" fillId="0" borderId="8" xfId="1" applyNumberFormat="1" applyFont="1" applyBorder="1" applyAlignment="1">
      <alignment horizontal="center" vertical="center"/>
    </xf>
    <xf numFmtId="9" fontId="21" fillId="0" borderId="28" xfId="1" applyNumberFormat="1" applyFont="1" applyBorder="1" applyAlignment="1">
      <alignment horizontal="center" vertical="center"/>
    </xf>
    <xf numFmtId="9" fontId="23" fillId="0" borderId="29" xfId="1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9" xfId="0" applyNumberFormat="1" applyFont="1" applyFill="1" applyBorder="1" applyAlignment="1">
      <alignment horizontal="center" vertical="center"/>
    </xf>
    <xf numFmtId="0" fontId="32" fillId="0" borderId="53" xfId="0" applyFont="1" applyBorder="1" applyAlignment="1">
      <alignment horizontal="center" vertical="center"/>
    </xf>
    <xf numFmtId="0" fontId="37" fillId="0" borderId="31" xfId="0" applyFont="1" applyBorder="1">
      <alignment vertical="center"/>
    </xf>
    <xf numFmtId="0" fontId="37" fillId="0" borderId="32" xfId="0" applyFont="1" applyBorder="1">
      <alignment vertical="center"/>
    </xf>
    <xf numFmtId="178" fontId="37" fillId="0" borderId="52" xfId="0" applyNumberFormat="1" applyFont="1" applyBorder="1" applyAlignment="1">
      <alignment horizontal="center" vertical="center"/>
    </xf>
    <xf numFmtId="178" fontId="37" fillId="0" borderId="50" xfId="0" applyNumberFormat="1" applyFont="1" applyBorder="1" applyAlignment="1">
      <alignment horizontal="center" vertical="center"/>
    </xf>
    <xf numFmtId="178" fontId="37" fillId="0" borderId="24" xfId="0" applyNumberFormat="1" applyFont="1" applyBorder="1" applyAlignment="1">
      <alignment horizontal="center" vertical="center"/>
    </xf>
    <xf numFmtId="178" fontId="37" fillId="0" borderId="25" xfId="0" applyNumberFormat="1" applyFont="1" applyBorder="1" applyAlignment="1">
      <alignment horizontal="center" vertical="center"/>
    </xf>
    <xf numFmtId="0" fontId="37" fillId="0" borderId="25" xfId="0" applyFont="1" applyBorder="1">
      <alignment vertical="center"/>
    </xf>
    <xf numFmtId="178" fontId="37" fillId="0" borderId="31" xfId="0" applyNumberFormat="1" applyFont="1" applyBorder="1" applyAlignment="1">
      <alignment horizontal="center" vertical="center"/>
    </xf>
    <xf numFmtId="178" fontId="37" fillId="0" borderId="32" xfId="0" applyNumberFormat="1" applyFont="1" applyBorder="1" applyAlignment="1">
      <alignment horizontal="center" vertical="center"/>
    </xf>
    <xf numFmtId="0" fontId="37" fillId="0" borderId="0" xfId="0" applyFont="1">
      <alignment vertical="center"/>
    </xf>
    <xf numFmtId="14" fontId="21" fillId="0" borderId="54" xfId="0" applyNumberFormat="1" applyFont="1" applyBorder="1" applyAlignment="1">
      <alignment horizontal="center" vertical="center"/>
    </xf>
    <xf numFmtId="14" fontId="21" fillId="0" borderId="55" xfId="0" applyNumberFormat="1" applyFont="1" applyBorder="1" applyAlignment="1">
      <alignment horizontal="center" vertical="center"/>
    </xf>
    <xf numFmtId="14" fontId="23" fillId="0" borderId="56" xfId="0" applyNumberFormat="1" applyFont="1" applyBorder="1" applyAlignment="1">
      <alignment horizontal="center" vertical="center"/>
    </xf>
    <xf numFmtId="14" fontId="23" fillId="0" borderId="55" xfId="0" applyNumberFormat="1" applyFont="1" applyBorder="1" applyAlignment="1">
      <alignment horizontal="center" vertical="center"/>
    </xf>
    <xf numFmtId="14" fontId="23" fillId="0" borderId="13" xfId="0" applyNumberFormat="1" applyFont="1" applyBorder="1" applyAlignment="1">
      <alignment horizontal="center" vertical="center"/>
    </xf>
    <xf numFmtId="14" fontId="21" fillId="0" borderId="57" xfId="0" applyNumberFormat="1" applyFont="1" applyBorder="1" applyAlignment="1">
      <alignment horizontal="center" vertical="center"/>
    </xf>
    <xf numFmtId="0" fontId="23" fillId="0" borderId="21" xfId="0" applyNumberFormat="1" applyFont="1" applyFill="1" applyBorder="1" applyAlignment="1">
      <alignment horizontal="center" vertical="center"/>
    </xf>
    <xf numFmtId="0" fontId="36" fillId="0" borderId="43" xfId="0" applyFont="1" applyBorder="1" applyAlignment="1">
      <alignment horizontal="center" vertical="center"/>
    </xf>
    <xf numFmtId="9" fontId="15" fillId="0" borderId="36" xfId="1" applyFont="1" applyBorder="1" applyAlignment="1">
      <alignment horizontal="center" vertical="center"/>
    </xf>
    <xf numFmtId="9" fontId="23" fillId="0" borderId="8" xfId="1" applyNumberFormat="1" applyFont="1" applyBorder="1" applyAlignment="1">
      <alignment horizontal="center" vertical="center"/>
    </xf>
    <xf numFmtId="0" fontId="37" fillId="0" borderId="24" xfId="0" applyFont="1" applyBorder="1">
      <alignment vertical="center"/>
    </xf>
    <xf numFmtId="0" fontId="11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179" fontId="28" fillId="0" borderId="46" xfId="0" applyNumberFormat="1" applyFont="1" applyFill="1" applyBorder="1" applyAlignment="1">
      <alignment horizontal="center" vertical="center"/>
    </xf>
    <xf numFmtId="180" fontId="28" fillId="0" borderId="18" xfId="0" applyNumberFormat="1" applyFont="1" applyFill="1" applyBorder="1" applyAlignment="1">
      <alignment horizontal="center" vertical="center"/>
    </xf>
    <xf numFmtId="0" fontId="11" fillId="0" borderId="12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51" xfId="0" applyFont="1" applyBorder="1">
      <alignment vertical="center"/>
    </xf>
    <xf numFmtId="0" fontId="11" fillId="0" borderId="58" xfId="0" applyFont="1" applyBorder="1">
      <alignment vertical="center"/>
    </xf>
    <xf numFmtId="0" fontId="40" fillId="0" borderId="9" xfId="0" applyFont="1" applyBorder="1">
      <alignment vertical="center"/>
    </xf>
    <xf numFmtId="0" fontId="40" fillId="0" borderId="51" xfId="0" applyFont="1" applyBorder="1">
      <alignment vertical="center"/>
    </xf>
    <xf numFmtId="0" fontId="40" fillId="0" borderId="58" xfId="0" applyFont="1" applyBorder="1">
      <alignment vertical="center"/>
    </xf>
    <xf numFmtId="0" fontId="14" fillId="0" borderId="58" xfId="0" applyFont="1" applyBorder="1">
      <alignment vertical="center"/>
    </xf>
    <xf numFmtId="0" fontId="14" fillId="0" borderId="9" xfId="0" applyFont="1" applyBorder="1">
      <alignment vertical="center"/>
    </xf>
    <xf numFmtId="0" fontId="14" fillId="0" borderId="51" xfId="0" applyFont="1" applyBorder="1">
      <alignment vertical="center"/>
    </xf>
    <xf numFmtId="0" fontId="14" fillId="0" borderId="59" xfId="0" applyFont="1" applyBorder="1">
      <alignment vertical="center"/>
    </xf>
    <xf numFmtId="0" fontId="42" fillId="0" borderId="0" xfId="0" applyFont="1" applyAlignment="1">
      <alignment horizontal="left" vertical="center"/>
    </xf>
    <xf numFmtId="14" fontId="21" fillId="0" borderId="61" xfId="0" applyNumberFormat="1" applyFont="1" applyBorder="1" applyAlignment="1">
      <alignment horizontal="center" vertical="center"/>
    </xf>
    <xf numFmtId="0" fontId="32" fillId="0" borderId="62" xfId="0" applyFont="1" applyBorder="1" applyAlignment="1">
      <alignment horizontal="center" vertical="center"/>
    </xf>
    <xf numFmtId="0" fontId="21" fillId="0" borderId="55" xfId="0" applyFont="1" applyFill="1" applyBorder="1" applyAlignment="1">
      <alignment horizontal="center" vertical="center"/>
    </xf>
    <xf numFmtId="0" fontId="21" fillId="0" borderId="63" xfId="0" applyFont="1" applyFill="1" applyBorder="1" applyAlignment="1">
      <alignment horizontal="center" vertical="center"/>
    </xf>
    <xf numFmtId="0" fontId="12" fillId="0" borderId="64" xfId="0" applyNumberFormat="1" applyFont="1" applyBorder="1" applyAlignment="1">
      <alignment horizontal="center" vertical="center"/>
    </xf>
    <xf numFmtId="9" fontId="22" fillId="0" borderId="63" xfId="1" applyFont="1" applyBorder="1" applyAlignment="1">
      <alignment horizontal="center" vertical="center"/>
    </xf>
    <xf numFmtId="9" fontId="21" fillId="0" borderId="62" xfId="1" applyNumberFormat="1" applyFont="1" applyBorder="1" applyAlignment="1">
      <alignment horizontal="center" vertical="center"/>
    </xf>
    <xf numFmtId="0" fontId="21" fillId="0" borderId="56" xfId="0" applyFont="1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2" fillId="0" borderId="66" xfId="0" applyNumberFormat="1" applyFont="1" applyBorder="1" applyAlignment="1">
      <alignment horizontal="center" vertical="center"/>
    </xf>
    <xf numFmtId="9" fontId="22" fillId="0" borderId="65" xfId="1" applyFont="1" applyBorder="1" applyAlignment="1">
      <alignment horizontal="center" vertical="center"/>
    </xf>
    <xf numFmtId="9" fontId="21" fillId="0" borderId="67" xfId="1" applyNumberFormat="1" applyFont="1" applyBorder="1" applyAlignment="1">
      <alignment horizontal="center" vertical="center"/>
    </xf>
    <xf numFmtId="0" fontId="23" fillId="0" borderId="55" xfId="0" applyNumberFormat="1" applyFont="1" applyFill="1" applyBorder="1" applyAlignment="1">
      <alignment horizontal="center" vertical="center"/>
    </xf>
    <xf numFmtId="0" fontId="23" fillId="0" borderId="68" xfId="0" applyNumberFormat="1" applyFont="1" applyFill="1" applyBorder="1" applyAlignment="1">
      <alignment horizontal="center" vertical="center"/>
    </xf>
    <xf numFmtId="0" fontId="36" fillId="0" borderId="64" xfId="0" applyFont="1" applyBorder="1" applyAlignment="1">
      <alignment horizontal="center" vertical="center"/>
    </xf>
    <xf numFmtId="9" fontId="15" fillId="0" borderId="63" xfId="1" applyFont="1" applyBorder="1" applyAlignment="1">
      <alignment horizontal="center" vertical="center"/>
    </xf>
    <xf numFmtId="9" fontId="23" fillId="0" borderId="62" xfId="1" applyNumberFormat="1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0" fontId="23" fillId="0" borderId="57" xfId="0" applyNumberFormat="1" applyFont="1" applyFill="1" applyBorder="1" applyAlignment="1">
      <alignment horizontal="center" vertical="center"/>
    </xf>
    <xf numFmtId="0" fontId="23" fillId="0" borderId="70" xfId="0" applyNumberFormat="1" applyFont="1" applyFill="1" applyBorder="1" applyAlignment="1">
      <alignment horizontal="center" vertical="center"/>
    </xf>
    <xf numFmtId="0" fontId="36" fillId="0" borderId="71" xfId="0" applyFont="1" applyBorder="1" applyAlignment="1">
      <alignment horizontal="center" vertical="center"/>
    </xf>
    <xf numFmtId="9" fontId="15" fillId="0" borderId="72" xfId="1" applyFont="1" applyBorder="1" applyAlignment="1">
      <alignment horizontal="center" vertical="center"/>
    </xf>
    <xf numFmtId="9" fontId="23" fillId="0" borderId="69" xfId="1" applyNumberFormat="1" applyFont="1" applyBorder="1" applyAlignment="1">
      <alignment horizontal="center" vertical="center"/>
    </xf>
    <xf numFmtId="0" fontId="23" fillId="0" borderId="56" xfId="0" applyNumberFormat="1" applyFont="1" applyFill="1" applyBorder="1" applyAlignment="1">
      <alignment horizontal="center" vertical="center"/>
    </xf>
    <xf numFmtId="0" fontId="23" fillId="0" borderId="73" xfId="0" applyNumberFormat="1" applyFont="1" applyFill="1" applyBorder="1" applyAlignment="1">
      <alignment horizontal="center" vertical="center"/>
    </xf>
    <xf numFmtId="0" fontId="36" fillId="0" borderId="66" xfId="0" applyFont="1" applyBorder="1" applyAlignment="1">
      <alignment horizontal="center" vertical="center"/>
    </xf>
    <xf numFmtId="9" fontId="15" fillId="0" borderId="65" xfId="1" applyFont="1" applyBorder="1" applyAlignment="1">
      <alignment horizontal="center" vertical="center"/>
    </xf>
    <xf numFmtId="9" fontId="23" fillId="0" borderId="67" xfId="1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11" fillId="0" borderId="75" xfId="0" applyFont="1" applyBorder="1" applyAlignment="1">
      <alignment horizontal="left" vertical="center"/>
    </xf>
    <xf numFmtId="0" fontId="11" fillId="0" borderId="76" xfId="0" applyFont="1" applyBorder="1" applyAlignment="1">
      <alignment horizontal="left" vertical="center"/>
    </xf>
    <xf numFmtId="0" fontId="14" fillId="0" borderId="76" xfId="0" applyFont="1" applyBorder="1" applyAlignment="1">
      <alignment horizontal="left" vertical="center"/>
    </xf>
    <xf numFmtId="0" fontId="14" fillId="0" borderId="75" xfId="0" applyFont="1" applyBorder="1" applyAlignment="1">
      <alignment horizontal="left" vertical="center"/>
    </xf>
    <xf numFmtId="0" fontId="14" fillId="0" borderId="78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4" fillId="9" borderId="79" xfId="0" applyFont="1" applyFill="1" applyBorder="1" applyAlignment="1">
      <alignment horizontal="left" vertical="center"/>
    </xf>
    <xf numFmtId="0" fontId="14" fillId="9" borderId="80" xfId="0" applyFont="1" applyFill="1" applyBorder="1" applyAlignment="1">
      <alignment horizontal="left" vertical="center"/>
    </xf>
    <xf numFmtId="0" fontId="14" fillId="9" borderId="81" xfId="0" applyFont="1" applyFill="1" applyBorder="1" applyAlignment="1">
      <alignment horizontal="left" vertical="center"/>
    </xf>
    <xf numFmtId="0" fontId="14" fillId="9" borderId="82" xfId="0" applyFont="1" applyFill="1" applyBorder="1" applyAlignment="1">
      <alignment horizontal="left" vertical="center"/>
    </xf>
    <xf numFmtId="0" fontId="11" fillId="0" borderId="79" xfId="0" applyFont="1" applyBorder="1" applyAlignment="1">
      <alignment horizontal="left" vertical="center"/>
    </xf>
    <xf numFmtId="0" fontId="11" fillId="0" borderId="83" xfId="0" applyFont="1" applyBorder="1" applyAlignment="1">
      <alignment horizontal="left" vertical="center"/>
    </xf>
    <xf numFmtId="0" fontId="14" fillId="8" borderId="84" xfId="0" applyFont="1" applyFill="1" applyBorder="1" applyAlignment="1">
      <alignment horizontal="left" vertical="center"/>
    </xf>
    <xf numFmtId="0" fontId="14" fillId="9" borderId="85" xfId="0" applyFont="1" applyFill="1" applyBorder="1" applyAlignment="1">
      <alignment horizontal="left" vertical="center"/>
    </xf>
    <xf numFmtId="0" fontId="14" fillId="9" borderId="86" xfId="0" applyFont="1" applyFill="1" applyBorder="1" applyAlignment="1">
      <alignment horizontal="left" vertical="center"/>
    </xf>
    <xf numFmtId="0" fontId="11" fillId="8" borderId="93" xfId="0" applyFont="1" applyFill="1" applyBorder="1" applyAlignment="1">
      <alignment horizontal="left" vertical="center"/>
    </xf>
    <xf numFmtId="0" fontId="11" fillId="8" borderId="96" xfId="0" applyFont="1" applyFill="1" applyBorder="1" applyAlignment="1">
      <alignment horizontal="left" vertical="center"/>
    </xf>
    <xf numFmtId="0" fontId="11" fillId="0" borderId="81" xfId="0" applyFont="1" applyBorder="1" applyAlignment="1">
      <alignment horizontal="left" vertical="center"/>
    </xf>
    <xf numFmtId="0" fontId="14" fillId="9" borderId="98" xfId="0" applyFont="1" applyFill="1" applyBorder="1" applyAlignment="1">
      <alignment horizontal="left" vertical="center"/>
    </xf>
    <xf numFmtId="0" fontId="11" fillId="8" borderId="99" xfId="0" applyFont="1" applyFill="1" applyBorder="1" applyAlignment="1">
      <alignment horizontal="left" vertical="center"/>
    </xf>
    <xf numFmtId="0" fontId="14" fillId="8" borderId="99" xfId="0" applyFont="1" applyFill="1" applyBorder="1" applyAlignment="1">
      <alignment horizontal="left" vertical="center"/>
    </xf>
    <xf numFmtId="14" fontId="43" fillId="0" borderId="74" xfId="0" applyNumberFormat="1" applyFont="1" applyBorder="1" applyAlignment="1">
      <alignment horizontal="center" vertical="center"/>
    </xf>
    <xf numFmtId="0" fontId="43" fillId="0" borderId="68" xfId="0" applyFont="1" applyBorder="1" applyAlignment="1">
      <alignment horizontal="center" vertical="center"/>
    </xf>
    <xf numFmtId="0" fontId="43" fillId="8" borderId="77" xfId="0" applyFont="1" applyFill="1" applyBorder="1" applyAlignment="1">
      <alignment horizontal="left" vertical="center"/>
    </xf>
    <xf numFmtId="0" fontId="43" fillId="8" borderId="95" xfId="0" applyFont="1" applyFill="1" applyBorder="1" applyAlignment="1">
      <alignment horizontal="left" vertical="center"/>
    </xf>
    <xf numFmtId="0" fontId="43" fillId="8" borderId="97" xfId="0" applyFont="1" applyFill="1" applyBorder="1" applyAlignment="1">
      <alignment horizontal="left" vertical="center"/>
    </xf>
    <xf numFmtId="0" fontId="43" fillId="8" borderId="94" xfId="0" applyFont="1" applyFill="1" applyBorder="1" applyAlignment="1">
      <alignment horizontal="left" vertical="center"/>
    </xf>
    <xf numFmtId="182" fontId="12" fillId="0" borderId="23" xfId="0" applyNumberFormat="1" applyFont="1" applyFill="1" applyBorder="1" applyAlignment="1">
      <alignment horizontal="center" vertical="center"/>
    </xf>
    <xf numFmtId="0" fontId="33" fillId="5" borderId="0" xfId="0" applyFont="1" applyFill="1" applyBorder="1" applyAlignment="1">
      <alignment horizontal="center" vertical="center"/>
    </xf>
    <xf numFmtId="0" fontId="33" fillId="5" borderId="90" xfId="0" applyFont="1" applyFill="1" applyBorder="1" applyAlignment="1">
      <alignment horizontal="center" vertical="center"/>
    </xf>
    <xf numFmtId="0" fontId="33" fillId="5" borderId="60" xfId="0" applyFont="1" applyFill="1" applyBorder="1" applyAlignment="1">
      <alignment horizontal="center" vertical="center"/>
    </xf>
    <xf numFmtId="0" fontId="33" fillId="5" borderId="87" xfId="0" applyFont="1" applyFill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33" fillId="5" borderId="2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14" fontId="32" fillId="8" borderId="14" xfId="0" applyNumberFormat="1" applyFont="1" applyFill="1" applyBorder="1" applyAlignment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4" fillId="8" borderId="11" xfId="0" applyFont="1" applyFill="1" applyBorder="1" applyAlignment="1">
      <alignment horizontal="center" vertical="center"/>
    </xf>
    <xf numFmtId="177" fontId="24" fillId="8" borderId="33" xfId="0" applyNumberFormat="1" applyFont="1" applyFill="1" applyBorder="1" applyAlignment="1">
      <alignment horizontal="center" vertical="center"/>
    </xf>
    <xf numFmtId="177" fontId="24" fillId="8" borderId="34" xfId="0" applyNumberFormat="1" applyFont="1" applyFill="1" applyBorder="1" applyAlignment="1">
      <alignment horizontal="center" vertical="center"/>
    </xf>
    <xf numFmtId="177" fontId="24" fillId="8" borderId="38" xfId="0" applyNumberFormat="1" applyFont="1" applyFill="1" applyBorder="1" applyAlignment="1">
      <alignment horizontal="center" vertical="center" wrapText="1"/>
    </xf>
    <xf numFmtId="177" fontId="24" fillId="8" borderId="40" xfId="0" applyNumberFormat="1" applyFont="1" applyFill="1" applyBorder="1" applyAlignment="1">
      <alignment horizontal="center" vertical="center"/>
    </xf>
    <xf numFmtId="0" fontId="24" fillId="8" borderId="48" xfId="0" applyFont="1" applyFill="1" applyBorder="1" applyAlignment="1">
      <alignment horizontal="center" vertical="center"/>
    </xf>
    <xf numFmtId="0" fontId="24" fillId="8" borderId="49" xfId="0" applyFont="1" applyFill="1" applyBorder="1" applyAlignment="1">
      <alignment horizontal="center" vertical="center"/>
    </xf>
    <xf numFmtId="181" fontId="23" fillId="2" borderId="16" xfId="0" applyNumberFormat="1" applyFont="1" applyFill="1" applyBorder="1" applyAlignment="1">
      <alignment horizontal="center" vertical="center"/>
    </xf>
    <xf numFmtId="0" fontId="18" fillId="10" borderId="88" xfId="0" applyFont="1" applyFill="1" applyBorder="1" applyAlignment="1">
      <alignment horizontal="center" vertical="center"/>
    </xf>
    <xf numFmtId="0" fontId="18" fillId="10" borderId="89" xfId="0" applyFont="1" applyFill="1" applyBorder="1" applyAlignment="1">
      <alignment horizontal="center" vertical="center"/>
    </xf>
    <xf numFmtId="0" fontId="18" fillId="10" borderId="91" xfId="0" applyFont="1" applyFill="1" applyBorder="1" applyAlignment="1">
      <alignment horizontal="center" vertical="center"/>
    </xf>
    <xf numFmtId="0" fontId="18" fillId="10" borderId="92" xfId="0" applyFont="1" applyFill="1" applyBorder="1" applyAlignment="1">
      <alignment horizontal="center" vertical="center"/>
    </xf>
    <xf numFmtId="0" fontId="24" fillId="8" borderId="26" xfId="0" applyFont="1" applyFill="1" applyBorder="1" applyAlignment="1">
      <alignment horizontal="center" vertical="center"/>
    </xf>
    <xf numFmtId="0" fontId="24" fillId="8" borderId="27" xfId="0" applyFont="1" applyFill="1" applyBorder="1" applyAlignment="1">
      <alignment horizontal="center" vertical="center"/>
    </xf>
    <xf numFmtId="177" fontId="24" fillId="8" borderId="39" xfId="0" applyNumberFormat="1" applyFont="1" applyFill="1" applyBorder="1" applyAlignment="1">
      <alignment horizontal="center" vertical="center" wrapText="1"/>
    </xf>
    <xf numFmtId="177" fontId="24" fillId="8" borderId="4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816">
    <dxf>
      <font>
        <color theme="0"/>
      </font>
      <fill>
        <patternFill>
          <bgColor theme="9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8" tint="-0.24994659260841701"/>
      </font>
      <fill>
        <patternFill>
          <bgColor rgb="FFE6EBF6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8" tint="-0.24994659260841701"/>
        </patternFill>
      </fill>
    </dxf>
    <dxf>
      <font>
        <color theme="1" tint="0.34998626667073579"/>
      </font>
      <fill>
        <patternFill>
          <bgColor theme="2"/>
        </patternFill>
      </fill>
    </dxf>
    <dxf>
      <font>
        <color theme="8" tint="-0.24994659260841701"/>
      </font>
      <fill>
        <patternFill>
          <bgColor rgb="FFE6EBF6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0F4FA"/>
        </patternFill>
      </fill>
    </dxf>
    <dxf>
      <font>
        <color auto="1"/>
      </font>
      <fill>
        <patternFill>
          <bgColor rgb="FFF1F7ED"/>
        </patternFill>
      </fill>
    </dxf>
    <dxf>
      <fill>
        <patternFill>
          <bgColor rgb="FFF3F7EF"/>
        </patternFill>
      </fill>
    </dxf>
    <dxf>
      <fill>
        <patternFill>
          <bgColor rgb="FFF3F5FB"/>
        </patternFill>
      </fill>
    </dxf>
    <dxf>
      <fill>
        <patternFill>
          <bgColor rgb="FFFBFBFB"/>
        </patternFill>
      </fill>
    </dxf>
    <dxf>
      <border>
        <left style="thin">
          <color rgb="FF002060"/>
        </left>
        <right style="thin">
          <color rgb="FF002060"/>
        </right>
        <vertical/>
        <horizontal/>
      </border>
    </dxf>
    <dxf>
      <border>
        <left style="thin">
          <color theme="8" tint="0.79998168889431442"/>
        </left>
        <vertical/>
        <horizontal/>
      </border>
    </dxf>
    <dxf>
      <font>
        <color theme="0"/>
      </font>
      <fill>
        <patternFill>
          <bgColor theme="9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8" tint="-0.24994659260841701"/>
      </font>
      <fill>
        <patternFill>
          <bgColor rgb="FFE6EBF6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8" tint="-0.24994659260841701"/>
        </patternFill>
      </fill>
    </dxf>
    <dxf>
      <font>
        <color theme="1" tint="0.34998626667073579"/>
      </font>
      <fill>
        <patternFill>
          <bgColor theme="2"/>
        </patternFill>
      </fill>
    </dxf>
    <dxf>
      <font>
        <color theme="8" tint="-0.24994659260841701"/>
      </font>
      <fill>
        <patternFill>
          <bgColor rgb="FFE6EBF6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0F4FA"/>
        </patternFill>
      </fill>
    </dxf>
    <dxf>
      <font>
        <color auto="1"/>
      </font>
      <fill>
        <patternFill>
          <bgColor rgb="FFF1F7ED"/>
        </patternFill>
      </fill>
    </dxf>
    <dxf>
      <fill>
        <patternFill>
          <bgColor rgb="FFF3F7EF"/>
        </patternFill>
      </fill>
    </dxf>
    <dxf>
      <fill>
        <patternFill>
          <bgColor rgb="FFF3F5FB"/>
        </patternFill>
      </fill>
    </dxf>
    <dxf>
      <fill>
        <patternFill>
          <bgColor rgb="FFFBFBFB"/>
        </patternFill>
      </fill>
    </dxf>
    <dxf>
      <border>
        <left style="thin">
          <color rgb="FF002060"/>
        </left>
        <right style="thin">
          <color rgb="FF002060"/>
        </right>
        <vertical/>
        <horizontal/>
      </border>
    </dxf>
    <dxf>
      <border>
        <left style="thin">
          <color theme="8" tint="0.79998168889431442"/>
        </left>
        <vertical/>
        <horizontal/>
      </border>
    </dxf>
    <dxf>
      <font>
        <color theme="0"/>
      </font>
      <fill>
        <patternFill>
          <bgColor theme="9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8" tint="-0.24994659260841701"/>
      </font>
      <fill>
        <patternFill>
          <bgColor rgb="FFE6EBF6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8" tint="-0.24994659260841701"/>
        </patternFill>
      </fill>
    </dxf>
    <dxf>
      <font>
        <color theme="1" tint="0.34998626667073579"/>
      </font>
      <fill>
        <patternFill>
          <bgColor theme="2"/>
        </patternFill>
      </fill>
    </dxf>
    <dxf>
      <font>
        <color theme="8" tint="-0.24994659260841701"/>
      </font>
      <fill>
        <patternFill>
          <bgColor rgb="FFE6EBF6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0F4FA"/>
        </patternFill>
      </fill>
    </dxf>
    <dxf>
      <font>
        <color auto="1"/>
      </font>
      <fill>
        <patternFill>
          <bgColor rgb="FFF1F7ED"/>
        </patternFill>
      </fill>
    </dxf>
    <dxf>
      <fill>
        <patternFill>
          <bgColor rgb="FFF3F7EF"/>
        </patternFill>
      </fill>
    </dxf>
    <dxf>
      <fill>
        <patternFill>
          <bgColor rgb="FFF3F5FB"/>
        </patternFill>
      </fill>
    </dxf>
    <dxf>
      <fill>
        <patternFill>
          <bgColor rgb="FFFBFBFB"/>
        </patternFill>
      </fill>
    </dxf>
    <dxf>
      <border>
        <left style="thin">
          <color rgb="FF002060"/>
        </left>
        <right style="thin">
          <color rgb="FF002060"/>
        </right>
        <vertical/>
        <horizontal/>
      </border>
    </dxf>
    <dxf>
      <border>
        <left style="thin">
          <color theme="8" tint="0.79998168889431442"/>
        </left>
        <vertical/>
        <horizontal/>
      </border>
    </dxf>
    <dxf>
      <font>
        <color theme="5" tint="-0.24994659260841701"/>
      </font>
    </dxf>
    <dxf>
      <font>
        <b val="0"/>
        <i val="0"/>
        <color theme="4"/>
      </font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/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/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hair">
          <color rgb="FFD9E1F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color auto="1"/>
        <name val="맑은 고딕"/>
        <family val="2"/>
        <charset val="129"/>
        <scheme val="minor"/>
      </font>
      <border diagonalUp="0" diagonalDown="0" outline="0">
        <left style="thin">
          <color theme="8" tint="-0.24994659260841701"/>
        </left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59999389629810485"/>
        <name val="맑은 고딕"/>
        <family val="2"/>
        <charset val="129"/>
        <scheme val="minor"/>
      </font>
      <numFmt numFmtId="178" formatCode="0_);[Red]\(0\)"/>
      <alignment horizontal="center" vertical="center" textRotation="0" wrapText="0" indent="0" justifyLastLine="0" shrinkToFit="0" readingOrder="0"/>
      <border diagonalUp="0" diagonalDown="0" outline="0">
        <left style="thin">
          <color theme="4" tint="0.79998168889431442"/>
        </left>
        <right style="hair">
          <color rgb="FFD9E1F2"/>
        </right>
        <top/>
        <bottom style="hair">
          <color rgb="FFD9E1F2"/>
        </bottom>
      </border>
    </dxf>
    <dxf>
      <font>
        <strike val="0"/>
        <outline val="0"/>
        <shadow val="0"/>
        <u val="none"/>
        <vertAlign val="baseline"/>
        <sz val="9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8" tint="0.79998168889431442"/>
        </left>
        <right style="thin">
          <color theme="8" tint="-0.24994659260841701"/>
        </right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 style="thin">
          <color theme="4" tint="0.79998168889431442"/>
        </right>
        <top style="thin">
          <color theme="4"/>
        </top>
        <bottom style="hair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9"/>
        <name val="Verdana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 style="hair">
          <color theme="4" tint="0.79998168889431442"/>
        </top>
        <bottom style="hair">
          <color theme="4" tint="0.79998168889431442"/>
        </bottom>
      </border>
    </dxf>
    <dxf>
      <font>
        <b/>
        <strike val="0"/>
        <outline val="0"/>
        <shadow val="0"/>
        <u val="none"/>
        <vertAlign val="baseline"/>
        <sz val="9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8" tint="0.79998168889431442"/>
        </left>
        <right style="thin">
          <color theme="8" tint="0.39994506668294322"/>
        </right>
        <top style="thin">
          <color theme="8" tint="0.79998168889431442"/>
        </top>
        <bottom style="thin">
          <color theme="8" tint="0.79998168889431442"/>
        </bottom>
        <vertical style="thin">
          <color theme="8" tint="0.79998168889431442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 style="hair">
          <color theme="4" tint="0.79998168889431442"/>
        </top>
        <bottom style="hair">
          <color theme="4" tint="0.79998168889431442"/>
        </bottom>
      </border>
    </dxf>
    <dxf>
      <font>
        <b/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  <vertical style="thin">
          <color theme="8" tint="0.79998168889431442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 style="hair">
          <color theme="4" tint="0.79998168889431442"/>
        </top>
        <bottom style="hair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9"/>
        <name val="Verdana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79998168889431442"/>
        </left>
        <right/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fill>
        <patternFill patternType="solid">
          <fgColor indexed="64"/>
          <bgColor rgb="FFF5F9FD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 style="hair">
          <color theme="4" tint="0.79998168889431442"/>
        </top>
        <bottom style="hair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9"/>
        <name val="Verdana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fill>
        <patternFill patternType="solid">
          <fgColor indexed="64"/>
          <bgColor rgb="FFF5F9FD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 style="hair">
          <color theme="4" tint="0.79998168889431442"/>
        </top>
        <bottom style="hair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9"/>
        <name val="Verdana"/>
        <family val="2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 style="hair">
          <color theme="4" tint="0.79998168889431442"/>
        </top>
        <bottom style="hair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9"/>
        <name val="Verdana"/>
        <family val="2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 outline="0">
        <left style="hair">
          <color theme="4" tint="0.79998168889431442"/>
        </left>
        <right style="hair">
          <color theme="4" tint="0.79998168889431442"/>
        </right>
        <top style="hair">
          <color theme="4" tint="0.79998168889431442"/>
        </top>
        <bottom style="hair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9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hair">
          <color theme="4" tint="0.79998168889431442"/>
        </right>
        <top style="thin">
          <color theme="4"/>
        </top>
        <bottom style="hair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9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8" tint="0.79998168889431442"/>
        </left>
        <right style="thin">
          <color rgb="FF8EA9DB"/>
        </right>
        <top style="thin">
          <color theme="8" tint="0.79998168889431442"/>
        </top>
        <bottom style="thin">
          <color theme="8" tint="0.79998168889431442"/>
        </bottom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hair">
          <color theme="4" tint="0.79998168889431442"/>
        </right>
        <top style="thin">
          <color theme="4"/>
        </top>
        <bottom style="hair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9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D9E1F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hair">
          <color theme="4" tint="0.79998168889431442"/>
        </right>
        <top style="thin">
          <color theme="4"/>
        </top>
        <bottom style="hair">
          <color theme="4" tint="0.79998168889431442"/>
        </bottom>
      </border>
    </dxf>
    <dxf>
      <font>
        <b/>
        <strike val="0"/>
        <outline val="0"/>
        <shadow val="0"/>
        <u val="none"/>
        <vertAlign val="baseline"/>
        <sz val="9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79998168889431442"/>
        </left>
        <right style="thin">
          <color theme="8" tint="-0.24994659260841701"/>
        </right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hair">
          <color theme="4" tint="0.79998168889431442"/>
        </right>
        <top style="thin">
          <color theme="4"/>
        </top>
        <bottom style="hair">
          <color theme="4" tint="0.79998168889431442"/>
        </bottom>
      </border>
    </dxf>
    <dxf>
      <font>
        <b/>
        <strike val="0"/>
        <outline val="0"/>
        <shadow val="0"/>
        <u val="none"/>
        <vertAlign val="baseline"/>
        <sz val="9"/>
        <color theme="8" tint="-0.249977111117893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hair">
          <color theme="4" tint="0.79998168889431442"/>
        </bottom>
      </border>
    </dxf>
    <dxf>
      <border>
        <top style="thin">
          <color theme="8" tint="0.79998168889431442"/>
        </top>
      </border>
    </dxf>
    <dxf>
      <border diagonalUp="0" diagonalDown="0">
        <left/>
        <right/>
        <bottom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 style="thin">
          <color theme="8" tint="0.79998168889431442"/>
        </vertical>
        <horizontal style="thin">
          <color theme="8" tint="0.79998168889431442"/>
        </horizontal>
      </border>
    </dxf>
    <dxf>
      <border>
        <right/>
        <bottom style="thin">
          <color theme="8" tint="-0.24994659260841701"/>
        </bottom>
      </border>
    </dxf>
    <dxf>
      <border>
        <bottom style="thin">
          <color theme="8" tint="-0.24994659260841701"/>
        </bottom>
        <vertical/>
        <horizontal/>
      </border>
    </dxf>
  </dxfs>
  <tableStyles count="1" defaultTableStyle="TableStyleMedium2" defaultPivotStyle="PivotStyleLight16">
    <tableStyle name="표 스타일 1" pivot="0" count="2" xr9:uid="{00000000-0011-0000-FFFF-FFFF00000000}">
      <tableStyleElement type="wholeTable" dxfId="815"/>
      <tableStyleElement type="lastColumn" dxfId="814"/>
    </tableStyle>
  </tableStyles>
  <colors>
    <mruColors>
      <color rgb="FF305496"/>
      <color rgb="FFD9E1F2"/>
      <color rgb="FF8EA9DB"/>
      <color rgb="FFF3F5FB"/>
      <color rgb="FF953734"/>
      <color rgb="FF632423"/>
      <color rgb="FFD99694"/>
      <color rgb="FFF7E9E9"/>
      <color rgb="FFF2DCDB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3.6393963594240103E-2"/>
          <c:w val="1"/>
          <c:h val="0.96042929117176246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51-421C-A739-E7868126D8F3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1-421C-A739-E7868126D8F3}"/>
              </c:ext>
            </c:extLst>
          </c:dPt>
          <c:dPt>
            <c:idx val="2"/>
            <c:bubble3D val="0"/>
            <c:spPr>
              <a:solidFill>
                <a:srgbClr val="E6EBF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1-421C-A739-E7868126D8F3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DF-4162-A421-9A6DADAFC93D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C1-4CD3-AA34-4AA294DFEED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351-421C-A739-E7868126D8F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351-421C-A739-E7868126D8F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6C1-4CD3-AA34-4AA294DFEE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'단일프로젝트(일별)'!$I$6:$M$6</c:f>
              <c:numCache>
                <c:formatCode>General</c:formatCode>
                <c:ptCount val="5"/>
                <c:pt idx="0">
                  <c:v>11</c:v>
                </c:pt>
                <c:pt idx="1">
                  <c:v>4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1-421C-A739-E7868126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</xdr:colOff>
      <xdr:row>4</xdr:row>
      <xdr:rowOff>38100</xdr:rowOff>
    </xdr:from>
    <xdr:to>
      <xdr:col>7</xdr:col>
      <xdr:colOff>800191</xdr:colOff>
      <xdr:row>5</xdr:row>
      <xdr:rowOff>342900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7D2B13D4-6566-4934-9BD1-36A983BE4E7E}"/>
            </a:ext>
          </a:extLst>
        </xdr:cNvPr>
        <xdr:cNvGrpSpPr/>
      </xdr:nvGrpSpPr>
      <xdr:grpSpPr>
        <a:xfrm>
          <a:off x="5844989" y="1185582"/>
          <a:ext cx="800190" cy="690283"/>
          <a:chOff x="6705601" y="1190625"/>
          <a:chExt cx="800190" cy="685800"/>
        </a:xfrm>
      </xdr:grpSpPr>
      <xdr:graphicFrame macro="">
        <xdr:nvGraphicFramePr>
          <xdr:cNvPr id="35" name="차트 34">
            <a:extLst>
              <a:ext uri="{FF2B5EF4-FFF2-40B4-BE49-F238E27FC236}">
                <a16:creationId xmlns:a16="http://schemas.microsoft.com/office/drawing/2014/main" id="{D4AB387C-720D-4DEB-B16A-C2F6FC25097E}"/>
              </a:ext>
            </a:extLst>
          </xdr:cNvPr>
          <xdr:cNvGraphicFramePr/>
        </xdr:nvGraphicFramePr>
        <xdr:xfrm>
          <a:off x="6705601" y="1190625"/>
          <a:ext cx="800190" cy="685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NR$1">
        <xdr:nvSpPr>
          <xdr:cNvPr id="48" name="TextBox 47">
            <a:extLst>
              <a:ext uri="{FF2B5EF4-FFF2-40B4-BE49-F238E27FC236}">
                <a16:creationId xmlns:a16="http://schemas.microsoft.com/office/drawing/2014/main" id="{4818388A-E639-45C1-A82D-8CEA60CCF3E2}"/>
              </a:ext>
            </a:extLst>
          </xdr:cNvPr>
          <xdr:cNvSpPr txBox="1"/>
        </xdr:nvSpPr>
        <xdr:spPr>
          <a:xfrm>
            <a:off x="6867525" y="1352549"/>
            <a:ext cx="47625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10839C19-4D86-4F0C-9EC7-19EFF7EFFA7C}" type="TxLink">
              <a:rPr lang="en-US" altLang="en-US" sz="1100" b="1" i="0" u="none" strike="noStrike">
                <a:solidFill>
                  <a:schemeClr val="tx2"/>
                </a:solidFill>
                <a:latin typeface="맑은 고딕"/>
                <a:ea typeface="맑은 고딕"/>
              </a:rPr>
              <a:pPr algn="ctr"/>
              <a:t>28 </a:t>
            </a:fld>
            <a:endParaRPr lang="ko-KR" altLang="en-US" sz="1200" b="1">
              <a:solidFill>
                <a:schemeClr val="tx2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5A8AB-AD4D-4B50-BCEC-8878662CE652}" name="표1" displayName="표1" ref="B10:NP50" headerRowCount="0" totalsRowShown="0" headerRowDxfId="813" tableBorderDxfId="812" totalsRowBorderDxfId="811">
  <tableColumns count="379">
    <tableColumn id="1" xr3:uid="{C0053597-9EF4-4A2A-94DD-13A67051AE6C}" name="열1" headerRowDxfId="810" dataDxfId="809"/>
    <tableColumn id="2" xr3:uid="{2652BD94-C478-4E1D-A01B-AAFE257F342F}" name="열2" headerRowDxfId="808" dataDxfId="807"/>
    <tableColumn id="376" xr3:uid="{44F2653F-8FDC-4556-9C82-564ECD759C33}" name="열376" headerRowDxfId="806" dataDxfId="805"/>
    <tableColumn id="377" xr3:uid="{468642E3-FD77-471A-B8E3-8A9D542DEA3B}" name="열377" headerRowDxfId="804" dataDxfId="803"/>
    <tableColumn id="378" xr3:uid="{816329EF-3842-41A2-8AF1-32804415ECA5}" name="열378" headerRowDxfId="802" dataDxfId="801"/>
    <tableColumn id="3" xr3:uid="{DCB6C847-8537-4CD8-8F74-73A240092C2D}" name="열3" headerRowDxfId="800" dataDxfId="799"/>
    <tableColumn id="4" xr3:uid="{A3284B14-EB59-4FD6-822E-2AAB5A46C339}" name="열4" headerRowDxfId="798" dataDxfId="797"/>
    <tableColumn id="5" xr3:uid="{8CD52709-FE0F-4727-A057-84F2B6DA8B50}" name="열5" headerRowDxfId="796" dataDxfId="795">
      <calculatedColumnFormula>IF(OR(LEN(표1[[#This Row],[열3]])=0,LEN(표1[[#This Row],[열4]])=0),"",IF($M$3="영업일수",NETWORKDAYS(표1[[#This Row],[열3]],표1[[#This Row],[열4]]),표1[[#This Row],[열4]]-표1[[#This Row],[열3]]+1))</calculatedColumnFormula>
    </tableColumn>
    <tableColumn id="379" xr3:uid="{F23103D0-E777-411D-965A-479CAF391A6A}" name="열379" headerRowDxfId="794" dataDxfId="793">
      <calculatedColumnFormula>IF(OR(LEN(표1[[#This Row],[열3]])=0,LEN(표1[[#This Row],[열4]])=0,표1[[#This Row],[열4]]&lt;TODAY()),0,IF($M$3="영업일수",NETWORKDAYS(TODAY(),표1[[#This Row],[열4]]),표1[[#This Row],[열4]]-TODAY()+1))</calculatedColumnFormula>
    </tableColumn>
    <tableColumn id="7" xr3:uid="{A26CF483-E9FF-4E9C-AA4C-D5360D079CF5}" name="열7" headerRowDxfId="792" dataDxfId="791"/>
    <tableColumn id="6" xr3:uid="{B8EF7E7C-CB6C-4B0E-AB83-C9B196AA3637}" name="열6" headerRowDxfId="790" dataDxfId="789" dataCellStyle="백분율"/>
    <tableColumn id="380" xr3:uid="{DE4D360D-5D4F-4310-AE0F-2B90529BFB0A}" name="열380" headerRowDxfId="788" dataDxfId="787" dataCellStyle="백분율">
      <calculatedColumnFormula>IFERROR(IF((표1[[#This Row],[열5]]-표1[[#This Row],[열379]])/표1[[#This Row],[열5]]&lt;0,0,(표1[[#This Row],[열5]]-표1[[#This Row],[열379]])/표1[[#This Row],[열5]]),0)</calculatedColumnFormula>
    </tableColumn>
    <tableColumn id="9" xr3:uid="{189B8F5B-8D56-45AA-BCFF-861A78DDA206}" name="열9" headerRowDxfId="786" dataDxfId="785"/>
    <tableColumn id="10" xr3:uid="{63B1EFB9-787F-4C5A-ACC9-A67713F54A85}" name="열10" headerRowDxfId="784" dataDxfId="783"/>
    <tableColumn id="11" xr3:uid="{7F615BB1-1878-4B0C-9EBE-1A99C7E21F8C}" name="열11" headerRowDxfId="782" dataDxfId="781"/>
    <tableColumn id="12" xr3:uid="{37EAB635-3B20-49CC-B51E-174F240BB93A}" name="열12" headerRowDxfId="780" dataDxfId="779"/>
    <tableColumn id="13" xr3:uid="{C3D9930A-1A78-4223-B87C-A870E5ADA18C}" name="열13" headerRowDxfId="778" dataDxfId="777"/>
    <tableColumn id="14" xr3:uid="{83F61D9D-AE70-4CBC-96BB-583DD178C949}" name="열14" headerRowDxfId="776" dataDxfId="775"/>
    <tableColumn id="15" xr3:uid="{A57241F7-9BE4-47FB-9848-6AE4B6F579BD}" name="열15" headerRowDxfId="774" dataDxfId="773"/>
    <tableColumn id="16" xr3:uid="{D1B82CB7-4327-4044-8658-CBBA91A0318C}" name="열16" headerRowDxfId="772" dataDxfId="771"/>
    <tableColumn id="17" xr3:uid="{3273D8CF-A386-419E-A809-BEC1317D277A}" name="열17" headerRowDxfId="770" dataDxfId="769"/>
    <tableColumn id="18" xr3:uid="{0C7A9B37-4E8C-4448-8475-7FCA97B618C7}" name="열18" headerRowDxfId="768" dataDxfId="767"/>
    <tableColumn id="19" xr3:uid="{4A90F399-8D73-4D67-8073-F3D153A5B9D4}" name="열19" headerRowDxfId="766" dataDxfId="765"/>
    <tableColumn id="20" xr3:uid="{0B80BD9E-C6A4-4569-942A-B277B79A510C}" name="열20" headerRowDxfId="764" dataDxfId="763"/>
    <tableColumn id="21" xr3:uid="{10F9D67F-2476-414F-B506-B72E6C5B6E3B}" name="열21" headerRowDxfId="762" dataDxfId="761"/>
    <tableColumn id="22" xr3:uid="{16DA95F8-2E96-4303-9D20-257E88123BDD}" name="열22" headerRowDxfId="760" dataDxfId="759"/>
    <tableColumn id="23" xr3:uid="{6A98D092-AA23-4ACA-8E8B-69101ADE21B3}" name="열23" headerRowDxfId="758" dataDxfId="757"/>
    <tableColumn id="24" xr3:uid="{5AD2C201-247C-4C98-B3E9-8DF9524C300A}" name="열24" headerRowDxfId="756" dataDxfId="755"/>
    <tableColumn id="25" xr3:uid="{B8DE8D95-4D9D-472C-A4EC-FFD8462377B5}" name="열25" headerRowDxfId="754" dataDxfId="753"/>
    <tableColumn id="26" xr3:uid="{1CEDC4E3-B257-424D-9C73-F7E4C4BDB095}" name="열26" headerRowDxfId="752" dataDxfId="751"/>
    <tableColumn id="27" xr3:uid="{6EA46ACA-CA49-4F37-8C83-BE6B3B0A1E0E}" name="열27" headerRowDxfId="750" dataDxfId="749"/>
    <tableColumn id="28" xr3:uid="{5936D727-FCAA-43B0-BF1A-05944302FD4B}" name="열28" headerRowDxfId="748" dataDxfId="747"/>
    <tableColumn id="29" xr3:uid="{ADCBC0DE-9509-44AC-9DC8-8C812B569576}" name="열29" headerRowDxfId="746" dataDxfId="745"/>
    <tableColumn id="30" xr3:uid="{3AAFDACE-7F7E-4C16-A4DB-56F9B26C5B27}" name="열30" headerRowDxfId="744" dataDxfId="743"/>
    <tableColumn id="31" xr3:uid="{FB02EAD0-2CBB-47CA-AF1F-73283C88B402}" name="열31" headerRowDxfId="742" dataDxfId="741"/>
    <tableColumn id="32" xr3:uid="{4C73331B-CD23-4E2A-8C0E-B65FD587B9DD}" name="열32" headerRowDxfId="740" dataDxfId="739"/>
    <tableColumn id="33" xr3:uid="{63E6221A-9935-42E0-BD22-751A3F019CE5}" name="열33" headerRowDxfId="738" dataDxfId="737"/>
    <tableColumn id="34" xr3:uid="{CE5A17EC-9908-4464-B95B-65497A46A884}" name="열34" headerRowDxfId="736" dataDxfId="735"/>
    <tableColumn id="35" xr3:uid="{DAE3DA66-ED3A-484C-B1CC-7F8ED46F20A8}" name="열35" headerRowDxfId="734" dataDxfId="733"/>
    <tableColumn id="36" xr3:uid="{E548E6AA-2C33-4E57-A6EE-932EF2E6CADD}" name="열36" headerRowDxfId="732" dataDxfId="731"/>
    <tableColumn id="37" xr3:uid="{FE199E4B-4ADD-4F20-ACA8-99271EA69BE4}" name="열37" headerRowDxfId="730" dataDxfId="729"/>
    <tableColumn id="38" xr3:uid="{66E65E99-E538-413B-A668-44BC167E0A58}" name="열38" headerRowDxfId="728" dataDxfId="727"/>
    <tableColumn id="39" xr3:uid="{6CFF42C3-B850-4892-A292-D4503C04291F}" name="열39" headerRowDxfId="726" dataDxfId="725"/>
    <tableColumn id="40" xr3:uid="{DA2A0BB7-FA98-40B9-95EF-5DB8D963D536}" name="열40" headerRowDxfId="724" dataDxfId="723"/>
    <tableColumn id="41" xr3:uid="{C17D4C02-D59B-48E9-B81F-8277223585AD}" name="열41" headerRowDxfId="722" dataDxfId="721"/>
    <tableColumn id="42" xr3:uid="{DF31F24E-18FE-4D46-B8E3-421D563C1891}" name="열42" headerRowDxfId="720" dataDxfId="719"/>
    <tableColumn id="43" xr3:uid="{626FFD59-4F94-4A5C-A778-9D09BFA1914E}" name="열43" headerRowDxfId="718" dataDxfId="717"/>
    <tableColumn id="44" xr3:uid="{95443B01-0F85-475E-A6F9-D8818198C1CD}" name="열44" headerRowDxfId="716" dataDxfId="715"/>
    <tableColumn id="45" xr3:uid="{BE7F45DB-125B-4C46-8C17-578C58473496}" name="열45" headerRowDxfId="714" dataDxfId="713"/>
    <tableColumn id="46" xr3:uid="{315668A7-CEB7-4995-A04A-E530135466AD}" name="열46" headerRowDxfId="712" dataDxfId="711"/>
    <tableColumn id="47" xr3:uid="{066EA7ED-DDE0-4C72-BC5B-B7D6E5ADC85E}" name="열47" headerRowDxfId="710" dataDxfId="709"/>
    <tableColumn id="48" xr3:uid="{A6FE7CA3-90F6-4059-BF9A-13C8ECEBC063}" name="열48" headerRowDxfId="708" dataDxfId="707"/>
    <tableColumn id="49" xr3:uid="{37F61FC9-0E0D-4445-BF9B-9816E9FF30B7}" name="열49" headerRowDxfId="706" dataDxfId="705"/>
    <tableColumn id="50" xr3:uid="{2EE1181C-FA45-4FE5-895F-AB08A9615934}" name="열50" headerRowDxfId="704" dataDxfId="703"/>
    <tableColumn id="51" xr3:uid="{B877147F-18B4-4A25-A65A-21FDFC698DAE}" name="열51" headerRowDxfId="702" dataDxfId="701"/>
    <tableColumn id="52" xr3:uid="{D1D97AF8-5409-4A63-907A-4F643BD001A5}" name="열52" headerRowDxfId="700" dataDxfId="699"/>
    <tableColumn id="53" xr3:uid="{BA84D695-FC70-40D1-A13D-68B3EC360E50}" name="열53" headerRowDxfId="698" dataDxfId="697"/>
    <tableColumn id="54" xr3:uid="{EEAC7481-73CD-43F5-95BD-D5037966D835}" name="열54" headerRowDxfId="696" dataDxfId="695"/>
    <tableColumn id="55" xr3:uid="{6012AA71-1E20-4954-BDA8-3C35C48ABF49}" name="열55" headerRowDxfId="694" dataDxfId="693"/>
    <tableColumn id="56" xr3:uid="{BDD426F9-40B8-4A37-8B7E-C9F8FD9926EA}" name="열56" headerRowDxfId="692" dataDxfId="691"/>
    <tableColumn id="57" xr3:uid="{D4AF8782-7876-4C7A-A02C-EA372AB47664}" name="열57" headerRowDxfId="690" dataDxfId="689"/>
    <tableColumn id="58" xr3:uid="{3C466084-6B4A-4133-AB35-A994D894FEE0}" name="열58" headerRowDxfId="688" dataDxfId="687"/>
    <tableColumn id="59" xr3:uid="{8446B0D0-4FE3-43FF-8E53-408DBC7C49D5}" name="열59" headerRowDxfId="686" dataDxfId="685"/>
    <tableColumn id="60" xr3:uid="{F6B83A13-3660-419E-AEFB-9465273B05A3}" name="열60" headerRowDxfId="684" dataDxfId="683"/>
    <tableColumn id="61" xr3:uid="{79DC008C-4FFC-4482-B99E-8635E8760A23}" name="열61" headerRowDxfId="682" dataDxfId="681"/>
    <tableColumn id="62" xr3:uid="{60BDCBA9-C8C8-40DE-AC3D-DD80C316003F}" name="열62" headerRowDxfId="680" dataDxfId="679"/>
    <tableColumn id="63" xr3:uid="{0D414864-A700-4FEE-B348-B8EDDEF1711C}" name="열63" headerRowDxfId="678" dataDxfId="677"/>
    <tableColumn id="64" xr3:uid="{59592B3F-8045-4B1B-AE4A-0C94F65DB425}" name="열64" headerRowDxfId="676" dataDxfId="675"/>
    <tableColumn id="65" xr3:uid="{28FA8237-110B-4097-B2E2-6700D07F73E4}" name="열65" headerRowDxfId="674" dataDxfId="673"/>
    <tableColumn id="66" xr3:uid="{66406606-7238-4BBE-B19B-3CC00997A948}" name="열66" headerRowDxfId="672" dataDxfId="671"/>
    <tableColumn id="67" xr3:uid="{3B33ADBE-93BC-4BC7-8AA0-2CA75FF6C8F0}" name="열67" headerRowDxfId="670" dataDxfId="669"/>
    <tableColumn id="68" xr3:uid="{FDDD5C6F-6786-49C8-953A-C08407E1E49D}" name="열68" headerRowDxfId="668" dataDxfId="667"/>
    <tableColumn id="69" xr3:uid="{3F39CCAD-FEF8-4B27-9B12-C6B5F1DA9A80}" name="열69" headerRowDxfId="666" dataDxfId="665"/>
    <tableColumn id="70" xr3:uid="{A4C3711A-8D1A-40A2-9847-E7EA4E2C77D0}" name="열70" headerRowDxfId="664" dataDxfId="663"/>
    <tableColumn id="71" xr3:uid="{30C4439F-C8E6-467C-B080-DE6C097FE154}" name="열71" headerRowDxfId="662" dataDxfId="661"/>
    <tableColumn id="72" xr3:uid="{4540482A-D724-4239-B27C-0147348BCB47}" name="열72" headerRowDxfId="660" dataDxfId="659"/>
    <tableColumn id="73" xr3:uid="{7C2EC1F6-C2F2-4C27-B8BC-FC1E08EB8849}" name="열73" headerRowDxfId="658" dataDxfId="657"/>
    <tableColumn id="74" xr3:uid="{00C917C3-467A-48A5-9EBD-2E02950936B0}" name="열74" headerRowDxfId="656" dataDxfId="655"/>
    <tableColumn id="75" xr3:uid="{097C7BAD-CAAC-41CB-A3DA-93DE6F66BEEF}" name="열75" headerRowDxfId="654" dataDxfId="653"/>
    <tableColumn id="76" xr3:uid="{77331AB8-AE50-477B-A320-819DDA3DF5A3}" name="열76" headerRowDxfId="652" dataDxfId="651"/>
    <tableColumn id="77" xr3:uid="{017FBECF-EB1E-4773-B945-C7482E640A01}" name="열77" headerRowDxfId="650" dataDxfId="649"/>
    <tableColumn id="78" xr3:uid="{7FB368AB-8563-4896-A81F-0D42B6575CCC}" name="열78" headerRowDxfId="648" dataDxfId="647"/>
    <tableColumn id="79" xr3:uid="{9EC61A77-C8CF-4DED-BB93-F57419F7A820}" name="열79" headerRowDxfId="646" dataDxfId="645"/>
    <tableColumn id="80" xr3:uid="{3FDD6B61-507E-401A-8BFD-CF79D4093BA8}" name="열80" headerRowDxfId="644" dataDxfId="643"/>
    <tableColumn id="81" xr3:uid="{F0178A6E-8CEB-49F4-BFFE-1BF37809F9D6}" name="열81" headerRowDxfId="642" dataDxfId="641"/>
    <tableColumn id="82" xr3:uid="{1431039B-09E7-4806-A76F-4FF387584248}" name="열82" headerRowDxfId="640" dataDxfId="639"/>
    <tableColumn id="83" xr3:uid="{26942CF6-F829-4488-A88E-A6B804D31BB5}" name="열83" headerRowDxfId="638" dataDxfId="637"/>
    <tableColumn id="84" xr3:uid="{DD9A67E9-94CB-48BC-9568-32FF97AC0E3A}" name="열84" headerRowDxfId="636" dataDxfId="635"/>
    <tableColumn id="85" xr3:uid="{339FC8E1-85FB-4C05-B96A-BA07B96DA8C7}" name="열85" headerRowDxfId="634" dataDxfId="633"/>
    <tableColumn id="86" xr3:uid="{F7836B42-AD46-43B0-8BB9-1447EB4B4CEC}" name="열86" headerRowDxfId="632" dataDxfId="631"/>
    <tableColumn id="87" xr3:uid="{5DCA0C98-1BE5-4D20-8D5C-B2FAFAF46472}" name="열87" headerRowDxfId="630" dataDxfId="629"/>
    <tableColumn id="88" xr3:uid="{37E66296-C6BD-4B76-A50E-FF8E796616F1}" name="열88" headerRowDxfId="628" dataDxfId="627"/>
    <tableColumn id="89" xr3:uid="{3A5B7BEE-1D0B-4252-B53A-0875A7639126}" name="열89" headerRowDxfId="626" dataDxfId="625"/>
    <tableColumn id="90" xr3:uid="{3F8BE0A1-4307-4DF3-91B5-1883223031CA}" name="열90" headerRowDxfId="624" dataDxfId="623"/>
    <tableColumn id="91" xr3:uid="{59BB51E9-A6DF-4ACF-A9D1-872A2BC653ED}" name="열91" headerRowDxfId="622" dataDxfId="621"/>
    <tableColumn id="92" xr3:uid="{5B2DBC7D-9C7F-4000-BB49-EDC0198B5CA2}" name="열92" headerRowDxfId="620" dataDxfId="619"/>
    <tableColumn id="93" xr3:uid="{BE8FC654-61A4-4706-AA11-69B9EF3A30BC}" name="열93" headerRowDxfId="618" dataDxfId="617"/>
    <tableColumn id="94" xr3:uid="{9F532C63-6BC9-44C8-8ED3-5E66F6187DD2}" name="열94" headerRowDxfId="616" dataDxfId="615"/>
    <tableColumn id="95" xr3:uid="{0F9CBF6B-6C95-40D3-9E03-27D7BAF6749D}" name="열95" headerRowDxfId="614" dataDxfId="613"/>
    <tableColumn id="96" xr3:uid="{6C7EA693-F6BA-4F0C-A566-93899182F604}" name="열96" headerRowDxfId="612" dataDxfId="611"/>
    <tableColumn id="97" xr3:uid="{CBA5B35D-E5CF-4850-A535-241C07035C6D}" name="열97" headerRowDxfId="610" dataDxfId="609"/>
    <tableColumn id="98" xr3:uid="{E1168DEC-E5AC-4327-B48B-D1184DCD70D7}" name="열98" headerRowDxfId="608" dataDxfId="607"/>
    <tableColumn id="99" xr3:uid="{74D8D4D8-1F95-4CC4-873D-EA1E42710AFF}" name="열99" headerRowDxfId="606" dataDxfId="605"/>
    <tableColumn id="100" xr3:uid="{641680E6-5EFE-4309-8042-71325F3E37DD}" name="열100" headerRowDxfId="604" dataDxfId="603"/>
    <tableColumn id="101" xr3:uid="{C0B7897B-9E8A-41CE-9AE8-022E8007B6A7}" name="열101" headerRowDxfId="602" dataDxfId="601"/>
    <tableColumn id="102" xr3:uid="{7AFE9DED-63D2-49DD-A8E2-A2697FEC19E7}" name="열102" headerRowDxfId="600" dataDxfId="599"/>
    <tableColumn id="103" xr3:uid="{CED72650-FB85-451B-BA13-54F4C5501459}" name="열103" headerRowDxfId="598" dataDxfId="597"/>
    <tableColumn id="104" xr3:uid="{1ABC3E54-2D61-4C88-B19B-B26A85A1D26E}" name="열104" headerRowDxfId="596" dataDxfId="595"/>
    <tableColumn id="105" xr3:uid="{9082D99E-7888-411B-A6CC-8494301D4589}" name="열105" headerRowDxfId="594" dataDxfId="593"/>
    <tableColumn id="106" xr3:uid="{901E383A-40FD-4191-8FE1-A7C24E49326F}" name="열106" headerRowDxfId="592" dataDxfId="591"/>
    <tableColumn id="107" xr3:uid="{C3A6FDAE-4EDA-4712-BAC7-49B0720C8F19}" name="열107" headerRowDxfId="590" dataDxfId="589"/>
    <tableColumn id="108" xr3:uid="{D8809BDE-9FE0-4F86-B062-C4B81C06C6BE}" name="열108" headerRowDxfId="588" dataDxfId="587"/>
    <tableColumn id="109" xr3:uid="{179A3848-5E48-4531-8B2A-9395EB664EEB}" name="열109" headerRowDxfId="586" dataDxfId="585"/>
    <tableColumn id="110" xr3:uid="{C2757546-9021-4D3E-8D2E-B3FF750BED9C}" name="열110" headerRowDxfId="584" dataDxfId="583"/>
    <tableColumn id="111" xr3:uid="{7B0ACD11-4374-4343-B2AC-F05FAAB1635B}" name="열111" headerRowDxfId="582" dataDxfId="581"/>
    <tableColumn id="112" xr3:uid="{056465C2-78CA-4835-8415-EAD27949C91F}" name="열112" headerRowDxfId="580" dataDxfId="579"/>
    <tableColumn id="113" xr3:uid="{6F98D4C1-775F-48C7-8B4F-4C7544996DBA}" name="열113" headerRowDxfId="578" dataDxfId="577"/>
    <tableColumn id="114" xr3:uid="{BC5900C0-0FC4-4146-8B18-F1756744E805}" name="열114" headerRowDxfId="576" dataDxfId="575"/>
    <tableColumn id="115" xr3:uid="{21ADEC14-BC13-4FAA-AF0E-C20D0F5E90B4}" name="열115" headerRowDxfId="574" dataDxfId="573"/>
    <tableColumn id="116" xr3:uid="{8E0F77EF-ADE3-4183-AB07-9F329C02F2C3}" name="열116" headerRowDxfId="572" dataDxfId="571"/>
    <tableColumn id="117" xr3:uid="{227803D7-08ED-4758-B235-6C294D668AE9}" name="열117" headerRowDxfId="570" dataDxfId="569"/>
    <tableColumn id="118" xr3:uid="{42ADB7AA-15E1-4572-B5A0-433C6DD40B5D}" name="열118" headerRowDxfId="568" dataDxfId="567"/>
    <tableColumn id="119" xr3:uid="{C3312B61-F939-4598-9828-82B7E5354322}" name="열119" headerRowDxfId="566" dataDxfId="565"/>
    <tableColumn id="120" xr3:uid="{6310831D-72E6-437A-A9C8-E1E76116D554}" name="열120" headerRowDxfId="564" dataDxfId="563"/>
    <tableColumn id="121" xr3:uid="{A4E68B38-3FC8-4B99-8F8C-C3E17DAFBB5F}" name="열121" headerRowDxfId="562" dataDxfId="561"/>
    <tableColumn id="122" xr3:uid="{1F03D644-1742-47C8-B195-6C8FDDCD6635}" name="열122" headerRowDxfId="560" dataDxfId="559"/>
    <tableColumn id="123" xr3:uid="{02D77E5A-9997-47F4-A0CC-C306E7B1E4F6}" name="열123" headerRowDxfId="558" dataDxfId="557"/>
    <tableColumn id="124" xr3:uid="{D5EC5868-E10C-4609-B34B-A72845775DDA}" name="열124" headerRowDxfId="556" dataDxfId="555"/>
    <tableColumn id="125" xr3:uid="{D7CF3947-B3DD-404A-B127-F2718286783D}" name="열125" headerRowDxfId="554" dataDxfId="553"/>
    <tableColumn id="126" xr3:uid="{17BEF6F1-FEF2-4BF4-9000-6F962583B7ED}" name="열126" headerRowDxfId="552" dataDxfId="551"/>
    <tableColumn id="127" xr3:uid="{740FD32F-9E9F-4661-9006-FE8E9E882D4F}" name="열127" headerRowDxfId="550" dataDxfId="549"/>
    <tableColumn id="128" xr3:uid="{740D77E2-C8FC-4D4B-890B-5F56A9A4CCBC}" name="열128" headerRowDxfId="548" dataDxfId="547"/>
    <tableColumn id="129" xr3:uid="{F2397FE0-44EB-48CB-9C45-C80E644A54EC}" name="열129" headerRowDxfId="546" dataDxfId="545"/>
    <tableColumn id="130" xr3:uid="{AC96C650-EFB3-4B91-A487-361D0CDF02E1}" name="열130" headerRowDxfId="544" dataDxfId="543"/>
    <tableColumn id="131" xr3:uid="{50A29BFF-DECA-4707-9FE4-56AAB4F91F95}" name="열131" headerRowDxfId="542" dataDxfId="541"/>
    <tableColumn id="132" xr3:uid="{25F9FC24-5576-4FE7-BB3D-1E20667DC07E}" name="열132" headerRowDxfId="540" dataDxfId="539"/>
    <tableColumn id="133" xr3:uid="{060ADC19-78A1-426E-946C-8767CD51C85A}" name="열133" headerRowDxfId="538" dataDxfId="537"/>
    <tableColumn id="134" xr3:uid="{CC91B976-E4AA-4407-AF8A-FF581CF0B321}" name="열134" headerRowDxfId="536" dataDxfId="535"/>
    <tableColumn id="135" xr3:uid="{0BB6C99F-2A81-4868-A20B-1A1D44BCA165}" name="열135" headerRowDxfId="534" dataDxfId="533"/>
    <tableColumn id="136" xr3:uid="{6D80C3DB-51BD-4C14-AE5A-1FF6B8186148}" name="열136" headerRowDxfId="532" dataDxfId="531"/>
    <tableColumn id="137" xr3:uid="{9AC9DE99-5B1D-48F8-949E-2E30C3969C5A}" name="열137" headerRowDxfId="530" dataDxfId="529"/>
    <tableColumn id="138" xr3:uid="{310198B9-620B-490A-A409-2CDB1A8617A7}" name="열138" headerRowDxfId="528" dataDxfId="527"/>
    <tableColumn id="139" xr3:uid="{DF7C2222-4363-42B4-81C7-ECEBD4CB4877}" name="열139" headerRowDxfId="526" dataDxfId="525"/>
    <tableColumn id="140" xr3:uid="{6B2E9720-975B-47BE-9FB0-2F8CC64BD9C1}" name="열140" headerRowDxfId="524" dataDxfId="523"/>
    <tableColumn id="141" xr3:uid="{5F3C15B5-73D0-42B4-968F-805DE18528AA}" name="열141" headerRowDxfId="522" dataDxfId="521"/>
    <tableColumn id="142" xr3:uid="{905F0D6F-6FBA-49DB-BC2D-E0FE97355B98}" name="열142" headerRowDxfId="520" dataDxfId="519"/>
    <tableColumn id="143" xr3:uid="{0AC78114-B72B-4F82-AF6B-9725EC11CE19}" name="열143" headerRowDxfId="518" dataDxfId="517"/>
    <tableColumn id="144" xr3:uid="{5B996DCF-D99E-46CC-8885-267035CC3821}" name="열144" headerRowDxfId="516" dataDxfId="515"/>
    <tableColumn id="145" xr3:uid="{86787205-2418-4771-B7DC-7F2D5D3C2EE4}" name="열145" headerRowDxfId="514" dataDxfId="513"/>
    <tableColumn id="146" xr3:uid="{C5A314E5-2B48-416A-8BB7-6CABC0CEB37D}" name="열146" headerRowDxfId="512" dataDxfId="511"/>
    <tableColumn id="147" xr3:uid="{763C7D2F-271C-4112-9E10-A20BA46ED75C}" name="열147" headerRowDxfId="510" dataDxfId="509"/>
    <tableColumn id="148" xr3:uid="{9FF28A57-8D11-4C53-B1C4-A4F73D1967AB}" name="열148" headerRowDxfId="508" dataDxfId="507"/>
    <tableColumn id="149" xr3:uid="{0377EE25-5536-41D4-BC0F-3ED8D05BE7DF}" name="열149" headerRowDxfId="506" dataDxfId="505"/>
    <tableColumn id="150" xr3:uid="{A77C38FF-8BFC-40FD-8F08-F1BD75CF85BB}" name="열150" headerRowDxfId="504" dataDxfId="503"/>
    <tableColumn id="151" xr3:uid="{00C72EAE-491E-4DBB-9D73-B5DB71C6FC65}" name="열151" headerRowDxfId="502" dataDxfId="501"/>
    <tableColumn id="152" xr3:uid="{299ADF8A-7DFA-43DD-882A-9FB732DC7F46}" name="열152" headerRowDxfId="500" dataDxfId="499"/>
    <tableColumn id="153" xr3:uid="{2E59ABE4-5892-4390-B195-433C8CDE4666}" name="열153" headerRowDxfId="498" dataDxfId="497"/>
    <tableColumn id="154" xr3:uid="{981251C8-69DC-4529-9291-34D63DB57435}" name="열154" headerRowDxfId="496" dataDxfId="495"/>
    <tableColumn id="155" xr3:uid="{8B56C868-76C3-422B-9B9B-8CA53E6F1BBA}" name="열155" headerRowDxfId="494" dataDxfId="493"/>
    <tableColumn id="156" xr3:uid="{0B592AD9-5FD1-41A8-8A1C-E60C5BA197E1}" name="열156" headerRowDxfId="492" dataDxfId="491"/>
    <tableColumn id="157" xr3:uid="{BAB07EF5-50D8-445C-9D57-A4584E15303B}" name="열157" headerRowDxfId="490" dataDxfId="489"/>
    <tableColumn id="158" xr3:uid="{B6A74B41-6AA0-4BC6-BEAC-930009FD5B90}" name="열158" headerRowDxfId="488" dataDxfId="487"/>
    <tableColumn id="159" xr3:uid="{1AE73AC0-6863-4174-8952-69D1CC1D4367}" name="열159" headerRowDxfId="486" dataDxfId="485"/>
    <tableColumn id="160" xr3:uid="{725ED2AB-8645-44A1-85CB-6275BF4FA98F}" name="열160" headerRowDxfId="484" dataDxfId="483"/>
    <tableColumn id="161" xr3:uid="{547FFC55-1C54-4B40-945C-420085B3BC5D}" name="열161" headerRowDxfId="482" dataDxfId="481"/>
    <tableColumn id="162" xr3:uid="{32FA3801-B060-4AFD-B92C-6FE69CAFAF39}" name="열162" headerRowDxfId="480" dataDxfId="479"/>
    <tableColumn id="163" xr3:uid="{2DF1ABCE-F97E-4664-BB5B-F0D28F30F463}" name="열163" headerRowDxfId="478" dataDxfId="477"/>
    <tableColumn id="164" xr3:uid="{6B92C494-8CCA-40E6-9420-9E1C43CC3C4B}" name="열164" headerRowDxfId="476" dataDxfId="475"/>
    <tableColumn id="165" xr3:uid="{ADB43F1C-335D-4FB7-AF7B-82935238BD01}" name="열165" headerRowDxfId="474" dataDxfId="473"/>
    <tableColumn id="166" xr3:uid="{1012A5A3-E403-40A2-A7C7-1811BE6E2BF8}" name="열166" headerRowDxfId="472" dataDxfId="471"/>
    <tableColumn id="167" xr3:uid="{E497A94B-4C86-444E-ABD2-D81E526042A1}" name="열167" headerRowDxfId="470" dataDxfId="469"/>
    <tableColumn id="168" xr3:uid="{3D16B47F-C18E-4FA3-BA1A-32DC75176CC3}" name="열168" headerRowDxfId="468" dataDxfId="467"/>
    <tableColumn id="169" xr3:uid="{527FC0EB-C956-41D2-9DD9-B905664CD555}" name="열169" headerRowDxfId="466" dataDxfId="465"/>
    <tableColumn id="170" xr3:uid="{B2F2B2E3-E8D6-450B-9EBA-124457E8DF3E}" name="열170" headerRowDxfId="464" dataDxfId="463"/>
    <tableColumn id="171" xr3:uid="{B0BD9DAC-C952-4347-9F2B-C987DBC6DCEC}" name="열171" headerRowDxfId="462" dataDxfId="461"/>
    <tableColumn id="172" xr3:uid="{4C9573EF-68F2-4C70-A454-056295F59B61}" name="열172" headerRowDxfId="460" dataDxfId="459"/>
    <tableColumn id="173" xr3:uid="{8639590B-A01A-446D-BB6C-DDA343F848B6}" name="열173" headerRowDxfId="458" dataDxfId="457"/>
    <tableColumn id="174" xr3:uid="{903243C1-4D56-4A2E-AFD2-07D73AD84313}" name="열174" headerRowDxfId="456" dataDxfId="455"/>
    <tableColumn id="175" xr3:uid="{48CA2534-33C9-4A0C-A2DE-CEDDA5C720AC}" name="열175" headerRowDxfId="454" dataDxfId="453"/>
    <tableColumn id="176" xr3:uid="{44AB6847-726F-4DB3-94B7-1EF7FCC0842D}" name="열176" headerRowDxfId="452" dataDxfId="451"/>
    <tableColumn id="177" xr3:uid="{E23BD991-5553-4474-9FCA-0BA630B090A2}" name="열177" headerRowDxfId="450" dataDxfId="449"/>
    <tableColumn id="178" xr3:uid="{DFB6F7BF-8EDA-4C19-A683-36A3F814A3F7}" name="열178" headerRowDxfId="448" dataDxfId="447"/>
    <tableColumn id="179" xr3:uid="{199FF9A5-9F88-4482-89D4-16726218C088}" name="열179" headerRowDxfId="446" dataDxfId="445"/>
    <tableColumn id="180" xr3:uid="{ED5DA545-EF40-41B5-9591-13972413D52C}" name="열180" headerRowDxfId="444" dataDxfId="443"/>
    <tableColumn id="181" xr3:uid="{FE232101-F5CD-461E-BE80-5398A47DFE4E}" name="열181" headerRowDxfId="442" dataDxfId="441"/>
    <tableColumn id="182" xr3:uid="{E44373EC-1F76-4C4E-A8FD-E80E4217D369}" name="열182" headerRowDxfId="440" dataDxfId="439"/>
    <tableColumn id="183" xr3:uid="{4CCB0A64-A1B7-4451-A290-011F8333D022}" name="열183" headerRowDxfId="438" dataDxfId="437"/>
    <tableColumn id="184" xr3:uid="{77B670F6-23D8-498A-806C-987586BECC06}" name="열184" headerRowDxfId="436" dataDxfId="435"/>
    <tableColumn id="185" xr3:uid="{A3FBFA9F-5867-4B1F-AFAD-0A07FD1CCD70}" name="열185" headerRowDxfId="434" dataDxfId="433"/>
    <tableColumn id="186" xr3:uid="{C71C8A00-52C0-440D-9098-EAEBD9E84292}" name="열186" headerRowDxfId="432" dataDxfId="431"/>
    <tableColumn id="187" xr3:uid="{E4A137D6-7F13-4937-9217-6D58062231EE}" name="열187" headerRowDxfId="430" dataDxfId="429"/>
    <tableColumn id="188" xr3:uid="{5C0C0191-EBF2-4D39-8EE4-4FCA8865E562}" name="열188" headerRowDxfId="428" dataDxfId="427"/>
    <tableColumn id="189" xr3:uid="{F042B778-8012-499D-A825-26C4E70B4BC7}" name="열189" headerRowDxfId="426" dataDxfId="425"/>
    <tableColumn id="190" xr3:uid="{200EF09F-80AA-4AA3-B3DF-F933776C54A1}" name="열190" headerRowDxfId="424" dataDxfId="423"/>
    <tableColumn id="191" xr3:uid="{DDB76B86-1DAF-4082-8207-7CF76A3CE252}" name="열191" headerRowDxfId="422" dataDxfId="421"/>
    <tableColumn id="192" xr3:uid="{B551C97B-051E-4937-8F2B-A5CE87F65BBE}" name="열192" headerRowDxfId="420" dataDxfId="419"/>
    <tableColumn id="193" xr3:uid="{9369BE39-4461-44B4-B644-EB215AC306B5}" name="열193" headerRowDxfId="418" dataDxfId="417"/>
    <tableColumn id="194" xr3:uid="{F26A584C-261C-41F3-8119-B8F1013BE136}" name="열194" headerRowDxfId="416" dataDxfId="415"/>
    <tableColumn id="195" xr3:uid="{4B81AD40-C7EE-4B48-8FE3-9F58B84B6623}" name="열195" headerRowDxfId="414" dataDxfId="413"/>
    <tableColumn id="196" xr3:uid="{A950CF61-D054-4328-9302-C01736639D52}" name="열196" headerRowDxfId="412" dataDxfId="411"/>
    <tableColumn id="197" xr3:uid="{F4BF2099-21F8-4F3E-A870-A805CAB1EA68}" name="열197" headerRowDxfId="410" dataDxfId="409"/>
    <tableColumn id="198" xr3:uid="{97F6D012-EDD5-4547-B2B1-F4CA60892EBD}" name="열198" headerRowDxfId="408" dataDxfId="407"/>
    <tableColumn id="199" xr3:uid="{DA0B5ACA-B01D-458D-B151-2CBFE4A2BF26}" name="열199" headerRowDxfId="406" dataDxfId="405"/>
    <tableColumn id="200" xr3:uid="{3CD18C5B-C587-4603-9B31-9198DE23E83E}" name="열200" headerRowDxfId="404" dataDxfId="403"/>
    <tableColumn id="201" xr3:uid="{3C708636-B614-4425-B5B3-50F36D4B540F}" name="열201" headerRowDxfId="402" dataDxfId="401"/>
    <tableColumn id="202" xr3:uid="{655B28D2-CBEA-4D23-9870-64ABAFFB07B6}" name="열202" headerRowDxfId="400" dataDxfId="399"/>
    <tableColumn id="203" xr3:uid="{77C94E43-28E7-4238-9DF0-1B112855B7EF}" name="열203" headerRowDxfId="398" dataDxfId="397"/>
    <tableColumn id="204" xr3:uid="{1EC50E72-7F64-4BEF-8783-9CE146F3BB24}" name="열204" headerRowDxfId="396" dataDxfId="395"/>
    <tableColumn id="205" xr3:uid="{79C63EBC-68D5-4E15-92E3-A421A6CC95B4}" name="열205" headerRowDxfId="394" dataDxfId="393"/>
    <tableColumn id="206" xr3:uid="{483CEDAB-0F94-4FA3-AE06-62341B12E345}" name="열206" headerRowDxfId="392" dataDxfId="391"/>
    <tableColumn id="207" xr3:uid="{C012AE17-C193-4DC8-8A5D-6447DD31FE60}" name="열207" headerRowDxfId="390" dataDxfId="389"/>
    <tableColumn id="208" xr3:uid="{602A61F5-25A5-45BB-B9F5-F60AA4800B34}" name="열208" headerRowDxfId="388" dataDxfId="387"/>
    <tableColumn id="209" xr3:uid="{B7CC334F-9638-40BA-AD26-6F167B60E8CA}" name="열209" headerRowDxfId="386" dataDxfId="385"/>
    <tableColumn id="210" xr3:uid="{F977A1BF-5B17-451F-8011-B17B854F10B8}" name="열210" headerRowDxfId="384" dataDxfId="383"/>
    <tableColumn id="211" xr3:uid="{76901D59-808D-49E4-86FA-83818181702D}" name="열211" headerRowDxfId="382" dataDxfId="381"/>
    <tableColumn id="212" xr3:uid="{908E35FD-58EF-4DE2-8A44-A23113AA254A}" name="열212" headerRowDxfId="380" dataDxfId="379"/>
    <tableColumn id="213" xr3:uid="{BD73926E-D729-4656-99F5-FD7F21B525D8}" name="열213" headerRowDxfId="378" dataDxfId="377"/>
    <tableColumn id="214" xr3:uid="{8062FDEA-E7F0-4CB9-AA76-1304419FCFFF}" name="열214" headerRowDxfId="376" dataDxfId="375"/>
    <tableColumn id="215" xr3:uid="{4734C0C2-5802-4B48-B01F-CB06E8E028FA}" name="열215" headerRowDxfId="374" dataDxfId="373"/>
    <tableColumn id="216" xr3:uid="{D97D511C-9F5A-4A8B-8253-A703B4075459}" name="열216" headerRowDxfId="372" dataDxfId="371"/>
    <tableColumn id="217" xr3:uid="{21034F7C-478B-44E7-9BA9-D5431A213352}" name="열217" headerRowDxfId="370" dataDxfId="369"/>
    <tableColumn id="218" xr3:uid="{625AC951-3FF8-475C-B667-403EF9B4AE28}" name="열218" headerRowDxfId="368" dataDxfId="367"/>
    <tableColumn id="219" xr3:uid="{46B12C13-671C-4856-BF95-6D848FB3D7F3}" name="열219" headerRowDxfId="366" dataDxfId="365"/>
    <tableColumn id="220" xr3:uid="{53B3EFEF-04BF-4014-A50D-1FD3073AE5D5}" name="열220" headerRowDxfId="364" dataDxfId="363"/>
    <tableColumn id="221" xr3:uid="{B1F7F4C5-BFFF-479E-87A0-852455353015}" name="열221" headerRowDxfId="362" dataDxfId="361"/>
    <tableColumn id="222" xr3:uid="{E480ECDE-5176-493C-990F-B9C817EE8118}" name="열222" headerRowDxfId="360" dataDxfId="359"/>
    <tableColumn id="223" xr3:uid="{11C64300-A535-4ED7-B8DB-572689644BF6}" name="열223" headerRowDxfId="358" dataDxfId="357"/>
    <tableColumn id="224" xr3:uid="{81DBCBD1-DE2D-4C77-943C-F4A78742F867}" name="열224" headerRowDxfId="356" dataDxfId="355"/>
    <tableColumn id="225" xr3:uid="{05C4E990-5547-4E1F-B870-89782036A938}" name="열225" headerRowDxfId="354" dataDxfId="353"/>
    <tableColumn id="226" xr3:uid="{CA578DC3-B8EB-4B48-A567-CB6B33E88A47}" name="열226" headerRowDxfId="352" dataDxfId="351"/>
    <tableColumn id="227" xr3:uid="{24A06601-AAE4-47ED-A6A7-FF9F1A19E91B}" name="열227" headerRowDxfId="350" dataDxfId="349"/>
    <tableColumn id="228" xr3:uid="{D7EA879C-6B60-4179-940B-CBB5F6120A95}" name="열228" headerRowDxfId="348" dataDxfId="347"/>
    <tableColumn id="229" xr3:uid="{30C40924-4972-42E1-A928-70A8DC692CCB}" name="열229" headerRowDxfId="346" dataDxfId="345"/>
    <tableColumn id="230" xr3:uid="{3998B0CA-2556-4812-8600-093A39043A9D}" name="열230" headerRowDxfId="344" dataDxfId="343"/>
    <tableColumn id="231" xr3:uid="{42ED28C5-DEA7-4944-9387-84DB18051E17}" name="열231" headerRowDxfId="342" dataDxfId="341"/>
    <tableColumn id="232" xr3:uid="{136312BB-BB19-4C80-9CC3-3E1009931B67}" name="열232" headerRowDxfId="340" dataDxfId="339"/>
    <tableColumn id="233" xr3:uid="{D8BA05D9-9DD7-4DFA-8A39-9D8547B6CDFC}" name="열233" headerRowDxfId="338" dataDxfId="337"/>
    <tableColumn id="234" xr3:uid="{C5427DEA-3642-4B09-B771-5A2E97F2BE16}" name="열234" headerRowDxfId="336" dataDxfId="335"/>
    <tableColumn id="235" xr3:uid="{A5055B52-3A67-4A85-B70D-436090939E92}" name="열235" headerRowDxfId="334" dataDxfId="333"/>
    <tableColumn id="236" xr3:uid="{34CD7CC7-A3B3-487B-82C9-B9BB72910959}" name="열236" headerRowDxfId="332" dataDxfId="331"/>
    <tableColumn id="237" xr3:uid="{2E58F32C-B159-431E-8775-FF17FE1EA408}" name="열237" headerRowDxfId="330" dataDxfId="329"/>
    <tableColumn id="238" xr3:uid="{C9F1721E-C8DB-4B81-B706-1CCAE91E2407}" name="열238" headerRowDxfId="328" dataDxfId="327"/>
    <tableColumn id="239" xr3:uid="{E8A82F22-CACC-40F3-9588-010CDE4887C5}" name="열239" headerRowDxfId="326" dataDxfId="325"/>
    <tableColumn id="240" xr3:uid="{651004B6-16CE-4A25-AD33-A05D85543577}" name="열240" headerRowDxfId="324" dataDxfId="323"/>
    <tableColumn id="241" xr3:uid="{8BE98378-A6A2-4A41-B543-97AD9F873D2A}" name="열241" headerRowDxfId="322" dataDxfId="321"/>
    <tableColumn id="242" xr3:uid="{4CA57E0C-AFF1-419B-9A3E-510A79454E73}" name="열242" headerRowDxfId="320" dataDxfId="319"/>
    <tableColumn id="243" xr3:uid="{5B75D032-1EE3-48EE-AF90-9537458DAC7F}" name="열243" headerRowDxfId="318" dataDxfId="317"/>
    <tableColumn id="244" xr3:uid="{5502D97F-630A-4734-8E86-2A24DD6E59B5}" name="열244" headerRowDxfId="316" dataDxfId="315"/>
    <tableColumn id="245" xr3:uid="{35605C0E-EB3D-49B0-BA1A-28F4080C62F3}" name="열245" headerRowDxfId="314" dataDxfId="313"/>
    <tableColumn id="246" xr3:uid="{8F288E65-3021-4877-90D1-2F40C1310387}" name="열246" headerRowDxfId="312" dataDxfId="311"/>
    <tableColumn id="247" xr3:uid="{4B776D31-DD16-434D-9289-640FB581C33A}" name="열247" headerRowDxfId="310" dataDxfId="309"/>
    <tableColumn id="248" xr3:uid="{08C18C6F-9446-4574-BFB1-BD2DD87C93A5}" name="열248" headerRowDxfId="308" dataDxfId="307"/>
    <tableColumn id="249" xr3:uid="{B24BDDF9-5515-4786-9D0E-5D4464D3FBBB}" name="열249" headerRowDxfId="306" dataDxfId="305"/>
    <tableColumn id="250" xr3:uid="{DDB4CF51-2D3A-449E-A813-958A40B6CBC2}" name="열250" headerRowDxfId="304" dataDxfId="303"/>
    <tableColumn id="251" xr3:uid="{6CD8B781-6C32-4A99-992C-CA44CCAF340D}" name="열251" headerRowDxfId="302" dataDxfId="301"/>
    <tableColumn id="252" xr3:uid="{329C533C-4E4C-441E-ACE7-DE620A4E5BAF}" name="열252" headerRowDxfId="300" dataDxfId="299"/>
    <tableColumn id="253" xr3:uid="{D2692CF3-1562-4555-97BE-59D2DAD60183}" name="열253" headerRowDxfId="298" dataDxfId="297"/>
    <tableColumn id="254" xr3:uid="{1482CAFD-0EA1-42A8-B245-0C520670FB41}" name="열254" headerRowDxfId="296" dataDxfId="295"/>
    <tableColumn id="255" xr3:uid="{E735EC03-8490-4C24-8DD7-A75584353F45}" name="열255" headerRowDxfId="294" dataDxfId="293"/>
    <tableColumn id="256" xr3:uid="{8924BFFE-67F6-4CB8-B3D1-1B55081213A9}" name="열256" headerRowDxfId="292" dataDxfId="291"/>
    <tableColumn id="257" xr3:uid="{F15F5483-8B61-453E-A7D5-D3A86B25C35C}" name="열257" headerRowDxfId="290" dataDxfId="289"/>
    <tableColumn id="258" xr3:uid="{F50DC8A9-E946-49CD-BBF4-AD87B58960F8}" name="열258" headerRowDxfId="288" dataDxfId="287"/>
    <tableColumn id="259" xr3:uid="{8D271524-2B66-478A-8E7F-B798B8516C21}" name="열259" headerRowDxfId="286" dataDxfId="285"/>
    <tableColumn id="260" xr3:uid="{DC7D109A-F4AC-422D-83CB-054223BFE272}" name="열260" headerRowDxfId="284" dataDxfId="283"/>
    <tableColumn id="261" xr3:uid="{FE618B0A-32E4-4D88-832E-944454241A02}" name="열261" headerRowDxfId="282" dataDxfId="281"/>
    <tableColumn id="262" xr3:uid="{DA64DCC5-4D06-4C9C-8444-16D05ABE28C0}" name="열262" headerRowDxfId="280" dataDxfId="279"/>
    <tableColumn id="263" xr3:uid="{A25668CE-A656-4110-8993-B0626B78047A}" name="열263" headerRowDxfId="278" dataDxfId="277"/>
    <tableColumn id="264" xr3:uid="{878F453D-8E94-4C79-B042-5272626FEB5A}" name="열264" headerRowDxfId="276" dataDxfId="275"/>
    <tableColumn id="265" xr3:uid="{62F6F4B0-0AEE-4930-829E-1302B2AB88A4}" name="열265" headerRowDxfId="274" dataDxfId="273"/>
    <tableColumn id="266" xr3:uid="{12B8B17B-DE25-4B45-A798-DBE5D6A326AD}" name="열266" headerRowDxfId="272" dataDxfId="271"/>
    <tableColumn id="267" xr3:uid="{A1588A16-2E48-4DEB-9127-CB2A4FA718FA}" name="열267" headerRowDxfId="270" dataDxfId="269"/>
    <tableColumn id="268" xr3:uid="{B8ADBB74-61DB-478F-B8AB-5BAAE4572F9E}" name="열268" headerRowDxfId="268" dataDxfId="267"/>
    <tableColumn id="269" xr3:uid="{CAF9493D-5C85-4E19-B2C5-52B474C7E2AA}" name="열269" headerRowDxfId="266" dataDxfId="265"/>
    <tableColumn id="270" xr3:uid="{4AE1A0DB-1043-461F-81D9-6A26C899134D}" name="열270" headerRowDxfId="264" dataDxfId="263"/>
    <tableColumn id="271" xr3:uid="{3713BCFF-F599-4CBE-BB3C-1203A8818E1C}" name="열271" headerRowDxfId="262" dataDxfId="261"/>
    <tableColumn id="272" xr3:uid="{154E589E-509E-414E-8BC0-0EDBA6BC0D95}" name="열272" headerRowDxfId="260" dataDxfId="259"/>
    <tableColumn id="273" xr3:uid="{6A47E48E-B709-4F2E-A5BC-D452A0863A13}" name="열273" headerRowDxfId="258" dataDxfId="257"/>
    <tableColumn id="274" xr3:uid="{996C74F4-5DFC-415E-A492-8472F2865CD4}" name="열274" headerRowDxfId="256" dataDxfId="255"/>
    <tableColumn id="275" xr3:uid="{012A5C6D-F2EC-4945-A76A-15CAD077377E}" name="열275" headerRowDxfId="254" dataDxfId="253"/>
    <tableColumn id="276" xr3:uid="{FEF6D8B4-442F-4C16-AFFD-CB4A7EBD23F1}" name="열276" headerRowDxfId="252" dataDxfId="251"/>
    <tableColumn id="277" xr3:uid="{33EA3FD7-ECCE-40EC-80B8-73EAD5B385F6}" name="열277" headerRowDxfId="250" dataDxfId="249"/>
    <tableColumn id="278" xr3:uid="{7291227F-E6D5-4C34-9709-2A4295A0D064}" name="열278" headerRowDxfId="248" dataDxfId="247"/>
    <tableColumn id="279" xr3:uid="{88D69313-64E5-448F-BCD2-105FC098CC17}" name="열279" headerRowDxfId="246" dataDxfId="245"/>
    <tableColumn id="280" xr3:uid="{F006B9D9-C5BB-4297-A45F-BD2ABD612CFD}" name="열280" headerRowDxfId="244" dataDxfId="243"/>
    <tableColumn id="281" xr3:uid="{C635FBC3-4837-487E-ACE7-003BC26D87AC}" name="열281" headerRowDxfId="242" dataDxfId="241"/>
    <tableColumn id="282" xr3:uid="{8F781324-810F-41F6-8B60-E75E58EF0A0A}" name="열282" headerRowDxfId="240" dataDxfId="239"/>
    <tableColumn id="283" xr3:uid="{2905491C-57A6-4367-BBB9-EED4B982BAA8}" name="열283" headerRowDxfId="238" dataDxfId="237"/>
    <tableColumn id="284" xr3:uid="{150AC9CA-DA81-44F0-B075-8F34A1895C61}" name="열284" headerRowDxfId="236" dataDxfId="235"/>
    <tableColumn id="285" xr3:uid="{84A84DA9-3B08-4829-882E-349BD421EB71}" name="열285" headerRowDxfId="234" dataDxfId="233"/>
    <tableColumn id="286" xr3:uid="{095066CC-828C-4AB1-A8CB-E2323FA67735}" name="열286" headerRowDxfId="232" dataDxfId="231"/>
    <tableColumn id="287" xr3:uid="{86CEA49E-26A5-4BC4-B5DF-DC5A23370819}" name="열287" headerRowDxfId="230" dataDxfId="229"/>
    <tableColumn id="288" xr3:uid="{515181DA-ECE5-4AD7-9D1F-380D96873C74}" name="열288" headerRowDxfId="228" dataDxfId="227"/>
    <tableColumn id="289" xr3:uid="{66AD9840-2235-43E3-BCA0-1FE8CAF11021}" name="열289" headerRowDxfId="226" dataDxfId="225"/>
    <tableColumn id="290" xr3:uid="{97B0216F-8DDA-4C34-A0E3-4E605C1A84B2}" name="열290" headerRowDxfId="224" dataDxfId="223"/>
    <tableColumn id="291" xr3:uid="{F81B845F-1D0D-48C5-8C9B-2B71EC421C56}" name="열291" headerRowDxfId="222" dataDxfId="221"/>
    <tableColumn id="292" xr3:uid="{4D215D84-0DCA-463C-93BE-3DDBE0C38B31}" name="열292" headerRowDxfId="220" dataDxfId="219"/>
    <tableColumn id="293" xr3:uid="{4E7C7825-A403-478E-9114-D4B3E3549223}" name="열293" headerRowDxfId="218" dataDxfId="217"/>
    <tableColumn id="294" xr3:uid="{461036DF-75BB-418B-9E0F-B941E6690032}" name="열294" headerRowDxfId="216" dataDxfId="215"/>
    <tableColumn id="295" xr3:uid="{3AB110B7-55B5-4089-B854-18748F5E3B63}" name="열295" headerRowDxfId="214" dataDxfId="213"/>
    <tableColumn id="296" xr3:uid="{F39AFE44-492B-40AE-9F49-C727B3AED493}" name="열296" headerRowDxfId="212" dataDxfId="211"/>
    <tableColumn id="297" xr3:uid="{218D0CB2-B9E5-42B2-8304-7670842C1880}" name="열297" headerRowDxfId="210" dataDxfId="209"/>
    <tableColumn id="298" xr3:uid="{D51F703E-6CBD-4A34-BE3F-0542105C51B7}" name="열298" headerRowDxfId="208" dataDxfId="207"/>
    <tableColumn id="299" xr3:uid="{51FE92F2-2A86-4B9A-B0A6-5D3B079C2308}" name="열299" headerRowDxfId="206" dataDxfId="205"/>
    <tableColumn id="300" xr3:uid="{F0DB9DE7-0080-4D51-97BD-A701BB75DE35}" name="열300" headerRowDxfId="204" dataDxfId="203"/>
    <tableColumn id="301" xr3:uid="{4B2AE332-0AA7-44C6-A860-DB49B4EA1127}" name="열301" headerRowDxfId="202" dataDxfId="201"/>
    <tableColumn id="302" xr3:uid="{DB1A5128-1AB1-499A-800C-90FEB9EA7AA1}" name="열302" headerRowDxfId="200" dataDxfId="199"/>
    <tableColumn id="303" xr3:uid="{8D6363D4-712A-413D-83C3-E4F3D6E0F85F}" name="열303" headerRowDxfId="198" dataDxfId="197"/>
    <tableColumn id="304" xr3:uid="{0CD6541C-258D-4627-BE82-1AC647AC8885}" name="열304" headerRowDxfId="196" dataDxfId="195"/>
    <tableColumn id="305" xr3:uid="{163D6614-2618-4C66-8B09-8A08E37B1C70}" name="열305" headerRowDxfId="194" dataDxfId="193"/>
    <tableColumn id="306" xr3:uid="{C3B2D36A-24DA-44B1-92D8-280B1CE51AFB}" name="열306" headerRowDxfId="192" dataDxfId="191"/>
    <tableColumn id="307" xr3:uid="{490A7D6B-ED95-41D1-8AB1-830A803774B4}" name="열307" headerRowDxfId="190" dataDxfId="189"/>
    <tableColumn id="308" xr3:uid="{4583CD1D-C826-409E-9909-DA06438A75CE}" name="열308" headerRowDxfId="188" dataDxfId="187"/>
    <tableColumn id="309" xr3:uid="{445E0140-32E8-4863-850C-4C9C103E7359}" name="열309" headerRowDxfId="186" dataDxfId="185"/>
    <tableColumn id="310" xr3:uid="{6D421A45-16B0-47AA-9F8F-86B155D0C461}" name="열310" headerRowDxfId="184" dataDxfId="183"/>
    <tableColumn id="311" xr3:uid="{C3C9353D-4304-4D0F-A670-1042D197A46F}" name="열311" headerRowDxfId="182" dataDxfId="181"/>
    <tableColumn id="312" xr3:uid="{6D27347E-459F-4F16-B0B7-740C3C188429}" name="열312" headerRowDxfId="180" dataDxfId="179"/>
    <tableColumn id="313" xr3:uid="{E9C32C1F-2402-4038-9BEA-48F79FCD17D4}" name="열313" headerRowDxfId="178" dataDxfId="177"/>
    <tableColumn id="314" xr3:uid="{D79EACC5-6F95-45C0-A48A-2EF6E3E7BA96}" name="열314" headerRowDxfId="176" dataDxfId="175"/>
    <tableColumn id="315" xr3:uid="{DE112DF9-779C-4AD8-8CB0-B763CF9D333F}" name="열315" headerRowDxfId="174" dataDxfId="173"/>
    <tableColumn id="316" xr3:uid="{3435AA91-0846-4358-B644-9DBF38F6F0C1}" name="열316" headerRowDxfId="172" dataDxfId="171"/>
    <tableColumn id="317" xr3:uid="{B0FE3B01-4514-4D3A-81AE-F6DEA479DBC4}" name="열317" headerRowDxfId="170" dataDxfId="169"/>
    <tableColumn id="318" xr3:uid="{D7C001A5-C367-422C-A36E-1E7853AC57CD}" name="열318" headerRowDxfId="168" dataDxfId="167"/>
    <tableColumn id="319" xr3:uid="{9A99F11B-BF0C-4EB2-BFDD-CA1D5F94AB6A}" name="열319" headerRowDxfId="166" dataDxfId="165"/>
    <tableColumn id="320" xr3:uid="{3566943A-F53A-4132-9135-051961A162E0}" name="열320" headerRowDxfId="164" dataDxfId="163"/>
    <tableColumn id="321" xr3:uid="{39FFC38C-E80D-4E77-829D-E13CC90AC8F0}" name="열321" headerRowDxfId="162" dataDxfId="161"/>
    <tableColumn id="322" xr3:uid="{F74D7091-C76B-43DC-9505-21EB7735C8B6}" name="열322" headerRowDxfId="160" dataDxfId="159"/>
    <tableColumn id="323" xr3:uid="{F3E6D7F3-D88B-48C8-B858-F8D390344F27}" name="열323" headerRowDxfId="158" dataDxfId="157"/>
    <tableColumn id="324" xr3:uid="{C4710F47-5215-45CA-95C4-CCD5A5AD3475}" name="열324" headerRowDxfId="156" dataDxfId="155"/>
    <tableColumn id="325" xr3:uid="{4685097A-7642-4020-A385-1225ABD99377}" name="열325" headerRowDxfId="154" dataDxfId="153"/>
    <tableColumn id="326" xr3:uid="{B31C5EA8-FDF4-48D2-BBDE-B0E13849EAF4}" name="열326" headerRowDxfId="152" dataDxfId="151"/>
    <tableColumn id="327" xr3:uid="{EA42C288-2BDE-46FE-9C43-33C01236D553}" name="열327" headerRowDxfId="150" dataDxfId="149"/>
    <tableColumn id="328" xr3:uid="{31DADCB7-7EBD-4E9C-BB89-4C9D93F7B626}" name="열328" headerRowDxfId="148" dataDxfId="147"/>
    <tableColumn id="329" xr3:uid="{C7B99BC0-6C16-4079-B1BF-0A065DCF8450}" name="열329" headerRowDxfId="146" dataDxfId="145"/>
    <tableColumn id="330" xr3:uid="{ED78FFCE-FF5D-49AC-B1EE-8692E838AB90}" name="열330" headerRowDxfId="144" dataDxfId="143"/>
    <tableColumn id="331" xr3:uid="{32AB8A81-4984-4719-AC86-DA4FFC8D582A}" name="열331" headerRowDxfId="142" dataDxfId="141"/>
    <tableColumn id="332" xr3:uid="{2F5774EE-BE21-4963-B077-4D40878C6A4C}" name="열332" headerRowDxfId="140" dataDxfId="139"/>
    <tableColumn id="333" xr3:uid="{6F908BA0-FAA5-4624-8F99-CEC787867AE1}" name="열333" headerRowDxfId="138" dataDxfId="137"/>
    <tableColumn id="334" xr3:uid="{28F696FD-0AC7-426C-879D-82EDEFC2AE00}" name="열334" headerRowDxfId="136" dataDxfId="135"/>
    <tableColumn id="335" xr3:uid="{507AF66D-3501-4E93-9821-5073AD42FA59}" name="열335" headerRowDxfId="134" dataDxfId="133"/>
    <tableColumn id="336" xr3:uid="{31F049A5-9109-43C3-B7CA-3A71212784A2}" name="열336" headerRowDxfId="132" dataDxfId="131"/>
    <tableColumn id="337" xr3:uid="{FD7D9C02-1606-4683-9EA4-FF8B1156C6FA}" name="열337" headerRowDxfId="130" dataDxfId="129"/>
    <tableColumn id="338" xr3:uid="{8A4EA9B1-1FAF-46CB-855E-F424766AD303}" name="열338" headerRowDxfId="128" dataDxfId="127"/>
    <tableColumn id="339" xr3:uid="{31EA20EE-0CA8-4871-9BD7-B03927699714}" name="열339" headerRowDxfId="126" dataDxfId="125"/>
    <tableColumn id="340" xr3:uid="{294C11E4-8F6D-4925-80EF-2F874E6EA3E1}" name="열340" headerRowDxfId="124" dataDxfId="123"/>
    <tableColumn id="341" xr3:uid="{69F64210-3F81-41D1-950B-4FEB01AD0E45}" name="열341" headerRowDxfId="122" dataDxfId="121"/>
    <tableColumn id="342" xr3:uid="{48B11874-FEB7-4A38-AF84-CC8D056F9A5B}" name="열342" headerRowDxfId="120" dataDxfId="119"/>
    <tableColumn id="343" xr3:uid="{F63FC058-4DCC-4E00-AC6D-FFF8453D3D21}" name="열343" headerRowDxfId="118" dataDxfId="117"/>
    <tableColumn id="344" xr3:uid="{2C516827-74B1-4BB3-A64A-885350C4F3C6}" name="열344" headerRowDxfId="116" dataDxfId="115"/>
    <tableColumn id="345" xr3:uid="{4F064B84-E00E-4535-AB08-8F014DD26442}" name="열345" headerRowDxfId="114" dataDxfId="113"/>
    <tableColumn id="346" xr3:uid="{92915B54-8B7B-457C-8EE6-47756215C8DA}" name="열346" headerRowDxfId="112" dataDxfId="111"/>
    <tableColumn id="347" xr3:uid="{A6AB0656-7BE9-472C-915A-0A50A6353161}" name="열347" headerRowDxfId="110" dataDxfId="109"/>
    <tableColumn id="348" xr3:uid="{B8A96A67-CB56-40F9-9EBA-69C78070DC0F}" name="열348" headerRowDxfId="108" dataDxfId="107"/>
    <tableColumn id="349" xr3:uid="{2EFF77D5-FF7F-44D9-BF85-F1B397B51A7A}" name="열349" headerRowDxfId="106" dataDxfId="105"/>
    <tableColumn id="350" xr3:uid="{5136CAFA-4974-461A-A9DD-DCC3D2C5BBD3}" name="열350" headerRowDxfId="104" dataDxfId="103"/>
    <tableColumn id="351" xr3:uid="{98F56CF8-2A44-40E8-874F-2F228B419B68}" name="열351" headerRowDxfId="102" dataDxfId="101"/>
    <tableColumn id="352" xr3:uid="{5EADA575-7AA6-444C-85F1-05DB9C5CCA99}" name="열352" headerRowDxfId="100" dataDxfId="99"/>
    <tableColumn id="353" xr3:uid="{C0097EF8-A4BE-4FFA-838D-7231F03F35E0}" name="열353" headerRowDxfId="98" dataDxfId="97"/>
    <tableColumn id="354" xr3:uid="{CD27ACA6-CBCF-4882-97EC-B50D05824509}" name="열354" headerRowDxfId="96" dataDxfId="95"/>
    <tableColumn id="355" xr3:uid="{A338366F-7834-45B9-911E-C6235CCC0C5F}" name="열355" headerRowDxfId="94" dataDxfId="93"/>
    <tableColumn id="356" xr3:uid="{272DD6B0-3BB3-4C94-BF0D-9027BE8B0CC1}" name="열356" headerRowDxfId="92" dataDxfId="91"/>
    <tableColumn id="357" xr3:uid="{7406D5BD-AF6E-4DA4-BC35-349CD080C67E}" name="열357" headerRowDxfId="90" dataDxfId="89"/>
    <tableColumn id="358" xr3:uid="{0ADB0B38-5683-4F1E-B231-6D4319D97C15}" name="열358" headerRowDxfId="88" dataDxfId="87"/>
    <tableColumn id="359" xr3:uid="{431F0C76-C4FD-47A2-A4F1-468123022284}" name="열359" headerRowDxfId="86" dataDxfId="85"/>
    <tableColumn id="360" xr3:uid="{9087ABAC-7822-49FE-9180-B268DAC957D3}" name="열360" headerRowDxfId="84" dataDxfId="83"/>
    <tableColumn id="361" xr3:uid="{B379158E-E9C5-43A9-80BD-DBA99ED4E8FB}" name="열361" headerRowDxfId="82" dataDxfId="81"/>
    <tableColumn id="362" xr3:uid="{2F18F465-A1C3-4EC7-8D7A-D69E349D69DA}" name="열362" headerRowDxfId="80" dataDxfId="79"/>
    <tableColumn id="363" xr3:uid="{27567973-4DB5-458C-9DF5-542B37B1B46E}" name="열363" headerRowDxfId="78" dataDxfId="77"/>
    <tableColumn id="364" xr3:uid="{6B5327C4-D798-4278-BE78-0B2FD3921B01}" name="열364" headerRowDxfId="76" dataDxfId="75"/>
    <tableColumn id="365" xr3:uid="{5CF2C9D5-BBB0-4551-B3A2-7581B9B865D2}" name="열365" headerRowDxfId="74" dataDxfId="73"/>
    <tableColumn id="366" xr3:uid="{F2B45967-E964-4243-8E75-804A3362F362}" name="열366" headerRowDxfId="72" dataDxfId="71"/>
    <tableColumn id="367" xr3:uid="{723BEE23-088E-4095-AA24-D108AC200945}" name="열367" headerRowDxfId="70" dataDxfId="69"/>
    <tableColumn id="368" xr3:uid="{A548557A-4F01-4372-B96F-FC06CAB4C2C6}" name="열368" headerRowDxfId="68" dataDxfId="67"/>
    <tableColumn id="369" xr3:uid="{53DBF9F2-5849-4EC6-946B-802983757E81}" name="열369" headerRowDxfId="66" dataDxfId="65"/>
    <tableColumn id="370" xr3:uid="{C7D6F687-DD27-480E-9377-9B05B6D9FD1D}" name="열370" headerRowDxfId="64" dataDxfId="63"/>
    <tableColumn id="371" xr3:uid="{EEE0BC83-7F13-4F3B-8B3E-2FF20B512A9F}" name="열371" headerRowDxfId="62" dataDxfId="61"/>
    <tableColumn id="372" xr3:uid="{5486BE71-4E04-459D-8105-0CA1D1CB70DC}" name="열372" headerRowDxfId="60" dataDxfId="59"/>
    <tableColumn id="373" xr3:uid="{BBA05976-34AA-4C5F-8D28-AC52A3C2758A}" name="열373" headerRowDxfId="58" dataDxfId="57"/>
    <tableColumn id="374" xr3:uid="{C8D53D4B-DD0E-4E5D-9D1C-5DAB8054F191}" name="열374" headerRowDxfId="56" dataDxfId="55"/>
    <tableColumn id="375" xr3:uid="{D308C2F2-DE39-439B-8CF4-E1A995CA244C}" name="열375" headerRowDxfId="54" dataDxfId="53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R50"/>
  <sheetViews>
    <sheetView showGridLines="0" showZeros="0" tabSelected="1" topLeftCell="A31" zoomScale="85" zoomScaleNormal="85" workbookViewId="0">
      <selection activeCell="S43" sqref="S43"/>
    </sheetView>
  </sheetViews>
  <sheetFormatPr defaultRowHeight="24.9" customHeight="1" x14ac:dyDescent="0.4"/>
  <cols>
    <col min="1" max="1" width="1.59765625" customWidth="1"/>
    <col min="2" max="2" width="5.59765625" style="69" customWidth="1"/>
    <col min="3" max="3" width="11.5" style="70" customWidth="1"/>
    <col min="4" max="4" width="10.59765625" style="12" customWidth="1"/>
    <col min="5" max="5" width="24" style="12" customWidth="1"/>
    <col min="6" max="6" width="11.59765625" style="12" customWidth="1"/>
    <col min="7" max="8" width="11.59765625" style="16" customWidth="1"/>
    <col min="9" max="10" width="7.5" style="16" bestFit="1" customWidth="1"/>
    <col min="11" max="11" width="7.5" style="61" bestFit="1" customWidth="1"/>
    <col min="12" max="12" width="7.5" style="62" bestFit="1" customWidth="1"/>
    <col min="13" max="13" width="6.09765625" style="17" bestFit="1" customWidth="1"/>
    <col min="14" max="14" width="13" style="76" customWidth="1"/>
    <col min="15" max="380" width="2.59765625" style="88" customWidth="1"/>
    <col min="381" max="381" width="2.59765625" hidden="1" customWidth="1"/>
    <col min="382" max="382" width="9" hidden="1" customWidth="1"/>
  </cols>
  <sheetData>
    <row r="1" spans="1:382" s="5" customFormat="1" ht="39.9" customHeight="1" thickBot="1" x14ac:dyDescent="0.45">
      <c r="A1" s="1"/>
      <c r="B1" s="13" t="s">
        <v>19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NR1" s="65">
        <f>SUM(I6:M6)</f>
        <v>28</v>
      </c>
    </row>
    <row r="2" spans="1:382" ht="11.25" customHeight="1" thickTop="1" x14ac:dyDescent="0.4">
      <c r="B2" s="6"/>
      <c r="C2"/>
      <c r="D2"/>
      <c r="E2"/>
      <c r="F2"/>
      <c r="G2" s="7"/>
      <c r="H2" s="7"/>
      <c r="I2" s="7"/>
      <c r="J2" s="7"/>
      <c r="K2"/>
      <c r="L2" s="8"/>
      <c r="M2" s="8"/>
      <c r="N2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4"/>
      <c r="AK2" s="4"/>
      <c r="AL2" s="4"/>
      <c r="AM2" s="4"/>
      <c r="AN2" s="4"/>
      <c r="AO2" s="4"/>
      <c r="AP2" s="4"/>
      <c r="AQ2" s="4"/>
      <c r="AR2" s="4"/>
      <c r="AS2" s="4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R2">
        <v>1</v>
      </c>
    </row>
    <row r="3" spans="1:382" s="4" customFormat="1" ht="30" customHeight="1" thickBot="1" x14ac:dyDescent="0.45">
      <c r="B3" s="188" t="s">
        <v>0</v>
      </c>
      <c r="C3" s="188"/>
      <c r="D3" s="101"/>
      <c r="E3" s="115" t="s">
        <v>20</v>
      </c>
      <c r="F3" s="29"/>
      <c r="G3" s="29"/>
      <c r="H3" s="29"/>
      <c r="I3" s="29"/>
      <c r="K3" s="102">
        <v>2022</v>
      </c>
      <c r="L3" s="103">
        <v>10</v>
      </c>
      <c r="M3" s="38" t="s">
        <v>31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NR3" s="4">
        <v>0</v>
      </c>
    </row>
    <row r="4" spans="1:382" ht="9.9" customHeight="1" x14ac:dyDescent="0.4">
      <c r="B4" s="31"/>
      <c r="C4" s="32"/>
      <c r="D4" s="32"/>
      <c r="E4" s="32"/>
      <c r="F4" s="32"/>
      <c r="G4" s="33"/>
      <c r="H4" s="33"/>
      <c r="I4" s="33"/>
      <c r="J4" s="33"/>
      <c r="K4" s="32"/>
      <c r="L4" s="34"/>
      <c r="M4" s="34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9"/>
      <c r="AC4" s="9"/>
      <c r="AD4" s="9"/>
      <c r="AE4" s="9"/>
      <c r="AF4" s="9"/>
      <c r="AG4"/>
      <c r="AH4" s="9"/>
      <c r="AI4" s="9"/>
      <c r="AJ4" s="4"/>
      <c r="AK4" s="4"/>
      <c r="AL4" s="4"/>
      <c r="AM4" s="4"/>
      <c r="AN4" s="4"/>
      <c r="AO4" s="4"/>
      <c r="AP4" s="4"/>
      <c r="AQ4" s="4"/>
      <c r="AR4" s="4"/>
      <c r="AS4" s="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</row>
    <row r="5" spans="1:382" s="11" customFormat="1" ht="30" customHeight="1" x14ac:dyDescent="0.4">
      <c r="B5" s="189" t="s">
        <v>11</v>
      </c>
      <c r="C5" s="190"/>
      <c r="D5" s="193" t="str">
        <f>IF(OR(COUNTA(표1[[#All],[열3]])=0,COUNTA(표1[[#All],[열4]])=0),0,IF(TEXT(MIN(표1[[#All],[열3]]),"yyyy-mm-dd")="1900-01-00","",TEXT(MIN(표1[[#All],[열3]]),"yyyy-mm-dd"))&amp;" ~ "&amp;IF(TEXT(MAX(표1[[#All],[열4]]),"yyyy-mm-dd")="1900-01-00","",TEXT(MAX(표1[[#All],[열4]]),"yyyy-mm-dd")))</f>
        <v>2022-10-04 ~ 2022-12-23</v>
      </c>
      <c r="E5" s="193"/>
      <c r="F5" s="30" t="s">
        <v>7</v>
      </c>
      <c r="G5" s="30" t="s">
        <v>8</v>
      </c>
      <c r="H5" s="15"/>
      <c r="I5" s="27" t="s">
        <v>6</v>
      </c>
      <c r="J5" s="20" t="s">
        <v>5</v>
      </c>
      <c r="K5" s="21" t="s">
        <v>9</v>
      </c>
      <c r="L5" s="22" t="s">
        <v>4</v>
      </c>
      <c r="M5" s="23" t="s">
        <v>10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382" s="11" customFormat="1" ht="30" customHeight="1" x14ac:dyDescent="0.4">
      <c r="B6" s="191" t="s">
        <v>30</v>
      </c>
      <c r="C6" s="192"/>
      <c r="D6" s="202">
        <f>IF(OR(COUNTA(표1[[#All],[열3]])=0,COUNTA(표1[[#All],[열4]])=0),0,IF($M$3="영업일수",NETWORKDAYS(MIN(표1[[#All],[열3]]),MAX(표1[[#All],[열4]])),MAX(표1[[#All],[열4]])-MIN(표1[[#All],[열3]])+1))</f>
        <v>59</v>
      </c>
      <c r="E6" s="202"/>
      <c r="F6" s="26">
        <f>IFERROR(SUM(표1[[#All],[열6]])/COUNTA(표1[[#All],[열2]]),0)</f>
        <v>2</v>
      </c>
      <c r="G6" s="26">
        <f ca="1">IFERROR(SUM(표1[[#All],[열380]])/COUNTA(표1[[#All],[열2]]),0)</f>
        <v>3.7873168498168499</v>
      </c>
      <c r="H6" s="14"/>
      <c r="I6" s="24">
        <f>COUNTIF(표1[[#All],[열7]],I5)</f>
        <v>11</v>
      </c>
      <c r="J6" s="25">
        <f>COUNTIF(표1[[#All],[열7]],J5)</f>
        <v>4</v>
      </c>
      <c r="K6" s="35">
        <f>COUNTIF(표1[[#All],[열7]],K5)</f>
        <v>0</v>
      </c>
      <c r="L6" s="36">
        <f>COUNTIF(표1[[#All],[열7]],L5)</f>
        <v>13</v>
      </c>
      <c r="M6" s="37">
        <f>COUNTIF(표1[[#All],[열7]],M5)</f>
        <v>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382" ht="11.25" customHeight="1" x14ac:dyDescent="0.4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</row>
    <row r="8" spans="1:382" ht="22.35" customHeight="1" x14ac:dyDescent="0.4">
      <c r="B8" s="184" t="s">
        <v>51</v>
      </c>
      <c r="C8" s="185"/>
      <c r="D8" s="205" t="s">
        <v>52</v>
      </c>
      <c r="E8" s="203" t="s">
        <v>53</v>
      </c>
      <c r="F8" s="194" t="s">
        <v>54</v>
      </c>
      <c r="G8" s="194" t="s">
        <v>1</v>
      </c>
      <c r="H8" s="194" t="s">
        <v>2</v>
      </c>
      <c r="I8" s="194" t="str">
        <f>M3</f>
        <v>영업일수</v>
      </c>
      <c r="J8" s="207" t="s">
        <v>12</v>
      </c>
      <c r="K8" s="196" t="s">
        <v>3</v>
      </c>
      <c r="L8" s="198" t="s">
        <v>13</v>
      </c>
      <c r="M8" s="209" t="s">
        <v>14</v>
      </c>
      <c r="N8" s="200" t="s">
        <v>21</v>
      </c>
      <c r="O8" s="49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183">
        <f>MONTH(DATE($K$3,$L$3,1))</f>
        <v>10</v>
      </c>
      <c r="AD8" s="183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183">
        <f>MONTH(DATE($K$3,$L$3+1,1))</f>
        <v>11</v>
      </c>
      <c r="BI8" s="183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183">
        <f>MONTH(DATE($K$3,$L$3+2,1))</f>
        <v>12</v>
      </c>
      <c r="CL8" s="183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183">
        <f>MONTH(DATE($K$3,$L$3+3,1))</f>
        <v>1</v>
      </c>
      <c r="DP8" s="183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183">
        <f>MONTH(DATE($K$3,$L$3+4,1))</f>
        <v>2</v>
      </c>
      <c r="EU8" s="183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183">
        <f>MONTH(DATE($K$3,$L$3+5,1))</f>
        <v>3</v>
      </c>
      <c r="FZ8" s="183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183">
        <f>MONTH(DATE($K$3,$L$3+6,1))</f>
        <v>4</v>
      </c>
      <c r="HE8" s="183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183">
        <f>MONTH(DATE($K$3,$L$3+7,1))</f>
        <v>5</v>
      </c>
      <c r="IJ8" s="183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C8" s="51"/>
      <c r="JD8" s="51"/>
      <c r="JE8" s="51"/>
      <c r="JF8" s="51"/>
      <c r="JG8" s="51"/>
      <c r="JH8" s="51"/>
      <c r="JI8" s="51"/>
      <c r="JJ8" s="51"/>
      <c r="JK8" s="51"/>
      <c r="JL8" s="51"/>
      <c r="JM8" s="183">
        <f>MONTH(DATE($K$3,$L$3+8,1))</f>
        <v>6</v>
      </c>
      <c r="JN8" s="183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183">
        <f>MONTH(DATE($K$3,$L$3+9,1))</f>
        <v>7</v>
      </c>
      <c r="KS8" s="183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183">
        <f>MONTH(DATE($K$3,$L$3+10,1))</f>
        <v>8</v>
      </c>
      <c r="LX8" s="183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2"/>
      <c r="MZ8" s="52"/>
      <c r="NA8" s="183">
        <f>MONTH(DATE($K$3,$L$3+11,1))</f>
        <v>9</v>
      </c>
      <c r="NB8" s="183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</row>
    <row r="9" spans="1:382" ht="22.35" customHeight="1" thickBot="1" x14ac:dyDescent="0.45">
      <c r="B9" s="186"/>
      <c r="C9" s="187"/>
      <c r="D9" s="206"/>
      <c r="E9" s="204"/>
      <c r="F9" s="195"/>
      <c r="G9" s="195"/>
      <c r="H9" s="195"/>
      <c r="I9" s="195"/>
      <c r="J9" s="208"/>
      <c r="K9" s="197"/>
      <c r="L9" s="199"/>
      <c r="M9" s="210"/>
      <c r="N9" s="201"/>
      <c r="O9" s="68">
        <f>DATE(K3,L3,1)</f>
        <v>44835</v>
      </c>
      <c r="P9" s="66">
        <f>O9+1</f>
        <v>44836</v>
      </c>
      <c r="Q9" s="66">
        <f t="shared" ref="Q9:BM9" si="0">P9+1</f>
        <v>44837</v>
      </c>
      <c r="R9" s="66">
        <f t="shared" si="0"/>
        <v>44838</v>
      </c>
      <c r="S9" s="66">
        <f t="shared" si="0"/>
        <v>44839</v>
      </c>
      <c r="T9" s="66">
        <f t="shared" si="0"/>
        <v>44840</v>
      </c>
      <c r="U9" s="66">
        <f t="shared" si="0"/>
        <v>44841</v>
      </c>
      <c r="V9" s="66">
        <f t="shared" si="0"/>
        <v>44842</v>
      </c>
      <c r="W9" s="66">
        <f t="shared" si="0"/>
        <v>44843</v>
      </c>
      <c r="X9" s="66">
        <f t="shared" si="0"/>
        <v>44844</v>
      </c>
      <c r="Y9" s="66">
        <f t="shared" si="0"/>
        <v>44845</v>
      </c>
      <c r="Z9" s="66">
        <f t="shared" si="0"/>
        <v>44846</v>
      </c>
      <c r="AA9" s="66">
        <f t="shared" si="0"/>
        <v>44847</v>
      </c>
      <c r="AB9" s="66">
        <f t="shared" si="0"/>
        <v>44848</v>
      </c>
      <c r="AC9" s="66">
        <f t="shared" si="0"/>
        <v>44849</v>
      </c>
      <c r="AD9" s="66">
        <f t="shared" si="0"/>
        <v>44850</v>
      </c>
      <c r="AE9" s="66">
        <f t="shared" si="0"/>
        <v>44851</v>
      </c>
      <c r="AF9" s="66">
        <f t="shared" si="0"/>
        <v>44852</v>
      </c>
      <c r="AG9" s="66">
        <f t="shared" si="0"/>
        <v>44853</v>
      </c>
      <c r="AH9" s="66">
        <f t="shared" si="0"/>
        <v>44854</v>
      </c>
      <c r="AI9" s="66">
        <f t="shared" si="0"/>
        <v>44855</v>
      </c>
      <c r="AJ9" s="66">
        <f t="shared" si="0"/>
        <v>44856</v>
      </c>
      <c r="AK9" s="66">
        <f t="shared" si="0"/>
        <v>44857</v>
      </c>
      <c r="AL9" s="66">
        <f t="shared" si="0"/>
        <v>44858</v>
      </c>
      <c r="AM9" s="66">
        <f t="shared" si="0"/>
        <v>44859</v>
      </c>
      <c r="AN9" s="66">
        <f t="shared" si="0"/>
        <v>44860</v>
      </c>
      <c r="AO9" s="66">
        <f t="shared" si="0"/>
        <v>44861</v>
      </c>
      <c r="AP9" s="66">
        <f t="shared" si="0"/>
        <v>44862</v>
      </c>
      <c r="AQ9" s="66">
        <f t="shared" si="0"/>
        <v>44863</v>
      </c>
      <c r="AR9" s="66">
        <f t="shared" si="0"/>
        <v>44864</v>
      </c>
      <c r="AS9" s="66">
        <f t="shared" si="0"/>
        <v>44865</v>
      </c>
      <c r="AT9" s="66">
        <f t="shared" si="0"/>
        <v>44866</v>
      </c>
      <c r="AU9" s="66">
        <f t="shared" si="0"/>
        <v>44867</v>
      </c>
      <c r="AV9" s="66">
        <f t="shared" si="0"/>
        <v>44868</v>
      </c>
      <c r="AW9" s="66">
        <f t="shared" si="0"/>
        <v>44869</v>
      </c>
      <c r="AX9" s="66">
        <f t="shared" si="0"/>
        <v>44870</v>
      </c>
      <c r="AY9" s="66">
        <f t="shared" si="0"/>
        <v>44871</v>
      </c>
      <c r="AZ9" s="66">
        <f t="shared" si="0"/>
        <v>44872</v>
      </c>
      <c r="BA9" s="66">
        <f t="shared" si="0"/>
        <v>44873</v>
      </c>
      <c r="BB9" s="66">
        <f t="shared" si="0"/>
        <v>44874</v>
      </c>
      <c r="BC9" s="66">
        <f t="shared" si="0"/>
        <v>44875</v>
      </c>
      <c r="BD9" s="66">
        <f t="shared" si="0"/>
        <v>44876</v>
      </c>
      <c r="BE9" s="66">
        <f t="shared" si="0"/>
        <v>44877</v>
      </c>
      <c r="BF9" s="66">
        <f t="shared" si="0"/>
        <v>44878</v>
      </c>
      <c r="BG9" s="66">
        <f t="shared" si="0"/>
        <v>44879</v>
      </c>
      <c r="BH9" s="66">
        <f t="shared" si="0"/>
        <v>44880</v>
      </c>
      <c r="BI9" s="66">
        <f t="shared" si="0"/>
        <v>44881</v>
      </c>
      <c r="BJ9" s="66">
        <f t="shared" si="0"/>
        <v>44882</v>
      </c>
      <c r="BK9" s="66">
        <f t="shared" si="0"/>
        <v>44883</v>
      </c>
      <c r="BL9" s="66">
        <f t="shared" si="0"/>
        <v>44884</v>
      </c>
      <c r="BM9" s="66">
        <f t="shared" si="0"/>
        <v>44885</v>
      </c>
      <c r="BN9" s="66">
        <f t="shared" ref="BN9" si="1">BM9+1</f>
        <v>44886</v>
      </c>
      <c r="BO9" s="66">
        <f t="shared" ref="BO9" si="2">BN9+1</f>
        <v>44887</v>
      </c>
      <c r="BP9" s="66">
        <f t="shared" ref="BP9" si="3">BO9+1</f>
        <v>44888</v>
      </c>
      <c r="BQ9" s="66">
        <f t="shared" ref="BQ9" si="4">BP9+1</f>
        <v>44889</v>
      </c>
      <c r="BR9" s="66">
        <f t="shared" ref="BR9" si="5">BQ9+1</f>
        <v>44890</v>
      </c>
      <c r="BS9" s="66">
        <f t="shared" ref="BS9" si="6">BR9+1</f>
        <v>44891</v>
      </c>
      <c r="BT9" s="66">
        <f t="shared" ref="BT9" si="7">BS9+1</f>
        <v>44892</v>
      </c>
      <c r="BU9" s="66">
        <f t="shared" ref="BU9" si="8">BT9+1</f>
        <v>44893</v>
      </c>
      <c r="BV9" s="66">
        <f t="shared" ref="BV9" si="9">BU9+1</f>
        <v>44894</v>
      </c>
      <c r="BW9" s="66">
        <f t="shared" ref="BW9" si="10">BV9+1</f>
        <v>44895</v>
      </c>
      <c r="BX9" s="66">
        <f t="shared" ref="BX9" si="11">BW9+1</f>
        <v>44896</v>
      </c>
      <c r="BY9" s="66">
        <f t="shared" ref="BY9" si="12">BX9+1</f>
        <v>44897</v>
      </c>
      <c r="BZ9" s="66">
        <f t="shared" ref="BZ9" si="13">BY9+1</f>
        <v>44898</v>
      </c>
      <c r="CA9" s="66">
        <f t="shared" ref="CA9" si="14">BZ9+1</f>
        <v>44899</v>
      </c>
      <c r="CB9" s="66">
        <f t="shared" ref="CB9" si="15">CA9+1</f>
        <v>44900</v>
      </c>
      <c r="CC9" s="66">
        <f t="shared" ref="CC9" si="16">CB9+1</f>
        <v>44901</v>
      </c>
      <c r="CD9" s="66">
        <f t="shared" ref="CD9" si="17">CC9+1</f>
        <v>44902</v>
      </c>
      <c r="CE9" s="66">
        <f t="shared" ref="CE9" si="18">CD9+1</f>
        <v>44903</v>
      </c>
      <c r="CF9" s="66">
        <f t="shared" ref="CF9" si="19">CE9+1</f>
        <v>44904</v>
      </c>
      <c r="CG9" s="66">
        <f t="shared" ref="CG9" si="20">CF9+1</f>
        <v>44905</v>
      </c>
      <c r="CH9" s="66">
        <f t="shared" ref="CH9" si="21">CG9+1</f>
        <v>44906</v>
      </c>
      <c r="CI9" s="66">
        <f t="shared" ref="CI9" si="22">CH9+1</f>
        <v>44907</v>
      </c>
      <c r="CJ9" s="66">
        <f t="shared" ref="CJ9" si="23">CI9+1</f>
        <v>44908</v>
      </c>
      <c r="CK9" s="66">
        <f t="shared" ref="CK9" si="24">CJ9+1</f>
        <v>44909</v>
      </c>
      <c r="CL9" s="66">
        <f t="shared" ref="CL9" si="25">CK9+1</f>
        <v>44910</v>
      </c>
      <c r="CM9" s="66">
        <f t="shared" ref="CM9" si="26">CL9+1</f>
        <v>44911</v>
      </c>
      <c r="CN9" s="66">
        <f t="shared" ref="CN9" si="27">CM9+1</f>
        <v>44912</v>
      </c>
      <c r="CO9" s="66">
        <f t="shared" ref="CO9" si="28">CN9+1</f>
        <v>44913</v>
      </c>
      <c r="CP9" s="66">
        <f t="shared" ref="CP9" si="29">CO9+1</f>
        <v>44914</v>
      </c>
      <c r="CQ9" s="66">
        <f t="shared" ref="CQ9" si="30">CP9+1</f>
        <v>44915</v>
      </c>
      <c r="CR9" s="66">
        <f t="shared" ref="CR9" si="31">CQ9+1</f>
        <v>44916</v>
      </c>
      <c r="CS9" s="66">
        <f t="shared" ref="CS9" si="32">CR9+1</f>
        <v>44917</v>
      </c>
      <c r="CT9" s="66">
        <f t="shared" ref="CT9" si="33">CS9+1</f>
        <v>44918</v>
      </c>
      <c r="CU9" s="66">
        <f t="shared" ref="CU9" si="34">CT9+1</f>
        <v>44919</v>
      </c>
      <c r="CV9" s="66">
        <f t="shared" ref="CV9" si="35">CU9+1</f>
        <v>44920</v>
      </c>
      <c r="CW9" s="66">
        <f t="shared" ref="CW9" si="36">CV9+1</f>
        <v>44921</v>
      </c>
      <c r="CX9" s="66">
        <f t="shared" ref="CX9" si="37">CW9+1</f>
        <v>44922</v>
      </c>
      <c r="CY9" s="66">
        <f t="shared" ref="CY9" si="38">CX9+1</f>
        <v>44923</v>
      </c>
      <c r="CZ9" s="66">
        <f t="shared" ref="CZ9" si="39">CY9+1</f>
        <v>44924</v>
      </c>
      <c r="DA9" s="66">
        <f t="shared" ref="DA9" si="40">CZ9+1</f>
        <v>44925</v>
      </c>
      <c r="DB9" s="66">
        <f t="shared" ref="DB9" si="41">DA9+1</f>
        <v>44926</v>
      </c>
      <c r="DC9" s="66">
        <f t="shared" ref="DC9" si="42">DB9+1</f>
        <v>44927</v>
      </c>
      <c r="DD9" s="66">
        <f t="shared" ref="DD9" si="43">DC9+1</f>
        <v>44928</v>
      </c>
      <c r="DE9" s="66">
        <f t="shared" ref="DE9" si="44">DD9+1</f>
        <v>44929</v>
      </c>
      <c r="DF9" s="66">
        <f t="shared" ref="DF9" si="45">DE9+1</f>
        <v>44930</v>
      </c>
      <c r="DG9" s="66">
        <f t="shared" ref="DG9" si="46">DF9+1</f>
        <v>44931</v>
      </c>
      <c r="DH9" s="66">
        <f t="shared" ref="DH9" si="47">DG9+1</f>
        <v>44932</v>
      </c>
      <c r="DI9" s="66">
        <f t="shared" ref="DI9" si="48">DH9+1</f>
        <v>44933</v>
      </c>
      <c r="DJ9" s="66">
        <f t="shared" ref="DJ9" si="49">DI9+1</f>
        <v>44934</v>
      </c>
      <c r="DK9" s="66">
        <f t="shared" ref="DK9" si="50">DJ9+1</f>
        <v>44935</v>
      </c>
      <c r="DL9" s="66">
        <f t="shared" ref="DL9" si="51">DK9+1</f>
        <v>44936</v>
      </c>
      <c r="DM9" s="66">
        <f t="shared" ref="DM9" si="52">DL9+1</f>
        <v>44937</v>
      </c>
      <c r="DN9" s="66">
        <f t="shared" ref="DN9" si="53">DM9+1</f>
        <v>44938</v>
      </c>
      <c r="DO9" s="66">
        <f t="shared" ref="DO9" si="54">DN9+1</f>
        <v>44939</v>
      </c>
      <c r="DP9" s="66">
        <f t="shared" ref="DP9" si="55">DO9+1</f>
        <v>44940</v>
      </c>
      <c r="DQ9" s="66">
        <f t="shared" ref="DQ9" si="56">DP9+1</f>
        <v>44941</v>
      </c>
      <c r="DR9" s="66">
        <f t="shared" ref="DR9" si="57">DQ9+1</f>
        <v>44942</v>
      </c>
      <c r="DS9" s="66">
        <f t="shared" ref="DS9" si="58">DR9+1</f>
        <v>44943</v>
      </c>
      <c r="DT9" s="66">
        <f t="shared" ref="DT9" si="59">DS9+1</f>
        <v>44944</v>
      </c>
      <c r="DU9" s="66">
        <f t="shared" ref="DU9" si="60">DT9+1</f>
        <v>44945</v>
      </c>
      <c r="DV9" s="66">
        <f t="shared" ref="DV9" si="61">DU9+1</f>
        <v>44946</v>
      </c>
      <c r="DW9" s="66">
        <f t="shared" ref="DW9" si="62">DV9+1</f>
        <v>44947</v>
      </c>
      <c r="DX9" s="66">
        <f t="shared" ref="DX9" si="63">DW9+1</f>
        <v>44948</v>
      </c>
      <c r="DY9" s="66">
        <f t="shared" ref="DY9" si="64">DX9+1</f>
        <v>44949</v>
      </c>
      <c r="DZ9" s="66">
        <f t="shared" ref="DZ9" si="65">DY9+1</f>
        <v>44950</v>
      </c>
      <c r="EA9" s="66">
        <f t="shared" ref="EA9" si="66">DZ9+1</f>
        <v>44951</v>
      </c>
      <c r="EB9" s="66">
        <f t="shared" ref="EB9" si="67">EA9+1</f>
        <v>44952</v>
      </c>
      <c r="EC9" s="66">
        <f t="shared" ref="EC9" si="68">EB9+1</f>
        <v>44953</v>
      </c>
      <c r="ED9" s="66">
        <f t="shared" ref="ED9" si="69">EC9+1</f>
        <v>44954</v>
      </c>
      <c r="EE9" s="66">
        <f t="shared" ref="EE9" si="70">ED9+1</f>
        <v>44955</v>
      </c>
      <c r="EF9" s="66">
        <f t="shared" ref="EF9" si="71">EE9+1</f>
        <v>44956</v>
      </c>
      <c r="EG9" s="66">
        <f t="shared" ref="EG9" si="72">EF9+1</f>
        <v>44957</v>
      </c>
      <c r="EH9" s="66">
        <f t="shared" ref="EH9" si="73">EG9+1</f>
        <v>44958</v>
      </c>
      <c r="EI9" s="66">
        <f t="shared" ref="EI9" si="74">EH9+1</f>
        <v>44959</v>
      </c>
      <c r="EJ9" s="66">
        <f t="shared" ref="EJ9" si="75">EI9+1</f>
        <v>44960</v>
      </c>
      <c r="EK9" s="66">
        <f t="shared" ref="EK9" si="76">EJ9+1</f>
        <v>44961</v>
      </c>
      <c r="EL9" s="66">
        <f t="shared" ref="EL9" si="77">EK9+1</f>
        <v>44962</v>
      </c>
      <c r="EM9" s="66">
        <f t="shared" ref="EM9" si="78">EL9+1</f>
        <v>44963</v>
      </c>
      <c r="EN9" s="66">
        <f t="shared" ref="EN9" si="79">EM9+1</f>
        <v>44964</v>
      </c>
      <c r="EO9" s="66">
        <f t="shared" ref="EO9" si="80">EN9+1</f>
        <v>44965</v>
      </c>
      <c r="EP9" s="66">
        <f t="shared" ref="EP9" si="81">EO9+1</f>
        <v>44966</v>
      </c>
      <c r="EQ9" s="66">
        <f t="shared" ref="EQ9" si="82">EP9+1</f>
        <v>44967</v>
      </c>
      <c r="ER9" s="66">
        <f t="shared" ref="ER9" si="83">EQ9+1</f>
        <v>44968</v>
      </c>
      <c r="ES9" s="66">
        <f t="shared" ref="ES9" si="84">ER9+1</f>
        <v>44969</v>
      </c>
      <c r="ET9" s="66">
        <f t="shared" ref="ET9" si="85">ES9+1</f>
        <v>44970</v>
      </c>
      <c r="EU9" s="66">
        <f t="shared" ref="EU9" si="86">ET9+1</f>
        <v>44971</v>
      </c>
      <c r="EV9" s="66">
        <f t="shared" ref="EV9" si="87">EU9+1</f>
        <v>44972</v>
      </c>
      <c r="EW9" s="66">
        <f t="shared" ref="EW9" si="88">EV9+1</f>
        <v>44973</v>
      </c>
      <c r="EX9" s="66">
        <f t="shared" ref="EX9" si="89">EW9+1</f>
        <v>44974</v>
      </c>
      <c r="EY9" s="66">
        <f t="shared" ref="EY9" si="90">EX9+1</f>
        <v>44975</v>
      </c>
      <c r="EZ9" s="66">
        <f t="shared" ref="EZ9" si="91">EY9+1</f>
        <v>44976</v>
      </c>
      <c r="FA9" s="66">
        <f t="shared" ref="FA9" si="92">EZ9+1</f>
        <v>44977</v>
      </c>
      <c r="FB9" s="66">
        <f t="shared" ref="FB9" si="93">FA9+1</f>
        <v>44978</v>
      </c>
      <c r="FC9" s="66">
        <f t="shared" ref="FC9" si="94">FB9+1</f>
        <v>44979</v>
      </c>
      <c r="FD9" s="66">
        <f t="shared" ref="FD9" si="95">FC9+1</f>
        <v>44980</v>
      </c>
      <c r="FE9" s="66">
        <f t="shared" ref="FE9" si="96">FD9+1</f>
        <v>44981</v>
      </c>
      <c r="FF9" s="66">
        <f t="shared" ref="FF9" si="97">FE9+1</f>
        <v>44982</v>
      </c>
      <c r="FG9" s="66">
        <f t="shared" ref="FG9" si="98">FF9+1</f>
        <v>44983</v>
      </c>
      <c r="FH9" s="66">
        <f t="shared" ref="FH9" si="99">FG9+1</f>
        <v>44984</v>
      </c>
      <c r="FI9" s="66">
        <f t="shared" ref="FI9" si="100">FH9+1</f>
        <v>44985</v>
      </c>
      <c r="FJ9" s="66">
        <f t="shared" ref="FJ9" si="101">FI9+1</f>
        <v>44986</v>
      </c>
      <c r="FK9" s="66">
        <f t="shared" ref="FK9" si="102">FJ9+1</f>
        <v>44987</v>
      </c>
      <c r="FL9" s="66">
        <f t="shared" ref="FL9" si="103">FK9+1</f>
        <v>44988</v>
      </c>
      <c r="FM9" s="66">
        <f t="shared" ref="FM9" si="104">FL9+1</f>
        <v>44989</v>
      </c>
      <c r="FN9" s="66">
        <f t="shared" ref="FN9" si="105">FM9+1</f>
        <v>44990</v>
      </c>
      <c r="FO9" s="66">
        <f t="shared" ref="FO9" si="106">FN9+1</f>
        <v>44991</v>
      </c>
      <c r="FP9" s="66">
        <f t="shared" ref="FP9" si="107">FO9+1</f>
        <v>44992</v>
      </c>
      <c r="FQ9" s="66">
        <f t="shared" ref="FQ9" si="108">FP9+1</f>
        <v>44993</v>
      </c>
      <c r="FR9" s="66">
        <f t="shared" ref="FR9" si="109">FQ9+1</f>
        <v>44994</v>
      </c>
      <c r="FS9" s="66">
        <f t="shared" ref="FS9" si="110">FR9+1</f>
        <v>44995</v>
      </c>
      <c r="FT9" s="66">
        <f t="shared" ref="FT9" si="111">FS9+1</f>
        <v>44996</v>
      </c>
      <c r="FU9" s="66">
        <f t="shared" ref="FU9" si="112">FT9+1</f>
        <v>44997</v>
      </c>
      <c r="FV9" s="66">
        <f t="shared" ref="FV9" si="113">FU9+1</f>
        <v>44998</v>
      </c>
      <c r="FW9" s="66">
        <f t="shared" ref="FW9" si="114">FV9+1</f>
        <v>44999</v>
      </c>
      <c r="FX9" s="66">
        <f t="shared" ref="FX9" si="115">FW9+1</f>
        <v>45000</v>
      </c>
      <c r="FY9" s="66">
        <f t="shared" ref="FY9" si="116">FX9+1</f>
        <v>45001</v>
      </c>
      <c r="FZ9" s="66">
        <f t="shared" ref="FZ9" si="117">FY9+1</f>
        <v>45002</v>
      </c>
      <c r="GA9" s="66">
        <f t="shared" ref="GA9" si="118">FZ9+1</f>
        <v>45003</v>
      </c>
      <c r="GB9" s="66">
        <f t="shared" ref="GB9" si="119">GA9+1</f>
        <v>45004</v>
      </c>
      <c r="GC9" s="66">
        <f t="shared" ref="GC9" si="120">GB9+1</f>
        <v>45005</v>
      </c>
      <c r="GD9" s="66">
        <f t="shared" ref="GD9" si="121">GC9+1</f>
        <v>45006</v>
      </c>
      <c r="GE9" s="66">
        <f t="shared" ref="GE9" si="122">GD9+1</f>
        <v>45007</v>
      </c>
      <c r="GF9" s="66">
        <f t="shared" ref="GF9" si="123">GE9+1</f>
        <v>45008</v>
      </c>
      <c r="GG9" s="66">
        <f t="shared" ref="GG9" si="124">GF9+1</f>
        <v>45009</v>
      </c>
      <c r="GH9" s="66">
        <f t="shared" ref="GH9" si="125">GG9+1</f>
        <v>45010</v>
      </c>
      <c r="GI9" s="66">
        <f t="shared" ref="GI9" si="126">GH9+1</f>
        <v>45011</v>
      </c>
      <c r="GJ9" s="66">
        <f t="shared" ref="GJ9" si="127">GI9+1</f>
        <v>45012</v>
      </c>
      <c r="GK9" s="66">
        <f t="shared" ref="GK9" si="128">GJ9+1</f>
        <v>45013</v>
      </c>
      <c r="GL9" s="66">
        <f t="shared" ref="GL9" si="129">GK9+1</f>
        <v>45014</v>
      </c>
      <c r="GM9" s="66">
        <f t="shared" ref="GM9" si="130">GL9+1</f>
        <v>45015</v>
      </c>
      <c r="GN9" s="66">
        <f t="shared" ref="GN9" si="131">GM9+1</f>
        <v>45016</v>
      </c>
      <c r="GO9" s="66">
        <f t="shared" ref="GO9" si="132">GN9+1</f>
        <v>45017</v>
      </c>
      <c r="GP9" s="66">
        <f t="shared" ref="GP9" si="133">GO9+1</f>
        <v>45018</v>
      </c>
      <c r="GQ9" s="66">
        <f t="shared" ref="GQ9" si="134">GP9+1</f>
        <v>45019</v>
      </c>
      <c r="GR9" s="66">
        <f t="shared" ref="GR9" si="135">GQ9+1</f>
        <v>45020</v>
      </c>
      <c r="GS9" s="66">
        <f t="shared" ref="GS9" si="136">GR9+1</f>
        <v>45021</v>
      </c>
      <c r="GT9" s="66">
        <f t="shared" ref="GT9" si="137">GS9+1</f>
        <v>45022</v>
      </c>
      <c r="GU9" s="66">
        <f t="shared" ref="GU9" si="138">GT9+1</f>
        <v>45023</v>
      </c>
      <c r="GV9" s="66">
        <f t="shared" ref="GV9" si="139">GU9+1</f>
        <v>45024</v>
      </c>
      <c r="GW9" s="66">
        <f t="shared" ref="GW9" si="140">GV9+1</f>
        <v>45025</v>
      </c>
      <c r="GX9" s="66">
        <f t="shared" ref="GX9" si="141">GW9+1</f>
        <v>45026</v>
      </c>
      <c r="GY9" s="66">
        <f t="shared" ref="GY9" si="142">GX9+1</f>
        <v>45027</v>
      </c>
      <c r="GZ9" s="66">
        <f t="shared" ref="GZ9" si="143">GY9+1</f>
        <v>45028</v>
      </c>
      <c r="HA9" s="66">
        <f t="shared" ref="HA9" si="144">GZ9+1</f>
        <v>45029</v>
      </c>
      <c r="HB9" s="66">
        <f t="shared" ref="HB9" si="145">HA9+1</f>
        <v>45030</v>
      </c>
      <c r="HC9" s="66">
        <f t="shared" ref="HC9" si="146">HB9+1</f>
        <v>45031</v>
      </c>
      <c r="HD9" s="66">
        <f t="shared" ref="HD9" si="147">HC9+1</f>
        <v>45032</v>
      </c>
      <c r="HE9" s="66">
        <f t="shared" ref="HE9" si="148">HD9+1</f>
        <v>45033</v>
      </c>
      <c r="HF9" s="66">
        <f t="shared" ref="HF9" si="149">HE9+1</f>
        <v>45034</v>
      </c>
      <c r="HG9" s="66">
        <f t="shared" ref="HG9" si="150">HF9+1</f>
        <v>45035</v>
      </c>
      <c r="HH9" s="66">
        <f t="shared" ref="HH9" si="151">HG9+1</f>
        <v>45036</v>
      </c>
      <c r="HI9" s="66">
        <f t="shared" ref="HI9" si="152">HH9+1</f>
        <v>45037</v>
      </c>
      <c r="HJ9" s="66">
        <f t="shared" ref="HJ9" si="153">HI9+1</f>
        <v>45038</v>
      </c>
      <c r="HK9" s="66">
        <f t="shared" ref="HK9" si="154">HJ9+1</f>
        <v>45039</v>
      </c>
      <c r="HL9" s="66">
        <f t="shared" ref="HL9" si="155">HK9+1</f>
        <v>45040</v>
      </c>
      <c r="HM9" s="66">
        <f t="shared" ref="HM9" si="156">HL9+1</f>
        <v>45041</v>
      </c>
      <c r="HN9" s="66">
        <f t="shared" ref="HN9" si="157">HM9+1</f>
        <v>45042</v>
      </c>
      <c r="HO9" s="66">
        <f t="shared" ref="HO9" si="158">HN9+1</f>
        <v>45043</v>
      </c>
      <c r="HP9" s="66">
        <f t="shared" ref="HP9" si="159">HO9+1</f>
        <v>45044</v>
      </c>
      <c r="HQ9" s="66">
        <f t="shared" ref="HQ9" si="160">HP9+1</f>
        <v>45045</v>
      </c>
      <c r="HR9" s="66">
        <f t="shared" ref="HR9" si="161">HQ9+1</f>
        <v>45046</v>
      </c>
      <c r="HS9" s="66">
        <f t="shared" ref="HS9" si="162">HR9+1</f>
        <v>45047</v>
      </c>
      <c r="HT9" s="66">
        <f t="shared" ref="HT9" si="163">HS9+1</f>
        <v>45048</v>
      </c>
      <c r="HU9" s="66">
        <f t="shared" ref="HU9" si="164">HT9+1</f>
        <v>45049</v>
      </c>
      <c r="HV9" s="66">
        <f t="shared" ref="HV9" si="165">HU9+1</f>
        <v>45050</v>
      </c>
      <c r="HW9" s="66">
        <f t="shared" ref="HW9" si="166">HV9+1</f>
        <v>45051</v>
      </c>
      <c r="HX9" s="66">
        <f t="shared" ref="HX9" si="167">HW9+1</f>
        <v>45052</v>
      </c>
      <c r="HY9" s="66">
        <f t="shared" ref="HY9" si="168">HX9+1</f>
        <v>45053</v>
      </c>
      <c r="HZ9" s="66">
        <f t="shared" ref="HZ9" si="169">HY9+1</f>
        <v>45054</v>
      </c>
      <c r="IA9" s="66">
        <f t="shared" ref="IA9" si="170">HZ9+1</f>
        <v>45055</v>
      </c>
      <c r="IB9" s="66">
        <f t="shared" ref="IB9" si="171">IA9+1</f>
        <v>45056</v>
      </c>
      <c r="IC9" s="66">
        <f t="shared" ref="IC9" si="172">IB9+1</f>
        <v>45057</v>
      </c>
      <c r="ID9" s="66">
        <f t="shared" ref="ID9" si="173">IC9+1</f>
        <v>45058</v>
      </c>
      <c r="IE9" s="66">
        <f t="shared" ref="IE9" si="174">ID9+1</f>
        <v>45059</v>
      </c>
      <c r="IF9" s="66">
        <f t="shared" ref="IF9" si="175">IE9+1</f>
        <v>45060</v>
      </c>
      <c r="IG9" s="66">
        <f t="shared" ref="IG9" si="176">IF9+1</f>
        <v>45061</v>
      </c>
      <c r="IH9" s="66">
        <f t="shared" ref="IH9" si="177">IG9+1</f>
        <v>45062</v>
      </c>
      <c r="II9" s="66">
        <f t="shared" ref="II9" si="178">IH9+1</f>
        <v>45063</v>
      </c>
      <c r="IJ9" s="66">
        <f t="shared" ref="IJ9" si="179">II9+1</f>
        <v>45064</v>
      </c>
      <c r="IK9" s="66">
        <f t="shared" ref="IK9" si="180">IJ9+1</f>
        <v>45065</v>
      </c>
      <c r="IL9" s="66">
        <f t="shared" ref="IL9" si="181">IK9+1</f>
        <v>45066</v>
      </c>
      <c r="IM9" s="66">
        <f t="shared" ref="IM9" si="182">IL9+1</f>
        <v>45067</v>
      </c>
      <c r="IN9" s="66">
        <f t="shared" ref="IN9" si="183">IM9+1</f>
        <v>45068</v>
      </c>
      <c r="IO9" s="66">
        <f t="shared" ref="IO9" si="184">IN9+1</f>
        <v>45069</v>
      </c>
      <c r="IP9" s="66">
        <f t="shared" ref="IP9" si="185">IO9+1</f>
        <v>45070</v>
      </c>
      <c r="IQ9" s="66">
        <f t="shared" ref="IQ9" si="186">IP9+1</f>
        <v>45071</v>
      </c>
      <c r="IR9" s="66">
        <f t="shared" ref="IR9" si="187">IQ9+1</f>
        <v>45072</v>
      </c>
      <c r="IS9" s="66">
        <f t="shared" ref="IS9" si="188">IR9+1</f>
        <v>45073</v>
      </c>
      <c r="IT9" s="66">
        <f t="shared" ref="IT9" si="189">IS9+1</f>
        <v>45074</v>
      </c>
      <c r="IU9" s="66">
        <f t="shared" ref="IU9" si="190">IT9+1</f>
        <v>45075</v>
      </c>
      <c r="IV9" s="66">
        <f t="shared" ref="IV9" si="191">IU9+1</f>
        <v>45076</v>
      </c>
      <c r="IW9" s="66">
        <f t="shared" ref="IW9" si="192">IV9+1</f>
        <v>45077</v>
      </c>
      <c r="IX9" s="66">
        <f t="shared" ref="IX9" si="193">IW9+1</f>
        <v>45078</v>
      </c>
      <c r="IY9" s="66">
        <f t="shared" ref="IY9" si="194">IX9+1</f>
        <v>45079</v>
      </c>
      <c r="IZ9" s="66">
        <f t="shared" ref="IZ9" si="195">IY9+1</f>
        <v>45080</v>
      </c>
      <c r="JA9" s="66">
        <f t="shared" ref="JA9" si="196">IZ9+1</f>
        <v>45081</v>
      </c>
      <c r="JB9" s="66">
        <f t="shared" ref="JB9" si="197">JA9+1</f>
        <v>45082</v>
      </c>
      <c r="JC9" s="66">
        <f t="shared" ref="JC9" si="198">JB9+1</f>
        <v>45083</v>
      </c>
      <c r="JD9" s="66">
        <f t="shared" ref="JD9" si="199">JC9+1</f>
        <v>45084</v>
      </c>
      <c r="JE9" s="66">
        <f t="shared" ref="JE9" si="200">JD9+1</f>
        <v>45085</v>
      </c>
      <c r="JF9" s="66">
        <f t="shared" ref="JF9" si="201">JE9+1</f>
        <v>45086</v>
      </c>
      <c r="JG9" s="66">
        <f t="shared" ref="JG9" si="202">JF9+1</f>
        <v>45087</v>
      </c>
      <c r="JH9" s="66">
        <f t="shared" ref="JH9" si="203">JG9+1</f>
        <v>45088</v>
      </c>
      <c r="JI9" s="66">
        <f t="shared" ref="JI9" si="204">JH9+1</f>
        <v>45089</v>
      </c>
      <c r="JJ9" s="66">
        <f t="shared" ref="JJ9" si="205">JI9+1</f>
        <v>45090</v>
      </c>
      <c r="JK9" s="66">
        <f t="shared" ref="JK9" si="206">JJ9+1</f>
        <v>45091</v>
      </c>
      <c r="JL9" s="66">
        <f t="shared" ref="JL9" si="207">JK9+1</f>
        <v>45092</v>
      </c>
      <c r="JM9" s="66">
        <f t="shared" ref="JM9" si="208">JL9+1</f>
        <v>45093</v>
      </c>
      <c r="JN9" s="66">
        <f t="shared" ref="JN9" si="209">JM9+1</f>
        <v>45094</v>
      </c>
      <c r="JO9" s="66">
        <f t="shared" ref="JO9" si="210">JN9+1</f>
        <v>45095</v>
      </c>
      <c r="JP9" s="66">
        <f t="shared" ref="JP9" si="211">JO9+1</f>
        <v>45096</v>
      </c>
      <c r="JQ9" s="66">
        <f t="shared" ref="JQ9" si="212">JP9+1</f>
        <v>45097</v>
      </c>
      <c r="JR9" s="66">
        <f t="shared" ref="JR9" si="213">JQ9+1</f>
        <v>45098</v>
      </c>
      <c r="JS9" s="66">
        <f t="shared" ref="JS9" si="214">JR9+1</f>
        <v>45099</v>
      </c>
      <c r="JT9" s="66">
        <f t="shared" ref="JT9" si="215">JS9+1</f>
        <v>45100</v>
      </c>
      <c r="JU9" s="66">
        <f t="shared" ref="JU9" si="216">JT9+1</f>
        <v>45101</v>
      </c>
      <c r="JV9" s="66">
        <f t="shared" ref="JV9" si="217">JU9+1</f>
        <v>45102</v>
      </c>
      <c r="JW9" s="66">
        <f t="shared" ref="JW9" si="218">JV9+1</f>
        <v>45103</v>
      </c>
      <c r="JX9" s="66">
        <f t="shared" ref="JX9" si="219">JW9+1</f>
        <v>45104</v>
      </c>
      <c r="JY9" s="66">
        <f t="shared" ref="JY9" si="220">JX9+1</f>
        <v>45105</v>
      </c>
      <c r="JZ9" s="66">
        <f t="shared" ref="JZ9" si="221">JY9+1</f>
        <v>45106</v>
      </c>
      <c r="KA9" s="66">
        <f t="shared" ref="KA9" si="222">JZ9+1</f>
        <v>45107</v>
      </c>
      <c r="KB9" s="66">
        <f t="shared" ref="KB9" si="223">KA9+1</f>
        <v>45108</v>
      </c>
      <c r="KC9" s="66">
        <f t="shared" ref="KC9" si="224">KB9+1</f>
        <v>45109</v>
      </c>
      <c r="KD9" s="66">
        <f t="shared" ref="KD9" si="225">KC9+1</f>
        <v>45110</v>
      </c>
      <c r="KE9" s="66">
        <f t="shared" ref="KE9" si="226">KD9+1</f>
        <v>45111</v>
      </c>
      <c r="KF9" s="66">
        <f t="shared" ref="KF9" si="227">KE9+1</f>
        <v>45112</v>
      </c>
      <c r="KG9" s="66">
        <f t="shared" ref="KG9" si="228">KF9+1</f>
        <v>45113</v>
      </c>
      <c r="KH9" s="66">
        <f t="shared" ref="KH9" si="229">KG9+1</f>
        <v>45114</v>
      </c>
      <c r="KI9" s="66">
        <f t="shared" ref="KI9" si="230">KH9+1</f>
        <v>45115</v>
      </c>
      <c r="KJ9" s="66">
        <f t="shared" ref="KJ9" si="231">KI9+1</f>
        <v>45116</v>
      </c>
      <c r="KK9" s="66">
        <f t="shared" ref="KK9" si="232">KJ9+1</f>
        <v>45117</v>
      </c>
      <c r="KL9" s="66">
        <f t="shared" ref="KL9" si="233">KK9+1</f>
        <v>45118</v>
      </c>
      <c r="KM9" s="66">
        <f t="shared" ref="KM9" si="234">KL9+1</f>
        <v>45119</v>
      </c>
      <c r="KN9" s="66">
        <f t="shared" ref="KN9" si="235">KM9+1</f>
        <v>45120</v>
      </c>
      <c r="KO9" s="66">
        <f t="shared" ref="KO9" si="236">KN9+1</f>
        <v>45121</v>
      </c>
      <c r="KP9" s="66">
        <f t="shared" ref="KP9" si="237">KO9+1</f>
        <v>45122</v>
      </c>
      <c r="KQ9" s="66">
        <f t="shared" ref="KQ9" si="238">KP9+1</f>
        <v>45123</v>
      </c>
      <c r="KR9" s="66">
        <f t="shared" ref="KR9" si="239">KQ9+1</f>
        <v>45124</v>
      </c>
      <c r="KS9" s="66">
        <f t="shared" ref="KS9" si="240">KR9+1</f>
        <v>45125</v>
      </c>
      <c r="KT9" s="66">
        <f t="shared" ref="KT9" si="241">KS9+1</f>
        <v>45126</v>
      </c>
      <c r="KU9" s="66">
        <f t="shared" ref="KU9" si="242">KT9+1</f>
        <v>45127</v>
      </c>
      <c r="KV9" s="66">
        <f t="shared" ref="KV9" si="243">KU9+1</f>
        <v>45128</v>
      </c>
      <c r="KW9" s="66">
        <f t="shared" ref="KW9" si="244">KV9+1</f>
        <v>45129</v>
      </c>
      <c r="KX9" s="66">
        <f t="shared" ref="KX9" si="245">KW9+1</f>
        <v>45130</v>
      </c>
      <c r="KY9" s="66">
        <f t="shared" ref="KY9" si="246">KX9+1</f>
        <v>45131</v>
      </c>
      <c r="KZ9" s="66">
        <f t="shared" ref="KZ9" si="247">KY9+1</f>
        <v>45132</v>
      </c>
      <c r="LA9" s="66">
        <f t="shared" ref="LA9" si="248">KZ9+1</f>
        <v>45133</v>
      </c>
      <c r="LB9" s="66">
        <f t="shared" ref="LB9" si="249">LA9+1</f>
        <v>45134</v>
      </c>
      <c r="LC9" s="66">
        <f t="shared" ref="LC9" si="250">LB9+1</f>
        <v>45135</v>
      </c>
      <c r="LD9" s="66">
        <f t="shared" ref="LD9" si="251">LC9+1</f>
        <v>45136</v>
      </c>
      <c r="LE9" s="66">
        <f t="shared" ref="LE9" si="252">LD9+1</f>
        <v>45137</v>
      </c>
      <c r="LF9" s="66">
        <f t="shared" ref="LF9" si="253">LE9+1</f>
        <v>45138</v>
      </c>
      <c r="LG9" s="66">
        <f t="shared" ref="LG9" si="254">LF9+1</f>
        <v>45139</v>
      </c>
      <c r="LH9" s="66">
        <f t="shared" ref="LH9" si="255">LG9+1</f>
        <v>45140</v>
      </c>
      <c r="LI9" s="66">
        <f t="shared" ref="LI9" si="256">LH9+1</f>
        <v>45141</v>
      </c>
      <c r="LJ9" s="66">
        <f t="shared" ref="LJ9" si="257">LI9+1</f>
        <v>45142</v>
      </c>
      <c r="LK9" s="66">
        <f t="shared" ref="LK9" si="258">LJ9+1</f>
        <v>45143</v>
      </c>
      <c r="LL9" s="66">
        <f t="shared" ref="LL9" si="259">LK9+1</f>
        <v>45144</v>
      </c>
      <c r="LM9" s="66">
        <f t="shared" ref="LM9" si="260">LL9+1</f>
        <v>45145</v>
      </c>
      <c r="LN9" s="66">
        <f t="shared" ref="LN9" si="261">LM9+1</f>
        <v>45146</v>
      </c>
      <c r="LO9" s="66">
        <f t="shared" ref="LO9" si="262">LN9+1</f>
        <v>45147</v>
      </c>
      <c r="LP9" s="66">
        <f t="shared" ref="LP9" si="263">LO9+1</f>
        <v>45148</v>
      </c>
      <c r="LQ9" s="66">
        <f t="shared" ref="LQ9" si="264">LP9+1</f>
        <v>45149</v>
      </c>
      <c r="LR9" s="66">
        <f t="shared" ref="LR9" si="265">LQ9+1</f>
        <v>45150</v>
      </c>
      <c r="LS9" s="66">
        <f t="shared" ref="LS9" si="266">LR9+1</f>
        <v>45151</v>
      </c>
      <c r="LT9" s="66">
        <f t="shared" ref="LT9" si="267">LS9+1</f>
        <v>45152</v>
      </c>
      <c r="LU9" s="66">
        <f t="shared" ref="LU9" si="268">LT9+1</f>
        <v>45153</v>
      </c>
      <c r="LV9" s="66">
        <f t="shared" ref="LV9" si="269">LU9+1</f>
        <v>45154</v>
      </c>
      <c r="LW9" s="66">
        <f t="shared" ref="LW9" si="270">LV9+1</f>
        <v>45155</v>
      </c>
      <c r="LX9" s="66">
        <f t="shared" ref="LX9" si="271">LW9+1</f>
        <v>45156</v>
      </c>
      <c r="LY9" s="66">
        <f t="shared" ref="LY9" si="272">LX9+1</f>
        <v>45157</v>
      </c>
      <c r="LZ9" s="66">
        <f t="shared" ref="LZ9" si="273">LY9+1</f>
        <v>45158</v>
      </c>
      <c r="MA9" s="66">
        <f t="shared" ref="MA9" si="274">LZ9+1</f>
        <v>45159</v>
      </c>
      <c r="MB9" s="66">
        <f t="shared" ref="MB9" si="275">MA9+1</f>
        <v>45160</v>
      </c>
      <c r="MC9" s="66">
        <f t="shared" ref="MC9" si="276">MB9+1</f>
        <v>45161</v>
      </c>
      <c r="MD9" s="66">
        <f t="shared" ref="MD9" si="277">MC9+1</f>
        <v>45162</v>
      </c>
      <c r="ME9" s="66">
        <f t="shared" ref="ME9" si="278">MD9+1</f>
        <v>45163</v>
      </c>
      <c r="MF9" s="66">
        <f t="shared" ref="MF9" si="279">ME9+1</f>
        <v>45164</v>
      </c>
      <c r="MG9" s="66">
        <f t="shared" ref="MG9" si="280">MF9+1</f>
        <v>45165</v>
      </c>
      <c r="MH9" s="66">
        <f t="shared" ref="MH9" si="281">MG9+1</f>
        <v>45166</v>
      </c>
      <c r="MI9" s="66">
        <f t="shared" ref="MI9" si="282">MH9+1</f>
        <v>45167</v>
      </c>
      <c r="MJ9" s="66">
        <f t="shared" ref="MJ9" si="283">MI9+1</f>
        <v>45168</v>
      </c>
      <c r="MK9" s="66">
        <f t="shared" ref="MK9" si="284">MJ9+1</f>
        <v>45169</v>
      </c>
      <c r="ML9" s="66">
        <f t="shared" ref="ML9" si="285">MK9+1</f>
        <v>45170</v>
      </c>
      <c r="MM9" s="66">
        <f t="shared" ref="MM9" si="286">ML9+1</f>
        <v>45171</v>
      </c>
      <c r="MN9" s="66">
        <f t="shared" ref="MN9" si="287">MM9+1</f>
        <v>45172</v>
      </c>
      <c r="MO9" s="66">
        <f t="shared" ref="MO9" si="288">MN9+1</f>
        <v>45173</v>
      </c>
      <c r="MP9" s="66">
        <f t="shared" ref="MP9" si="289">MO9+1</f>
        <v>45174</v>
      </c>
      <c r="MQ9" s="66">
        <f t="shared" ref="MQ9" si="290">MP9+1</f>
        <v>45175</v>
      </c>
      <c r="MR9" s="66">
        <f t="shared" ref="MR9" si="291">MQ9+1</f>
        <v>45176</v>
      </c>
      <c r="MS9" s="66">
        <f t="shared" ref="MS9" si="292">MR9+1</f>
        <v>45177</v>
      </c>
      <c r="MT9" s="66">
        <f t="shared" ref="MT9" si="293">MS9+1</f>
        <v>45178</v>
      </c>
      <c r="MU9" s="66">
        <f t="shared" ref="MU9" si="294">MT9+1</f>
        <v>45179</v>
      </c>
      <c r="MV9" s="66">
        <f t="shared" ref="MV9" si="295">MU9+1</f>
        <v>45180</v>
      </c>
      <c r="MW9" s="66">
        <f t="shared" ref="MW9" si="296">MV9+1</f>
        <v>45181</v>
      </c>
      <c r="MX9" s="66">
        <f t="shared" ref="MX9" si="297">MW9+1</f>
        <v>45182</v>
      </c>
      <c r="MY9" s="66">
        <f t="shared" ref="MY9" si="298">MX9+1</f>
        <v>45183</v>
      </c>
      <c r="MZ9" s="66">
        <f t="shared" ref="MZ9" si="299">MY9+1</f>
        <v>45184</v>
      </c>
      <c r="NA9" s="66">
        <f t="shared" ref="NA9" si="300">MZ9+1</f>
        <v>45185</v>
      </c>
      <c r="NB9" s="66">
        <f t="shared" ref="NB9" si="301">NA9+1</f>
        <v>45186</v>
      </c>
      <c r="NC9" s="66">
        <f t="shared" ref="NC9" si="302">NB9+1</f>
        <v>45187</v>
      </c>
      <c r="ND9" s="66">
        <f t="shared" ref="ND9" si="303">NC9+1</f>
        <v>45188</v>
      </c>
      <c r="NE9" s="66">
        <f t="shared" ref="NE9" si="304">ND9+1</f>
        <v>45189</v>
      </c>
      <c r="NF9" s="66">
        <f t="shared" ref="NF9" si="305">NE9+1</f>
        <v>45190</v>
      </c>
      <c r="NG9" s="66">
        <f t="shared" ref="NG9" si="306">NF9+1</f>
        <v>45191</v>
      </c>
      <c r="NH9" s="66">
        <f t="shared" ref="NH9" si="307">NG9+1</f>
        <v>45192</v>
      </c>
      <c r="NI9" s="66">
        <f t="shared" ref="NI9" si="308">NH9+1</f>
        <v>45193</v>
      </c>
      <c r="NJ9" s="66">
        <f t="shared" ref="NJ9" si="309">NI9+1</f>
        <v>45194</v>
      </c>
      <c r="NK9" s="66">
        <f t="shared" ref="NK9" si="310">NJ9+1</f>
        <v>45195</v>
      </c>
      <c r="NL9" s="66">
        <f t="shared" ref="NL9" si="311">NK9+1</f>
        <v>45196</v>
      </c>
      <c r="NM9" s="66">
        <f t="shared" ref="NM9" si="312">NL9+1</f>
        <v>45197</v>
      </c>
      <c r="NN9" s="66">
        <f t="shared" ref="NN9" si="313">NM9+1</f>
        <v>45198</v>
      </c>
      <c r="NO9" s="66">
        <f t="shared" ref="NO9" si="314">NN9+1</f>
        <v>45199</v>
      </c>
      <c r="NP9" s="67" t="str">
        <f>IF(MONTH(NO9+1)&lt;&gt;MONTH(NO9),"",NO9+1)</f>
        <v/>
      </c>
    </row>
    <row r="10" spans="1:382" s="11" customFormat="1" ht="24.9" customHeight="1" x14ac:dyDescent="0.4">
      <c r="B10" s="78">
        <v>1</v>
      </c>
      <c r="C10" s="177" t="s">
        <v>36</v>
      </c>
      <c r="D10" s="182" t="s">
        <v>38</v>
      </c>
      <c r="E10" s="171"/>
      <c r="F10" s="155"/>
      <c r="G10" s="39"/>
      <c r="H10" s="39"/>
      <c r="I10" s="18"/>
      <c r="J10" s="45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10" s="53"/>
      <c r="L10" s="54"/>
      <c r="M10" s="72">
        <f ca="1">IFERROR(IF((표1[[#This Row],[열5]]-표1[[#This Row],[열379]])/표1[[#This Row],[열5]]&lt;0,0,(표1[[#This Row],[열5]]-표1[[#This Row],[열379]])/표1[[#This Row],[열5]]),0)</f>
        <v>0</v>
      </c>
      <c r="N10" s="104"/>
      <c r="O10" s="81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  <c r="IG10" s="82"/>
      <c r="IH10" s="82"/>
      <c r="II10" s="82"/>
      <c r="IJ10" s="82"/>
      <c r="IK10" s="82"/>
      <c r="IL10" s="82"/>
      <c r="IM10" s="82"/>
      <c r="IN10" s="82"/>
      <c r="IO10" s="82"/>
      <c r="IP10" s="82"/>
      <c r="IQ10" s="82"/>
      <c r="IR10" s="82"/>
      <c r="IS10" s="82"/>
      <c r="IT10" s="82"/>
      <c r="IU10" s="82"/>
      <c r="IV10" s="82"/>
      <c r="IW10" s="82"/>
      <c r="IX10" s="82"/>
      <c r="IY10" s="82"/>
      <c r="IZ10" s="82"/>
      <c r="JA10" s="82"/>
      <c r="JB10" s="82"/>
      <c r="JC10" s="82"/>
      <c r="JD10" s="82"/>
      <c r="JE10" s="82"/>
      <c r="JF10" s="82"/>
      <c r="JG10" s="82"/>
      <c r="JH10" s="82"/>
      <c r="JI10" s="82"/>
      <c r="JJ10" s="82"/>
      <c r="JK10" s="82"/>
      <c r="JL10" s="82"/>
      <c r="JM10" s="82"/>
      <c r="JN10" s="82"/>
      <c r="JO10" s="82"/>
      <c r="JP10" s="82"/>
      <c r="JQ10" s="82"/>
      <c r="JR10" s="82"/>
      <c r="JS10" s="82"/>
      <c r="JT10" s="82"/>
      <c r="JU10" s="82"/>
      <c r="JV10" s="82"/>
      <c r="JW10" s="82"/>
      <c r="JX10" s="82"/>
      <c r="JY10" s="82"/>
      <c r="JZ10" s="82"/>
      <c r="KA10" s="82"/>
      <c r="KB10" s="82"/>
      <c r="KC10" s="82"/>
      <c r="KD10" s="82"/>
      <c r="KE10" s="82"/>
      <c r="KF10" s="82"/>
      <c r="KG10" s="82"/>
      <c r="KH10" s="82"/>
      <c r="KI10" s="82"/>
      <c r="KJ10" s="82"/>
      <c r="KK10" s="82"/>
      <c r="KL10" s="82"/>
      <c r="KM10" s="82"/>
      <c r="KN10" s="82"/>
      <c r="KO10" s="82"/>
      <c r="KP10" s="82"/>
      <c r="KQ10" s="82"/>
      <c r="KR10" s="82"/>
      <c r="KS10" s="82"/>
      <c r="KT10" s="82"/>
      <c r="KU10" s="82"/>
      <c r="KV10" s="82"/>
      <c r="KW10" s="82"/>
      <c r="KX10" s="82"/>
      <c r="KY10" s="82"/>
      <c r="KZ10" s="82"/>
      <c r="LA10" s="82"/>
      <c r="LB10" s="82"/>
      <c r="LC10" s="82"/>
      <c r="LD10" s="82"/>
      <c r="LE10" s="82"/>
      <c r="LF10" s="82"/>
      <c r="LG10" s="82"/>
      <c r="LH10" s="82"/>
      <c r="LI10" s="82"/>
      <c r="LJ10" s="82"/>
      <c r="LK10" s="82"/>
      <c r="LL10" s="82"/>
      <c r="LM10" s="82"/>
      <c r="LN10" s="82"/>
      <c r="LO10" s="82"/>
      <c r="LP10" s="82"/>
      <c r="LQ10" s="82"/>
      <c r="LR10" s="82"/>
      <c r="LS10" s="82"/>
      <c r="LT10" s="82"/>
      <c r="LU10" s="82"/>
      <c r="LV10" s="82"/>
      <c r="LW10" s="82"/>
      <c r="LX10" s="82"/>
      <c r="LY10" s="82"/>
      <c r="LZ10" s="82"/>
      <c r="MA10" s="82"/>
      <c r="MB10" s="82"/>
      <c r="MC10" s="82"/>
      <c r="MD10" s="82"/>
      <c r="ME10" s="82"/>
      <c r="MF10" s="82"/>
      <c r="MG10" s="82"/>
      <c r="MH10" s="82"/>
      <c r="MI10" s="82"/>
      <c r="MJ10" s="82"/>
      <c r="MK10" s="82"/>
      <c r="ML10" s="82"/>
      <c r="MM10" s="82"/>
      <c r="MN10" s="82"/>
      <c r="MO10" s="82"/>
      <c r="MP10" s="82"/>
      <c r="MQ10" s="82"/>
      <c r="MR10" s="82"/>
      <c r="MS10" s="82"/>
      <c r="MT10" s="82"/>
      <c r="MU10" s="82"/>
      <c r="MV10" s="82"/>
      <c r="MW10" s="82"/>
      <c r="MX10" s="82"/>
      <c r="MY10" s="82"/>
      <c r="MZ10" s="82"/>
      <c r="NA10" s="82"/>
      <c r="NB10" s="82"/>
      <c r="NC10" s="82"/>
      <c r="ND10" s="82"/>
      <c r="NE10" s="82"/>
      <c r="NF10" s="82"/>
      <c r="NG10" s="82"/>
      <c r="NH10" s="82"/>
      <c r="NI10" s="82"/>
      <c r="NJ10" s="82"/>
      <c r="NK10" s="82"/>
      <c r="NL10" s="82"/>
      <c r="NM10" s="82"/>
      <c r="NN10" s="82"/>
      <c r="NO10" s="82"/>
      <c r="NP10" s="82"/>
    </row>
    <row r="11" spans="1:382" s="11" customFormat="1" ht="24.9" customHeight="1" x14ac:dyDescent="0.4">
      <c r="B11" s="42"/>
      <c r="C11" s="144"/>
      <c r="D11" s="150"/>
      <c r="E11" s="162" t="s">
        <v>22</v>
      </c>
      <c r="F11" s="100" t="s">
        <v>15</v>
      </c>
      <c r="G11" s="89">
        <v>44838</v>
      </c>
      <c r="H11" s="89"/>
      <c r="I11" s="19" t="str">
        <f>IF(OR(LEN(표1[[#This Row],[열3]])=0,LEN(표1[[#This Row],[열4]])=0),"",IF($M$3="영업일수",NETWORKDAYS(표1[[#This Row],[열3]],표1[[#This Row],[열4]]),표1[[#This Row],[열4]]-표1[[#This Row],[열3]]+1))</f>
        <v/>
      </c>
      <c r="J11" s="46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11" s="55"/>
      <c r="L11" s="56"/>
      <c r="M11" s="73">
        <f ca="1">IFERROR(IF((표1[[#This Row],[열5]]-표1[[#This Row],[열379]])/표1[[#This Row],[열5]]&lt;0,0,(표1[[#This Row],[열5]]-표1[[#This Row],[열379]])/표1[[#This Row],[열5]]),0)</f>
        <v>0</v>
      </c>
      <c r="N11" s="105"/>
      <c r="O11" s="83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84"/>
      <c r="GM11" s="84"/>
      <c r="GN11" s="84"/>
      <c r="GO11" s="84"/>
      <c r="GP11" s="84"/>
      <c r="GQ11" s="84"/>
      <c r="GR11" s="84"/>
      <c r="GS11" s="84"/>
      <c r="GT11" s="84"/>
      <c r="GU11" s="84"/>
      <c r="GV11" s="84"/>
      <c r="GW11" s="84"/>
      <c r="GX11" s="84"/>
      <c r="GY11" s="84"/>
      <c r="GZ11" s="84"/>
      <c r="HA11" s="84"/>
      <c r="HB11" s="84"/>
      <c r="HC11" s="84"/>
      <c r="HD11" s="84"/>
      <c r="HE11" s="84"/>
      <c r="HF11" s="84"/>
      <c r="HG11" s="84"/>
      <c r="HH11" s="84"/>
      <c r="HI11" s="84"/>
      <c r="HJ11" s="84"/>
      <c r="HK11" s="84"/>
      <c r="HL11" s="84"/>
      <c r="HM11" s="84"/>
      <c r="HN11" s="84"/>
      <c r="HO11" s="84"/>
      <c r="HP11" s="84"/>
      <c r="HQ11" s="84"/>
      <c r="HR11" s="84"/>
      <c r="HS11" s="84"/>
      <c r="HT11" s="84"/>
      <c r="HU11" s="84"/>
      <c r="HV11" s="84"/>
      <c r="HW11" s="84"/>
      <c r="HX11" s="84"/>
      <c r="HY11" s="84"/>
      <c r="HZ11" s="84"/>
      <c r="IA11" s="84"/>
      <c r="IB11" s="84"/>
      <c r="IC11" s="84"/>
      <c r="ID11" s="84"/>
      <c r="IE11" s="84"/>
      <c r="IF11" s="84"/>
      <c r="IG11" s="84"/>
      <c r="IH11" s="84"/>
      <c r="II11" s="84"/>
      <c r="IJ11" s="84"/>
      <c r="IK11" s="84"/>
      <c r="IL11" s="84"/>
      <c r="IM11" s="84"/>
      <c r="IN11" s="84"/>
      <c r="IO11" s="84"/>
      <c r="IP11" s="84"/>
      <c r="IQ11" s="84"/>
      <c r="IR11" s="84"/>
      <c r="IS11" s="84"/>
      <c r="IT11" s="84"/>
      <c r="IU11" s="84"/>
      <c r="IV11" s="84"/>
      <c r="IW11" s="84"/>
      <c r="IX11" s="84"/>
      <c r="IY11" s="84"/>
      <c r="IZ11" s="84"/>
      <c r="JA11" s="84"/>
      <c r="JB11" s="84"/>
      <c r="JC11" s="84"/>
      <c r="JD11" s="84"/>
      <c r="JE11" s="84"/>
      <c r="JF11" s="84"/>
      <c r="JG11" s="84"/>
      <c r="JH11" s="84"/>
      <c r="JI11" s="84"/>
      <c r="JJ11" s="84"/>
      <c r="JK11" s="84"/>
      <c r="JL11" s="84"/>
      <c r="JM11" s="84"/>
      <c r="JN11" s="84"/>
      <c r="JO11" s="84"/>
      <c r="JP11" s="84"/>
      <c r="JQ11" s="84"/>
      <c r="JR11" s="84"/>
      <c r="JS11" s="84"/>
      <c r="JT11" s="84"/>
      <c r="JU11" s="84"/>
      <c r="JV11" s="84"/>
      <c r="JW11" s="84"/>
      <c r="JX11" s="84"/>
      <c r="JY11" s="84"/>
      <c r="JZ11" s="84"/>
      <c r="KA11" s="84"/>
      <c r="KB11" s="84"/>
      <c r="KC11" s="84"/>
      <c r="KD11" s="84"/>
      <c r="KE11" s="84"/>
      <c r="KF11" s="84"/>
      <c r="KG11" s="84"/>
      <c r="KH11" s="84"/>
      <c r="KI11" s="84"/>
      <c r="KJ11" s="84"/>
      <c r="KK11" s="84"/>
      <c r="KL11" s="84"/>
      <c r="KM11" s="84"/>
      <c r="KN11" s="84"/>
      <c r="KO11" s="84"/>
      <c r="KP11" s="84"/>
      <c r="KQ11" s="84"/>
      <c r="KR11" s="84"/>
      <c r="KS11" s="84"/>
      <c r="KT11" s="84"/>
      <c r="KU11" s="84"/>
      <c r="KV11" s="84"/>
      <c r="KW11" s="84"/>
      <c r="KX11" s="84"/>
      <c r="KY11" s="84"/>
      <c r="KZ11" s="84"/>
      <c r="LA11" s="84"/>
      <c r="LB11" s="84"/>
      <c r="LC11" s="84"/>
      <c r="LD11" s="84"/>
      <c r="LE11" s="84"/>
      <c r="LF11" s="84"/>
      <c r="LG11" s="84"/>
      <c r="LH11" s="84"/>
      <c r="LI11" s="84"/>
      <c r="LJ11" s="84"/>
      <c r="LK11" s="84"/>
      <c r="LL11" s="84"/>
      <c r="LM11" s="84"/>
      <c r="LN11" s="84"/>
      <c r="LO11" s="84"/>
      <c r="LP11" s="84"/>
      <c r="LQ11" s="84"/>
      <c r="LR11" s="84"/>
      <c r="LS11" s="84"/>
      <c r="LT11" s="84"/>
      <c r="LU11" s="84"/>
      <c r="LV11" s="84"/>
      <c r="LW11" s="84"/>
      <c r="LX11" s="84"/>
      <c r="LY11" s="84"/>
      <c r="LZ11" s="84"/>
      <c r="MA11" s="84"/>
      <c r="MB11" s="84"/>
      <c r="MC11" s="84"/>
      <c r="MD11" s="84"/>
      <c r="ME11" s="84"/>
      <c r="MF11" s="84"/>
      <c r="MG11" s="84"/>
      <c r="MH11" s="84"/>
      <c r="MI11" s="84"/>
      <c r="MJ11" s="84"/>
      <c r="MK11" s="84"/>
      <c r="ML11" s="84"/>
      <c r="MM11" s="84"/>
      <c r="MN11" s="84"/>
      <c r="MO11" s="84"/>
      <c r="MP11" s="84"/>
      <c r="MQ11" s="84"/>
      <c r="MR11" s="84"/>
      <c r="MS11" s="84"/>
      <c r="MT11" s="84"/>
      <c r="MU11" s="84"/>
      <c r="MV11" s="84"/>
      <c r="MW11" s="84"/>
      <c r="MX11" s="84"/>
      <c r="MY11" s="84"/>
      <c r="MZ11" s="84"/>
      <c r="NA11" s="84"/>
      <c r="NB11" s="84"/>
      <c r="NC11" s="84"/>
      <c r="ND11" s="84"/>
      <c r="NE11" s="84"/>
      <c r="NF11" s="84"/>
      <c r="NG11" s="84"/>
      <c r="NH11" s="84"/>
      <c r="NI11" s="84"/>
      <c r="NJ11" s="84"/>
      <c r="NK11" s="84"/>
      <c r="NL11" s="84"/>
      <c r="NM11" s="84"/>
      <c r="NN11" s="84"/>
      <c r="NO11" s="84"/>
      <c r="NP11" s="84"/>
    </row>
    <row r="12" spans="1:382" s="11" customFormat="1" ht="24.9" customHeight="1" x14ac:dyDescent="0.4">
      <c r="B12" s="42"/>
      <c r="C12" s="144"/>
      <c r="D12" s="150"/>
      <c r="E12" s="162" t="s">
        <v>23</v>
      </c>
      <c r="F12" s="100" t="s">
        <v>16</v>
      </c>
      <c r="G12" s="89">
        <v>44846</v>
      </c>
      <c r="H12" s="89">
        <v>44859</v>
      </c>
      <c r="I12" s="19">
        <f>IF(OR(LEN(표1[[#This Row],[열3]])=0,LEN(표1[[#This Row],[열4]])=0),"",IF($M$3="영업일수",NETWORKDAYS(표1[[#This Row],[열3]],표1[[#This Row],[열4]]),표1[[#This Row],[열4]]-표1[[#This Row],[열3]]+1))</f>
        <v>10</v>
      </c>
      <c r="J12" s="46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12" s="55" t="s">
        <v>4</v>
      </c>
      <c r="L12" s="56">
        <v>1</v>
      </c>
      <c r="M12" s="73">
        <f ca="1">IFERROR(IF((표1[[#This Row],[열5]]-표1[[#This Row],[열379]])/표1[[#This Row],[열5]]&lt;0,0,(표1[[#This Row],[열5]]-표1[[#This Row],[열379]])/표1[[#This Row],[열5]]),0)</f>
        <v>1</v>
      </c>
      <c r="N12" s="105"/>
      <c r="O12" s="83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FX12" s="84"/>
      <c r="FY12" s="84"/>
      <c r="FZ12" s="84"/>
      <c r="GA12" s="84"/>
      <c r="GB12" s="84"/>
      <c r="GC12" s="84"/>
      <c r="GD12" s="84"/>
      <c r="GE12" s="84"/>
      <c r="GF12" s="84"/>
      <c r="GG12" s="84"/>
      <c r="GH12" s="84"/>
      <c r="GI12" s="84"/>
      <c r="GJ12" s="84"/>
      <c r="GK12" s="84"/>
      <c r="GL12" s="84"/>
      <c r="GM12" s="84"/>
      <c r="GN12" s="84"/>
      <c r="GO12" s="84"/>
      <c r="GP12" s="84"/>
      <c r="GQ12" s="84"/>
      <c r="GR12" s="84"/>
      <c r="GS12" s="84"/>
      <c r="GT12" s="84"/>
      <c r="GU12" s="84"/>
      <c r="GV12" s="84"/>
      <c r="GW12" s="84"/>
      <c r="GX12" s="84"/>
      <c r="GY12" s="84"/>
      <c r="GZ12" s="84"/>
      <c r="HA12" s="84"/>
      <c r="HB12" s="84"/>
      <c r="HC12" s="84"/>
      <c r="HD12" s="84"/>
      <c r="HE12" s="84"/>
      <c r="HF12" s="84"/>
      <c r="HG12" s="84"/>
      <c r="HH12" s="84"/>
      <c r="HI12" s="84"/>
      <c r="HJ12" s="84"/>
      <c r="HK12" s="84"/>
      <c r="HL12" s="84"/>
      <c r="HM12" s="84"/>
      <c r="HN12" s="84"/>
      <c r="HO12" s="84"/>
      <c r="HP12" s="84"/>
      <c r="HQ12" s="84"/>
      <c r="HR12" s="84"/>
      <c r="HS12" s="84"/>
      <c r="HT12" s="84"/>
      <c r="HU12" s="84"/>
      <c r="HV12" s="84"/>
      <c r="HW12" s="84"/>
      <c r="HX12" s="84"/>
      <c r="HY12" s="84"/>
      <c r="HZ12" s="84"/>
      <c r="IA12" s="84"/>
      <c r="IB12" s="84"/>
      <c r="IC12" s="84"/>
      <c r="ID12" s="84"/>
      <c r="IE12" s="84"/>
      <c r="IF12" s="84"/>
      <c r="IG12" s="84"/>
      <c r="IH12" s="84"/>
      <c r="II12" s="84"/>
      <c r="IJ12" s="84"/>
      <c r="IK12" s="84"/>
      <c r="IL12" s="84"/>
      <c r="IM12" s="84"/>
      <c r="IN12" s="84"/>
      <c r="IO12" s="84"/>
      <c r="IP12" s="84"/>
      <c r="IQ12" s="84"/>
      <c r="IR12" s="84"/>
      <c r="IS12" s="84"/>
      <c r="IT12" s="84"/>
      <c r="IU12" s="84"/>
      <c r="IV12" s="84"/>
      <c r="IW12" s="84"/>
      <c r="IX12" s="84"/>
      <c r="IY12" s="84"/>
      <c r="IZ12" s="84"/>
      <c r="JA12" s="84"/>
      <c r="JB12" s="84"/>
      <c r="JC12" s="84"/>
      <c r="JD12" s="84"/>
      <c r="JE12" s="84"/>
      <c r="JF12" s="84"/>
      <c r="JG12" s="84"/>
      <c r="JH12" s="84"/>
      <c r="JI12" s="84"/>
      <c r="JJ12" s="84"/>
      <c r="JK12" s="84"/>
      <c r="JL12" s="84"/>
      <c r="JM12" s="84"/>
      <c r="JN12" s="84"/>
      <c r="JO12" s="84"/>
      <c r="JP12" s="84"/>
      <c r="JQ12" s="84"/>
      <c r="JR12" s="84"/>
      <c r="JS12" s="84"/>
      <c r="JT12" s="84"/>
      <c r="JU12" s="84"/>
      <c r="JV12" s="84"/>
      <c r="JW12" s="84"/>
      <c r="JX12" s="84"/>
      <c r="JY12" s="84"/>
      <c r="JZ12" s="84"/>
      <c r="KA12" s="84"/>
      <c r="KB12" s="84"/>
      <c r="KC12" s="84"/>
      <c r="KD12" s="84"/>
      <c r="KE12" s="84"/>
      <c r="KF12" s="84"/>
      <c r="KG12" s="84"/>
      <c r="KH12" s="84"/>
      <c r="KI12" s="84"/>
      <c r="KJ12" s="84"/>
      <c r="KK12" s="84"/>
      <c r="KL12" s="84"/>
      <c r="KM12" s="84"/>
      <c r="KN12" s="84"/>
      <c r="KO12" s="84"/>
      <c r="KP12" s="84"/>
      <c r="KQ12" s="84"/>
      <c r="KR12" s="84"/>
      <c r="KS12" s="84"/>
      <c r="KT12" s="84"/>
      <c r="KU12" s="84"/>
      <c r="KV12" s="84"/>
      <c r="KW12" s="84"/>
      <c r="KX12" s="84"/>
      <c r="KY12" s="84"/>
      <c r="KZ12" s="84"/>
      <c r="LA12" s="84"/>
      <c r="LB12" s="84"/>
      <c r="LC12" s="84"/>
      <c r="LD12" s="84"/>
      <c r="LE12" s="84"/>
      <c r="LF12" s="84"/>
      <c r="LG12" s="84"/>
      <c r="LH12" s="84"/>
      <c r="LI12" s="84"/>
      <c r="LJ12" s="84"/>
      <c r="LK12" s="84"/>
      <c r="LL12" s="84"/>
      <c r="LM12" s="84"/>
      <c r="LN12" s="84"/>
      <c r="LO12" s="84"/>
      <c r="LP12" s="84"/>
      <c r="LQ12" s="84"/>
      <c r="LR12" s="84"/>
      <c r="LS12" s="84"/>
      <c r="LT12" s="84"/>
      <c r="LU12" s="84"/>
      <c r="LV12" s="84"/>
      <c r="LW12" s="84"/>
      <c r="LX12" s="84"/>
      <c r="LY12" s="84"/>
      <c r="LZ12" s="84"/>
      <c r="MA12" s="84"/>
      <c r="MB12" s="84"/>
      <c r="MC12" s="84"/>
      <c r="MD12" s="84"/>
      <c r="ME12" s="84"/>
      <c r="MF12" s="84"/>
      <c r="MG12" s="84"/>
      <c r="MH12" s="84"/>
      <c r="MI12" s="84"/>
      <c r="MJ12" s="84"/>
      <c r="MK12" s="84"/>
      <c r="ML12" s="84"/>
      <c r="MM12" s="84"/>
      <c r="MN12" s="84"/>
      <c r="MO12" s="84"/>
      <c r="MP12" s="84"/>
      <c r="MQ12" s="84"/>
      <c r="MR12" s="84"/>
      <c r="MS12" s="84"/>
      <c r="MT12" s="84"/>
      <c r="MU12" s="84"/>
      <c r="MV12" s="84"/>
      <c r="MW12" s="84"/>
      <c r="MX12" s="84"/>
      <c r="MY12" s="84"/>
      <c r="MZ12" s="84"/>
      <c r="NA12" s="84"/>
      <c r="NB12" s="84"/>
      <c r="NC12" s="84"/>
      <c r="ND12" s="84"/>
      <c r="NE12" s="84"/>
      <c r="NF12" s="84"/>
      <c r="NG12" s="84"/>
      <c r="NH12" s="84"/>
      <c r="NI12" s="84"/>
      <c r="NJ12" s="84"/>
      <c r="NK12" s="84"/>
      <c r="NL12" s="84"/>
      <c r="NM12" s="84"/>
      <c r="NN12" s="84"/>
      <c r="NO12" s="84"/>
      <c r="NP12" s="84"/>
    </row>
    <row r="13" spans="1:382" s="11" customFormat="1" ht="24.9" customHeight="1" x14ac:dyDescent="0.4">
      <c r="B13" s="43"/>
      <c r="C13" s="145"/>
      <c r="D13" s="151"/>
      <c r="E13" s="163" t="s">
        <v>24</v>
      </c>
      <c r="F13" s="156" t="s">
        <v>17</v>
      </c>
      <c r="G13" s="116">
        <v>44847</v>
      </c>
      <c r="H13" s="116">
        <v>44851</v>
      </c>
      <c r="I13" s="41">
        <f>IF(OR(LEN(표1[[#This Row],[열3]])=0,LEN(표1[[#This Row],[열4]])=0),"",IF($M$3="영업일수",NETWORKDAYS(표1[[#This Row],[열3]],표1[[#This Row],[열4]]),표1[[#This Row],[열4]]-표1[[#This Row],[열3]]+1))</f>
        <v>3</v>
      </c>
      <c r="J13" s="47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13" s="57" t="s">
        <v>4</v>
      </c>
      <c r="L13" s="58">
        <v>1</v>
      </c>
      <c r="M13" s="74">
        <f ca="1">IFERROR(IF((표1[[#This Row],[열5]]-표1[[#This Row],[열379]])/표1[[#This Row],[열5]]&lt;0,0,(표1[[#This Row],[열5]]-표1[[#This Row],[열379]])/표1[[#This Row],[열5]]),0)</f>
        <v>1</v>
      </c>
      <c r="N13" s="106"/>
      <c r="O13" s="83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  <c r="FP13" s="84"/>
      <c r="FQ13" s="84"/>
      <c r="FR13" s="84"/>
      <c r="FS13" s="84"/>
      <c r="FT13" s="84"/>
      <c r="FU13" s="84"/>
      <c r="FV13" s="84"/>
      <c r="FW13" s="84"/>
      <c r="FX13" s="84"/>
      <c r="FY13" s="84"/>
      <c r="FZ13" s="84"/>
      <c r="GA13" s="84"/>
      <c r="GB13" s="84"/>
      <c r="GC13" s="84"/>
      <c r="GD13" s="84"/>
      <c r="GE13" s="84"/>
      <c r="GF13" s="84"/>
      <c r="GG13" s="84"/>
      <c r="GH13" s="84"/>
      <c r="GI13" s="84"/>
      <c r="GJ13" s="84"/>
      <c r="GK13" s="84"/>
      <c r="GL13" s="84"/>
      <c r="GM13" s="84"/>
      <c r="GN13" s="84"/>
      <c r="GO13" s="84"/>
      <c r="GP13" s="84"/>
      <c r="GQ13" s="84"/>
      <c r="GR13" s="84"/>
      <c r="GS13" s="84"/>
      <c r="GT13" s="84"/>
      <c r="GU13" s="84"/>
      <c r="GV13" s="84"/>
      <c r="GW13" s="84"/>
      <c r="GX13" s="84"/>
      <c r="GY13" s="84"/>
      <c r="GZ13" s="84"/>
      <c r="HA13" s="84"/>
      <c r="HB13" s="84"/>
      <c r="HC13" s="84"/>
      <c r="HD13" s="84"/>
      <c r="HE13" s="84"/>
      <c r="HF13" s="84"/>
      <c r="HG13" s="84"/>
      <c r="HH13" s="84"/>
      <c r="HI13" s="84"/>
      <c r="HJ13" s="84"/>
      <c r="HK13" s="84"/>
      <c r="HL13" s="84"/>
      <c r="HM13" s="84"/>
      <c r="HN13" s="84"/>
      <c r="HO13" s="84"/>
      <c r="HP13" s="84"/>
      <c r="HQ13" s="84"/>
      <c r="HR13" s="84"/>
      <c r="HS13" s="84"/>
      <c r="HT13" s="84"/>
      <c r="HU13" s="84"/>
      <c r="HV13" s="84"/>
      <c r="HW13" s="84"/>
      <c r="HX13" s="84"/>
      <c r="HY13" s="84"/>
      <c r="HZ13" s="84"/>
      <c r="IA13" s="84"/>
      <c r="IB13" s="84"/>
      <c r="IC13" s="84"/>
      <c r="ID13" s="84"/>
      <c r="IE13" s="84"/>
      <c r="IF13" s="84"/>
      <c r="IG13" s="84"/>
      <c r="IH13" s="84"/>
      <c r="II13" s="84"/>
      <c r="IJ13" s="84"/>
      <c r="IK13" s="84"/>
      <c r="IL13" s="84"/>
      <c r="IM13" s="84"/>
      <c r="IN13" s="84"/>
      <c r="IO13" s="84"/>
      <c r="IP13" s="84"/>
      <c r="IQ13" s="84"/>
      <c r="IR13" s="84"/>
      <c r="IS13" s="84"/>
      <c r="IT13" s="84"/>
      <c r="IU13" s="84"/>
      <c r="IV13" s="84"/>
      <c r="IW13" s="84"/>
      <c r="IX13" s="84"/>
      <c r="IY13" s="84"/>
      <c r="IZ13" s="84"/>
      <c r="JA13" s="84"/>
      <c r="JB13" s="84"/>
      <c r="JC13" s="84"/>
      <c r="JD13" s="84"/>
      <c r="JE13" s="84"/>
      <c r="JF13" s="84"/>
      <c r="JG13" s="84"/>
      <c r="JH13" s="84"/>
      <c r="JI13" s="84"/>
      <c r="JJ13" s="84"/>
      <c r="JK13" s="84"/>
      <c r="JL13" s="84"/>
      <c r="JM13" s="84"/>
      <c r="JN13" s="84"/>
      <c r="JO13" s="84"/>
      <c r="JP13" s="84"/>
      <c r="JQ13" s="84"/>
      <c r="JR13" s="84"/>
      <c r="JS13" s="84"/>
      <c r="JT13" s="84"/>
      <c r="JU13" s="84"/>
      <c r="JV13" s="84"/>
      <c r="JW13" s="84"/>
      <c r="JX13" s="84"/>
      <c r="JY13" s="84"/>
      <c r="JZ13" s="84"/>
      <c r="KA13" s="84"/>
      <c r="KB13" s="84"/>
      <c r="KC13" s="84"/>
      <c r="KD13" s="84"/>
      <c r="KE13" s="84"/>
      <c r="KF13" s="84"/>
      <c r="KG13" s="84"/>
      <c r="KH13" s="84"/>
      <c r="KI13" s="84"/>
      <c r="KJ13" s="84"/>
      <c r="KK13" s="84"/>
      <c r="KL13" s="84"/>
      <c r="KM13" s="84"/>
      <c r="KN13" s="84"/>
      <c r="KO13" s="84"/>
      <c r="KP13" s="84"/>
      <c r="KQ13" s="84"/>
      <c r="KR13" s="84"/>
      <c r="KS13" s="84"/>
      <c r="KT13" s="84"/>
      <c r="KU13" s="84"/>
      <c r="KV13" s="84"/>
      <c r="KW13" s="84"/>
      <c r="KX13" s="84"/>
      <c r="KY13" s="84"/>
      <c r="KZ13" s="84"/>
      <c r="LA13" s="84"/>
      <c r="LB13" s="84"/>
      <c r="LC13" s="84"/>
      <c r="LD13" s="84"/>
      <c r="LE13" s="84"/>
      <c r="LF13" s="84"/>
      <c r="LG13" s="84"/>
      <c r="LH13" s="84"/>
      <c r="LI13" s="84"/>
      <c r="LJ13" s="84"/>
      <c r="LK13" s="84"/>
      <c r="LL13" s="84"/>
      <c r="LM13" s="84"/>
      <c r="LN13" s="84"/>
      <c r="LO13" s="84"/>
      <c r="LP13" s="84"/>
      <c r="LQ13" s="84"/>
      <c r="LR13" s="84"/>
      <c r="LS13" s="84"/>
      <c r="LT13" s="84"/>
      <c r="LU13" s="84"/>
      <c r="LV13" s="84"/>
      <c r="LW13" s="84"/>
      <c r="LX13" s="84"/>
      <c r="LY13" s="84"/>
      <c r="LZ13" s="84"/>
      <c r="MA13" s="84"/>
      <c r="MB13" s="84"/>
      <c r="MC13" s="84"/>
      <c r="MD13" s="84"/>
      <c r="ME13" s="84"/>
      <c r="MF13" s="84"/>
      <c r="MG13" s="84"/>
      <c r="MH13" s="84"/>
      <c r="MI13" s="84"/>
      <c r="MJ13" s="84"/>
      <c r="MK13" s="84"/>
      <c r="ML13" s="84"/>
      <c r="MM13" s="84"/>
      <c r="MN13" s="84"/>
      <c r="MO13" s="84"/>
      <c r="MP13" s="84"/>
      <c r="MQ13" s="84"/>
      <c r="MR13" s="84"/>
      <c r="MS13" s="84"/>
      <c r="MT13" s="84"/>
      <c r="MU13" s="84"/>
      <c r="MV13" s="84"/>
      <c r="MW13" s="84"/>
      <c r="MX13" s="84"/>
      <c r="MY13" s="84"/>
      <c r="MZ13" s="84"/>
      <c r="NA13" s="84"/>
      <c r="NB13" s="84"/>
      <c r="NC13" s="84"/>
      <c r="ND13" s="84"/>
      <c r="NE13" s="84"/>
      <c r="NF13" s="84"/>
      <c r="NG13" s="84"/>
      <c r="NH13" s="84"/>
      <c r="NI13" s="84"/>
      <c r="NJ13" s="84"/>
      <c r="NK13" s="84"/>
      <c r="NL13" s="84"/>
      <c r="NM13" s="84"/>
      <c r="NN13" s="84"/>
      <c r="NO13" s="84"/>
      <c r="NP13" s="84"/>
    </row>
    <row r="14" spans="1:382" s="11" customFormat="1" ht="24.9" customHeight="1" x14ac:dyDescent="0.4">
      <c r="B14" s="117"/>
      <c r="C14" s="146"/>
      <c r="D14" s="180" t="s">
        <v>39</v>
      </c>
      <c r="E14" s="172"/>
      <c r="F14" s="157"/>
      <c r="G14" s="90"/>
      <c r="H14" s="90"/>
      <c r="I14" s="118" t="str">
        <f>IF(OR(LEN(표1[[#This Row],[열3]])=0,LEN(표1[[#This Row],[열4]])=0),"",IF($M$3="영업일수",NETWORKDAYS(표1[[#This Row],[열3]],표1[[#This Row],[열4]]),표1[[#This Row],[열4]]-표1[[#This Row],[열3]]+1))</f>
        <v/>
      </c>
      <c r="J14" s="119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14" s="120"/>
      <c r="L14" s="121"/>
      <c r="M14" s="122">
        <f ca="1">IFERROR(IF((표1[[#This Row],[열5]]-표1[[#This Row],[열379]])/표1[[#This Row],[열5]]&lt;0,0,(표1[[#This Row],[열5]]-표1[[#This Row],[열379]])/표1[[#This Row],[열5]]),0)</f>
        <v>0</v>
      </c>
      <c r="N14" s="107"/>
      <c r="O14" s="83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  <c r="ER14" s="84"/>
      <c r="ES14" s="84"/>
      <c r="ET14" s="84"/>
      <c r="EU14" s="84"/>
      <c r="EV14" s="84"/>
      <c r="EW14" s="84"/>
      <c r="EX14" s="84"/>
      <c r="EY14" s="84"/>
      <c r="EZ14" s="84"/>
      <c r="FA14" s="84"/>
      <c r="FB14" s="84"/>
      <c r="FC14" s="84"/>
      <c r="FD14" s="84"/>
      <c r="FE14" s="84"/>
      <c r="FF14" s="84"/>
      <c r="FG14" s="84"/>
      <c r="FH14" s="84"/>
      <c r="FI14" s="84"/>
      <c r="FJ14" s="84"/>
      <c r="FK14" s="84"/>
      <c r="FL14" s="84"/>
      <c r="FM14" s="84"/>
      <c r="FN14" s="84"/>
      <c r="FO14" s="84"/>
      <c r="FP14" s="84"/>
      <c r="FQ14" s="84"/>
      <c r="FR14" s="84"/>
      <c r="FS14" s="84"/>
      <c r="FT14" s="84"/>
      <c r="FU14" s="84"/>
      <c r="FV14" s="84"/>
      <c r="FW14" s="84"/>
      <c r="FX14" s="84"/>
      <c r="FY14" s="84"/>
      <c r="FZ14" s="84"/>
      <c r="GA14" s="84"/>
      <c r="GB14" s="84"/>
      <c r="GC14" s="84"/>
      <c r="GD14" s="84"/>
      <c r="GE14" s="84"/>
      <c r="GF14" s="84"/>
      <c r="GG14" s="84"/>
      <c r="GH14" s="84"/>
      <c r="GI14" s="84"/>
      <c r="GJ14" s="84"/>
      <c r="GK14" s="84"/>
      <c r="GL14" s="84"/>
      <c r="GM14" s="84"/>
      <c r="GN14" s="84"/>
      <c r="GO14" s="84"/>
      <c r="GP14" s="84"/>
      <c r="GQ14" s="84"/>
      <c r="GR14" s="84"/>
      <c r="GS14" s="84"/>
      <c r="GT14" s="84"/>
      <c r="GU14" s="84"/>
      <c r="GV14" s="84"/>
      <c r="GW14" s="84"/>
      <c r="GX14" s="84"/>
      <c r="GY14" s="84"/>
      <c r="GZ14" s="84"/>
      <c r="HA14" s="84"/>
      <c r="HB14" s="84"/>
      <c r="HC14" s="84"/>
      <c r="HD14" s="84"/>
      <c r="HE14" s="84"/>
      <c r="HF14" s="84"/>
      <c r="HG14" s="84"/>
      <c r="HH14" s="84"/>
      <c r="HI14" s="84"/>
      <c r="HJ14" s="84"/>
      <c r="HK14" s="84"/>
      <c r="HL14" s="84"/>
      <c r="HM14" s="84"/>
      <c r="HN14" s="84"/>
      <c r="HO14" s="84"/>
      <c r="HP14" s="84"/>
      <c r="HQ14" s="84"/>
      <c r="HR14" s="84"/>
      <c r="HS14" s="84"/>
      <c r="HT14" s="84"/>
      <c r="HU14" s="84"/>
      <c r="HV14" s="84"/>
      <c r="HW14" s="84"/>
      <c r="HX14" s="84"/>
      <c r="HY14" s="84"/>
      <c r="HZ14" s="84"/>
      <c r="IA14" s="84"/>
      <c r="IB14" s="84"/>
      <c r="IC14" s="84"/>
      <c r="ID14" s="84"/>
      <c r="IE14" s="84"/>
      <c r="IF14" s="84"/>
      <c r="IG14" s="84"/>
      <c r="IH14" s="84"/>
      <c r="II14" s="84"/>
      <c r="IJ14" s="84"/>
      <c r="IK14" s="84"/>
      <c r="IL14" s="84"/>
      <c r="IM14" s="84"/>
      <c r="IN14" s="84"/>
      <c r="IO14" s="84"/>
      <c r="IP14" s="84"/>
      <c r="IQ14" s="84"/>
      <c r="IR14" s="84"/>
      <c r="IS14" s="84"/>
      <c r="IT14" s="84"/>
      <c r="IU14" s="84"/>
      <c r="IV14" s="84"/>
      <c r="IW14" s="84"/>
      <c r="IX14" s="84"/>
      <c r="IY14" s="84"/>
      <c r="IZ14" s="84"/>
      <c r="JA14" s="84"/>
      <c r="JB14" s="84"/>
      <c r="JC14" s="84"/>
      <c r="JD14" s="84"/>
      <c r="JE14" s="84"/>
      <c r="JF14" s="84"/>
      <c r="JG14" s="84"/>
      <c r="JH14" s="84"/>
      <c r="JI14" s="84"/>
      <c r="JJ14" s="84"/>
      <c r="JK14" s="84"/>
      <c r="JL14" s="84"/>
      <c r="JM14" s="84"/>
      <c r="JN14" s="84"/>
      <c r="JO14" s="84"/>
      <c r="JP14" s="84"/>
      <c r="JQ14" s="84"/>
      <c r="JR14" s="84"/>
      <c r="JS14" s="84"/>
      <c r="JT14" s="84"/>
      <c r="JU14" s="84"/>
      <c r="JV14" s="84"/>
      <c r="JW14" s="84"/>
      <c r="JX14" s="84"/>
      <c r="JY14" s="84"/>
      <c r="JZ14" s="84"/>
      <c r="KA14" s="84"/>
      <c r="KB14" s="84"/>
      <c r="KC14" s="84"/>
      <c r="KD14" s="84"/>
      <c r="KE14" s="84"/>
      <c r="KF14" s="84"/>
      <c r="KG14" s="84"/>
      <c r="KH14" s="84"/>
      <c r="KI14" s="84"/>
      <c r="KJ14" s="84"/>
      <c r="KK14" s="84"/>
      <c r="KL14" s="84"/>
      <c r="KM14" s="84"/>
      <c r="KN14" s="84"/>
      <c r="KO14" s="84"/>
      <c r="KP14" s="84"/>
      <c r="KQ14" s="84"/>
      <c r="KR14" s="84"/>
      <c r="KS14" s="84"/>
      <c r="KT14" s="84"/>
      <c r="KU14" s="84"/>
      <c r="KV14" s="84"/>
      <c r="KW14" s="84"/>
      <c r="KX14" s="84"/>
      <c r="KY14" s="84"/>
      <c r="KZ14" s="84"/>
      <c r="LA14" s="84"/>
      <c r="LB14" s="84"/>
      <c r="LC14" s="84"/>
      <c r="LD14" s="84"/>
      <c r="LE14" s="84"/>
      <c r="LF14" s="84"/>
      <c r="LG14" s="84"/>
      <c r="LH14" s="84"/>
      <c r="LI14" s="84"/>
      <c r="LJ14" s="84"/>
      <c r="LK14" s="84"/>
      <c r="LL14" s="84"/>
      <c r="LM14" s="84"/>
      <c r="LN14" s="84"/>
      <c r="LO14" s="84"/>
      <c r="LP14" s="84"/>
      <c r="LQ14" s="84"/>
      <c r="LR14" s="84"/>
      <c r="LS14" s="84"/>
      <c r="LT14" s="84"/>
      <c r="LU14" s="84"/>
      <c r="LV14" s="84"/>
      <c r="LW14" s="84"/>
      <c r="LX14" s="84"/>
      <c r="LY14" s="84"/>
      <c r="LZ14" s="84"/>
      <c r="MA14" s="84"/>
      <c r="MB14" s="84"/>
      <c r="MC14" s="84"/>
      <c r="MD14" s="84"/>
      <c r="ME14" s="84"/>
      <c r="MF14" s="84"/>
      <c r="MG14" s="84"/>
      <c r="MH14" s="84"/>
      <c r="MI14" s="84"/>
      <c r="MJ14" s="84"/>
      <c r="MK14" s="84"/>
      <c r="ML14" s="84"/>
      <c r="MM14" s="84"/>
      <c r="MN14" s="84"/>
      <c r="MO14" s="84"/>
      <c r="MP14" s="84"/>
      <c r="MQ14" s="84"/>
      <c r="MR14" s="84"/>
      <c r="MS14" s="84"/>
      <c r="MT14" s="84"/>
      <c r="MU14" s="84"/>
      <c r="MV14" s="84"/>
      <c r="MW14" s="84"/>
      <c r="MX14" s="84"/>
      <c r="MY14" s="84"/>
      <c r="MZ14" s="84"/>
      <c r="NA14" s="84"/>
      <c r="NB14" s="84"/>
      <c r="NC14" s="84"/>
      <c r="ND14" s="84"/>
      <c r="NE14" s="84"/>
      <c r="NF14" s="84"/>
      <c r="NG14" s="84"/>
      <c r="NH14" s="84"/>
      <c r="NI14" s="84"/>
      <c r="NJ14" s="84"/>
      <c r="NK14" s="84"/>
      <c r="NL14" s="84"/>
      <c r="NM14" s="84"/>
      <c r="NN14" s="84"/>
      <c r="NO14" s="84"/>
      <c r="NP14" s="84"/>
    </row>
    <row r="15" spans="1:382" s="11" customFormat="1" ht="24.9" customHeight="1" x14ac:dyDescent="0.4">
      <c r="B15" s="42"/>
      <c r="C15" s="144"/>
      <c r="D15" s="150"/>
      <c r="E15" s="164" t="s">
        <v>25</v>
      </c>
      <c r="F15" s="156" t="s">
        <v>17</v>
      </c>
      <c r="G15" s="89">
        <v>44847</v>
      </c>
      <c r="H15" s="89">
        <v>44851</v>
      </c>
      <c r="I15" s="19">
        <f>IF(OR(LEN(표1[[#This Row],[열3]])=0,LEN(표1[[#This Row],[열4]])=0),"",IF($M$3="영업일수",NETWORKDAYS(표1[[#This Row],[열3]],표1[[#This Row],[열4]]),표1[[#This Row],[열4]]-표1[[#This Row],[열3]]+1))</f>
        <v>3</v>
      </c>
      <c r="J15" s="46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15" s="55" t="s">
        <v>4</v>
      </c>
      <c r="L15" s="56">
        <v>1</v>
      </c>
      <c r="M15" s="73">
        <f ca="1">IFERROR(IF((표1[[#This Row],[열5]]-표1[[#This Row],[열379]])/표1[[#This Row],[열5]]&lt;0,0,(표1[[#This Row],[열5]]-표1[[#This Row],[열379]])/표1[[#This Row],[열5]]),0)</f>
        <v>1</v>
      </c>
      <c r="N15" s="105"/>
      <c r="O15" s="83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  <c r="FX15" s="84"/>
      <c r="FY15" s="84"/>
      <c r="FZ15" s="84"/>
      <c r="GA15" s="84"/>
      <c r="GB15" s="84"/>
      <c r="GC15" s="84"/>
      <c r="GD15" s="84"/>
      <c r="GE15" s="84"/>
      <c r="GF15" s="84"/>
      <c r="GG15" s="84"/>
      <c r="GH15" s="84"/>
      <c r="GI15" s="84"/>
      <c r="GJ15" s="84"/>
      <c r="GK15" s="84"/>
      <c r="GL15" s="84"/>
      <c r="GM15" s="84"/>
      <c r="GN15" s="84"/>
      <c r="GO15" s="84"/>
      <c r="GP15" s="84"/>
      <c r="GQ15" s="84"/>
      <c r="GR15" s="84"/>
      <c r="GS15" s="84"/>
      <c r="GT15" s="84"/>
      <c r="GU15" s="84"/>
      <c r="GV15" s="84"/>
      <c r="GW15" s="84"/>
      <c r="GX15" s="84"/>
      <c r="GY15" s="84"/>
      <c r="GZ15" s="84"/>
      <c r="HA15" s="84"/>
      <c r="HB15" s="84"/>
      <c r="HC15" s="84"/>
      <c r="HD15" s="84"/>
      <c r="HE15" s="84"/>
      <c r="HF15" s="84"/>
      <c r="HG15" s="84"/>
      <c r="HH15" s="84"/>
      <c r="HI15" s="84"/>
      <c r="HJ15" s="84"/>
      <c r="HK15" s="84"/>
      <c r="HL15" s="84"/>
      <c r="HM15" s="84"/>
      <c r="HN15" s="84"/>
      <c r="HO15" s="84"/>
      <c r="HP15" s="84"/>
      <c r="HQ15" s="84"/>
      <c r="HR15" s="84"/>
      <c r="HS15" s="84"/>
      <c r="HT15" s="84"/>
      <c r="HU15" s="84"/>
      <c r="HV15" s="84"/>
      <c r="HW15" s="84"/>
      <c r="HX15" s="84"/>
      <c r="HY15" s="84"/>
      <c r="HZ15" s="84"/>
      <c r="IA15" s="84"/>
      <c r="IB15" s="84"/>
      <c r="IC15" s="84"/>
      <c r="ID15" s="84"/>
      <c r="IE15" s="84"/>
      <c r="IF15" s="84"/>
      <c r="IG15" s="84"/>
      <c r="IH15" s="84"/>
      <c r="II15" s="84"/>
      <c r="IJ15" s="84"/>
      <c r="IK15" s="84"/>
      <c r="IL15" s="84"/>
      <c r="IM15" s="84"/>
      <c r="IN15" s="84"/>
      <c r="IO15" s="84"/>
      <c r="IP15" s="84"/>
      <c r="IQ15" s="84"/>
      <c r="IR15" s="84"/>
      <c r="IS15" s="84"/>
      <c r="IT15" s="84"/>
      <c r="IU15" s="84"/>
      <c r="IV15" s="84"/>
      <c r="IW15" s="84"/>
      <c r="IX15" s="84"/>
      <c r="IY15" s="84"/>
      <c r="IZ15" s="84"/>
      <c r="JA15" s="84"/>
      <c r="JB15" s="84"/>
      <c r="JC15" s="84"/>
      <c r="JD15" s="84"/>
      <c r="JE15" s="84"/>
      <c r="JF15" s="84"/>
      <c r="JG15" s="84"/>
      <c r="JH15" s="84"/>
      <c r="JI15" s="84"/>
      <c r="JJ15" s="84"/>
      <c r="JK15" s="84"/>
      <c r="JL15" s="84"/>
      <c r="JM15" s="84"/>
      <c r="JN15" s="84"/>
      <c r="JO15" s="84"/>
      <c r="JP15" s="84"/>
      <c r="JQ15" s="84"/>
      <c r="JR15" s="84"/>
      <c r="JS15" s="84"/>
      <c r="JT15" s="84"/>
      <c r="JU15" s="84"/>
      <c r="JV15" s="84"/>
      <c r="JW15" s="84"/>
      <c r="JX15" s="84"/>
      <c r="JY15" s="84"/>
      <c r="JZ15" s="84"/>
      <c r="KA15" s="84"/>
      <c r="KB15" s="84"/>
      <c r="KC15" s="84"/>
      <c r="KD15" s="84"/>
      <c r="KE15" s="84"/>
      <c r="KF15" s="84"/>
      <c r="KG15" s="84"/>
      <c r="KH15" s="84"/>
      <c r="KI15" s="84"/>
      <c r="KJ15" s="84"/>
      <c r="KK15" s="84"/>
      <c r="KL15" s="84"/>
      <c r="KM15" s="84"/>
      <c r="KN15" s="84"/>
      <c r="KO15" s="84"/>
      <c r="KP15" s="84"/>
      <c r="KQ15" s="84"/>
      <c r="KR15" s="84"/>
      <c r="KS15" s="84"/>
      <c r="KT15" s="84"/>
      <c r="KU15" s="84"/>
      <c r="KV15" s="84"/>
      <c r="KW15" s="84"/>
      <c r="KX15" s="84"/>
      <c r="KY15" s="84"/>
      <c r="KZ15" s="84"/>
      <c r="LA15" s="84"/>
      <c r="LB15" s="84"/>
      <c r="LC15" s="84"/>
      <c r="LD15" s="84"/>
      <c r="LE15" s="84"/>
      <c r="LF15" s="84"/>
      <c r="LG15" s="84"/>
      <c r="LH15" s="84"/>
      <c r="LI15" s="84"/>
      <c r="LJ15" s="84"/>
      <c r="LK15" s="84"/>
      <c r="LL15" s="84"/>
      <c r="LM15" s="84"/>
      <c r="LN15" s="84"/>
      <c r="LO15" s="84"/>
      <c r="LP15" s="84"/>
      <c r="LQ15" s="84"/>
      <c r="LR15" s="84"/>
      <c r="LS15" s="84"/>
      <c r="LT15" s="84"/>
      <c r="LU15" s="84"/>
      <c r="LV15" s="84"/>
      <c r="LW15" s="84"/>
      <c r="LX15" s="84"/>
      <c r="LY15" s="84"/>
      <c r="LZ15" s="84"/>
      <c r="MA15" s="84"/>
      <c r="MB15" s="84"/>
      <c r="MC15" s="84"/>
      <c r="MD15" s="84"/>
      <c r="ME15" s="84"/>
      <c r="MF15" s="84"/>
      <c r="MG15" s="84"/>
      <c r="MH15" s="84"/>
      <c r="MI15" s="84"/>
      <c r="MJ15" s="84"/>
      <c r="MK15" s="84"/>
      <c r="ML15" s="84"/>
      <c r="MM15" s="84"/>
      <c r="MN15" s="84"/>
      <c r="MO15" s="84"/>
      <c r="MP15" s="84"/>
      <c r="MQ15" s="84"/>
      <c r="MR15" s="84"/>
      <c r="MS15" s="84"/>
      <c r="MT15" s="84"/>
      <c r="MU15" s="84"/>
      <c r="MV15" s="84"/>
      <c r="MW15" s="84"/>
      <c r="MX15" s="84"/>
      <c r="MY15" s="84"/>
      <c r="MZ15" s="84"/>
      <c r="NA15" s="84"/>
      <c r="NB15" s="84"/>
      <c r="NC15" s="84"/>
      <c r="ND15" s="84"/>
      <c r="NE15" s="84"/>
      <c r="NF15" s="84"/>
      <c r="NG15" s="84"/>
      <c r="NH15" s="84"/>
      <c r="NI15" s="84"/>
      <c r="NJ15" s="84"/>
      <c r="NK15" s="84"/>
      <c r="NL15" s="84"/>
      <c r="NM15" s="84"/>
      <c r="NN15" s="84"/>
      <c r="NO15" s="84"/>
      <c r="NP15" s="84"/>
    </row>
    <row r="16" spans="1:382" s="11" customFormat="1" ht="24.9" customHeight="1" x14ac:dyDescent="0.4">
      <c r="B16" s="42"/>
      <c r="C16" s="144"/>
      <c r="D16" s="150"/>
      <c r="E16" s="165" t="s">
        <v>26</v>
      </c>
      <c r="F16" s="100" t="s">
        <v>15</v>
      </c>
      <c r="G16" s="40"/>
      <c r="H16" s="40"/>
      <c r="I16" s="19" t="str">
        <f>IF(OR(LEN(표1[[#This Row],[열3]])=0,LEN(표1[[#This Row],[열4]])=0),"",IF($M$3="영업일수",NETWORKDAYS(표1[[#This Row],[열3]],표1[[#This Row],[열4]]),표1[[#This Row],[열4]]-표1[[#This Row],[열3]]+1))</f>
        <v/>
      </c>
      <c r="J16" s="46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16" s="55"/>
      <c r="L16" s="56"/>
      <c r="M16" s="73">
        <f ca="1">IFERROR(IF((표1[[#This Row],[열5]]-표1[[#This Row],[열379]])/표1[[#This Row],[열5]]&lt;0,0,(표1[[#This Row],[열5]]-표1[[#This Row],[열379]])/표1[[#This Row],[열5]]),0)</f>
        <v>0</v>
      </c>
      <c r="N16" s="105"/>
      <c r="O16" s="83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  <c r="ER16" s="84"/>
      <c r="ES16" s="84"/>
      <c r="ET16" s="84"/>
      <c r="EU16" s="84"/>
      <c r="EV16" s="84"/>
      <c r="EW16" s="84"/>
      <c r="EX16" s="84"/>
      <c r="EY16" s="84"/>
      <c r="EZ16" s="84"/>
      <c r="FA16" s="84"/>
      <c r="FB16" s="84"/>
      <c r="FC16" s="84"/>
      <c r="FD16" s="84"/>
      <c r="FE16" s="84"/>
      <c r="FF16" s="84"/>
      <c r="FG16" s="84"/>
      <c r="FH16" s="84"/>
      <c r="FI16" s="84"/>
      <c r="FJ16" s="84"/>
      <c r="FK16" s="84"/>
      <c r="FL16" s="84"/>
      <c r="FM16" s="84"/>
      <c r="FN16" s="84"/>
      <c r="FO16" s="84"/>
      <c r="FP16" s="84"/>
      <c r="FQ16" s="84"/>
      <c r="FR16" s="84"/>
      <c r="FS16" s="84"/>
      <c r="FT16" s="84"/>
      <c r="FU16" s="84"/>
      <c r="FV16" s="84"/>
      <c r="FW16" s="84"/>
      <c r="FX16" s="84"/>
      <c r="FY16" s="84"/>
      <c r="FZ16" s="84"/>
      <c r="GA16" s="84"/>
      <c r="GB16" s="84"/>
      <c r="GC16" s="84"/>
      <c r="GD16" s="84"/>
      <c r="GE16" s="84"/>
      <c r="GF16" s="84"/>
      <c r="GG16" s="84"/>
      <c r="GH16" s="84"/>
      <c r="GI16" s="84"/>
      <c r="GJ16" s="84"/>
      <c r="GK16" s="84"/>
      <c r="GL16" s="84"/>
      <c r="GM16" s="84"/>
      <c r="GN16" s="84"/>
      <c r="GO16" s="84"/>
      <c r="GP16" s="84"/>
      <c r="GQ16" s="84"/>
      <c r="GR16" s="84"/>
      <c r="GS16" s="84"/>
      <c r="GT16" s="84"/>
      <c r="GU16" s="84"/>
      <c r="GV16" s="84"/>
      <c r="GW16" s="84"/>
      <c r="GX16" s="84"/>
      <c r="GY16" s="84"/>
      <c r="GZ16" s="84"/>
      <c r="HA16" s="84"/>
      <c r="HB16" s="84"/>
      <c r="HC16" s="84"/>
      <c r="HD16" s="84"/>
      <c r="HE16" s="84"/>
      <c r="HF16" s="84"/>
      <c r="HG16" s="84"/>
      <c r="HH16" s="84"/>
      <c r="HI16" s="84"/>
      <c r="HJ16" s="84"/>
      <c r="HK16" s="84"/>
      <c r="HL16" s="84"/>
      <c r="HM16" s="84"/>
      <c r="HN16" s="84"/>
      <c r="HO16" s="84"/>
      <c r="HP16" s="84"/>
      <c r="HQ16" s="84"/>
      <c r="HR16" s="84"/>
      <c r="HS16" s="84"/>
      <c r="HT16" s="84"/>
      <c r="HU16" s="84"/>
      <c r="HV16" s="84"/>
      <c r="HW16" s="84"/>
      <c r="HX16" s="84"/>
      <c r="HY16" s="84"/>
      <c r="HZ16" s="84"/>
      <c r="IA16" s="84"/>
      <c r="IB16" s="84"/>
      <c r="IC16" s="84"/>
      <c r="ID16" s="84"/>
      <c r="IE16" s="84"/>
      <c r="IF16" s="84"/>
      <c r="IG16" s="84"/>
      <c r="IH16" s="84"/>
      <c r="II16" s="84"/>
      <c r="IJ16" s="84"/>
      <c r="IK16" s="84"/>
      <c r="IL16" s="84"/>
      <c r="IM16" s="84"/>
      <c r="IN16" s="84"/>
      <c r="IO16" s="84"/>
      <c r="IP16" s="84"/>
      <c r="IQ16" s="84"/>
      <c r="IR16" s="84"/>
      <c r="IS16" s="84"/>
      <c r="IT16" s="84"/>
      <c r="IU16" s="84"/>
      <c r="IV16" s="84"/>
      <c r="IW16" s="84"/>
      <c r="IX16" s="84"/>
      <c r="IY16" s="84"/>
      <c r="IZ16" s="84"/>
      <c r="JA16" s="84"/>
      <c r="JB16" s="84"/>
      <c r="JC16" s="84"/>
      <c r="JD16" s="84"/>
      <c r="JE16" s="84"/>
      <c r="JF16" s="84"/>
      <c r="JG16" s="84"/>
      <c r="JH16" s="84"/>
      <c r="JI16" s="84"/>
      <c r="JJ16" s="84"/>
      <c r="JK16" s="84"/>
      <c r="JL16" s="84"/>
      <c r="JM16" s="84"/>
      <c r="JN16" s="84"/>
      <c r="JO16" s="84"/>
      <c r="JP16" s="84"/>
      <c r="JQ16" s="84"/>
      <c r="JR16" s="84"/>
      <c r="JS16" s="84"/>
      <c r="JT16" s="84"/>
      <c r="JU16" s="84"/>
      <c r="JV16" s="84"/>
      <c r="JW16" s="84"/>
      <c r="JX16" s="84"/>
      <c r="JY16" s="84"/>
      <c r="JZ16" s="84"/>
      <c r="KA16" s="84"/>
      <c r="KB16" s="84"/>
      <c r="KC16" s="84"/>
      <c r="KD16" s="84"/>
      <c r="KE16" s="84"/>
      <c r="KF16" s="84"/>
      <c r="KG16" s="84"/>
      <c r="KH16" s="84"/>
      <c r="KI16" s="84"/>
      <c r="KJ16" s="84"/>
      <c r="KK16" s="84"/>
      <c r="KL16" s="84"/>
      <c r="KM16" s="84"/>
      <c r="KN16" s="84"/>
      <c r="KO16" s="84"/>
      <c r="KP16" s="84"/>
      <c r="KQ16" s="84"/>
      <c r="KR16" s="84"/>
      <c r="KS16" s="84"/>
      <c r="KT16" s="84"/>
      <c r="KU16" s="84"/>
      <c r="KV16" s="84"/>
      <c r="KW16" s="84"/>
      <c r="KX16" s="84"/>
      <c r="KY16" s="84"/>
      <c r="KZ16" s="84"/>
      <c r="LA16" s="84"/>
      <c r="LB16" s="84"/>
      <c r="LC16" s="84"/>
      <c r="LD16" s="84"/>
      <c r="LE16" s="84"/>
      <c r="LF16" s="84"/>
      <c r="LG16" s="84"/>
      <c r="LH16" s="84"/>
      <c r="LI16" s="84"/>
      <c r="LJ16" s="84"/>
      <c r="LK16" s="84"/>
      <c r="LL16" s="84"/>
      <c r="LM16" s="84"/>
      <c r="LN16" s="84"/>
      <c r="LO16" s="84"/>
      <c r="LP16" s="84"/>
      <c r="LQ16" s="84"/>
      <c r="LR16" s="84"/>
      <c r="LS16" s="84"/>
      <c r="LT16" s="84"/>
      <c r="LU16" s="84"/>
      <c r="LV16" s="84"/>
      <c r="LW16" s="84"/>
      <c r="LX16" s="84"/>
      <c r="LY16" s="84"/>
      <c r="LZ16" s="84"/>
      <c r="MA16" s="84"/>
      <c r="MB16" s="84"/>
      <c r="MC16" s="84"/>
      <c r="MD16" s="84"/>
      <c r="ME16" s="84"/>
      <c r="MF16" s="84"/>
      <c r="MG16" s="84"/>
      <c r="MH16" s="84"/>
      <c r="MI16" s="84"/>
      <c r="MJ16" s="84"/>
      <c r="MK16" s="84"/>
      <c r="ML16" s="84"/>
      <c r="MM16" s="84"/>
      <c r="MN16" s="84"/>
      <c r="MO16" s="84"/>
      <c r="MP16" s="84"/>
      <c r="MQ16" s="84"/>
      <c r="MR16" s="84"/>
      <c r="MS16" s="84"/>
      <c r="MT16" s="84"/>
      <c r="MU16" s="84"/>
      <c r="MV16" s="84"/>
      <c r="MW16" s="84"/>
      <c r="MX16" s="84"/>
      <c r="MY16" s="84"/>
      <c r="MZ16" s="84"/>
      <c r="NA16" s="84"/>
      <c r="NB16" s="84"/>
      <c r="NC16" s="84"/>
      <c r="ND16" s="84"/>
      <c r="NE16" s="84"/>
      <c r="NF16" s="84"/>
      <c r="NG16" s="84"/>
      <c r="NH16" s="84"/>
      <c r="NI16" s="84"/>
      <c r="NJ16" s="84"/>
      <c r="NK16" s="84"/>
      <c r="NL16" s="84"/>
      <c r="NM16" s="84"/>
      <c r="NN16" s="84"/>
      <c r="NO16" s="84"/>
      <c r="NP16" s="84"/>
    </row>
    <row r="17" spans="1:380" s="11" customFormat="1" ht="24.9" customHeight="1" x14ac:dyDescent="0.4">
      <c r="B17" s="42"/>
      <c r="C17" s="144"/>
      <c r="D17" s="150"/>
      <c r="E17" s="164" t="s">
        <v>27</v>
      </c>
      <c r="F17" s="100" t="s">
        <v>15</v>
      </c>
      <c r="G17" s="40"/>
      <c r="H17" s="40"/>
      <c r="I17" s="19" t="str">
        <f>IF(OR(LEN(표1[[#This Row],[열3]])=0,LEN(표1[[#This Row],[열4]])=0),"",IF($M$3="영업일수",NETWORKDAYS(표1[[#This Row],[열3]],표1[[#This Row],[열4]]),표1[[#This Row],[열4]]-표1[[#This Row],[열3]]+1))</f>
        <v/>
      </c>
      <c r="J17" s="46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17" s="55"/>
      <c r="L17" s="56"/>
      <c r="M17" s="73">
        <f ca="1">IFERROR(IF((표1[[#This Row],[열5]]-표1[[#This Row],[열379]])/표1[[#This Row],[열5]]&lt;0,0,(표1[[#This Row],[열5]]-표1[[#This Row],[열379]])/표1[[#This Row],[열5]]),0)</f>
        <v>0</v>
      </c>
      <c r="N17" s="105"/>
      <c r="O17" s="83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4"/>
      <c r="FW17" s="84"/>
      <c r="FX17" s="84"/>
      <c r="FY17" s="84"/>
      <c r="FZ17" s="84"/>
      <c r="GA17" s="84"/>
      <c r="GB17" s="84"/>
      <c r="GC17" s="84"/>
      <c r="GD17" s="84"/>
      <c r="GE17" s="84"/>
      <c r="GF17" s="84"/>
      <c r="GG17" s="84"/>
      <c r="GH17" s="84"/>
      <c r="GI17" s="84"/>
      <c r="GJ17" s="84"/>
      <c r="GK17" s="84"/>
      <c r="GL17" s="84"/>
      <c r="GM17" s="84"/>
      <c r="GN17" s="84"/>
      <c r="GO17" s="84"/>
      <c r="GP17" s="84"/>
      <c r="GQ17" s="84"/>
      <c r="GR17" s="84"/>
      <c r="GS17" s="84"/>
      <c r="GT17" s="84"/>
      <c r="GU17" s="84"/>
      <c r="GV17" s="84"/>
      <c r="GW17" s="84"/>
      <c r="GX17" s="84"/>
      <c r="GY17" s="84"/>
      <c r="GZ17" s="84"/>
      <c r="HA17" s="84"/>
      <c r="HB17" s="84"/>
      <c r="HC17" s="84"/>
      <c r="HD17" s="84"/>
      <c r="HE17" s="84"/>
      <c r="HF17" s="84"/>
      <c r="HG17" s="84"/>
      <c r="HH17" s="84"/>
      <c r="HI17" s="84"/>
      <c r="HJ17" s="84"/>
      <c r="HK17" s="84"/>
      <c r="HL17" s="84"/>
      <c r="HM17" s="84"/>
      <c r="HN17" s="84"/>
      <c r="HO17" s="84"/>
      <c r="HP17" s="84"/>
      <c r="HQ17" s="84"/>
      <c r="HR17" s="84"/>
      <c r="HS17" s="84"/>
      <c r="HT17" s="84"/>
      <c r="HU17" s="84"/>
      <c r="HV17" s="84"/>
      <c r="HW17" s="84"/>
      <c r="HX17" s="84"/>
      <c r="HY17" s="84"/>
      <c r="HZ17" s="84"/>
      <c r="IA17" s="84"/>
      <c r="IB17" s="84"/>
      <c r="IC17" s="84"/>
      <c r="ID17" s="84"/>
      <c r="IE17" s="84"/>
      <c r="IF17" s="84"/>
      <c r="IG17" s="84"/>
      <c r="IH17" s="84"/>
      <c r="II17" s="84"/>
      <c r="IJ17" s="84"/>
      <c r="IK17" s="84"/>
      <c r="IL17" s="84"/>
      <c r="IM17" s="84"/>
      <c r="IN17" s="84"/>
      <c r="IO17" s="84"/>
      <c r="IP17" s="84"/>
      <c r="IQ17" s="84"/>
      <c r="IR17" s="84"/>
      <c r="IS17" s="84"/>
      <c r="IT17" s="84"/>
      <c r="IU17" s="84"/>
      <c r="IV17" s="84"/>
      <c r="IW17" s="84"/>
      <c r="IX17" s="84"/>
      <c r="IY17" s="84"/>
      <c r="IZ17" s="84"/>
      <c r="JA17" s="84"/>
      <c r="JB17" s="84"/>
      <c r="JC17" s="84"/>
      <c r="JD17" s="84"/>
      <c r="JE17" s="84"/>
      <c r="JF17" s="84"/>
      <c r="JG17" s="84"/>
      <c r="JH17" s="84"/>
      <c r="JI17" s="84"/>
      <c r="JJ17" s="84"/>
      <c r="JK17" s="84"/>
      <c r="JL17" s="84"/>
      <c r="JM17" s="84"/>
      <c r="JN17" s="84"/>
      <c r="JO17" s="84"/>
      <c r="JP17" s="84"/>
      <c r="JQ17" s="84"/>
      <c r="JR17" s="84"/>
      <c r="JS17" s="84"/>
      <c r="JT17" s="84"/>
      <c r="JU17" s="84"/>
      <c r="JV17" s="84"/>
      <c r="JW17" s="84"/>
      <c r="JX17" s="84"/>
      <c r="JY17" s="84"/>
      <c r="JZ17" s="84"/>
      <c r="KA17" s="84"/>
      <c r="KB17" s="84"/>
      <c r="KC17" s="84"/>
      <c r="KD17" s="84"/>
      <c r="KE17" s="84"/>
      <c r="KF17" s="84"/>
      <c r="KG17" s="84"/>
      <c r="KH17" s="84"/>
      <c r="KI17" s="84"/>
      <c r="KJ17" s="84"/>
      <c r="KK17" s="84"/>
      <c r="KL17" s="84"/>
      <c r="KM17" s="84"/>
      <c r="KN17" s="84"/>
      <c r="KO17" s="84"/>
      <c r="KP17" s="84"/>
      <c r="KQ17" s="84"/>
      <c r="KR17" s="84"/>
      <c r="KS17" s="84"/>
      <c r="KT17" s="84"/>
      <c r="KU17" s="84"/>
      <c r="KV17" s="84"/>
      <c r="KW17" s="84"/>
      <c r="KX17" s="84"/>
      <c r="KY17" s="84"/>
      <c r="KZ17" s="84"/>
      <c r="LA17" s="84"/>
      <c r="LB17" s="84"/>
      <c r="LC17" s="84"/>
      <c r="LD17" s="84"/>
      <c r="LE17" s="84"/>
      <c r="LF17" s="84"/>
      <c r="LG17" s="84"/>
      <c r="LH17" s="84"/>
      <c r="LI17" s="84"/>
      <c r="LJ17" s="84"/>
      <c r="LK17" s="84"/>
      <c r="LL17" s="84"/>
      <c r="LM17" s="84"/>
      <c r="LN17" s="84"/>
      <c r="LO17" s="84"/>
      <c r="LP17" s="84"/>
      <c r="LQ17" s="84"/>
      <c r="LR17" s="84"/>
      <c r="LS17" s="84"/>
      <c r="LT17" s="84"/>
      <c r="LU17" s="84"/>
      <c r="LV17" s="84"/>
      <c r="LW17" s="84"/>
      <c r="LX17" s="84"/>
      <c r="LY17" s="84"/>
      <c r="LZ17" s="84"/>
      <c r="MA17" s="84"/>
      <c r="MB17" s="84"/>
      <c r="MC17" s="84"/>
      <c r="MD17" s="84"/>
      <c r="ME17" s="84"/>
      <c r="MF17" s="84"/>
      <c r="MG17" s="84"/>
      <c r="MH17" s="84"/>
      <c r="MI17" s="84"/>
      <c r="MJ17" s="84"/>
      <c r="MK17" s="84"/>
      <c r="ML17" s="84"/>
      <c r="MM17" s="84"/>
      <c r="MN17" s="84"/>
      <c r="MO17" s="84"/>
      <c r="MP17" s="84"/>
      <c r="MQ17" s="84"/>
      <c r="MR17" s="84"/>
      <c r="MS17" s="84"/>
      <c r="MT17" s="84"/>
      <c r="MU17" s="84"/>
      <c r="MV17" s="84"/>
      <c r="MW17" s="84"/>
      <c r="MX17" s="84"/>
      <c r="MY17" s="84"/>
      <c r="MZ17" s="84"/>
      <c r="NA17" s="84"/>
      <c r="NB17" s="84"/>
      <c r="NC17" s="84"/>
      <c r="ND17" s="84"/>
      <c r="NE17" s="84"/>
      <c r="NF17" s="84"/>
      <c r="NG17" s="84"/>
      <c r="NH17" s="84"/>
      <c r="NI17" s="84"/>
      <c r="NJ17" s="84"/>
      <c r="NK17" s="84"/>
      <c r="NL17" s="84"/>
      <c r="NM17" s="84"/>
      <c r="NN17" s="84"/>
      <c r="NO17" s="84"/>
      <c r="NP17" s="84"/>
    </row>
    <row r="18" spans="1:380" s="11" customFormat="1" ht="24.9" customHeight="1" x14ac:dyDescent="0.4">
      <c r="B18" s="42"/>
      <c r="C18" s="144"/>
      <c r="D18" s="150"/>
      <c r="E18" s="165" t="s">
        <v>28</v>
      </c>
      <c r="F18" s="156" t="s">
        <v>17</v>
      </c>
      <c r="G18" s="89">
        <v>44851</v>
      </c>
      <c r="H18" s="89">
        <v>44851</v>
      </c>
      <c r="I18" s="19">
        <f>IF(OR(LEN(표1[[#This Row],[열3]])=0,LEN(표1[[#This Row],[열4]])=0),"",IF($M$3="영업일수",NETWORKDAYS(표1[[#This Row],[열3]],표1[[#This Row],[열4]]),표1[[#This Row],[열4]]-표1[[#This Row],[열3]]+1))</f>
        <v>1</v>
      </c>
      <c r="J18" s="46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18" s="55" t="s">
        <v>4</v>
      </c>
      <c r="L18" s="56">
        <v>1</v>
      </c>
      <c r="M18" s="73">
        <f ca="1">IFERROR(IF((표1[[#This Row],[열5]]-표1[[#This Row],[열379]])/표1[[#This Row],[열5]]&lt;0,0,(표1[[#This Row],[열5]]-표1[[#This Row],[열379]])/표1[[#This Row],[열5]]),0)</f>
        <v>1</v>
      </c>
      <c r="N18" s="105"/>
      <c r="O18" s="83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4"/>
      <c r="FD18" s="84"/>
      <c r="FE18" s="84"/>
      <c r="FF18" s="84"/>
      <c r="FG18" s="84"/>
      <c r="FH18" s="84"/>
      <c r="FI18" s="84"/>
      <c r="FJ18" s="84"/>
      <c r="FK18" s="84"/>
      <c r="FL18" s="84"/>
      <c r="FM18" s="84"/>
      <c r="FN18" s="84"/>
      <c r="FO18" s="84"/>
      <c r="FP18" s="84"/>
      <c r="FQ18" s="84"/>
      <c r="FR18" s="84"/>
      <c r="FS18" s="84"/>
      <c r="FT18" s="84"/>
      <c r="FU18" s="84"/>
      <c r="FV18" s="84"/>
      <c r="FW18" s="84"/>
      <c r="FX18" s="84"/>
      <c r="FY18" s="84"/>
      <c r="FZ18" s="84"/>
      <c r="GA18" s="84"/>
      <c r="GB18" s="84"/>
      <c r="GC18" s="84"/>
      <c r="GD18" s="84"/>
      <c r="GE18" s="84"/>
      <c r="GF18" s="84"/>
      <c r="GG18" s="84"/>
      <c r="GH18" s="84"/>
      <c r="GI18" s="84"/>
      <c r="GJ18" s="84"/>
      <c r="GK18" s="84"/>
      <c r="GL18" s="84"/>
      <c r="GM18" s="84"/>
      <c r="GN18" s="84"/>
      <c r="GO18" s="84"/>
      <c r="GP18" s="84"/>
      <c r="GQ18" s="84"/>
      <c r="GR18" s="84"/>
      <c r="GS18" s="84"/>
      <c r="GT18" s="84"/>
      <c r="GU18" s="84"/>
      <c r="GV18" s="84"/>
      <c r="GW18" s="84"/>
      <c r="GX18" s="84"/>
      <c r="GY18" s="84"/>
      <c r="GZ18" s="84"/>
      <c r="HA18" s="84"/>
      <c r="HB18" s="84"/>
      <c r="HC18" s="84"/>
      <c r="HD18" s="84"/>
      <c r="HE18" s="84"/>
      <c r="HF18" s="84"/>
      <c r="HG18" s="84"/>
      <c r="HH18" s="84"/>
      <c r="HI18" s="84"/>
      <c r="HJ18" s="84"/>
      <c r="HK18" s="84"/>
      <c r="HL18" s="84"/>
      <c r="HM18" s="84"/>
      <c r="HN18" s="84"/>
      <c r="HO18" s="84"/>
      <c r="HP18" s="84"/>
      <c r="HQ18" s="84"/>
      <c r="HR18" s="84"/>
      <c r="HS18" s="84"/>
      <c r="HT18" s="84"/>
      <c r="HU18" s="84"/>
      <c r="HV18" s="84"/>
      <c r="HW18" s="84"/>
      <c r="HX18" s="84"/>
      <c r="HY18" s="84"/>
      <c r="HZ18" s="84"/>
      <c r="IA18" s="84"/>
      <c r="IB18" s="84"/>
      <c r="IC18" s="84"/>
      <c r="ID18" s="84"/>
      <c r="IE18" s="84"/>
      <c r="IF18" s="84"/>
      <c r="IG18" s="84"/>
      <c r="IH18" s="84"/>
      <c r="II18" s="84"/>
      <c r="IJ18" s="84"/>
      <c r="IK18" s="84"/>
      <c r="IL18" s="84"/>
      <c r="IM18" s="84"/>
      <c r="IN18" s="84"/>
      <c r="IO18" s="84"/>
      <c r="IP18" s="84"/>
      <c r="IQ18" s="84"/>
      <c r="IR18" s="84"/>
      <c r="IS18" s="84"/>
      <c r="IT18" s="84"/>
      <c r="IU18" s="84"/>
      <c r="IV18" s="84"/>
      <c r="IW18" s="84"/>
      <c r="IX18" s="84"/>
      <c r="IY18" s="84"/>
      <c r="IZ18" s="84"/>
      <c r="JA18" s="84"/>
      <c r="JB18" s="84"/>
      <c r="JC18" s="84"/>
      <c r="JD18" s="84"/>
      <c r="JE18" s="84"/>
      <c r="JF18" s="84"/>
      <c r="JG18" s="84"/>
      <c r="JH18" s="84"/>
      <c r="JI18" s="84"/>
      <c r="JJ18" s="84"/>
      <c r="JK18" s="84"/>
      <c r="JL18" s="84"/>
      <c r="JM18" s="84"/>
      <c r="JN18" s="84"/>
      <c r="JO18" s="84"/>
      <c r="JP18" s="84"/>
      <c r="JQ18" s="84"/>
      <c r="JR18" s="84"/>
      <c r="JS18" s="84"/>
      <c r="JT18" s="84"/>
      <c r="JU18" s="84"/>
      <c r="JV18" s="84"/>
      <c r="JW18" s="84"/>
      <c r="JX18" s="84"/>
      <c r="JY18" s="84"/>
      <c r="JZ18" s="84"/>
      <c r="KA18" s="84"/>
      <c r="KB18" s="84"/>
      <c r="KC18" s="84"/>
      <c r="KD18" s="84"/>
      <c r="KE18" s="84"/>
      <c r="KF18" s="84"/>
      <c r="KG18" s="84"/>
      <c r="KH18" s="84"/>
      <c r="KI18" s="84"/>
      <c r="KJ18" s="84"/>
      <c r="KK18" s="84"/>
      <c r="KL18" s="84"/>
      <c r="KM18" s="84"/>
      <c r="KN18" s="84"/>
      <c r="KO18" s="84"/>
      <c r="KP18" s="84"/>
      <c r="KQ18" s="84"/>
      <c r="KR18" s="84"/>
      <c r="KS18" s="84"/>
      <c r="KT18" s="84"/>
      <c r="KU18" s="84"/>
      <c r="KV18" s="84"/>
      <c r="KW18" s="84"/>
      <c r="KX18" s="84"/>
      <c r="KY18" s="84"/>
      <c r="KZ18" s="84"/>
      <c r="LA18" s="84"/>
      <c r="LB18" s="84"/>
      <c r="LC18" s="84"/>
      <c r="LD18" s="84"/>
      <c r="LE18" s="84"/>
      <c r="LF18" s="84"/>
      <c r="LG18" s="84"/>
      <c r="LH18" s="84"/>
      <c r="LI18" s="84"/>
      <c r="LJ18" s="84"/>
      <c r="LK18" s="84"/>
      <c r="LL18" s="84"/>
      <c r="LM18" s="84"/>
      <c r="LN18" s="84"/>
      <c r="LO18" s="84"/>
      <c r="LP18" s="84"/>
      <c r="LQ18" s="84"/>
      <c r="LR18" s="84"/>
      <c r="LS18" s="84"/>
      <c r="LT18" s="84"/>
      <c r="LU18" s="84"/>
      <c r="LV18" s="84"/>
      <c r="LW18" s="84"/>
      <c r="LX18" s="84"/>
      <c r="LY18" s="84"/>
      <c r="LZ18" s="84"/>
      <c r="MA18" s="84"/>
      <c r="MB18" s="84"/>
      <c r="MC18" s="84"/>
      <c r="MD18" s="84"/>
      <c r="ME18" s="84"/>
      <c r="MF18" s="84"/>
      <c r="MG18" s="84"/>
      <c r="MH18" s="84"/>
      <c r="MI18" s="84"/>
      <c r="MJ18" s="84"/>
      <c r="MK18" s="84"/>
      <c r="ML18" s="84"/>
      <c r="MM18" s="84"/>
      <c r="MN18" s="84"/>
      <c r="MO18" s="84"/>
      <c r="MP18" s="84"/>
      <c r="MQ18" s="84"/>
      <c r="MR18" s="84"/>
      <c r="MS18" s="84"/>
      <c r="MT18" s="84"/>
      <c r="MU18" s="84"/>
      <c r="MV18" s="84"/>
      <c r="MW18" s="84"/>
      <c r="MX18" s="84"/>
      <c r="MY18" s="84"/>
      <c r="MZ18" s="84"/>
      <c r="NA18" s="84"/>
      <c r="NB18" s="84"/>
      <c r="NC18" s="84"/>
      <c r="ND18" s="84"/>
      <c r="NE18" s="84"/>
      <c r="NF18" s="84"/>
      <c r="NG18" s="84"/>
      <c r="NH18" s="84"/>
      <c r="NI18" s="84"/>
      <c r="NJ18" s="84"/>
      <c r="NK18" s="84"/>
      <c r="NL18" s="84"/>
      <c r="NM18" s="84"/>
      <c r="NN18" s="84"/>
      <c r="NO18" s="84"/>
      <c r="NP18" s="84"/>
    </row>
    <row r="19" spans="1:380" s="11" customFormat="1" ht="24.9" customHeight="1" x14ac:dyDescent="0.4">
      <c r="B19" s="43"/>
      <c r="C19" s="145"/>
      <c r="D19" s="151"/>
      <c r="E19" s="163" t="s">
        <v>29</v>
      </c>
      <c r="F19" s="156" t="s">
        <v>18</v>
      </c>
      <c r="G19" s="116">
        <v>44851</v>
      </c>
      <c r="H19" s="116">
        <v>44851</v>
      </c>
      <c r="I19" s="41">
        <f>IF(OR(LEN(표1[[#This Row],[열3]])=0,LEN(표1[[#This Row],[열4]])=0),"",IF($M$3="영업일수",NETWORKDAYS(표1[[#This Row],[열3]],표1[[#This Row],[열4]]),표1[[#This Row],[열4]]-표1[[#This Row],[열3]]+1))</f>
        <v>1</v>
      </c>
      <c r="J19" s="47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19" s="57" t="s">
        <v>4</v>
      </c>
      <c r="L19" s="58">
        <v>1</v>
      </c>
      <c r="M19" s="74">
        <f ca="1">IFERROR(IF((표1[[#This Row],[열5]]-표1[[#This Row],[열379]])/표1[[#This Row],[열5]]&lt;0,0,(표1[[#This Row],[열5]]-표1[[#This Row],[열379]])/표1[[#This Row],[열5]]),0)</f>
        <v>1</v>
      </c>
      <c r="N19" s="106"/>
      <c r="O19" s="83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C19" s="84"/>
      <c r="HD19" s="84"/>
      <c r="HE19" s="84"/>
      <c r="HF19" s="84"/>
      <c r="HG19" s="84"/>
      <c r="HH19" s="84"/>
      <c r="HI19" s="84"/>
      <c r="HJ19" s="84"/>
      <c r="HK19" s="84"/>
      <c r="HL19" s="84"/>
      <c r="HM19" s="84"/>
      <c r="HN19" s="84"/>
      <c r="HO19" s="84"/>
      <c r="HP19" s="84"/>
      <c r="HQ19" s="84"/>
      <c r="HR19" s="84"/>
      <c r="HS19" s="84"/>
      <c r="HT19" s="84"/>
      <c r="HU19" s="84"/>
      <c r="HV19" s="84"/>
      <c r="HW19" s="84"/>
      <c r="HX19" s="84"/>
      <c r="HY19" s="84"/>
      <c r="HZ19" s="84"/>
      <c r="IA19" s="84"/>
      <c r="IB19" s="84"/>
      <c r="IC19" s="84"/>
      <c r="ID19" s="84"/>
      <c r="IE19" s="84"/>
      <c r="IF19" s="84"/>
      <c r="IG19" s="84"/>
      <c r="IH19" s="84"/>
      <c r="II19" s="84"/>
      <c r="IJ19" s="84"/>
      <c r="IK19" s="84"/>
      <c r="IL19" s="84"/>
      <c r="IM19" s="84"/>
      <c r="IN19" s="84"/>
      <c r="IO19" s="84"/>
      <c r="IP19" s="84"/>
      <c r="IQ19" s="84"/>
      <c r="IR19" s="84"/>
      <c r="IS19" s="84"/>
      <c r="IT19" s="84"/>
      <c r="IU19" s="84"/>
      <c r="IV19" s="84"/>
      <c r="IW19" s="84"/>
      <c r="IX19" s="84"/>
      <c r="IY19" s="84"/>
      <c r="IZ19" s="84"/>
      <c r="JA19" s="84"/>
      <c r="JB19" s="84"/>
      <c r="JC19" s="84"/>
      <c r="JD19" s="84"/>
      <c r="JE19" s="84"/>
      <c r="JF19" s="84"/>
      <c r="JG19" s="84"/>
      <c r="JH19" s="84"/>
      <c r="JI19" s="84"/>
      <c r="JJ19" s="84"/>
      <c r="JK19" s="84"/>
      <c r="JL19" s="84"/>
      <c r="JM19" s="84"/>
      <c r="JN19" s="84"/>
      <c r="JO19" s="84"/>
      <c r="JP19" s="84"/>
      <c r="JQ19" s="84"/>
      <c r="JR19" s="84"/>
      <c r="JS19" s="84"/>
      <c r="JT19" s="84"/>
      <c r="JU19" s="84"/>
      <c r="JV19" s="84"/>
      <c r="JW19" s="84"/>
      <c r="JX19" s="84"/>
      <c r="JY19" s="84"/>
      <c r="JZ19" s="84"/>
      <c r="KA19" s="84"/>
      <c r="KB19" s="84"/>
      <c r="KC19" s="84"/>
      <c r="KD19" s="84"/>
      <c r="KE19" s="84"/>
      <c r="KF19" s="84"/>
      <c r="KG19" s="84"/>
      <c r="KH19" s="84"/>
      <c r="KI19" s="84"/>
      <c r="KJ19" s="84"/>
      <c r="KK19" s="84"/>
      <c r="KL19" s="84"/>
      <c r="KM19" s="84"/>
      <c r="KN19" s="84"/>
      <c r="KO19" s="84"/>
      <c r="KP19" s="84"/>
      <c r="KQ19" s="84"/>
      <c r="KR19" s="84"/>
      <c r="KS19" s="84"/>
      <c r="KT19" s="84"/>
      <c r="KU19" s="84"/>
      <c r="KV19" s="84"/>
      <c r="KW19" s="84"/>
      <c r="KX19" s="84"/>
      <c r="KY19" s="84"/>
      <c r="KZ19" s="84"/>
      <c r="LA19" s="84"/>
      <c r="LB19" s="84"/>
      <c r="LC19" s="84"/>
      <c r="LD19" s="84"/>
      <c r="LE19" s="84"/>
      <c r="LF19" s="84"/>
      <c r="LG19" s="84"/>
      <c r="LH19" s="84"/>
      <c r="LI19" s="84"/>
      <c r="LJ19" s="84"/>
      <c r="LK19" s="84"/>
      <c r="LL19" s="84"/>
      <c r="LM19" s="84"/>
      <c r="LN19" s="84"/>
      <c r="LO19" s="84"/>
      <c r="LP19" s="84"/>
      <c r="LQ19" s="84"/>
      <c r="LR19" s="84"/>
      <c r="LS19" s="84"/>
      <c r="LT19" s="84"/>
      <c r="LU19" s="84"/>
      <c r="LV19" s="84"/>
      <c r="LW19" s="84"/>
      <c r="LX19" s="84"/>
      <c r="LY19" s="84"/>
      <c r="LZ19" s="84"/>
      <c r="MA19" s="84"/>
      <c r="MB19" s="84"/>
      <c r="MC19" s="84"/>
      <c r="MD19" s="84"/>
      <c r="ME19" s="84"/>
      <c r="MF19" s="84"/>
      <c r="MG19" s="84"/>
      <c r="MH19" s="84"/>
      <c r="MI19" s="84"/>
      <c r="MJ19" s="84"/>
      <c r="MK19" s="84"/>
      <c r="ML19" s="84"/>
      <c r="MM19" s="84"/>
      <c r="MN19" s="84"/>
      <c r="MO19" s="84"/>
      <c r="MP19" s="84"/>
      <c r="MQ19" s="84"/>
      <c r="MR19" s="84"/>
      <c r="MS19" s="84"/>
      <c r="MT19" s="84"/>
      <c r="MU19" s="84"/>
      <c r="MV19" s="84"/>
      <c r="MW19" s="84"/>
      <c r="MX19" s="84"/>
      <c r="MY19" s="84"/>
      <c r="MZ19" s="84"/>
      <c r="NA19" s="84"/>
      <c r="NB19" s="84"/>
      <c r="NC19" s="84"/>
      <c r="ND19" s="84"/>
      <c r="NE19" s="84"/>
      <c r="NF19" s="84"/>
      <c r="NG19" s="84"/>
      <c r="NH19" s="84"/>
      <c r="NI19" s="84"/>
      <c r="NJ19" s="84"/>
      <c r="NK19" s="84"/>
      <c r="NL19" s="84"/>
      <c r="NM19" s="84"/>
      <c r="NN19" s="84"/>
      <c r="NO19" s="84"/>
      <c r="NP19" s="84"/>
    </row>
    <row r="20" spans="1:380" s="11" customFormat="1" ht="24.9" customHeight="1" x14ac:dyDescent="0.4">
      <c r="B20" s="117">
        <v>2</v>
      </c>
      <c r="C20" s="178" t="s">
        <v>37</v>
      </c>
      <c r="D20" s="180" t="s">
        <v>40</v>
      </c>
      <c r="E20" s="172"/>
      <c r="F20" s="157"/>
      <c r="G20" s="90"/>
      <c r="H20" s="90"/>
      <c r="I20" s="118" t="str">
        <f>IF(OR(LEN(표1[[#This Row],[열3]])=0,LEN(표1[[#This Row],[열4]])=0),"",IF($M$3="영업일수",NETWORKDAYS(표1[[#This Row],[열3]],표1[[#This Row],[열4]]),표1[[#This Row],[열4]]-표1[[#This Row],[열3]]+1))</f>
        <v/>
      </c>
      <c r="J20" s="119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20" s="120"/>
      <c r="L20" s="121"/>
      <c r="M20" s="122">
        <f ca="1">IFERROR(IF((표1[[#This Row],[열5]]-표1[[#This Row],[열379]])/표1[[#This Row],[열5]]&lt;0,0,(표1[[#This Row],[열5]]-표1[[#This Row],[열379]])/표1[[#This Row],[열5]]),0)</f>
        <v>0</v>
      </c>
      <c r="N20" s="107"/>
      <c r="O20" s="83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84"/>
      <c r="FH20" s="84"/>
      <c r="FI20" s="84"/>
      <c r="FJ20" s="84"/>
      <c r="FK20" s="84"/>
      <c r="FL20" s="84"/>
      <c r="FM20" s="84"/>
      <c r="FN20" s="84"/>
      <c r="FO20" s="84"/>
      <c r="FP20" s="84"/>
      <c r="FQ20" s="84"/>
      <c r="FR20" s="84"/>
      <c r="FS20" s="84"/>
      <c r="FT20" s="84"/>
      <c r="FU20" s="84"/>
      <c r="FV20" s="84"/>
      <c r="FW20" s="84"/>
      <c r="FX20" s="84"/>
      <c r="FY20" s="84"/>
      <c r="FZ20" s="84"/>
      <c r="GA20" s="84"/>
      <c r="GB20" s="84"/>
      <c r="GC20" s="84"/>
      <c r="GD20" s="84"/>
      <c r="GE20" s="84"/>
      <c r="GF20" s="84"/>
      <c r="GG20" s="84"/>
      <c r="GH20" s="84"/>
      <c r="GI20" s="84"/>
      <c r="GJ20" s="84"/>
      <c r="GK20" s="84"/>
      <c r="GL20" s="84"/>
      <c r="GM20" s="84"/>
      <c r="GN20" s="84"/>
      <c r="GO20" s="84"/>
      <c r="GP20" s="84"/>
      <c r="GQ20" s="84"/>
      <c r="GR20" s="84"/>
      <c r="GS20" s="84"/>
      <c r="GT20" s="84"/>
      <c r="GU20" s="84"/>
      <c r="GV20" s="84"/>
      <c r="GW20" s="84"/>
      <c r="GX20" s="84"/>
      <c r="GY20" s="84"/>
      <c r="GZ20" s="84"/>
      <c r="HA20" s="84"/>
      <c r="HB20" s="84"/>
      <c r="HC20" s="84"/>
      <c r="HD20" s="84"/>
      <c r="HE20" s="84"/>
      <c r="HF20" s="84"/>
      <c r="HG20" s="84"/>
      <c r="HH20" s="84"/>
      <c r="HI20" s="84"/>
      <c r="HJ20" s="84"/>
      <c r="HK20" s="84"/>
      <c r="HL20" s="84"/>
      <c r="HM20" s="84"/>
      <c r="HN20" s="84"/>
      <c r="HO20" s="84"/>
      <c r="HP20" s="84"/>
      <c r="HQ20" s="84"/>
      <c r="HR20" s="84"/>
      <c r="HS20" s="84"/>
      <c r="HT20" s="84"/>
      <c r="HU20" s="84"/>
      <c r="HV20" s="84"/>
      <c r="HW20" s="84"/>
      <c r="HX20" s="84"/>
      <c r="HY20" s="84"/>
      <c r="HZ20" s="84"/>
      <c r="IA20" s="84"/>
      <c r="IB20" s="84"/>
      <c r="IC20" s="84"/>
      <c r="ID20" s="84"/>
      <c r="IE20" s="84"/>
      <c r="IF20" s="84"/>
      <c r="IG20" s="84"/>
      <c r="IH20" s="84"/>
      <c r="II20" s="84"/>
      <c r="IJ20" s="84"/>
      <c r="IK20" s="84"/>
      <c r="IL20" s="84"/>
      <c r="IM20" s="84"/>
      <c r="IN20" s="84"/>
      <c r="IO20" s="84"/>
      <c r="IP20" s="84"/>
      <c r="IQ20" s="84"/>
      <c r="IR20" s="84"/>
      <c r="IS20" s="84"/>
      <c r="IT20" s="84"/>
      <c r="IU20" s="84"/>
      <c r="IV20" s="84"/>
      <c r="IW20" s="84"/>
      <c r="IX20" s="84"/>
      <c r="IY20" s="84"/>
      <c r="IZ20" s="84"/>
      <c r="JA20" s="84"/>
      <c r="JB20" s="84"/>
      <c r="JC20" s="84"/>
      <c r="JD20" s="84"/>
      <c r="JE20" s="84"/>
      <c r="JF20" s="84"/>
      <c r="JG20" s="84"/>
      <c r="JH20" s="84"/>
      <c r="JI20" s="84"/>
      <c r="JJ20" s="84"/>
      <c r="JK20" s="84"/>
      <c r="JL20" s="84"/>
      <c r="JM20" s="84"/>
      <c r="JN20" s="84"/>
      <c r="JO20" s="84"/>
      <c r="JP20" s="84"/>
      <c r="JQ20" s="84"/>
      <c r="JR20" s="84"/>
      <c r="JS20" s="84"/>
      <c r="JT20" s="84"/>
      <c r="JU20" s="84"/>
      <c r="JV20" s="84"/>
      <c r="JW20" s="84"/>
      <c r="JX20" s="84"/>
      <c r="JY20" s="84"/>
      <c r="JZ20" s="84"/>
      <c r="KA20" s="84"/>
      <c r="KB20" s="84"/>
      <c r="KC20" s="84"/>
      <c r="KD20" s="84"/>
      <c r="KE20" s="84"/>
      <c r="KF20" s="84"/>
      <c r="KG20" s="84"/>
      <c r="KH20" s="84"/>
      <c r="KI20" s="84"/>
      <c r="KJ20" s="84"/>
      <c r="KK20" s="84"/>
      <c r="KL20" s="84"/>
      <c r="KM20" s="84"/>
      <c r="KN20" s="84"/>
      <c r="KO20" s="84"/>
      <c r="KP20" s="84"/>
      <c r="KQ20" s="84"/>
      <c r="KR20" s="84"/>
      <c r="KS20" s="84"/>
      <c r="KT20" s="84"/>
      <c r="KU20" s="84"/>
      <c r="KV20" s="84"/>
      <c r="KW20" s="84"/>
      <c r="KX20" s="84"/>
      <c r="KY20" s="84"/>
      <c r="KZ20" s="84"/>
      <c r="LA20" s="84"/>
      <c r="LB20" s="84"/>
      <c r="LC20" s="84"/>
      <c r="LD20" s="84"/>
      <c r="LE20" s="84"/>
      <c r="LF20" s="84"/>
      <c r="LG20" s="84"/>
      <c r="LH20" s="84"/>
      <c r="LI20" s="84"/>
      <c r="LJ20" s="84"/>
      <c r="LK20" s="84"/>
      <c r="LL20" s="84"/>
      <c r="LM20" s="84"/>
      <c r="LN20" s="84"/>
      <c r="LO20" s="84"/>
      <c r="LP20" s="84"/>
      <c r="LQ20" s="84"/>
      <c r="LR20" s="84"/>
      <c r="LS20" s="84"/>
      <c r="LT20" s="84"/>
      <c r="LU20" s="84"/>
      <c r="LV20" s="84"/>
      <c r="LW20" s="84"/>
      <c r="LX20" s="84"/>
      <c r="LY20" s="84"/>
      <c r="LZ20" s="84"/>
      <c r="MA20" s="84"/>
      <c r="MB20" s="84"/>
      <c r="MC20" s="84"/>
      <c r="MD20" s="84"/>
      <c r="ME20" s="84"/>
      <c r="MF20" s="84"/>
      <c r="MG20" s="84"/>
      <c r="MH20" s="84"/>
      <c r="MI20" s="84"/>
      <c r="MJ20" s="84"/>
      <c r="MK20" s="84"/>
      <c r="ML20" s="84"/>
      <c r="MM20" s="84"/>
      <c r="MN20" s="84"/>
      <c r="MO20" s="84"/>
      <c r="MP20" s="84"/>
      <c r="MQ20" s="84"/>
      <c r="MR20" s="84"/>
      <c r="MS20" s="84"/>
      <c r="MT20" s="84"/>
      <c r="MU20" s="84"/>
      <c r="MV20" s="84"/>
      <c r="MW20" s="84"/>
      <c r="MX20" s="84"/>
      <c r="MY20" s="84"/>
      <c r="MZ20" s="84"/>
      <c r="NA20" s="84"/>
      <c r="NB20" s="84"/>
      <c r="NC20" s="84"/>
      <c r="ND20" s="84"/>
      <c r="NE20" s="84"/>
      <c r="NF20" s="84"/>
      <c r="NG20" s="84"/>
      <c r="NH20" s="84"/>
      <c r="NI20" s="84"/>
      <c r="NJ20" s="84"/>
      <c r="NK20" s="84"/>
      <c r="NL20" s="84"/>
      <c r="NM20" s="84"/>
      <c r="NN20" s="84"/>
      <c r="NO20" s="84"/>
      <c r="NP20" s="84"/>
    </row>
    <row r="21" spans="1:380" s="11" customFormat="1" ht="24.9" customHeight="1" x14ac:dyDescent="0.4">
      <c r="B21" s="42"/>
      <c r="C21" s="144"/>
      <c r="D21" s="150"/>
      <c r="E21" s="166" t="s">
        <v>41</v>
      </c>
      <c r="F21" s="100" t="s">
        <v>17</v>
      </c>
      <c r="G21" s="89">
        <v>44851</v>
      </c>
      <c r="H21" s="89">
        <v>44860</v>
      </c>
      <c r="I21" s="19">
        <f>IF(OR(LEN(표1[[#This Row],[열3]])=0,LEN(표1[[#This Row],[열4]])=0),"",IF($M$3="영업일수",NETWORKDAYS(표1[[#This Row],[열3]],표1[[#This Row],[열4]]),표1[[#This Row],[열4]]-표1[[#This Row],[열3]]+1))</f>
        <v>8</v>
      </c>
      <c r="J21" s="46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21" s="55" t="s">
        <v>4</v>
      </c>
      <c r="L21" s="56">
        <v>1</v>
      </c>
      <c r="M21" s="73">
        <f ca="1">IFERROR(IF((표1[[#This Row],[열5]]-표1[[#This Row],[열379]])/표1[[#This Row],[열5]]&lt;0,0,(표1[[#This Row],[열5]]-표1[[#This Row],[열379]])/표1[[#This Row],[열5]]),0)</f>
        <v>1</v>
      </c>
      <c r="N21" s="105"/>
      <c r="O21" s="83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/>
      <c r="EO21" s="84"/>
      <c r="EP21" s="84"/>
      <c r="EQ21" s="84"/>
      <c r="ER21" s="84"/>
      <c r="ES21" s="84"/>
      <c r="ET21" s="84"/>
      <c r="EU21" s="84"/>
      <c r="EV21" s="84"/>
      <c r="EW21" s="84"/>
      <c r="EX21" s="84"/>
      <c r="EY21" s="84"/>
      <c r="EZ21" s="84"/>
      <c r="FA21" s="84"/>
      <c r="FB21" s="84"/>
      <c r="FC21" s="84"/>
      <c r="FD21" s="84"/>
      <c r="FE21" s="84"/>
      <c r="FF21" s="84"/>
      <c r="FG21" s="84"/>
      <c r="FH21" s="84"/>
      <c r="FI21" s="84"/>
      <c r="FJ21" s="84"/>
      <c r="FK21" s="84"/>
      <c r="FL21" s="84"/>
      <c r="FM21" s="84"/>
      <c r="FN21" s="84"/>
      <c r="FO21" s="84"/>
      <c r="FP21" s="84"/>
      <c r="FQ21" s="84"/>
      <c r="FR21" s="84"/>
      <c r="FS21" s="84"/>
      <c r="FT21" s="84"/>
      <c r="FU21" s="84"/>
      <c r="FV21" s="84"/>
      <c r="FW21" s="84"/>
      <c r="FX21" s="84"/>
      <c r="FY21" s="84"/>
      <c r="FZ21" s="84"/>
      <c r="GA21" s="84"/>
      <c r="GB21" s="84"/>
      <c r="GC21" s="84"/>
      <c r="GD21" s="84"/>
      <c r="GE21" s="84"/>
      <c r="GF21" s="84"/>
      <c r="GG21" s="84"/>
      <c r="GH21" s="84"/>
      <c r="GI21" s="84"/>
      <c r="GJ21" s="84"/>
      <c r="GK21" s="84"/>
      <c r="GL21" s="84"/>
      <c r="GM21" s="84"/>
      <c r="GN21" s="84"/>
      <c r="GO21" s="84"/>
      <c r="GP21" s="84"/>
      <c r="GQ21" s="84"/>
      <c r="GR21" s="84"/>
      <c r="GS21" s="84"/>
      <c r="GT21" s="84"/>
      <c r="GU21" s="84"/>
      <c r="GV21" s="84"/>
      <c r="GW21" s="84"/>
      <c r="GX21" s="84"/>
      <c r="GY21" s="84"/>
      <c r="GZ21" s="84"/>
      <c r="HA21" s="84"/>
      <c r="HB21" s="84"/>
      <c r="HC21" s="84"/>
      <c r="HD21" s="84"/>
      <c r="HE21" s="84"/>
      <c r="HF21" s="84"/>
      <c r="HG21" s="84"/>
      <c r="HH21" s="84"/>
      <c r="HI21" s="84"/>
      <c r="HJ21" s="84"/>
      <c r="HK21" s="84"/>
      <c r="HL21" s="84"/>
      <c r="HM21" s="84"/>
      <c r="HN21" s="84"/>
      <c r="HO21" s="84"/>
      <c r="HP21" s="84"/>
      <c r="HQ21" s="84"/>
      <c r="HR21" s="84"/>
      <c r="HS21" s="84"/>
      <c r="HT21" s="84"/>
      <c r="HU21" s="84"/>
      <c r="HV21" s="84"/>
      <c r="HW21" s="84"/>
      <c r="HX21" s="84"/>
      <c r="HY21" s="84"/>
      <c r="HZ21" s="84"/>
      <c r="IA21" s="84"/>
      <c r="IB21" s="84"/>
      <c r="IC21" s="84"/>
      <c r="ID21" s="84"/>
      <c r="IE21" s="84"/>
      <c r="IF21" s="84"/>
      <c r="IG21" s="84"/>
      <c r="IH21" s="84"/>
      <c r="II21" s="84"/>
      <c r="IJ21" s="84"/>
      <c r="IK21" s="84"/>
      <c r="IL21" s="84"/>
      <c r="IM21" s="84"/>
      <c r="IN21" s="84"/>
      <c r="IO21" s="84"/>
      <c r="IP21" s="84"/>
      <c r="IQ21" s="84"/>
      <c r="IR21" s="84"/>
      <c r="IS21" s="84"/>
      <c r="IT21" s="84"/>
      <c r="IU21" s="84"/>
      <c r="IV21" s="84"/>
      <c r="IW21" s="84"/>
      <c r="IX21" s="84"/>
      <c r="IY21" s="84"/>
      <c r="IZ21" s="84"/>
      <c r="JA21" s="84"/>
      <c r="JB21" s="84"/>
      <c r="JC21" s="84"/>
      <c r="JD21" s="84"/>
      <c r="JE21" s="84"/>
      <c r="JF21" s="84"/>
      <c r="JG21" s="84"/>
      <c r="JH21" s="84"/>
      <c r="JI21" s="84"/>
      <c r="JJ21" s="84"/>
      <c r="JK21" s="84"/>
      <c r="JL21" s="84"/>
      <c r="JM21" s="84"/>
      <c r="JN21" s="84"/>
      <c r="JO21" s="84"/>
      <c r="JP21" s="84"/>
      <c r="JQ21" s="84"/>
      <c r="JR21" s="84"/>
      <c r="JS21" s="84"/>
      <c r="JT21" s="84"/>
      <c r="JU21" s="84"/>
      <c r="JV21" s="84"/>
      <c r="JW21" s="84"/>
      <c r="JX21" s="84"/>
      <c r="JY21" s="84"/>
      <c r="JZ21" s="84"/>
      <c r="KA21" s="84"/>
      <c r="KB21" s="84"/>
      <c r="KC21" s="84"/>
      <c r="KD21" s="84"/>
      <c r="KE21" s="84"/>
      <c r="KF21" s="84"/>
      <c r="KG21" s="84"/>
      <c r="KH21" s="84"/>
      <c r="KI21" s="84"/>
      <c r="KJ21" s="84"/>
      <c r="KK21" s="84"/>
      <c r="KL21" s="84"/>
      <c r="KM21" s="84"/>
      <c r="KN21" s="84"/>
      <c r="KO21" s="84"/>
      <c r="KP21" s="84"/>
      <c r="KQ21" s="84"/>
      <c r="KR21" s="84"/>
      <c r="KS21" s="84"/>
      <c r="KT21" s="84"/>
      <c r="KU21" s="84"/>
      <c r="KV21" s="84"/>
      <c r="KW21" s="84"/>
      <c r="KX21" s="84"/>
      <c r="KY21" s="84"/>
      <c r="KZ21" s="84"/>
      <c r="LA21" s="84"/>
      <c r="LB21" s="84"/>
      <c r="LC21" s="84"/>
      <c r="LD21" s="84"/>
      <c r="LE21" s="84"/>
      <c r="LF21" s="84"/>
      <c r="LG21" s="84"/>
      <c r="LH21" s="84"/>
      <c r="LI21" s="84"/>
      <c r="LJ21" s="84"/>
      <c r="LK21" s="84"/>
      <c r="LL21" s="84"/>
      <c r="LM21" s="84"/>
      <c r="LN21" s="84"/>
      <c r="LO21" s="84"/>
      <c r="LP21" s="84"/>
      <c r="LQ21" s="84"/>
      <c r="LR21" s="84"/>
      <c r="LS21" s="84"/>
      <c r="LT21" s="84"/>
      <c r="LU21" s="84"/>
      <c r="LV21" s="84"/>
      <c r="LW21" s="84"/>
      <c r="LX21" s="84"/>
      <c r="LY21" s="84"/>
      <c r="LZ21" s="84"/>
      <c r="MA21" s="84"/>
      <c r="MB21" s="84"/>
      <c r="MC21" s="84"/>
      <c r="MD21" s="84"/>
      <c r="ME21" s="84"/>
      <c r="MF21" s="84"/>
      <c r="MG21" s="84"/>
      <c r="MH21" s="84"/>
      <c r="MI21" s="84"/>
      <c r="MJ21" s="84"/>
      <c r="MK21" s="84"/>
      <c r="ML21" s="84"/>
      <c r="MM21" s="84"/>
      <c r="MN21" s="84"/>
      <c r="MO21" s="84"/>
      <c r="MP21" s="84"/>
      <c r="MQ21" s="84"/>
      <c r="MR21" s="84"/>
      <c r="MS21" s="84"/>
      <c r="MT21" s="84"/>
      <c r="MU21" s="84"/>
      <c r="MV21" s="84"/>
      <c r="MW21" s="84"/>
      <c r="MX21" s="84"/>
      <c r="MY21" s="84"/>
      <c r="MZ21" s="84"/>
      <c r="NA21" s="84"/>
      <c r="NB21" s="84"/>
      <c r="NC21" s="84"/>
      <c r="ND21" s="84"/>
      <c r="NE21" s="84"/>
      <c r="NF21" s="84"/>
      <c r="NG21" s="84"/>
      <c r="NH21" s="84"/>
      <c r="NI21" s="84"/>
      <c r="NJ21" s="84"/>
      <c r="NK21" s="84"/>
      <c r="NL21" s="84"/>
      <c r="NM21" s="84"/>
      <c r="NN21" s="84"/>
      <c r="NO21" s="84"/>
      <c r="NP21" s="84"/>
    </row>
    <row r="22" spans="1:380" s="11" customFormat="1" ht="24.9" customHeight="1" x14ac:dyDescent="0.4">
      <c r="B22" s="42"/>
      <c r="C22" s="144"/>
      <c r="D22" s="150"/>
      <c r="E22" s="166" t="s">
        <v>61</v>
      </c>
      <c r="F22" s="100" t="s">
        <v>16</v>
      </c>
      <c r="G22" s="89">
        <v>44860</v>
      </c>
      <c r="H22" s="89">
        <v>44860</v>
      </c>
      <c r="I22" s="19">
        <f>IF(OR(LEN(표1[[#This Row],[열3]])=0,LEN(표1[[#This Row],[열4]])=0),"",IF($M$3="영업일수",NETWORKDAYS(표1[[#This Row],[열3]],표1[[#This Row],[열4]]),표1[[#This Row],[열4]]-표1[[#This Row],[열3]]+1))</f>
        <v>1</v>
      </c>
      <c r="J22" s="46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22" s="55" t="s">
        <v>4</v>
      </c>
      <c r="L22" s="56">
        <v>1</v>
      </c>
      <c r="M22" s="73">
        <f ca="1">IFERROR(IF((표1[[#This Row],[열5]]-표1[[#This Row],[열379]])/표1[[#This Row],[열5]]&lt;0,0,(표1[[#This Row],[열5]]-표1[[#This Row],[열379]])/표1[[#This Row],[열5]]),0)</f>
        <v>1</v>
      </c>
      <c r="N22" s="108" t="s">
        <v>32</v>
      </c>
      <c r="O22" s="83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/>
      <c r="EO22" s="84"/>
      <c r="EP22" s="84"/>
      <c r="EQ22" s="84"/>
      <c r="ER22" s="84"/>
      <c r="ES22" s="84"/>
      <c r="ET22" s="84"/>
      <c r="EU22" s="84"/>
      <c r="EV22" s="84"/>
      <c r="EW22" s="84"/>
      <c r="EX22" s="84"/>
      <c r="EY22" s="84"/>
      <c r="EZ22" s="84"/>
      <c r="FA22" s="84"/>
      <c r="FB22" s="84"/>
      <c r="FC22" s="84"/>
      <c r="FD22" s="84"/>
      <c r="FE22" s="84"/>
      <c r="FF22" s="84"/>
      <c r="FG22" s="84"/>
      <c r="FH22" s="84"/>
      <c r="FI22" s="84"/>
      <c r="FJ22" s="84"/>
      <c r="FK22" s="84"/>
      <c r="FL22" s="84"/>
      <c r="FM22" s="84"/>
      <c r="FN22" s="84"/>
      <c r="FO22" s="84"/>
      <c r="FP22" s="84"/>
      <c r="FQ22" s="84"/>
      <c r="FR22" s="84"/>
      <c r="FS22" s="84"/>
      <c r="FT22" s="84"/>
      <c r="FU22" s="84"/>
      <c r="FV22" s="84"/>
      <c r="FW22" s="84"/>
      <c r="FX22" s="84"/>
      <c r="FY22" s="84"/>
      <c r="FZ22" s="84"/>
      <c r="GA22" s="84"/>
      <c r="GB22" s="84"/>
      <c r="GC22" s="84"/>
      <c r="GD22" s="84"/>
      <c r="GE22" s="84"/>
      <c r="GF22" s="84"/>
      <c r="GG22" s="84"/>
      <c r="GH22" s="84"/>
      <c r="GI22" s="84"/>
      <c r="GJ22" s="84"/>
      <c r="GK22" s="84"/>
      <c r="GL22" s="84"/>
      <c r="GM22" s="84"/>
      <c r="GN22" s="84"/>
      <c r="GO22" s="84"/>
      <c r="GP22" s="84"/>
      <c r="GQ22" s="84"/>
      <c r="GR22" s="84"/>
      <c r="GS22" s="84"/>
      <c r="GT22" s="84"/>
      <c r="GU22" s="84"/>
      <c r="GV22" s="84"/>
      <c r="GW22" s="84"/>
      <c r="GX22" s="84"/>
      <c r="GY22" s="84"/>
      <c r="GZ22" s="84"/>
      <c r="HA22" s="84"/>
      <c r="HB22" s="84"/>
      <c r="HC22" s="84"/>
      <c r="HD22" s="84"/>
      <c r="HE22" s="84"/>
      <c r="HF22" s="84"/>
      <c r="HG22" s="84"/>
      <c r="HH22" s="84"/>
      <c r="HI22" s="84"/>
      <c r="HJ22" s="84"/>
      <c r="HK22" s="84"/>
      <c r="HL22" s="84"/>
      <c r="HM22" s="84"/>
      <c r="HN22" s="84"/>
      <c r="HO22" s="84"/>
      <c r="HP22" s="84"/>
      <c r="HQ22" s="84"/>
      <c r="HR22" s="84"/>
      <c r="HS22" s="84"/>
      <c r="HT22" s="84"/>
      <c r="HU22" s="84"/>
      <c r="HV22" s="84"/>
      <c r="HW22" s="84"/>
      <c r="HX22" s="84"/>
      <c r="HY22" s="84"/>
      <c r="HZ22" s="84"/>
      <c r="IA22" s="84"/>
      <c r="IB22" s="84"/>
      <c r="IC22" s="84"/>
      <c r="ID22" s="84"/>
      <c r="IE22" s="84"/>
      <c r="IF22" s="84"/>
      <c r="IG22" s="84"/>
      <c r="IH22" s="84"/>
      <c r="II22" s="84"/>
      <c r="IJ22" s="84"/>
      <c r="IK22" s="84"/>
      <c r="IL22" s="84"/>
      <c r="IM22" s="84"/>
      <c r="IN22" s="84"/>
      <c r="IO22" s="84"/>
      <c r="IP22" s="84"/>
      <c r="IQ22" s="84"/>
      <c r="IR22" s="84"/>
      <c r="IS22" s="84"/>
      <c r="IT22" s="84"/>
      <c r="IU22" s="84"/>
      <c r="IV22" s="84"/>
      <c r="IW22" s="84"/>
      <c r="IX22" s="84"/>
      <c r="IY22" s="84"/>
      <c r="IZ22" s="84"/>
      <c r="JA22" s="84"/>
      <c r="JB22" s="84"/>
      <c r="JC22" s="84"/>
      <c r="JD22" s="84"/>
      <c r="JE22" s="84"/>
      <c r="JF22" s="84"/>
      <c r="JG22" s="84"/>
      <c r="JH22" s="84"/>
      <c r="JI22" s="84"/>
      <c r="JJ22" s="84"/>
      <c r="JK22" s="84"/>
      <c r="JL22" s="84"/>
      <c r="JM22" s="84"/>
      <c r="JN22" s="84"/>
      <c r="JO22" s="84"/>
      <c r="JP22" s="84"/>
      <c r="JQ22" s="84"/>
      <c r="JR22" s="84"/>
      <c r="JS22" s="84"/>
      <c r="JT22" s="84"/>
      <c r="JU22" s="84"/>
      <c r="JV22" s="84"/>
      <c r="JW22" s="84"/>
      <c r="JX22" s="84"/>
      <c r="JY22" s="84"/>
      <c r="JZ22" s="84"/>
      <c r="KA22" s="84"/>
      <c r="KB22" s="84"/>
      <c r="KC22" s="84"/>
      <c r="KD22" s="84"/>
      <c r="KE22" s="84"/>
      <c r="KF22" s="84"/>
      <c r="KG22" s="84"/>
      <c r="KH22" s="84"/>
      <c r="KI22" s="84"/>
      <c r="KJ22" s="84"/>
      <c r="KK22" s="84"/>
      <c r="KL22" s="84"/>
      <c r="KM22" s="84"/>
      <c r="KN22" s="84"/>
      <c r="KO22" s="84"/>
      <c r="KP22" s="84"/>
      <c r="KQ22" s="84"/>
      <c r="KR22" s="84"/>
      <c r="KS22" s="84"/>
      <c r="KT22" s="84"/>
      <c r="KU22" s="84"/>
      <c r="KV22" s="84"/>
      <c r="KW22" s="84"/>
      <c r="KX22" s="84"/>
      <c r="KY22" s="84"/>
      <c r="KZ22" s="84"/>
      <c r="LA22" s="84"/>
      <c r="LB22" s="84"/>
      <c r="LC22" s="84"/>
      <c r="LD22" s="84"/>
      <c r="LE22" s="84"/>
      <c r="LF22" s="84"/>
      <c r="LG22" s="84"/>
      <c r="LH22" s="84"/>
      <c r="LI22" s="84"/>
      <c r="LJ22" s="84"/>
      <c r="LK22" s="84"/>
      <c r="LL22" s="84"/>
      <c r="LM22" s="84"/>
      <c r="LN22" s="84"/>
      <c r="LO22" s="84"/>
      <c r="LP22" s="84"/>
      <c r="LQ22" s="84"/>
      <c r="LR22" s="84"/>
      <c r="LS22" s="84"/>
      <c r="LT22" s="84"/>
      <c r="LU22" s="84"/>
      <c r="LV22" s="84"/>
      <c r="LW22" s="84"/>
      <c r="LX22" s="84"/>
      <c r="LY22" s="84"/>
      <c r="LZ22" s="84"/>
      <c r="MA22" s="84"/>
      <c r="MB22" s="84"/>
      <c r="MC22" s="84"/>
      <c r="MD22" s="84"/>
      <c r="ME22" s="84"/>
      <c r="MF22" s="84"/>
      <c r="MG22" s="84"/>
      <c r="MH22" s="84"/>
      <c r="MI22" s="84"/>
      <c r="MJ22" s="84"/>
      <c r="MK22" s="84"/>
      <c r="ML22" s="84"/>
      <c r="MM22" s="84"/>
      <c r="MN22" s="84"/>
      <c r="MO22" s="84"/>
      <c r="MP22" s="84"/>
      <c r="MQ22" s="84"/>
      <c r="MR22" s="84"/>
      <c r="MS22" s="84"/>
      <c r="MT22" s="84"/>
      <c r="MU22" s="84"/>
      <c r="MV22" s="84"/>
      <c r="MW22" s="84"/>
      <c r="MX22" s="84"/>
      <c r="MY22" s="84"/>
      <c r="MZ22" s="84"/>
      <c r="NA22" s="84"/>
      <c r="NB22" s="84"/>
      <c r="NC22" s="84"/>
      <c r="ND22" s="84"/>
      <c r="NE22" s="84"/>
      <c r="NF22" s="84"/>
      <c r="NG22" s="84"/>
      <c r="NH22" s="84"/>
      <c r="NI22" s="84"/>
      <c r="NJ22" s="84"/>
      <c r="NK22" s="84"/>
      <c r="NL22" s="84"/>
      <c r="NM22" s="84"/>
      <c r="NN22" s="84"/>
      <c r="NO22" s="84"/>
      <c r="NP22" s="84"/>
    </row>
    <row r="23" spans="1:380" s="11" customFormat="1" ht="24.9" customHeight="1" x14ac:dyDescent="0.4">
      <c r="B23" s="42"/>
      <c r="C23" s="144"/>
      <c r="D23" s="151"/>
      <c r="E23" s="167" t="s">
        <v>42</v>
      </c>
      <c r="F23" s="156" t="s">
        <v>16</v>
      </c>
      <c r="G23" s="116">
        <v>44861</v>
      </c>
      <c r="H23" s="116">
        <v>44861</v>
      </c>
      <c r="I23" s="41">
        <f>IF(OR(LEN(표1[[#This Row],[열3]])=0,LEN(표1[[#This Row],[열4]])=0),"",IF($M$3="영업일수",NETWORKDAYS(표1[[#This Row],[열3]],표1[[#This Row],[열4]]),표1[[#This Row],[열4]]-표1[[#This Row],[열3]]+1))</f>
        <v>1</v>
      </c>
      <c r="J23" s="47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23" s="57" t="s">
        <v>4</v>
      </c>
      <c r="L23" s="58">
        <v>1</v>
      </c>
      <c r="M23" s="74">
        <f ca="1">IFERROR(IF((표1[[#This Row],[열5]]-표1[[#This Row],[열379]])/표1[[#This Row],[열5]]&lt;0,0,(표1[[#This Row],[열5]]-표1[[#This Row],[열379]])/표1[[#This Row],[열5]]),0)</f>
        <v>1</v>
      </c>
      <c r="N23" s="109"/>
      <c r="O23" s="83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  <c r="ER23" s="84"/>
      <c r="ES23" s="84"/>
      <c r="ET23" s="84"/>
      <c r="EU23" s="84"/>
      <c r="EV23" s="84"/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L23" s="84"/>
      <c r="FM23" s="84"/>
      <c r="FN23" s="84"/>
      <c r="FO23" s="84"/>
      <c r="FP23" s="84"/>
      <c r="FQ23" s="84"/>
      <c r="FR23" s="84"/>
      <c r="FS23" s="84"/>
      <c r="FT23" s="84"/>
      <c r="FU23" s="84"/>
      <c r="FV23" s="84"/>
      <c r="FW23" s="84"/>
      <c r="FX23" s="84"/>
      <c r="FY23" s="84"/>
      <c r="FZ23" s="84"/>
      <c r="GA23" s="84"/>
      <c r="GB23" s="84"/>
      <c r="GC23" s="84"/>
      <c r="GD23" s="84"/>
      <c r="GE23" s="84"/>
      <c r="GF23" s="84"/>
      <c r="GG23" s="84"/>
      <c r="GH23" s="84"/>
      <c r="GI23" s="84"/>
      <c r="GJ23" s="84"/>
      <c r="GK23" s="84"/>
      <c r="GL23" s="84"/>
      <c r="GM23" s="84"/>
      <c r="GN23" s="84"/>
      <c r="GO23" s="84"/>
      <c r="GP23" s="84"/>
      <c r="GQ23" s="84"/>
      <c r="GR23" s="84"/>
      <c r="GS23" s="84"/>
      <c r="GT23" s="84"/>
      <c r="GU23" s="84"/>
      <c r="GV23" s="84"/>
      <c r="GW23" s="84"/>
      <c r="GX23" s="84"/>
      <c r="GY23" s="84"/>
      <c r="GZ23" s="84"/>
      <c r="HA23" s="84"/>
      <c r="HB23" s="84"/>
      <c r="HC23" s="84"/>
      <c r="HD23" s="84"/>
      <c r="HE23" s="84"/>
      <c r="HF23" s="84"/>
      <c r="HG23" s="84"/>
      <c r="HH23" s="84"/>
      <c r="HI23" s="84"/>
      <c r="HJ23" s="84"/>
      <c r="HK23" s="84"/>
      <c r="HL23" s="84"/>
      <c r="HM23" s="84"/>
      <c r="HN23" s="84"/>
      <c r="HO23" s="84"/>
      <c r="HP23" s="84"/>
      <c r="HQ23" s="84"/>
      <c r="HR23" s="84"/>
      <c r="HS23" s="84"/>
      <c r="HT23" s="84"/>
      <c r="HU23" s="84"/>
      <c r="HV23" s="84"/>
      <c r="HW23" s="84"/>
      <c r="HX23" s="84"/>
      <c r="HY23" s="84"/>
      <c r="HZ23" s="84"/>
      <c r="IA23" s="84"/>
      <c r="IB23" s="84"/>
      <c r="IC23" s="84"/>
      <c r="ID23" s="84"/>
      <c r="IE23" s="84"/>
      <c r="IF23" s="84"/>
      <c r="IG23" s="84"/>
      <c r="IH23" s="84"/>
      <c r="II23" s="84"/>
      <c r="IJ23" s="84"/>
      <c r="IK23" s="84"/>
      <c r="IL23" s="84"/>
      <c r="IM23" s="84"/>
      <c r="IN23" s="84"/>
      <c r="IO23" s="84"/>
      <c r="IP23" s="84"/>
      <c r="IQ23" s="84"/>
      <c r="IR23" s="84"/>
      <c r="IS23" s="84"/>
      <c r="IT23" s="84"/>
      <c r="IU23" s="84"/>
      <c r="IV23" s="84"/>
      <c r="IW23" s="84"/>
      <c r="IX23" s="84"/>
      <c r="IY23" s="84"/>
      <c r="IZ23" s="84"/>
      <c r="JA23" s="84"/>
      <c r="JB23" s="84"/>
      <c r="JC23" s="84"/>
      <c r="JD23" s="84"/>
      <c r="JE23" s="84"/>
      <c r="JF23" s="84"/>
      <c r="JG23" s="84"/>
      <c r="JH23" s="84"/>
      <c r="JI23" s="84"/>
      <c r="JJ23" s="84"/>
      <c r="JK23" s="84"/>
      <c r="JL23" s="84"/>
      <c r="JM23" s="84"/>
      <c r="JN23" s="84"/>
      <c r="JO23" s="84"/>
      <c r="JP23" s="84"/>
      <c r="JQ23" s="84"/>
      <c r="JR23" s="84"/>
      <c r="JS23" s="84"/>
      <c r="JT23" s="84"/>
      <c r="JU23" s="84"/>
      <c r="JV23" s="84"/>
      <c r="JW23" s="84"/>
      <c r="JX23" s="84"/>
      <c r="JY23" s="84"/>
      <c r="JZ23" s="84"/>
      <c r="KA23" s="84"/>
      <c r="KB23" s="84"/>
      <c r="KC23" s="84"/>
      <c r="KD23" s="84"/>
      <c r="KE23" s="84"/>
      <c r="KF23" s="84"/>
      <c r="KG23" s="84"/>
      <c r="KH23" s="84"/>
      <c r="KI23" s="84"/>
      <c r="KJ23" s="84"/>
      <c r="KK23" s="84"/>
      <c r="KL23" s="84"/>
      <c r="KM23" s="84"/>
      <c r="KN23" s="84"/>
      <c r="KO23" s="84"/>
      <c r="KP23" s="84"/>
      <c r="KQ23" s="84"/>
      <c r="KR23" s="84"/>
      <c r="KS23" s="84"/>
      <c r="KT23" s="84"/>
      <c r="KU23" s="84"/>
      <c r="KV23" s="84"/>
      <c r="KW23" s="84"/>
      <c r="KX23" s="84"/>
      <c r="KY23" s="84"/>
      <c r="KZ23" s="84"/>
      <c r="LA23" s="84"/>
      <c r="LB23" s="84"/>
      <c r="LC23" s="84"/>
      <c r="LD23" s="84"/>
      <c r="LE23" s="84"/>
      <c r="LF23" s="84"/>
      <c r="LG23" s="84"/>
      <c r="LH23" s="84"/>
      <c r="LI23" s="84"/>
      <c r="LJ23" s="84"/>
      <c r="LK23" s="84"/>
      <c r="LL23" s="84"/>
      <c r="LM23" s="84"/>
      <c r="LN23" s="84"/>
      <c r="LO23" s="84"/>
      <c r="LP23" s="84"/>
      <c r="LQ23" s="84"/>
      <c r="LR23" s="84"/>
      <c r="LS23" s="84"/>
      <c r="LT23" s="84"/>
      <c r="LU23" s="84"/>
      <c r="LV23" s="84"/>
      <c r="LW23" s="84"/>
      <c r="LX23" s="84"/>
      <c r="LY23" s="84"/>
      <c r="LZ23" s="84"/>
      <c r="MA23" s="84"/>
      <c r="MB23" s="84"/>
      <c r="MC23" s="84"/>
      <c r="MD23" s="84"/>
      <c r="ME23" s="84"/>
      <c r="MF23" s="84"/>
      <c r="MG23" s="84"/>
      <c r="MH23" s="84"/>
      <c r="MI23" s="84"/>
      <c r="MJ23" s="84"/>
      <c r="MK23" s="84"/>
      <c r="ML23" s="84"/>
      <c r="MM23" s="84"/>
      <c r="MN23" s="84"/>
      <c r="MO23" s="84"/>
      <c r="MP23" s="84"/>
      <c r="MQ23" s="84"/>
      <c r="MR23" s="84"/>
      <c r="MS23" s="84"/>
      <c r="MT23" s="84"/>
      <c r="MU23" s="84"/>
      <c r="MV23" s="84"/>
      <c r="MW23" s="84"/>
      <c r="MX23" s="84"/>
      <c r="MY23" s="84"/>
      <c r="MZ23" s="84"/>
      <c r="NA23" s="84"/>
      <c r="NB23" s="84"/>
      <c r="NC23" s="84"/>
      <c r="ND23" s="84"/>
      <c r="NE23" s="84"/>
      <c r="NF23" s="84"/>
      <c r="NG23" s="84"/>
      <c r="NH23" s="84"/>
      <c r="NI23" s="84"/>
      <c r="NJ23" s="84"/>
      <c r="NK23" s="84"/>
      <c r="NL23" s="84"/>
      <c r="NM23" s="84"/>
      <c r="NN23" s="84"/>
      <c r="NO23" s="84"/>
      <c r="NP23" s="84"/>
    </row>
    <row r="24" spans="1:380" s="11" customFormat="1" ht="24.9" customHeight="1" x14ac:dyDescent="0.4">
      <c r="B24" s="42"/>
      <c r="C24" s="144"/>
      <c r="D24" s="180" t="s">
        <v>43</v>
      </c>
      <c r="E24" s="175"/>
      <c r="F24" s="158"/>
      <c r="G24" s="91"/>
      <c r="H24" s="91"/>
      <c r="I24" s="118" t="str">
        <f>IF(OR(LEN(표1[[#This Row],[열3]])=0,LEN(표1[[#This Row],[열4]])=0),"",IF($M$3="영업일수",NETWORKDAYS(표1[[#This Row],[열3]],표1[[#This Row],[열4]]),표1[[#This Row],[열4]]-표1[[#This Row],[열3]]+1))</f>
        <v/>
      </c>
      <c r="J24" s="119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24" s="120"/>
      <c r="L24" s="121"/>
      <c r="M24" s="122">
        <f ca="1">IFERROR(IF((표1[[#This Row],[열5]]-표1[[#This Row],[열379]])/표1[[#This Row],[열5]]&lt;0,0,(표1[[#This Row],[열5]]-표1[[#This Row],[열379]])/표1[[#This Row],[열5]]),0)</f>
        <v>0</v>
      </c>
      <c r="N24" s="110"/>
      <c r="O24" s="83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84"/>
      <c r="DP24" s="84"/>
      <c r="DQ24" s="84"/>
      <c r="DR24" s="84"/>
      <c r="DS24" s="84"/>
      <c r="DT24" s="84"/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  <c r="EG24" s="84"/>
      <c r="EH24" s="84"/>
      <c r="EI24" s="84"/>
      <c r="EJ24" s="84"/>
      <c r="EK24" s="84"/>
      <c r="EL24" s="84"/>
      <c r="EM24" s="84"/>
      <c r="EN24" s="84"/>
      <c r="EO24" s="84"/>
      <c r="EP24" s="84"/>
      <c r="EQ24" s="84"/>
      <c r="ER24" s="84"/>
      <c r="ES24" s="84"/>
      <c r="ET24" s="84"/>
      <c r="EU24" s="84"/>
      <c r="EV24" s="84"/>
      <c r="EW24" s="84"/>
      <c r="EX24" s="84"/>
      <c r="EY24" s="84"/>
      <c r="EZ24" s="84"/>
      <c r="FA24" s="84"/>
      <c r="FB24" s="84"/>
      <c r="FC24" s="84"/>
      <c r="FD24" s="84"/>
      <c r="FE24" s="84"/>
      <c r="FF24" s="84"/>
      <c r="FG24" s="84"/>
      <c r="FH24" s="84"/>
      <c r="FI24" s="84"/>
      <c r="FJ24" s="84"/>
      <c r="FK24" s="84"/>
      <c r="FL24" s="84"/>
      <c r="FM24" s="84"/>
      <c r="FN24" s="84"/>
      <c r="FO24" s="84"/>
      <c r="FP24" s="84"/>
      <c r="FQ24" s="84"/>
      <c r="FR24" s="84"/>
      <c r="FS24" s="84"/>
      <c r="FT24" s="84"/>
      <c r="FU24" s="84"/>
      <c r="FV24" s="84"/>
      <c r="FW24" s="84"/>
      <c r="FX24" s="84"/>
      <c r="FY24" s="84"/>
      <c r="FZ24" s="84"/>
      <c r="GA24" s="84"/>
      <c r="GB24" s="84"/>
      <c r="GC24" s="84"/>
      <c r="GD24" s="84"/>
      <c r="GE24" s="84"/>
      <c r="GF24" s="84"/>
      <c r="GG24" s="84"/>
      <c r="GH24" s="84"/>
      <c r="GI24" s="84"/>
      <c r="GJ24" s="84"/>
      <c r="GK24" s="84"/>
      <c r="GL24" s="84"/>
      <c r="GM24" s="84"/>
      <c r="GN24" s="84"/>
      <c r="GO24" s="84"/>
      <c r="GP24" s="84"/>
      <c r="GQ24" s="84"/>
      <c r="GR24" s="84"/>
      <c r="GS24" s="84"/>
      <c r="GT24" s="84"/>
      <c r="GU24" s="84"/>
      <c r="GV24" s="84"/>
      <c r="GW24" s="84"/>
      <c r="GX24" s="84"/>
      <c r="GY24" s="84"/>
      <c r="GZ24" s="84"/>
      <c r="HA24" s="84"/>
      <c r="HB24" s="84"/>
      <c r="HC24" s="84"/>
      <c r="HD24" s="84"/>
      <c r="HE24" s="84"/>
      <c r="HF24" s="84"/>
      <c r="HG24" s="84"/>
      <c r="HH24" s="84"/>
      <c r="HI24" s="84"/>
      <c r="HJ24" s="84"/>
      <c r="HK24" s="84"/>
      <c r="HL24" s="84"/>
      <c r="HM24" s="84"/>
      <c r="HN24" s="84"/>
      <c r="HO24" s="84"/>
      <c r="HP24" s="84"/>
      <c r="HQ24" s="84"/>
      <c r="HR24" s="84"/>
      <c r="HS24" s="84"/>
      <c r="HT24" s="84"/>
      <c r="HU24" s="84"/>
      <c r="HV24" s="84"/>
      <c r="HW24" s="84"/>
      <c r="HX24" s="84"/>
      <c r="HY24" s="84"/>
      <c r="HZ24" s="84"/>
      <c r="IA24" s="84"/>
      <c r="IB24" s="84"/>
      <c r="IC24" s="84"/>
      <c r="ID24" s="84"/>
      <c r="IE24" s="84"/>
      <c r="IF24" s="84"/>
      <c r="IG24" s="84"/>
      <c r="IH24" s="84"/>
      <c r="II24" s="84"/>
      <c r="IJ24" s="84"/>
      <c r="IK24" s="84"/>
      <c r="IL24" s="84"/>
      <c r="IM24" s="84"/>
      <c r="IN24" s="84"/>
      <c r="IO24" s="84"/>
      <c r="IP24" s="84"/>
      <c r="IQ24" s="84"/>
      <c r="IR24" s="84"/>
      <c r="IS24" s="84"/>
      <c r="IT24" s="84"/>
      <c r="IU24" s="84"/>
      <c r="IV24" s="84"/>
      <c r="IW24" s="84"/>
      <c r="IX24" s="84"/>
      <c r="IY24" s="84"/>
      <c r="IZ24" s="84"/>
      <c r="JA24" s="84"/>
      <c r="JB24" s="84"/>
      <c r="JC24" s="84"/>
      <c r="JD24" s="84"/>
      <c r="JE24" s="84"/>
      <c r="JF24" s="84"/>
      <c r="JG24" s="84"/>
      <c r="JH24" s="84"/>
      <c r="JI24" s="84"/>
      <c r="JJ24" s="84"/>
      <c r="JK24" s="84"/>
      <c r="JL24" s="84"/>
      <c r="JM24" s="84"/>
      <c r="JN24" s="84"/>
      <c r="JO24" s="84"/>
      <c r="JP24" s="84"/>
      <c r="JQ24" s="84"/>
      <c r="JR24" s="84"/>
      <c r="JS24" s="84"/>
      <c r="JT24" s="84"/>
      <c r="JU24" s="84"/>
      <c r="JV24" s="84"/>
      <c r="JW24" s="84"/>
      <c r="JX24" s="84"/>
      <c r="JY24" s="84"/>
      <c r="JZ24" s="84"/>
      <c r="KA24" s="84"/>
      <c r="KB24" s="84"/>
      <c r="KC24" s="84"/>
      <c r="KD24" s="84"/>
      <c r="KE24" s="84"/>
      <c r="KF24" s="84"/>
      <c r="KG24" s="84"/>
      <c r="KH24" s="84"/>
      <c r="KI24" s="84"/>
      <c r="KJ24" s="84"/>
      <c r="KK24" s="84"/>
      <c r="KL24" s="84"/>
      <c r="KM24" s="84"/>
      <c r="KN24" s="84"/>
      <c r="KO24" s="84"/>
      <c r="KP24" s="84"/>
      <c r="KQ24" s="84"/>
      <c r="KR24" s="84"/>
      <c r="KS24" s="84"/>
      <c r="KT24" s="84"/>
      <c r="KU24" s="84"/>
      <c r="KV24" s="84"/>
      <c r="KW24" s="84"/>
      <c r="KX24" s="84"/>
      <c r="KY24" s="84"/>
      <c r="KZ24" s="84"/>
      <c r="LA24" s="84"/>
      <c r="LB24" s="84"/>
      <c r="LC24" s="84"/>
      <c r="LD24" s="84"/>
      <c r="LE24" s="84"/>
      <c r="LF24" s="84"/>
      <c r="LG24" s="84"/>
      <c r="LH24" s="84"/>
      <c r="LI24" s="84"/>
      <c r="LJ24" s="84"/>
      <c r="LK24" s="84"/>
      <c r="LL24" s="84"/>
      <c r="LM24" s="84"/>
      <c r="LN24" s="84"/>
      <c r="LO24" s="84"/>
      <c r="LP24" s="84"/>
      <c r="LQ24" s="84"/>
      <c r="LR24" s="84"/>
      <c r="LS24" s="84"/>
      <c r="LT24" s="84"/>
      <c r="LU24" s="84"/>
      <c r="LV24" s="84"/>
      <c r="LW24" s="84"/>
      <c r="LX24" s="84"/>
      <c r="LY24" s="84"/>
      <c r="LZ24" s="84"/>
      <c r="MA24" s="84"/>
      <c r="MB24" s="84"/>
      <c r="MC24" s="84"/>
      <c r="MD24" s="84"/>
      <c r="ME24" s="84"/>
      <c r="MF24" s="84"/>
      <c r="MG24" s="84"/>
      <c r="MH24" s="84"/>
      <c r="MI24" s="84"/>
      <c r="MJ24" s="84"/>
      <c r="MK24" s="84"/>
      <c r="ML24" s="84"/>
      <c r="MM24" s="84"/>
      <c r="MN24" s="84"/>
      <c r="MO24" s="84"/>
      <c r="MP24" s="84"/>
      <c r="MQ24" s="84"/>
      <c r="MR24" s="84"/>
      <c r="MS24" s="84"/>
      <c r="MT24" s="84"/>
      <c r="MU24" s="84"/>
      <c r="MV24" s="84"/>
      <c r="MW24" s="84"/>
      <c r="MX24" s="84"/>
      <c r="MY24" s="84"/>
      <c r="MZ24" s="84"/>
      <c r="NA24" s="84"/>
      <c r="NB24" s="84"/>
      <c r="NC24" s="84"/>
      <c r="ND24" s="84"/>
      <c r="NE24" s="84"/>
      <c r="NF24" s="84"/>
      <c r="NG24" s="84"/>
      <c r="NH24" s="84"/>
      <c r="NI24" s="84"/>
      <c r="NJ24" s="84"/>
      <c r="NK24" s="84"/>
      <c r="NL24" s="84"/>
      <c r="NM24" s="84"/>
      <c r="NN24" s="84"/>
      <c r="NO24" s="84"/>
      <c r="NP24" s="84"/>
    </row>
    <row r="25" spans="1:380" s="11" customFormat="1" ht="24.9" customHeight="1" x14ac:dyDescent="0.4">
      <c r="B25" s="43"/>
      <c r="C25" s="145"/>
      <c r="D25" s="151"/>
      <c r="E25" s="173" t="s">
        <v>68</v>
      </c>
      <c r="F25" s="160" t="s">
        <v>70</v>
      </c>
      <c r="G25" s="116">
        <v>44862</v>
      </c>
      <c r="H25" s="116">
        <v>44862</v>
      </c>
      <c r="I25" s="41">
        <f>IF(OR(LEN(표1[[#This Row],[열3]])=0,LEN(표1[[#This Row],[열4]])=0),"",IF($M$3="영업일수",NETWORKDAYS(표1[[#This Row],[열3]],표1[[#This Row],[열4]]),표1[[#This Row],[열4]]-표1[[#This Row],[열3]]+1))</f>
        <v>1</v>
      </c>
      <c r="J25" s="47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25" s="57" t="s">
        <v>4</v>
      </c>
      <c r="L25" s="58"/>
      <c r="M25" s="74">
        <f ca="1">IFERROR(IF((표1[[#This Row],[열5]]-표1[[#This Row],[열379]])/표1[[#This Row],[열5]]&lt;0,0,(표1[[#This Row],[열5]]-표1[[#This Row],[열379]])/표1[[#This Row],[열5]]),0)</f>
        <v>1</v>
      </c>
      <c r="N25" s="109" t="s">
        <v>66</v>
      </c>
      <c r="O25" s="83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4"/>
      <c r="DL25" s="84"/>
      <c r="DM25" s="84"/>
      <c r="DN25" s="84"/>
      <c r="DO25" s="84"/>
      <c r="DP25" s="84"/>
      <c r="DQ25" s="84"/>
      <c r="DR25" s="84"/>
      <c r="DS25" s="84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4"/>
      <c r="EO25" s="84"/>
      <c r="EP25" s="84"/>
      <c r="EQ25" s="84"/>
      <c r="ER25" s="84"/>
      <c r="ES25" s="84"/>
      <c r="ET25" s="84"/>
      <c r="EU25" s="84"/>
      <c r="EV25" s="84"/>
      <c r="EW25" s="84"/>
      <c r="EX25" s="84"/>
      <c r="EY25" s="84"/>
      <c r="EZ25" s="84"/>
      <c r="FA25" s="84"/>
      <c r="FB25" s="84"/>
      <c r="FC25" s="84"/>
      <c r="FD25" s="84"/>
      <c r="FE25" s="84"/>
      <c r="FF25" s="84"/>
      <c r="FG25" s="84"/>
      <c r="FH25" s="84"/>
      <c r="FI25" s="84"/>
      <c r="FJ25" s="84"/>
      <c r="FK25" s="84"/>
      <c r="FL25" s="84"/>
      <c r="FM25" s="84"/>
      <c r="FN25" s="84"/>
      <c r="FO25" s="84"/>
      <c r="FP25" s="84"/>
      <c r="FQ25" s="84"/>
      <c r="FR25" s="84"/>
      <c r="FS25" s="84"/>
      <c r="FT25" s="84"/>
      <c r="FU25" s="84"/>
      <c r="FV25" s="84"/>
      <c r="FW25" s="84"/>
      <c r="FX25" s="84"/>
      <c r="FY25" s="84"/>
      <c r="FZ25" s="84"/>
      <c r="GA25" s="84"/>
      <c r="GB25" s="84"/>
      <c r="GC25" s="84"/>
      <c r="GD25" s="84"/>
      <c r="GE25" s="84"/>
      <c r="GF25" s="84"/>
      <c r="GG25" s="84"/>
      <c r="GH25" s="84"/>
      <c r="GI25" s="84"/>
      <c r="GJ25" s="84"/>
      <c r="GK25" s="84"/>
      <c r="GL25" s="84"/>
      <c r="GM25" s="84"/>
      <c r="GN25" s="84"/>
      <c r="GO25" s="84"/>
      <c r="GP25" s="84"/>
      <c r="GQ25" s="84"/>
      <c r="GR25" s="84"/>
      <c r="GS25" s="84"/>
      <c r="GT25" s="84"/>
      <c r="GU25" s="84"/>
      <c r="GV25" s="84"/>
      <c r="GW25" s="84"/>
      <c r="GX25" s="84"/>
      <c r="GY25" s="84"/>
      <c r="GZ25" s="84"/>
      <c r="HA25" s="84"/>
      <c r="HB25" s="84"/>
      <c r="HC25" s="84"/>
      <c r="HD25" s="84"/>
      <c r="HE25" s="84"/>
      <c r="HF25" s="84"/>
      <c r="HG25" s="84"/>
      <c r="HH25" s="84"/>
      <c r="HI25" s="84"/>
      <c r="HJ25" s="84"/>
      <c r="HK25" s="84"/>
      <c r="HL25" s="84"/>
      <c r="HM25" s="84"/>
      <c r="HN25" s="84"/>
      <c r="HO25" s="84"/>
      <c r="HP25" s="84"/>
      <c r="HQ25" s="84"/>
      <c r="HR25" s="84"/>
      <c r="HS25" s="84"/>
      <c r="HT25" s="84"/>
      <c r="HU25" s="84"/>
      <c r="HV25" s="84"/>
      <c r="HW25" s="84"/>
      <c r="HX25" s="84"/>
      <c r="HY25" s="84"/>
      <c r="HZ25" s="84"/>
      <c r="IA25" s="84"/>
      <c r="IB25" s="84"/>
      <c r="IC25" s="84"/>
      <c r="ID25" s="84"/>
      <c r="IE25" s="84"/>
      <c r="IF25" s="84"/>
      <c r="IG25" s="84"/>
      <c r="IH25" s="84"/>
      <c r="II25" s="84"/>
      <c r="IJ25" s="84"/>
      <c r="IK25" s="84"/>
      <c r="IL25" s="84"/>
      <c r="IM25" s="84"/>
      <c r="IN25" s="84"/>
      <c r="IO25" s="84"/>
      <c r="IP25" s="84"/>
      <c r="IQ25" s="84"/>
      <c r="IR25" s="84"/>
      <c r="IS25" s="84"/>
      <c r="IT25" s="84"/>
      <c r="IU25" s="84"/>
      <c r="IV25" s="84"/>
      <c r="IW25" s="84"/>
      <c r="IX25" s="84"/>
      <c r="IY25" s="84"/>
      <c r="IZ25" s="84"/>
      <c r="JA25" s="84"/>
      <c r="JB25" s="84"/>
      <c r="JC25" s="84"/>
      <c r="JD25" s="84"/>
      <c r="JE25" s="84"/>
      <c r="JF25" s="84"/>
      <c r="JG25" s="84"/>
      <c r="JH25" s="84"/>
      <c r="JI25" s="84"/>
      <c r="JJ25" s="84"/>
      <c r="JK25" s="84"/>
      <c r="JL25" s="84"/>
      <c r="JM25" s="84"/>
      <c r="JN25" s="84"/>
      <c r="JO25" s="84"/>
      <c r="JP25" s="84"/>
      <c r="JQ25" s="84"/>
      <c r="JR25" s="84"/>
      <c r="JS25" s="84"/>
      <c r="JT25" s="84"/>
      <c r="JU25" s="84"/>
      <c r="JV25" s="84"/>
      <c r="JW25" s="84"/>
      <c r="JX25" s="84"/>
      <c r="JY25" s="84"/>
      <c r="JZ25" s="84"/>
      <c r="KA25" s="84"/>
      <c r="KB25" s="84"/>
      <c r="KC25" s="84"/>
      <c r="KD25" s="84"/>
      <c r="KE25" s="84"/>
      <c r="KF25" s="84"/>
      <c r="KG25" s="84"/>
      <c r="KH25" s="84"/>
      <c r="KI25" s="84"/>
      <c r="KJ25" s="84"/>
      <c r="KK25" s="84"/>
      <c r="KL25" s="84"/>
      <c r="KM25" s="84"/>
      <c r="KN25" s="84"/>
      <c r="KO25" s="84"/>
      <c r="KP25" s="84"/>
      <c r="KQ25" s="84"/>
      <c r="KR25" s="84"/>
      <c r="KS25" s="84"/>
      <c r="KT25" s="84"/>
      <c r="KU25" s="84"/>
      <c r="KV25" s="84"/>
      <c r="KW25" s="84"/>
      <c r="KX25" s="84"/>
      <c r="KY25" s="84"/>
      <c r="KZ25" s="84"/>
      <c r="LA25" s="84"/>
      <c r="LB25" s="84"/>
      <c r="LC25" s="84"/>
      <c r="LD25" s="84"/>
      <c r="LE25" s="84"/>
      <c r="LF25" s="84"/>
      <c r="LG25" s="84"/>
      <c r="LH25" s="84"/>
      <c r="LI25" s="84"/>
      <c r="LJ25" s="84"/>
      <c r="LK25" s="84"/>
      <c r="LL25" s="84"/>
      <c r="LM25" s="84"/>
      <c r="LN25" s="84"/>
      <c r="LO25" s="84"/>
      <c r="LP25" s="84"/>
      <c r="LQ25" s="84"/>
      <c r="LR25" s="84"/>
      <c r="LS25" s="84"/>
      <c r="LT25" s="84"/>
      <c r="LU25" s="84"/>
      <c r="LV25" s="84"/>
      <c r="LW25" s="84"/>
      <c r="LX25" s="84"/>
      <c r="LY25" s="84"/>
      <c r="LZ25" s="84"/>
      <c r="MA25" s="84"/>
      <c r="MB25" s="84"/>
      <c r="MC25" s="84"/>
      <c r="MD25" s="84"/>
      <c r="ME25" s="84"/>
      <c r="MF25" s="84"/>
      <c r="MG25" s="84"/>
      <c r="MH25" s="84"/>
      <c r="MI25" s="84"/>
      <c r="MJ25" s="84"/>
      <c r="MK25" s="84"/>
      <c r="ML25" s="84"/>
      <c r="MM25" s="84"/>
      <c r="MN25" s="84"/>
      <c r="MO25" s="84"/>
      <c r="MP25" s="84"/>
      <c r="MQ25" s="84"/>
      <c r="MR25" s="84"/>
      <c r="MS25" s="84"/>
      <c r="MT25" s="84"/>
      <c r="MU25" s="84"/>
      <c r="MV25" s="84"/>
      <c r="MW25" s="84"/>
      <c r="MX25" s="84"/>
      <c r="MY25" s="84"/>
      <c r="MZ25" s="84"/>
      <c r="NA25" s="84"/>
      <c r="NB25" s="84"/>
      <c r="NC25" s="84"/>
      <c r="ND25" s="84"/>
      <c r="NE25" s="84"/>
      <c r="NF25" s="84"/>
      <c r="NG25" s="84"/>
      <c r="NH25" s="84"/>
      <c r="NI25" s="84"/>
      <c r="NJ25" s="84"/>
      <c r="NK25" s="84"/>
      <c r="NL25" s="84"/>
      <c r="NM25" s="84"/>
      <c r="NN25" s="84"/>
      <c r="NO25" s="84"/>
      <c r="NP25" s="84"/>
    </row>
    <row r="26" spans="1:380" s="11" customFormat="1" ht="24.9" customHeight="1" x14ac:dyDescent="0.4">
      <c r="A26"/>
      <c r="B26" s="117">
        <v>3</v>
      </c>
      <c r="C26" s="178" t="s">
        <v>44</v>
      </c>
      <c r="D26" s="181" t="s">
        <v>45</v>
      </c>
      <c r="E26" s="175"/>
      <c r="F26" s="159"/>
      <c r="G26" s="92"/>
      <c r="H26" s="92"/>
      <c r="I26" s="123" t="str">
        <f>IF(OR(LEN(표1[[#This Row],[열3]])=0,LEN(표1[[#This Row],[열4]])=0),"",IF($M$3="영업일수",NETWORKDAYS(표1[[#This Row],[열3]],표1[[#This Row],[열4]]),표1[[#This Row],[열4]]-표1[[#This Row],[열3]]+1))</f>
        <v/>
      </c>
      <c r="J26" s="124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26" s="125"/>
      <c r="L26" s="126"/>
      <c r="M26" s="127">
        <f ca="1">IFERROR(IF((표1[[#This Row],[열5]]-표1[[#This Row],[열379]])/표1[[#This Row],[열5]]&lt;0,0,(표1[[#This Row],[열5]]-표1[[#This Row],[열379]])/표1[[#This Row],[열5]]),0)</f>
        <v>0</v>
      </c>
      <c r="N26" s="110"/>
      <c r="O26" s="86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  <c r="GD26" s="87"/>
      <c r="GE26" s="87"/>
      <c r="GF26" s="87"/>
      <c r="GG26" s="87"/>
      <c r="GH26" s="87"/>
      <c r="GI26" s="87"/>
      <c r="GJ26" s="87"/>
      <c r="GK26" s="87"/>
      <c r="GL26" s="87"/>
      <c r="GM26" s="87"/>
      <c r="GN26" s="87"/>
      <c r="GO26" s="87"/>
      <c r="GP26" s="87"/>
      <c r="GQ26" s="87"/>
      <c r="GR26" s="87"/>
      <c r="GS26" s="87"/>
      <c r="GT26" s="87"/>
      <c r="GU26" s="87"/>
      <c r="GV26" s="87"/>
      <c r="GW26" s="87"/>
      <c r="GX26" s="87"/>
      <c r="GY26" s="87"/>
      <c r="GZ26" s="87"/>
      <c r="HA26" s="87"/>
      <c r="HB26" s="87"/>
      <c r="HC26" s="87"/>
      <c r="HD26" s="87"/>
      <c r="HE26" s="87"/>
      <c r="HF26" s="87"/>
      <c r="HG26" s="87"/>
      <c r="HH26" s="87"/>
      <c r="HI26" s="87"/>
      <c r="HJ26" s="87"/>
      <c r="HK26" s="87"/>
      <c r="HL26" s="87"/>
      <c r="HM26" s="87"/>
      <c r="HN26" s="87"/>
      <c r="HO26" s="87"/>
      <c r="HP26" s="87"/>
      <c r="HQ26" s="87"/>
      <c r="HR26" s="87"/>
      <c r="HS26" s="87"/>
      <c r="HT26" s="87"/>
      <c r="HU26" s="87"/>
      <c r="HV26" s="87"/>
      <c r="HW26" s="87"/>
      <c r="HX26" s="87"/>
      <c r="HY26" s="87"/>
      <c r="HZ26" s="87"/>
      <c r="IA26" s="87"/>
      <c r="IB26" s="87"/>
      <c r="IC26" s="87"/>
      <c r="ID26" s="87"/>
      <c r="IE26" s="87"/>
      <c r="IF26" s="87"/>
      <c r="IG26" s="87"/>
      <c r="IH26" s="87"/>
      <c r="II26" s="87"/>
      <c r="IJ26" s="87"/>
      <c r="IK26" s="87"/>
      <c r="IL26" s="87"/>
      <c r="IM26" s="87"/>
      <c r="IN26" s="87"/>
      <c r="IO26" s="87"/>
      <c r="IP26" s="87"/>
      <c r="IQ26" s="87"/>
      <c r="IR26" s="87"/>
      <c r="IS26" s="87"/>
      <c r="IT26" s="87"/>
      <c r="IU26" s="87"/>
      <c r="IV26" s="87"/>
      <c r="IW26" s="87"/>
      <c r="IX26" s="87"/>
      <c r="IY26" s="87"/>
      <c r="IZ26" s="87"/>
      <c r="JA26" s="87"/>
      <c r="JB26" s="87"/>
      <c r="JC26" s="87"/>
      <c r="JD26" s="87"/>
      <c r="JE26" s="87"/>
      <c r="JF26" s="87"/>
      <c r="JG26" s="87"/>
      <c r="JH26" s="87"/>
      <c r="JI26" s="87"/>
      <c r="JJ26" s="87"/>
      <c r="JK26" s="87"/>
      <c r="JL26" s="87"/>
      <c r="JM26" s="87"/>
      <c r="JN26" s="87"/>
      <c r="JO26" s="87"/>
      <c r="JP26" s="87"/>
      <c r="JQ26" s="87"/>
      <c r="JR26" s="87"/>
      <c r="JS26" s="87"/>
      <c r="JT26" s="87"/>
      <c r="JU26" s="87"/>
      <c r="JV26" s="87"/>
      <c r="JW26" s="87"/>
      <c r="JX26" s="87"/>
      <c r="JY26" s="87"/>
      <c r="JZ26" s="87"/>
      <c r="KA26" s="87"/>
      <c r="KB26" s="87"/>
      <c r="KC26" s="87"/>
      <c r="KD26" s="87"/>
      <c r="KE26" s="87"/>
      <c r="KF26" s="87"/>
      <c r="KG26" s="87"/>
      <c r="KH26" s="87"/>
      <c r="KI26" s="87"/>
      <c r="KJ26" s="87"/>
      <c r="KK26" s="87"/>
      <c r="KL26" s="87"/>
      <c r="KM26" s="87"/>
      <c r="KN26" s="87"/>
      <c r="KO26" s="87"/>
      <c r="KP26" s="87"/>
      <c r="KQ26" s="87"/>
      <c r="KR26" s="87"/>
      <c r="KS26" s="87"/>
      <c r="KT26" s="87"/>
      <c r="KU26" s="87"/>
      <c r="KV26" s="87"/>
      <c r="KW26" s="87"/>
      <c r="KX26" s="87"/>
      <c r="KY26" s="87"/>
      <c r="KZ26" s="87"/>
      <c r="LA26" s="87"/>
      <c r="LB26" s="87"/>
      <c r="LC26" s="87"/>
      <c r="LD26" s="87"/>
      <c r="LE26" s="87"/>
      <c r="LF26" s="87"/>
      <c r="LG26" s="87"/>
      <c r="LH26" s="87"/>
      <c r="LI26" s="87"/>
      <c r="LJ26" s="87"/>
      <c r="LK26" s="87"/>
      <c r="LL26" s="87"/>
      <c r="LM26" s="87"/>
      <c r="LN26" s="87"/>
      <c r="LO26" s="87"/>
      <c r="LP26" s="87"/>
      <c r="LQ26" s="87"/>
      <c r="LR26" s="87"/>
      <c r="LS26" s="87"/>
      <c r="LT26" s="87"/>
      <c r="LU26" s="87"/>
      <c r="LV26" s="87"/>
      <c r="LW26" s="87"/>
      <c r="LX26" s="87"/>
      <c r="LY26" s="87"/>
      <c r="LZ26" s="87"/>
      <c r="MA26" s="87"/>
      <c r="MB26" s="87"/>
      <c r="MC26" s="87"/>
      <c r="MD26" s="87"/>
      <c r="ME26" s="87"/>
      <c r="MF26" s="87"/>
      <c r="MG26" s="87"/>
      <c r="MH26" s="87"/>
      <c r="MI26" s="87"/>
      <c r="MJ26" s="87"/>
      <c r="MK26" s="87"/>
      <c r="ML26" s="87"/>
      <c r="MM26" s="87"/>
      <c r="MN26" s="87"/>
      <c r="MO26" s="87"/>
      <c r="MP26" s="87"/>
      <c r="MQ26" s="87"/>
      <c r="MR26" s="87"/>
      <c r="MS26" s="87"/>
      <c r="MT26" s="87"/>
      <c r="MU26" s="87"/>
      <c r="MV26" s="87"/>
      <c r="MW26" s="87"/>
      <c r="MX26" s="87"/>
      <c r="MY26" s="87"/>
      <c r="MZ26" s="87"/>
      <c r="NA26" s="87"/>
      <c r="NB26" s="87"/>
      <c r="NC26" s="87"/>
      <c r="ND26" s="87"/>
      <c r="NE26" s="87"/>
      <c r="NF26" s="87"/>
      <c r="NG26" s="87"/>
      <c r="NH26" s="87"/>
      <c r="NI26" s="87"/>
      <c r="NJ26" s="87"/>
      <c r="NK26" s="87"/>
      <c r="NL26" s="87"/>
      <c r="NM26" s="87"/>
      <c r="NN26" s="87"/>
      <c r="NO26" s="87"/>
      <c r="NP26" s="87"/>
    </row>
    <row r="27" spans="1:380" s="11" customFormat="1" ht="24.9" customHeight="1" x14ac:dyDescent="0.4">
      <c r="A27"/>
      <c r="B27" s="42"/>
      <c r="C27" s="147"/>
      <c r="D27" s="152"/>
      <c r="E27" s="164" t="s">
        <v>47</v>
      </c>
      <c r="F27" s="156" t="s">
        <v>16</v>
      </c>
      <c r="G27" s="116">
        <v>44862</v>
      </c>
      <c r="H27" s="116">
        <v>44862</v>
      </c>
      <c r="I27" s="44">
        <f>IF(OR(LEN(표1[[#This Row],[열3]])=0,LEN(표1[[#This Row],[열4]])=0),"",IF($M$3="영업일수",NETWORKDAYS(표1[[#This Row],[열3]],표1[[#This Row],[열4]]),표1[[#This Row],[열4]]-표1[[#This Row],[열3]]+1))</f>
        <v>1</v>
      </c>
      <c r="J27" s="48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27" s="59" t="s">
        <v>4</v>
      </c>
      <c r="L27" s="60"/>
      <c r="M27" s="75">
        <f ca="1">IFERROR(IF((표1[[#This Row],[열5]]-표1[[#This Row],[열379]])/표1[[#This Row],[열5]]&lt;0,0,(표1[[#This Row],[열5]]-표1[[#This Row],[열379]])/표1[[#This Row],[열5]]),0)</f>
        <v>1</v>
      </c>
      <c r="N27" s="109" t="s">
        <v>33</v>
      </c>
      <c r="O27" s="79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</row>
    <row r="28" spans="1:380" ht="24.9" customHeight="1" x14ac:dyDescent="0.4">
      <c r="B28" s="43"/>
      <c r="C28" s="148"/>
      <c r="D28" s="181" t="s">
        <v>46</v>
      </c>
      <c r="E28" s="176"/>
      <c r="F28" s="159"/>
      <c r="G28" s="92"/>
      <c r="H28" s="92"/>
      <c r="I28" s="139" t="str">
        <f>IF(OR(LEN(표1[[#This Row],[열3]])=0,LEN(표1[[#This Row],[열4]])=0),"",IF($M$3="영업일수",NETWORKDAYS(표1[[#This Row],[열3]],표1[[#This Row],[열4]]),표1[[#This Row],[열4]]-표1[[#This Row],[열3]]+1))</f>
        <v/>
      </c>
      <c r="J28" s="140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28" s="141"/>
      <c r="L28" s="142"/>
      <c r="M28" s="143">
        <f ca="1">IFERROR(IF((표1[[#This Row],[열5]]-표1[[#This Row],[열379]])/표1[[#This Row],[열5]]&lt;0,0,(표1[[#This Row],[열5]]-표1[[#This Row],[열379]])/표1[[#This Row],[열5]]),0)</f>
        <v>0</v>
      </c>
      <c r="N28" s="110"/>
      <c r="O28" s="79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</row>
    <row r="29" spans="1:380" ht="24.9" customHeight="1" x14ac:dyDescent="0.4">
      <c r="B29" s="43"/>
      <c r="C29" s="148"/>
      <c r="D29" s="152"/>
      <c r="E29" s="169" t="s">
        <v>60</v>
      </c>
      <c r="F29" s="160" t="s">
        <v>16</v>
      </c>
      <c r="G29" s="89">
        <v>44860</v>
      </c>
      <c r="H29" s="89">
        <v>44861</v>
      </c>
      <c r="I29" s="77">
        <f>IF(OR(LEN(표1[[#This Row],[열3]])=0,LEN(표1[[#This Row],[열4]])=0),"",IF($M$3="영업일수",NETWORKDAYS(표1[[#This Row],[열3]],표1[[#This Row],[열4]]),표1[[#This Row],[열4]]-표1[[#This Row],[열3]]+1))</f>
        <v>2</v>
      </c>
      <c r="J29" s="63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29" s="59" t="s">
        <v>4</v>
      </c>
      <c r="L29" s="60"/>
      <c r="M29" s="64">
        <f ca="1">IFERROR(IF((표1[[#This Row],[열5]]-표1[[#This Row],[열379]])/표1[[#This Row],[열5]]&lt;0,0,(표1[[#This Row],[열5]]-표1[[#This Row],[열379]])/표1[[#This Row],[열5]]),0)</f>
        <v>1</v>
      </c>
      <c r="N29" s="108"/>
      <c r="O29" s="79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</row>
    <row r="30" spans="1:380" ht="24.9" customHeight="1" x14ac:dyDescent="0.4">
      <c r="B30" s="42"/>
      <c r="C30" s="147"/>
      <c r="D30" s="153"/>
      <c r="E30" s="165" t="s">
        <v>56</v>
      </c>
      <c r="F30" s="160" t="s">
        <v>16</v>
      </c>
      <c r="G30" s="89">
        <v>44861</v>
      </c>
      <c r="H30" s="89">
        <v>44872</v>
      </c>
      <c r="I30" s="71">
        <f>IF(OR(LEN(표1[[#This Row],[열3]])=0,LEN(표1[[#This Row],[열4]])=0),"",IF($M$3="영업일수",NETWORKDAYS(표1[[#This Row],[열3]],표1[[#This Row],[열4]]),표1[[#This Row],[열4]]-표1[[#This Row],[열3]]+1))</f>
        <v>8</v>
      </c>
      <c r="J30" s="95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30" s="96" t="s">
        <v>4</v>
      </c>
      <c r="L30" s="97"/>
      <c r="M30" s="98">
        <f ca="1">IFERROR(IF((표1[[#This Row],[열5]]-표1[[#This Row],[열379]])/표1[[#This Row],[열5]]&lt;0,0,(표1[[#This Row],[열5]]-표1[[#This Row],[열379]])/표1[[#This Row],[열5]]),0)</f>
        <v>1</v>
      </c>
      <c r="N30" s="108" t="s">
        <v>34</v>
      </c>
      <c r="O30" s="99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  <c r="DI30" s="85"/>
      <c r="DJ30" s="85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5"/>
      <c r="DX30" s="85"/>
      <c r="DY30" s="85"/>
      <c r="DZ30" s="85"/>
      <c r="EA30" s="85"/>
      <c r="EB30" s="85"/>
      <c r="EC30" s="85"/>
      <c r="ED30" s="85"/>
      <c r="EE30" s="85"/>
      <c r="EF30" s="85"/>
      <c r="EG30" s="85"/>
      <c r="EH30" s="85"/>
      <c r="EI30" s="85"/>
      <c r="EJ30" s="85"/>
      <c r="EK30" s="85"/>
      <c r="EL30" s="85"/>
      <c r="EM30" s="85"/>
      <c r="EN30" s="85"/>
      <c r="EO30" s="85"/>
      <c r="EP30" s="85"/>
      <c r="EQ30" s="85"/>
      <c r="ER30" s="85"/>
      <c r="ES30" s="85"/>
      <c r="ET30" s="85"/>
      <c r="EU30" s="85"/>
      <c r="EV30" s="85"/>
      <c r="EW30" s="85"/>
      <c r="EX30" s="85"/>
      <c r="EY30" s="85"/>
      <c r="EZ30" s="85"/>
      <c r="FA30" s="85"/>
      <c r="FB30" s="85"/>
      <c r="FC30" s="85"/>
      <c r="FD30" s="85"/>
      <c r="FE30" s="85"/>
      <c r="FF30" s="85"/>
      <c r="FG30" s="85"/>
      <c r="FH30" s="85"/>
      <c r="FI30" s="85"/>
      <c r="FJ30" s="85"/>
      <c r="FK30" s="85"/>
      <c r="FL30" s="85"/>
      <c r="FM30" s="85"/>
      <c r="FN30" s="85"/>
      <c r="FO30" s="85"/>
      <c r="FP30" s="85"/>
      <c r="FQ30" s="85"/>
      <c r="FR30" s="85"/>
      <c r="FS30" s="85"/>
      <c r="FT30" s="85"/>
      <c r="FU30" s="85"/>
      <c r="FV30" s="85"/>
      <c r="FW30" s="85"/>
      <c r="FX30" s="85"/>
      <c r="FY30" s="85"/>
      <c r="FZ30" s="85"/>
      <c r="GA30" s="85"/>
      <c r="GB30" s="85"/>
      <c r="GC30" s="85"/>
      <c r="GD30" s="85"/>
      <c r="GE30" s="85"/>
      <c r="GF30" s="85"/>
      <c r="GG30" s="85"/>
      <c r="GH30" s="85"/>
      <c r="GI30" s="85"/>
      <c r="GJ30" s="85"/>
      <c r="GK30" s="85"/>
      <c r="GL30" s="85"/>
      <c r="GM30" s="85"/>
      <c r="GN30" s="85"/>
      <c r="GO30" s="85"/>
      <c r="GP30" s="85"/>
      <c r="GQ30" s="85"/>
      <c r="GR30" s="85"/>
      <c r="GS30" s="85"/>
      <c r="GT30" s="85"/>
      <c r="GU30" s="85"/>
      <c r="GV30" s="85"/>
      <c r="GW30" s="85"/>
      <c r="GX30" s="85"/>
      <c r="GY30" s="85"/>
      <c r="GZ30" s="85"/>
      <c r="HA30" s="85"/>
      <c r="HB30" s="85"/>
      <c r="HC30" s="85"/>
      <c r="HD30" s="85"/>
      <c r="HE30" s="85"/>
      <c r="HF30" s="85"/>
      <c r="HG30" s="85"/>
      <c r="HH30" s="85"/>
      <c r="HI30" s="85"/>
      <c r="HJ30" s="85"/>
      <c r="HK30" s="85"/>
      <c r="HL30" s="85"/>
      <c r="HM30" s="85"/>
      <c r="HN30" s="85"/>
      <c r="HO30" s="85"/>
      <c r="HP30" s="85"/>
      <c r="HQ30" s="85"/>
      <c r="HR30" s="85"/>
      <c r="HS30" s="85"/>
      <c r="HT30" s="85"/>
      <c r="HU30" s="85"/>
      <c r="HV30" s="85"/>
      <c r="HW30" s="85"/>
      <c r="HX30" s="85"/>
      <c r="HY30" s="85"/>
      <c r="HZ30" s="85"/>
      <c r="IA30" s="85"/>
      <c r="IB30" s="85"/>
      <c r="IC30" s="85"/>
      <c r="ID30" s="85"/>
      <c r="IE30" s="85"/>
      <c r="IF30" s="85"/>
      <c r="IG30" s="85"/>
      <c r="IH30" s="85"/>
      <c r="II30" s="85"/>
      <c r="IJ30" s="85"/>
      <c r="IK30" s="85"/>
      <c r="IL30" s="85"/>
      <c r="IM30" s="85"/>
      <c r="IN30" s="85"/>
      <c r="IO30" s="85"/>
      <c r="IP30" s="85"/>
      <c r="IQ30" s="85"/>
      <c r="IR30" s="85"/>
      <c r="IS30" s="85"/>
      <c r="IT30" s="85"/>
      <c r="IU30" s="85"/>
      <c r="IV30" s="85"/>
      <c r="IW30" s="85"/>
      <c r="IX30" s="85"/>
      <c r="IY30" s="85"/>
      <c r="IZ30" s="85"/>
      <c r="JA30" s="85"/>
      <c r="JB30" s="85"/>
      <c r="JC30" s="85"/>
      <c r="JD30" s="85"/>
      <c r="JE30" s="85"/>
      <c r="JF30" s="85"/>
      <c r="JG30" s="85"/>
      <c r="JH30" s="85"/>
      <c r="JI30" s="85"/>
      <c r="JJ30" s="85"/>
      <c r="JK30" s="85"/>
      <c r="JL30" s="85"/>
      <c r="JM30" s="85"/>
      <c r="JN30" s="85"/>
      <c r="JO30" s="85"/>
      <c r="JP30" s="85"/>
      <c r="JQ30" s="85"/>
      <c r="JR30" s="85"/>
      <c r="JS30" s="85"/>
      <c r="JT30" s="85"/>
      <c r="JU30" s="85"/>
      <c r="JV30" s="85"/>
      <c r="JW30" s="85"/>
      <c r="JX30" s="85"/>
      <c r="JY30" s="85"/>
      <c r="JZ30" s="85"/>
      <c r="KA30" s="85"/>
      <c r="KB30" s="85"/>
      <c r="KC30" s="85"/>
      <c r="KD30" s="85"/>
      <c r="KE30" s="85"/>
      <c r="KF30" s="85"/>
      <c r="KG30" s="85"/>
      <c r="KH30" s="85"/>
      <c r="KI30" s="85"/>
      <c r="KJ30" s="85"/>
      <c r="KK30" s="85"/>
      <c r="KL30" s="85"/>
      <c r="KM30" s="85"/>
      <c r="KN30" s="85"/>
      <c r="KO30" s="85"/>
      <c r="KP30" s="85"/>
      <c r="KQ30" s="85"/>
      <c r="KR30" s="85"/>
      <c r="KS30" s="85"/>
      <c r="KT30" s="85"/>
      <c r="KU30" s="85"/>
      <c r="KV30" s="85"/>
      <c r="KW30" s="85"/>
      <c r="KX30" s="85"/>
      <c r="KY30" s="85"/>
      <c r="KZ30" s="85"/>
      <c r="LA30" s="85"/>
      <c r="LB30" s="85"/>
      <c r="LC30" s="85"/>
      <c r="LD30" s="85"/>
      <c r="LE30" s="85"/>
      <c r="LF30" s="85"/>
      <c r="LG30" s="85"/>
      <c r="LH30" s="85"/>
      <c r="LI30" s="85"/>
      <c r="LJ30" s="85"/>
      <c r="LK30" s="85"/>
      <c r="LL30" s="85"/>
      <c r="LM30" s="85"/>
      <c r="LN30" s="85"/>
      <c r="LO30" s="85"/>
      <c r="LP30" s="85"/>
      <c r="LQ30" s="85"/>
      <c r="LR30" s="85"/>
      <c r="LS30" s="85"/>
      <c r="LT30" s="85"/>
      <c r="LU30" s="85"/>
      <c r="LV30" s="85"/>
      <c r="LW30" s="85"/>
      <c r="LX30" s="85"/>
      <c r="LY30" s="85"/>
      <c r="LZ30" s="85"/>
      <c r="MA30" s="85"/>
      <c r="MB30" s="85"/>
      <c r="MC30" s="85"/>
      <c r="MD30" s="85"/>
      <c r="ME30" s="85"/>
      <c r="MF30" s="85"/>
      <c r="MG30" s="85"/>
      <c r="MH30" s="85"/>
      <c r="MI30" s="85"/>
      <c r="MJ30" s="85"/>
      <c r="MK30" s="85"/>
      <c r="ML30" s="85"/>
      <c r="MM30" s="85"/>
      <c r="MN30" s="85"/>
      <c r="MO30" s="85"/>
      <c r="MP30" s="85"/>
      <c r="MQ30" s="85"/>
      <c r="MR30" s="85"/>
      <c r="MS30" s="85"/>
      <c r="MT30" s="85"/>
      <c r="MU30" s="85"/>
      <c r="MV30" s="85"/>
      <c r="MW30" s="85"/>
      <c r="MX30" s="85"/>
      <c r="MY30" s="85"/>
      <c r="MZ30" s="85"/>
      <c r="NA30" s="85"/>
      <c r="NB30" s="85"/>
      <c r="NC30" s="85"/>
      <c r="ND30" s="85"/>
      <c r="NE30" s="85"/>
      <c r="NF30" s="85"/>
      <c r="NG30" s="85"/>
      <c r="NH30" s="85"/>
      <c r="NI30" s="85"/>
      <c r="NJ30" s="85"/>
      <c r="NK30" s="85"/>
      <c r="NL30" s="85"/>
      <c r="NM30" s="85"/>
      <c r="NN30" s="85"/>
      <c r="NO30" s="85"/>
      <c r="NP30" s="85"/>
    </row>
    <row r="31" spans="1:380" ht="24.9" customHeight="1" x14ac:dyDescent="0.4">
      <c r="B31" s="42"/>
      <c r="C31" s="147"/>
      <c r="D31" s="153"/>
      <c r="E31" s="165" t="s">
        <v>57</v>
      </c>
      <c r="F31" s="100" t="s">
        <v>18</v>
      </c>
      <c r="G31" s="89">
        <v>44873</v>
      </c>
      <c r="H31" s="89">
        <v>44873</v>
      </c>
      <c r="I31" s="71">
        <f>IF(OR(LEN(표1[[#This Row],[열3]])=0,LEN(표1[[#This Row],[열4]])=0),"",IF($M$3="영업일수",NETWORKDAYS(표1[[#This Row],[열3]],표1[[#This Row],[열4]]),표1[[#This Row],[열4]]-표1[[#This Row],[열3]]+1))</f>
        <v>1</v>
      </c>
      <c r="J31" s="95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31" s="96" t="s">
        <v>4</v>
      </c>
      <c r="L31" s="97"/>
      <c r="M31" s="98">
        <f ca="1">IFERROR(IF((표1[[#This Row],[열5]]-표1[[#This Row],[열379]])/표1[[#This Row],[열5]]&lt;0,0,(표1[[#This Row],[열5]]-표1[[#This Row],[열379]])/표1[[#This Row],[열5]]),0)</f>
        <v>1</v>
      </c>
      <c r="N31" s="108"/>
      <c r="O31" s="99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  <c r="DJ31" s="85"/>
      <c r="DK31" s="85"/>
      <c r="DL31" s="85"/>
      <c r="DM31" s="85"/>
      <c r="DN31" s="85"/>
      <c r="DO31" s="85"/>
      <c r="DP31" s="85"/>
      <c r="DQ31" s="85"/>
      <c r="DR31" s="85"/>
      <c r="DS31" s="85"/>
      <c r="DT31" s="85"/>
      <c r="DU31" s="85"/>
      <c r="DV31" s="85"/>
      <c r="DW31" s="85"/>
      <c r="DX31" s="85"/>
      <c r="DY31" s="85"/>
      <c r="DZ31" s="85"/>
      <c r="EA31" s="85"/>
      <c r="EB31" s="85"/>
      <c r="EC31" s="85"/>
      <c r="ED31" s="85"/>
      <c r="EE31" s="85"/>
      <c r="EF31" s="85"/>
      <c r="EG31" s="85"/>
      <c r="EH31" s="85"/>
      <c r="EI31" s="85"/>
      <c r="EJ31" s="85"/>
      <c r="EK31" s="85"/>
      <c r="EL31" s="85"/>
      <c r="EM31" s="85"/>
      <c r="EN31" s="85"/>
      <c r="EO31" s="85"/>
      <c r="EP31" s="85"/>
      <c r="EQ31" s="85"/>
      <c r="ER31" s="85"/>
      <c r="ES31" s="85"/>
      <c r="ET31" s="85"/>
      <c r="EU31" s="85"/>
      <c r="EV31" s="85"/>
      <c r="EW31" s="85"/>
      <c r="EX31" s="85"/>
      <c r="EY31" s="85"/>
      <c r="EZ31" s="85"/>
      <c r="FA31" s="85"/>
      <c r="FB31" s="85"/>
      <c r="FC31" s="85"/>
      <c r="FD31" s="85"/>
      <c r="FE31" s="85"/>
      <c r="FF31" s="85"/>
      <c r="FG31" s="85"/>
      <c r="FH31" s="85"/>
      <c r="FI31" s="85"/>
      <c r="FJ31" s="85"/>
      <c r="FK31" s="85"/>
      <c r="FL31" s="85"/>
      <c r="FM31" s="85"/>
      <c r="FN31" s="85"/>
      <c r="FO31" s="85"/>
      <c r="FP31" s="85"/>
      <c r="FQ31" s="85"/>
      <c r="FR31" s="85"/>
      <c r="FS31" s="85"/>
      <c r="FT31" s="85"/>
      <c r="FU31" s="85"/>
      <c r="FV31" s="85"/>
      <c r="FW31" s="85"/>
      <c r="FX31" s="85"/>
      <c r="FY31" s="85"/>
      <c r="FZ31" s="85"/>
      <c r="GA31" s="85"/>
      <c r="GB31" s="85"/>
      <c r="GC31" s="85"/>
      <c r="GD31" s="85"/>
      <c r="GE31" s="85"/>
      <c r="GF31" s="85"/>
      <c r="GG31" s="85"/>
      <c r="GH31" s="85"/>
      <c r="GI31" s="85"/>
      <c r="GJ31" s="85"/>
      <c r="GK31" s="85"/>
      <c r="GL31" s="85"/>
      <c r="GM31" s="85"/>
      <c r="GN31" s="85"/>
      <c r="GO31" s="85"/>
      <c r="GP31" s="85"/>
      <c r="GQ31" s="85"/>
      <c r="GR31" s="85"/>
      <c r="GS31" s="85"/>
      <c r="GT31" s="85"/>
      <c r="GU31" s="85"/>
      <c r="GV31" s="85"/>
      <c r="GW31" s="85"/>
      <c r="GX31" s="85"/>
      <c r="GY31" s="85"/>
      <c r="GZ31" s="85"/>
      <c r="HA31" s="85"/>
      <c r="HB31" s="85"/>
      <c r="HC31" s="85"/>
      <c r="HD31" s="85"/>
      <c r="HE31" s="85"/>
      <c r="HF31" s="85"/>
      <c r="HG31" s="85"/>
      <c r="HH31" s="85"/>
      <c r="HI31" s="85"/>
      <c r="HJ31" s="85"/>
      <c r="HK31" s="85"/>
      <c r="HL31" s="85"/>
      <c r="HM31" s="85"/>
      <c r="HN31" s="85"/>
      <c r="HO31" s="85"/>
      <c r="HP31" s="85"/>
      <c r="HQ31" s="85"/>
      <c r="HR31" s="85"/>
      <c r="HS31" s="85"/>
      <c r="HT31" s="85"/>
      <c r="HU31" s="85"/>
      <c r="HV31" s="85"/>
      <c r="HW31" s="85"/>
      <c r="HX31" s="85"/>
      <c r="HY31" s="85"/>
      <c r="HZ31" s="85"/>
      <c r="IA31" s="85"/>
      <c r="IB31" s="85"/>
      <c r="IC31" s="85"/>
      <c r="ID31" s="85"/>
      <c r="IE31" s="85"/>
      <c r="IF31" s="85"/>
      <c r="IG31" s="85"/>
      <c r="IH31" s="85"/>
      <c r="II31" s="85"/>
      <c r="IJ31" s="85"/>
      <c r="IK31" s="85"/>
      <c r="IL31" s="85"/>
      <c r="IM31" s="85"/>
      <c r="IN31" s="85"/>
      <c r="IO31" s="85"/>
      <c r="IP31" s="85"/>
      <c r="IQ31" s="85"/>
      <c r="IR31" s="85"/>
      <c r="IS31" s="85"/>
      <c r="IT31" s="85"/>
      <c r="IU31" s="85"/>
      <c r="IV31" s="85"/>
      <c r="IW31" s="85"/>
      <c r="IX31" s="85"/>
      <c r="IY31" s="85"/>
      <c r="IZ31" s="85"/>
      <c r="JA31" s="85"/>
      <c r="JB31" s="85"/>
      <c r="JC31" s="85"/>
      <c r="JD31" s="85"/>
      <c r="JE31" s="85"/>
      <c r="JF31" s="85"/>
      <c r="JG31" s="85"/>
      <c r="JH31" s="85"/>
      <c r="JI31" s="85"/>
      <c r="JJ31" s="85"/>
      <c r="JK31" s="85"/>
      <c r="JL31" s="85"/>
      <c r="JM31" s="85"/>
      <c r="JN31" s="85"/>
      <c r="JO31" s="85"/>
      <c r="JP31" s="85"/>
      <c r="JQ31" s="85"/>
      <c r="JR31" s="85"/>
      <c r="JS31" s="85"/>
      <c r="JT31" s="85"/>
      <c r="JU31" s="85"/>
      <c r="JV31" s="85"/>
      <c r="JW31" s="85"/>
      <c r="JX31" s="85"/>
      <c r="JY31" s="85"/>
      <c r="JZ31" s="85"/>
      <c r="KA31" s="85"/>
      <c r="KB31" s="85"/>
      <c r="KC31" s="85"/>
      <c r="KD31" s="85"/>
      <c r="KE31" s="85"/>
      <c r="KF31" s="85"/>
      <c r="KG31" s="85"/>
      <c r="KH31" s="85"/>
      <c r="KI31" s="85"/>
      <c r="KJ31" s="85"/>
      <c r="KK31" s="85"/>
      <c r="KL31" s="85"/>
      <c r="KM31" s="85"/>
      <c r="KN31" s="85"/>
      <c r="KO31" s="85"/>
      <c r="KP31" s="85"/>
      <c r="KQ31" s="85"/>
      <c r="KR31" s="85"/>
      <c r="KS31" s="85"/>
      <c r="KT31" s="85"/>
      <c r="KU31" s="85"/>
      <c r="KV31" s="85"/>
      <c r="KW31" s="85"/>
      <c r="KX31" s="85"/>
      <c r="KY31" s="85"/>
      <c r="KZ31" s="85"/>
      <c r="LA31" s="85"/>
      <c r="LB31" s="85"/>
      <c r="LC31" s="85"/>
      <c r="LD31" s="85"/>
      <c r="LE31" s="85"/>
      <c r="LF31" s="85"/>
      <c r="LG31" s="85"/>
      <c r="LH31" s="85"/>
      <c r="LI31" s="85"/>
      <c r="LJ31" s="85"/>
      <c r="LK31" s="85"/>
      <c r="LL31" s="85"/>
      <c r="LM31" s="85"/>
      <c r="LN31" s="85"/>
      <c r="LO31" s="85"/>
      <c r="LP31" s="85"/>
      <c r="LQ31" s="85"/>
      <c r="LR31" s="85"/>
      <c r="LS31" s="85"/>
      <c r="LT31" s="85"/>
      <c r="LU31" s="85"/>
      <c r="LV31" s="85"/>
      <c r="LW31" s="85"/>
      <c r="LX31" s="85"/>
      <c r="LY31" s="85"/>
      <c r="LZ31" s="85"/>
      <c r="MA31" s="85"/>
      <c r="MB31" s="85"/>
      <c r="MC31" s="85"/>
      <c r="MD31" s="85"/>
      <c r="ME31" s="85"/>
      <c r="MF31" s="85"/>
      <c r="MG31" s="85"/>
      <c r="MH31" s="85"/>
      <c r="MI31" s="85"/>
      <c r="MJ31" s="85"/>
      <c r="MK31" s="85"/>
      <c r="ML31" s="85"/>
      <c r="MM31" s="85"/>
      <c r="MN31" s="85"/>
      <c r="MO31" s="85"/>
      <c r="MP31" s="85"/>
      <c r="MQ31" s="85"/>
      <c r="MR31" s="85"/>
      <c r="MS31" s="85"/>
      <c r="MT31" s="85"/>
      <c r="MU31" s="85"/>
      <c r="MV31" s="85"/>
      <c r="MW31" s="85"/>
      <c r="MX31" s="85"/>
      <c r="MY31" s="85"/>
      <c r="MZ31" s="85"/>
      <c r="NA31" s="85"/>
      <c r="NB31" s="85"/>
      <c r="NC31" s="85"/>
      <c r="ND31" s="85"/>
      <c r="NE31" s="85"/>
      <c r="NF31" s="85"/>
      <c r="NG31" s="85"/>
      <c r="NH31" s="85"/>
      <c r="NI31" s="85"/>
      <c r="NJ31" s="85"/>
      <c r="NK31" s="85"/>
      <c r="NL31" s="85"/>
      <c r="NM31" s="85"/>
      <c r="NN31" s="85"/>
      <c r="NO31" s="85"/>
      <c r="NP31" s="85"/>
    </row>
    <row r="32" spans="1:380" ht="24.9" customHeight="1" x14ac:dyDescent="0.4">
      <c r="B32" s="42"/>
      <c r="C32" s="147"/>
      <c r="D32" s="153"/>
      <c r="E32" s="165" t="s">
        <v>58</v>
      </c>
      <c r="F32" s="160" t="s">
        <v>16</v>
      </c>
      <c r="G32" s="89">
        <v>44873</v>
      </c>
      <c r="H32" s="89">
        <v>44890</v>
      </c>
      <c r="I32" s="71">
        <f>IF(OR(LEN(표1[[#This Row],[열3]])=0,LEN(표1[[#This Row],[열4]])=0),"",IF($M$3="영업일수",NETWORKDAYS(표1[[#This Row],[열3]],표1[[#This Row],[열4]]),표1[[#This Row],[열4]]-표1[[#This Row],[열3]]+1))</f>
        <v>14</v>
      </c>
      <c r="J32" s="95">
        <f ca="1">IF(OR(LEN(표1[[#This Row],[열3]])=0,LEN(표1[[#This Row],[열4]])=0,표1[[#This Row],[열4]]&lt;TODAY()),0,IF($M$3="영업일수",NETWORKDAYS(TODAY(),표1[[#This Row],[열4]]),표1[[#This Row],[열4]]-TODAY()+1))</f>
        <v>1</v>
      </c>
      <c r="K32" s="96" t="s">
        <v>5</v>
      </c>
      <c r="L32" s="97"/>
      <c r="M32" s="98">
        <f ca="1">IFERROR(IF((표1[[#This Row],[열5]]-표1[[#This Row],[열379]])/표1[[#This Row],[열5]]&lt;0,0,(표1[[#This Row],[열5]]-표1[[#This Row],[열379]])/표1[[#This Row],[열5]]),0)</f>
        <v>0.9285714285714286</v>
      </c>
      <c r="N32" s="108" t="s">
        <v>69</v>
      </c>
      <c r="O32" s="99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  <c r="FY32" s="85"/>
      <c r="FZ32" s="85"/>
      <c r="GA32" s="85"/>
      <c r="GB32" s="85"/>
      <c r="GC32" s="85"/>
      <c r="GD32" s="85"/>
      <c r="GE32" s="85"/>
      <c r="GF32" s="85"/>
      <c r="GG32" s="85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U32" s="85"/>
      <c r="GV32" s="85"/>
      <c r="GW32" s="85"/>
      <c r="GX32" s="85"/>
      <c r="GY32" s="85"/>
      <c r="GZ32" s="85"/>
      <c r="HA32" s="85"/>
      <c r="HB32" s="85"/>
      <c r="HC32" s="85"/>
      <c r="HD32" s="85"/>
      <c r="HE32" s="85"/>
      <c r="HF32" s="85"/>
      <c r="HG32" s="85"/>
      <c r="HH32" s="85"/>
      <c r="HI32" s="85"/>
      <c r="HJ32" s="85"/>
      <c r="HK32" s="85"/>
      <c r="HL32" s="85"/>
      <c r="HM32" s="85"/>
      <c r="HN32" s="85"/>
      <c r="HO32" s="85"/>
      <c r="HP32" s="85"/>
      <c r="HQ32" s="85"/>
      <c r="HR32" s="85"/>
      <c r="HS32" s="85"/>
      <c r="HT32" s="85"/>
      <c r="HU32" s="85"/>
      <c r="HV32" s="85"/>
      <c r="HW32" s="85"/>
      <c r="HX32" s="85"/>
      <c r="HY32" s="85"/>
      <c r="HZ32" s="85"/>
      <c r="IA32" s="85"/>
      <c r="IB32" s="85"/>
      <c r="IC32" s="85"/>
      <c r="ID32" s="85"/>
      <c r="IE32" s="85"/>
      <c r="IF32" s="85"/>
      <c r="IG32" s="85"/>
      <c r="IH32" s="85"/>
      <c r="II32" s="85"/>
      <c r="IJ32" s="85"/>
      <c r="IK32" s="85"/>
      <c r="IL32" s="85"/>
      <c r="IM32" s="85"/>
      <c r="IN32" s="85"/>
      <c r="IO32" s="85"/>
      <c r="IP32" s="85"/>
      <c r="IQ32" s="85"/>
      <c r="IR32" s="85"/>
      <c r="IS32" s="85"/>
      <c r="IT32" s="85"/>
      <c r="IU32" s="85"/>
      <c r="IV32" s="85"/>
      <c r="IW32" s="85"/>
      <c r="IX32" s="85"/>
      <c r="IY32" s="85"/>
      <c r="IZ32" s="85"/>
      <c r="JA32" s="85"/>
      <c r="JB32" s="85"/>
      <c r="JC32" s="85"/>
      <c r="JD32" s="85"/>
      <c r="JE32" s="85"/>
      <c r="JF32" s="85"/>
      <c r="JG32" s="85"/>
      <c r="JH32" s="85"/>
      <c r="JI32" s="85"/>
      <c r="JJ32" s="85"/>
      <c r="JK32" s="85"/>
      <c r="JL32" s="85"/>
      <c r="JM32" s="85"/>
      <c r="JN32" s="85"/>
      <c r="JO32" s="85"/>
      <c r="JP32" s="85"/>
      <c r="JQ32" s="85"/>
      <c r="JR32" s="85"/>
      <c r="JS32" s="85"/>
      <c r="JT32" s="85"/>
      <c r="JU32" s="85"/>
      <c r="JV32" s="85"/>
      <c r="JW32" s="85"/>
      <c r="JX32" s="85"/>
      <c r="JY32" s="85"/>
      <c r="JZ32" s="85"/>
      <c r="KA32" s="85"/>
      <c r="KB32" s="85"/>
      <c r="KC32" s="85"/>
      <c r="KD32" s="85"/>
      <c r="KE32" s="85"/>
      <c r="KF32" s="85"/>
      <c r="KG32" s="85"/>
      <c r="KH32" s="85"/>
      <c r="KI32" s="85"/>
      <c r="KJ32" s="85"/>
      <c r="KK32" s="85"/>
      <c r="KL32" s="85"/>
      <c r="KM32" s="85"/>
      <c r="KN32" s="85"/>
      <c r="KO32" s="85"/>
      <c r="KP32" s="85"/>
      <c r="KQ32" s="85"/>
      <c r="KR32" s="85"/>
      <c r="KS32" s="85"/>
      <c r="KT32" s="85"/>
      <c r="KU32" s="85"/>
      <c r="KV32" s="85"/>
      <c r="KW32" s="85"/>
      <c r="KX32" s="85"/>
      <c r="KY32" s="85"/>
      <c r="KZ32" s="85"/>
      <c r="LA32" s="85"/>
      <c r="LB32" s="85"/>
      <c r="LC32" s="85"/>
      <c r="LD32" s="85"/>
      <c r="LE32" s="85"/>
      <c r="LF32" s="85"/>
      <c r="LG32" s="85"/>
      <c r="LH32" s="85"/>
      <c r="LI32" s="85"/>
      <c r="LJ32" s="85"/>
      <c r="LK32" s="85"/>
      <c r="LL32" s="85"/>
      <c r="LM32" s="85"/>
      <c r="LN32" s="85"/>
      <c r="LO32" s="85"/>
      <c r="LP32" s="85"/>
      <c r="LQ32" s="85"/>
      <c r="LR32" s="85"/>
      <c r="LS32" s="85"/>
      <c r="LT32" s="85"/>
      <c r="LU32" s="85"/>
      <c r="LV32" s="85"/>
      <c r="LW32" s="85"/>
      <c r="LX32" s="85"/>
      <c r="LY32" s="85"/>
      <c r="LZ32" s="85"/>
      <c r="MA32" s="85"/>
      <c r="MB32" s="85"/>
      <c r="MC32" s="85"/>
      <c r="MD32" s="85"/>
      <c r="ME32" s="85"/>
      <c r="MF32" s="85"/>
      <c r="MG32" s="85"/>
      <c r="MH32" s="85"/>
      <c r="MI32" s="85"/>
      <c r="MJ32" s="85"/>
      <c r="MK32" s="85"/>
      <c r="ML32" s="85"/>
      <c r="MM32" s="85"/>
      <c r="MN32" s="85"/>
      <c r="MO32" s="85"/>
      <c r="MP32" s="85"/>
      <c r="MQ32" s="85"/>
      <c r="MR32" s="85"/>
      <c r="MS32" s="85"/>
      <c r="MT32" s="85"/>
      <c r="MU32" s="85"/>
      <c r="MV32" s="85"/>
      <c r="MW32" s="85"/>
      <c r="MX32" s="85"/>
      <c r="MY32" s="85"/>
      <c r="MZ32" s="85"/>
      <c r="NA32" s="85"/>
      <c r="NB32" s="85"/>
      <c r="NC32" s="85"/>
      <c r="ND32" s="85"/>
      <c r="NE32" s="85"/>
      <c r="NF32" s="85"/>
      <c r="NG32" s="85"/>
      <c r="NH32" s="85"/>
      <c r="NI32" s="85"/>
      <c r="NJ32" s="85"/>
      <c r="NK32" s="85"/>
      <c r="NL32" s="85"/>
      <c r="NM32" s="85"/>
      <c r="NN32" s="85"/>
      <c r="NO32" s="85"/>
      <c r="NP32" s="85"/>
    </row>
    <row r="33" spans="2:380" ht="24.9" customHeight="1" x14ac:dyDescent="0.4">
      <c r="B33" s="42"/>
      <c r="C33" s="147"/>
      <c r="D33" s="152"/>
      <c r="E33" s="163" t="s">
        <v>59</v>
      </c>
      <c r="F33" s="156" t="s">
        <v>18</v>
      </c>
      <c r="G33" s="116">
        <v>44874</v>
      </c>
      <c r="H33" s="116">
        <v>44890</v>
      </c>
      <c r="I33" s="77">
        <f>IF(OR(LEN(표1[[#This Row],[열3]])=0,LEN(표1[[#This Row],[열4]])=0),"",IF($M$3="영업일수",NETWORKDAYS(표1[[#This Row],[열3]],표1[[#This Row],[열4]]),표1[[#This Row],[열4]]-표1[[#This Row],[열3]]+1))</f>
        <v>13</v>
      </c>
      <c r="J33" s="63">
        <f ca="1">IF(OR(LEN(표1[[#This Row],[열3]])=0,LEN(표1[[#This Row],[열4]])=0,표1[[#This Row],[열4]]&lt;TODAY()),0,IF($M$3="영업일수",NETWORKDAYS(TODAY(),표1[[#This Row],[열4]]),표1[[#This Row],[열4]]-TODAY()+1))</f>
        <v>1</v>
      </c>
      <c r="K33" s="59" t="s">
        <v>5</v>
      </c>
      <c r="L33" s="60"/>
      <c r="M33" s="64">
        <f ca="1">IFERROR(IF((표1[[#This Row],[열5]]-표1[[#This Row],[열379]])/표1[[#This Row],[열5]]&lt;0,0,(표1[[#This Row],[열5]]-표1[[#This Row],[열379]])/표1[[#This Row],[열5]]),0)</f>
        <v>0.92307692307692313</v>
      </c>
      <c r="N33" s="108" t="s">
        <v>32</v>
      </c>
      <c r="O33" s="99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  <c r="FY33" s="85"/>
      <c r="FZ33" s="85"/>
      <c r="GA33" s="85"/>
      <c r="GB33" s="85"/>
      <c r="GC33" s="85"/>
      <c r="GD33" s="85"/>
      <c r="GE33" s="85"/>
      <c r="GF33" s="85"/>
      <c r="GG33" s="85"/>
      <c r="GH33" s="85"/>
      <c r="GI33" s="85"/>
      <c r="GJ33" s="85"/>
      <c r="GK33" s="85"/>
      <c r="GL33" s="85"/>
      <c r="GM33" s="85"/>
      <c r="GN33" s="85"/>
      <c r="GO33" s="85"/>
      <c r="GP33" s="85"/>
      <c r="GQ33" s="85"/>
      <c r="GR33" s="85"/>
      <c r="GS33" s="85"/>
      <c r="GT33" s="85"/>
      <c r="GU33" s="85"/>
      <c r="GV33" s="85"/>
      <c r="GW33" s="85"/>
      <c r="GX33" s="85"/>
      <c r="GY33" s="85"/>
      <c r="GZ33" s="85"/>
      <c r="HA33" s="85"/>
      <c r="HB33" s="85"/>
      <c r="HC33" s="85"/>
      <c r="HD33" s="85"/>
      <c r="HE33" s="85"/>
      <c r="HF33" s="85"/>
      <c r="HG33" s="85"/>
      <c r="HH33" s="85"/>
      <c r="HI33" s="85"/>
      <c r="HJ33" s="85"/>
      <c r="HK33" s="85"/>
      <c r="HL33" s="85"/>
      <c r="HM33" s="85"/>
      <c r="HN33" s="85"/>
      <c r="HO33" s="85"/>
      <c r="HP33" s="85"/>
      <c r="HQ33" s="85"/>
      <c r="HR33" s="85"/>
      <c r="HS33" s="85"/>
      <c r="HT33" s="85"/>
      <c r="HU33" s="85"/>
      <c r="HV33" s="85"/>
      <c r="HW33" s="85"/>
      <c r="HX33" s="85"/>
      <c r="HY33" s="85"/>
      <c r="HZ33" s="85"/>
      <c r="IA33" s="85"/>
      <c r="IB33" s="85"/>
      <c r="IC33" s="85"/>
      <c r="ID33" s="85"/>
      <c r="IE33" s="85"/>
      <c r="IF33" s="85"/>
      <c r="IG33" s="85"/>
      <c r="IH33" s="85"/>
      <c r="II33" s="85"/>
      <c r="IJ33" s="85"/>
      <c r="IK33" s="85"/>
      <c r="IL33" s="85"/>
      <c r="IM33" s="85"/>
      <c r="IN33" s="85"/>
      <c r="IO33" s="85"/>
      <c r="IP33" s="85"/>
      <c r="IQ33" s="85"/>
      <c r="IR33" s="85"/>
      <c r="IS33" s="85"/>
      <c r="IT33" s="85"/>
      <c r="IU33" s="85"/>
      <c r="IV33" s="85"/>
      <c r="IW33" s="85"/>
      <c r="IX33" s="85"/>
      <c r="IY33" s="85"/>
      <c r="IZ33" s="85"/>
      <c r="JA33" s="85"/>
      <c r="JB33" s="85"/>
      <c r="JC33" s="85"/>
      <c r="JD33" s="85"/>
      <c r="JE33" s="85"/>
      <c r="JF33" s="85"/>
      <c r="JG33" s="85"/>
      <c r="JH33" s="85"/>
      <c r="JI33" s="85"/>
      <c r="JJ33" s="85"/>
      <c r="JK33" s="85"/>
      <c r="JL33" s="85"/>
      <c r="JM33" s="85"/>
      <c r="JN33" s="85"/>
      <c r="JO33" s="85"/>
      <c r="JP33" s="85"/>
      <c r="JQ33" s="85"/>
      <c r="JR33" s="85"/>
      <c r="JS33" s="85"/>
      <c r="JT33" s="85"/>
      <c r="JU33" s="85"/>
      <c r="JV33" s="85"/>
      <c r="JW33" s="85"/>
      <c r="JX33" s="85"/>
      <c r="JY33" s="85"/>
      <c r="JZ33" s="85"/>
      <c r="KA33" s="85"/>
      <c r="KB33" s="85"/>
      <c r="KC33" s="85"/>
      <c r="KD33" s="85"/>
      <c r="KE33" s="85"/>
      <c r="KF33" s="85"/>
      <c r="KG33" s="85"/>
      <c r="KH33" s="85"/>
      <c r="KI33" s="85"/>
      <c r="KJ33" s="85"/>
      <c r="KK33" s="85"/>
      <c r="KL33" s="85"/>
      <c r="KM33" s="85"/>
      <c r="KN33" s="85"/>
      <c r="KO33" s="85"/>
      <c r="KP33" s="85"/>
      <c r="KQ33" s="85"/>
      <c r="KR33" s="85"/>
      <c r="KS33" s="85"/>
      <c r="KT33" s="85"/>
      <c r="KU33" s="85"/>
      <c r="KV33" s="85"/>
      <c r="KW33" s="85"/>
      <c r="KX33" s="85"/>
      <c r="KY33" s="85"/>
      <c r="KZ33" s="85"/>
      <c r="LA33" s="85"/>
      <c r="LB33" s="85"/>
      <c r="LC33" s="85"/>
      <c r="LD33" s="85"/>
      <c r="LE33" s="85"/>
      <c r="LF33" s="85"/>
      <c r="LG33" s="85"/>
      <c r="LH33" s="85"/>
      <c r="LI33" s="85"/>
      <c r="LJ33" s="85"/>
      <c r="LK33" s="85"/>
      <c r="LL33" s="85"/>
      <c r="LM33" s="85"/>
      <c r="LN33" s="85"/>
      <c r="LO33" s="85"/>
      <c r="LP33" s="85"/>
      <c r="LQ33" s="85"/>
      <c r="LR33" s="85"/>
      <c r="LS33" s="85"/>
      <c r="LT33" s="85"/>
      <c r="LU33" s="85"/>
      <c r="LV33" s="85"/>
      <c r="LW33" s="85"/>
      <c r="LX33" s="85"/>
      <c r="LY33" s="85"/>
      <c r="LZ33" s="85"/>
      <c r="MA33" s="85"/>
      <c r="MB33" s="85"/>
      <c r="MC33" s="85"/>
      <c r="MD33" s="85"/>
      <c r="ME33" s="85"/>
      <c r="MF33" s="85"/>
      <c r="MG33" s="85"/>
      <c r="MH33" s="85"/>
      <c r="MI33" s="85"/>
      <c r="MJ33" s="85"/>
      <c r="MK33" s="85"/>
      <c r="ML33" s="85"/>
      <c r="MM33" s="85"/>
      <c r="MN33" s="85"/>
      <c r="MO33" s="85"/>
      <c r="MP33" s="85"/>
      <c r="MQ33" s="85"/>
      <c r="MR33" s="85"/>
      <c r="MS33" s="85"/>
      <c r="MT33" s="85"/>
      <c r="MU33" s="85"/>
      <c r="MV33" s="85"/>
      <c r="MW33" s="85"/>
      <c r="MX33" s="85"/>
      <c r="MY33" s="85"/>
      <c r="MZ33" s="85"/>
      <c r="NA33" s="85"/>
      <c r="NB33" s="85"/>
      <c r="NC33" s="85"/>
      <c r="ND33" s="85"/>
      <c r="NE33" s="85"/>
      <c r="NF33" s="85"/>
      <c r="NG33" s="85"/>
      <c r="NH33" s="85"/>
      <c r="NI33" s="85"/>
      <c r="NJ33" s="85"/>
      <c r="NK33" s="85"/>
      <c r="NL33" s="85"/>
      <c r="NM33" s="85"/>
      <c r="NN33" s="85"/>
      <c r="NO33" s="85"/>
      <c r="NP33" s="85"/>
    </row>
    <row r="34" spans="2:380" ht="24.9" customHeight="1" x14ac:dyDescent="0.4">
      <c r="B34" s="42"/>
      <c r="C34" s="147"/>
      <c r="D34" s="180" t="s">
        <v>65</v>
      </c>
      <c r="E34" s="176"/>
      <c r="F34" s="159"/>
      <c r="G34" s="92"/>
      <c r="H34" s="92"/>
      <c r="I34" s="128" t="str">
        <f>IF(OR(LEN(표1[[#This Row],[열3]])=0,LEN(표1[[#This Row],[열4]])=0),"",IF($M$3="영업일수",NETWORKDAYS(표1[[#This Row],[열3]],표1[[#This Row],[열4]]),표1[[#This Row],[열4]]-표1[[#This Row],[열3]]+1))</f>
        <v/>
      </c>
      <c r="J34" s="129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34" s="130"/>
      <c r="L34" s="131"/>
      <c r="M34" s="132">
        <f ca="1">IFERROR(IF((표1[[#This Row],[열5]]-표1[[#This Row],[열379]])/표1[[#This Row],[열5]]&lt;0,0,(표1[[#This Row],[열5]]-표1[[#This Row],[열379]])/표1[[#This Row],[열5]]),0)</f>
        <v>0</v>
      </c>
      <c r="N34" s="111"/>
      <c r="O34" s="99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85"/>
      <c r="EE34" s="85"/>
      <c r="EF34" s="85"/>
      <c r="EG34" s="85"/>
      <c r="EH34" s="85"/>
      <c r="EI34" s="85"/>
      <c r="EJ34" s="85"/>
      <c r="EK34" s="85"/>
      <c r="EL34" s="85"/>
      <c r="EM34" s="85"/>
      <c r="EN34" s="85"/>
      <c r="EO34" s="85"/>
      <c r="EP34" s="85"/>
      <c r="EQ34" s="85"/>
      <c r="ER34" s="85"/>
      <c r="ES34" s="85"/>
      <c r="ET34" s="85"/>
      <c r="EU34" s="85"/>
      <c r="EV34" s="85"/>
      <c r="EW34" s="85"/>
      <c r="EX34" s="85"/>
      <c r="EY34" s="85"/>
      <c r="EZ34" s="85"/>
      <c r="FA34" s="85"/>
      <c r="FB34" s="85"/>
      <c r="FC34" s="85"/>
      <c r="FD34" s="85"/>
      <c r="FE34" s="85"/>
      <c r="FF34" s="85"/>
      <c r="FG34" s="85"/>
      <c r="FH34" s="85"/>
      <c r="FI34" s="85"/>
      <c r="FJ34" s="85"/>
      <c r="FK34" s="85"/>
      <c r="FL34" s="85"/>
      <c r="FM34" s="85"/>
      <c r="FN34" s="85"/>
      <c r="FO34" s="85"/>
      <c r="FP34" s="85"/>
      <c r="FQ34" s="85"/>
      <c r="FR34" s="85"/>
      <c r="FS34" s="85"/>
      <c r="FT34" s="85"/>
      <c r="FU34" s="85"/>
      <c r="FV34" s="85"/>
      <c r="FW34" s="85"/>
      <c r="FX34" s="85"/>
      <c r="FY34" s="85"/>
      <c r="FZ34" s="85"/>
      <c r="GA34" s="85"/>
      <c r="GB34" s="85"/>
      <c r="GC34" s="85"/>
      <c r="GD34" s="85"/>
      <c r="GE34" s="85"/>
      <c r="GF34" s="85"/>
      <c r="GG34" s="85"/>
      <c r="GH34" s="85"/>
      <c r="GI34" s="85"/>
      <c r="GJ34" s="85"/>
      <c r="GK34" s="85"/>
      <c r="GL34" s="85"/>
      <c r="GM34" s="85"/>
      <c r="GN34" s="85"/>
      <c r="GO34" s="85"/>
      <c r="GP34" s="85"/>
      <c r="GQ34" s="85"/>
      <c r="GR34" s="85"/>
      <c r="GS34" s="85"/>
      <c r="GT34" s="85"/>
      <c r="GU34" s="85"/>
      <c r="GV34" s="85"/>
      <c r="GW34" s="85"/>
      <c r="GX34" s="85"/>
      <c r="GY34" s="85"/>
      <c r="GZ34" s="85"/>
      <c r="HA34" s="85"/>
      <c r="HB34" s="85"/>
      <c r="HC34" s="85"/>
      <c r="HD34" s="85"/>
      <c r="HE34" s="85"/>
      <c r="HF34" s="85"/>
      <c r="HG34" s="85"/>
      <c r="HH34" s="85"/>
      <c r="HI34" s="85"/>
      <c r="HJ34" s="85"/>
      <c r="HK34" s="85"/>
      <c r="HL34" s="85"/>
      <c r="HM34" s="85"/>
      <c r="HN34" s="85"/>
      <c r="HO34" s="85"/>
      <c r="HP34" s="85"/>
      <c r="HQ34" s="85"/>
      <c r="HR34" s="85"/>
      <c r="HS34" s="85"/>
      <c r="HT34" s="85"/>
      <c r="HU34" s="85"/>
      <c r="HV34" s="85"/>
      <c r="HW34" s="85"/>
      <c r="HX34" s="85"/>
      <c r="HY34" s="85"/>
      <c r="HZ34" s="85"/>
      <c r="IA34" s="85"/>
      <c r="IB34" s="85"/>
      <c r="IC34" s="85"/>
      <c r="ID34" s="85"/>
      <c r="IE34" s="85"/>
      <c r="IF34" s="85"/>
      <c r="IG34" s="85"/>
      <c r="IH34" s="85"/>
      <c r="II34" s="85"/>
      <c r="IJ34" s="85"/>
      <c r="IK34" s="85"/>
      <c r="IL34" s="85"/>
      <c r="IM34" s="85"/>
      <c r="IN34" s="85"/>
      <c r="IO34" s="85"/>
      <c r="IP34" s="85"/>
      <c r="IQ34" s="85"/>
      <c r="IR34" s="85"/>
      <c r="IS34" s="85"/>
      <c r="IT34" s="85"/>
      <c r="IU34" s="85"/>
      <c r="IV34" s="85"/>
      <c r="IW34" s="85"/>
      <c r="IX34" s="85"/>
      <c r="IY34" s="85"/>
      <c r="IZ34" s="85"/>
      <c r="JA34" s="85"/>
      <c r="JB34" s="85"/>
      <c r="JC34" s="85"/>
      <c r="JD34" s="85"/>
      <c r="JE34" s="85"/>
      <c r="JF34" s="85"/>
      <c r="JG34" s="85"/>
      <c r="JH34" s="85"/>
      <c r="JI34" s="85"/>
      <c r="JJ34" s="85"/>
      <c r="JK34" s="85"/>
      <c r="JL34" s="85"/>
      <c r="JM34" s="85"/>
      <c r="JN34" s="85"/>
      <c r="JO34" s="85"/>
      <c r="JP34" s="85"/>
      <c r="JQ34" s="85"/>
      <c r="JR34" s="85"/>
      <c r="JS34" s="85"/>
      <c r="JT34" s="85"/>
      <c r="JU34" s="85"/>
      <c r="JV34" s="85"/>
      <c r="JW34" s="85"/>
      <c r="JX34" s="85"/>
      <c r="JY34" s="85"/>
      <c r="JZ34" s="85"/>
      <c r="KA34" s="85"/>
      <c r="KB34" s="85"/>
      <c r="KC34" s="85"/>
      <c r="KD34" s="85"/>
      <c r="KE34" s="85"/>
      <c r="KF34" s="85"/>
      <c r="KG34" s="85"/>
      <c r="KH34" s="85"/>
      <c r="KI34" s="85"/>
      <c r="KJ34" s="85"/>
      <c r="KK34" s="85"/>
      <c r="KL34" s="85"/>
      <c r="KM34" s="85"/>
      <c r="KN34" s="85"/>
      <c r="KO34" s="85"/>
      <c r="KP34" s="85"/>
      <c r="KQ34" s="85"/>
      <c r="KR34" s="85"/>
      <c r="KS34" s="85"/>
      <c r="KT34" s="85"/>
      <c r="KU34" s="85"/>
      <c r="KV34" s="85"/>
      <c r="KW34" s="85"/>
      <c r="KX34" s="85"/>
      <c r="KY34" s="85"/>
      <c r="KZ34" s="85"/>
      <c r="LA34" s="85"/>
      <c r="LB34" s="85"/>
      <c r="LC34" s="85"/>
      <c r="LD34" s="85"/>
      <c r="LE34" s="85"/>
      <c r="LF34" s="85"/>
      <c r="LG34" s="85"/>
      <c r="LH34" s="85"/>
      <c r="LI34" s="85"/>
      <c r="LJ34" s="85"/>
      <c r="LK34" s="85"/>
      <c r="LL34" s="85"/>
      <c r="LM34" s="85"/>
      <c r="LN34" s="85"/>
      <c r="LO34" s="85"/>
      <c r="LP34" s="85"/>
      <c r="LQ34" s="85"/>
      <c r="LR34" s="85"/>
      <c r="LS34" s="85"/>
      <c r="LT34" s="85"/>
      <c r="LU34" s="85"/>
      <c r="LV34" s="85"/>
      <c r="LW34" s="85"/>
      <c r="LX34" s="85"/>
      <c r="LY34" s="85"/>
      <c r="LZ34" s="85"/>
      <c r="MA34" s="85"/>
      <c r="MB34" s="85"/>
      <c r="MC34" s="85"/>
      <c r="MD34" s="85"/>
      <c r="ME34" s="85"/>
      <c r="MF34" s="85"/>
      <c r="MG34" s="85"/>
      <c r="MH34" s="85"/>
      <c r="MI34" s="85"/>
      <c r="MJ34" s="85"/>
      <c r="MK34" s="85"/>
      <c r="ML34" s="85"/>
      <c r="MM34" s="85"/>
      <c r="MN34" s="85"/>
      <c r="MO34" s="85"/>
      <c r="MP34" s="85"/>
      <c r="MQ34" s="85"/>
      <c r="MR34" s="85"/>
      <c r="MS34" s="85"/>
      <c r="MT34" s="85"/>
      <c r="MU34" s="85"/>
      <c r="MV34" s="85"/>
      <c r="MW34" s="85"/>
      <c r="MX34" s="85"/>
      <c r="MY34" s="85"/>
      <c r="MZ34" s="85"/>
      <c r="NA34" s="85"/>
      <c r="NB34" s="85"/>
      <c r="NC34" s="85"/>
      <c r="ND34" s="85"/>
      <c r="NE34" s="85"/>
      <c r="NF34" s="85"/>
      <c r="NG34" s="85"/>
      <c r="NH34" s="85"/>
      <c r="NI34" s="85"/>
      <c r="NJ34" s="85"/>
      <c r="NK34" s="85"/>
      <c r="NL34" s="85"/>
      <c r="NM34" s="85"/>
      <c r="NN34" s="85"/>
      <c r="NO34" s="85"/>
      <c r="NP34" s="85"/>
    </row>
    <row r="35" spans="2:380" ht="24.9" customHeight="1" x14ac:dyDescent="0.4">
      <c r="B35" s="42"/>
      <c r="C35" s="147"/>
      <c r="D35" s="153"/>
      <c r="E35" s="169" t="s">
        <v>62</v>
      </c>
      <c r="F35" s="100" t="s">
        <v>15</v>
      </c>
      <c r="G35" s="93"/>
      <c r="H35" s="93"/>
      <c r="I35" s="71" t="str">
        <f>IF(OR(LEN(표1[[#This Row],[열3]])=0,LEN(표1[[#This Row],[열4]])=0),"",IF($M$3="영업일수",NETWORKDAYS(표1[[#This Row],[열3]],표1[[#This Row],[열4]]),표1[[#This Row],[열4]]-표1[[#This Row],[열3]]+1))</f>
        <v/>
      </c>
      <c r="J35" s="95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35" s="96" t="s">
        <v>6</v>
      </c>
      <c r="L35" s="97"/>
      <c r="M35" s="98">
        <f ca="1">IFERROR(IF((표1[[#This Row],[열5]]-표1[[#This Row],[열379]])/표1[[#This Row],[열5]]&lt;0,0,(표1[[#This Row],[열5]]-표1[[#This Row],[열379]])/표1[[#This Row],[열5]]),0)</f>
        <v>0</v>
      </c>
      <c r="N35" s="112"/>
      <c r="O35" s="99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5"/>
      <c r="FN35" s="85"/>
      <c r="FO35" s="85"/>
      <c r="FP35" s="85"/>
      <c r="FQ35" s="85"/>
      <c r="FR35" s="85"/>
      <c r="FS35" s="85"/>
      <c r="FT35" s="85"/>
      <c r="FU35" s="85"/>
      <c r="FV35" s="85"/>
      <c r="FW35" s="85"/>
      <c r="FX35" s="85"/>
      <c r="FY35" s="85"/>
      <c r="FZ35" s="85"/>
      <c r="GA35" s="85"/>
      <c r="GB35" s="85"/>
      <c r="GC35" s="85"/>
      <c r="GD35" s="85"/>
      <c r="GE35" s="85"/>
      <c r="GF35" s="85"/>
      <c r="GG35" s="85"/>
      <c r="GH35" s="85"/>
      <c r="GI35" s="85"/>
      <c r="GJ35" s="85"/>
      <c r="GK35" s="85"/>
      <c r="GL35" s="85"/>
      <c r="GM35" s="85"/>
      <c r="GN35" s="85"/>
      <c r="GO35" s="85"/>
      <c r="GP35" s="85"/>
      <c r="GQ35" s="85"/>
      <c r="GR35" s="85"/>
      <c r="GS35" s="85"/>
      <c r="GT35" s="85"/>
      <c r="GU35" s="85"/>
      <c r="GV35" s="85"/>
      <c r="GW35" s="85"/>
      <c r="GX35" s="85"/>
      <c r="GY35" s="85"/>
      <c r="GZ35" s="85"/>
      <c r="HA35" s="85"/>
      <c r="HB35" s="85"/>
      <c r="HC35" s="85"/>
      <c r="HD35" s="85"/>
      <c r="HE35" s="85"/>
      <c r="HF35" s="85"/>
      <c r="HG35" s="85"/>
      <c r="HH35" s="85"/>
      <c r="HI35" s="85"/>
      <c r="HJ35" s="85"/>
      <c r="HK35" s="85"/>
      <c r="HL35" s="85"/>
      <c r="HM35" s="85"/>
      <c r="HN35" s="85"/>
      <c r="HO35" s="85"/>
      <c r="HP35" s="85"/>
      <c r="HQ35" s="85"/>
      <c r="HR35" s="85"/>
      <c r="HS35" s="85"/>
      <c r="HT35" s="85"/>
      <c r="HU35" s="85"/>
      <c r="HV35" s="85"/>
      <c r="HW35" s="85"/>
      <c r="HX35" s="85"/>
      <c r="HY35" s="85"/>
      <c r="HZ35" s="85"/>
      <c r="IA35" s="85"/>
      <c r="IB35" s="85"/>
      <c r="IC35" s="85"/>
      <c r="ID35" s="85"/>
      <c r="IE35" s="85"/>
      <c r="IF35" s="85"/>
      <c r="IG35" s="85"/>
      <c r="IH35" s="85"/>
      <c r="II35" s="85"/>
      <c r="IJ35" s="85"/>
      <c r="IK35" s="85"/>
      <c r="IL35" s="85"/>
      <c r="IM35" s="85"/>
      <c r="IN35" s="85"/>
      <c r="IO35" s="85"/>
      <c r="IP35" s="85"/>
      <c r="IQ35" s="85"/>
      <c r="IR35" s="85"/>
      <c r="IS35" s="85"/>
      <c r="IT35" s="85"/>
      <c r="IU35" s="85"/>
      <c r="IV35" s="85"/>
      <c r="IW35" s="85"/>
      <c r="IX35" s="85"/>
      <c r="IY35" s="85"/>
      <c r="IZ35" s="85"/>
      <c r="JA35" s="85"/>
      <c r="JB35" s="85"/>
      <c r="JC35" s="85"/>
      <c r="JD35" s="85"/>
      <c r="JE35" s="85"/>
      <c r="JF35" s="85"/>
      <c r="JG35" s="85"/>
      <c r="JH35" s="85"/>
      <c r="JI35" s="85"/>
      <c r="JJ35" s="85"/>
      <c r="JK35" s="85"/>
      <c r="JL35" s="85"/>
      <c r="JM35" s="85"/>
      <c r="JN35" s="85"/>
      <c r="JO35" s="85"/>
      <c r="JP35" s="85"/>
      <c r="JQ35" s="85"/>
      <c r="JR35" s="85"/>
      <c r="JS35" s="85"/>
      <c r="JT35" s="85"/>
      <c r="JU35" s="85"/>
      <c r="JV35" s="85"/>
      <c r="JW35" s="85"/>
      <c r="JX35" s="85"/>
      <c r="JY35" s="85"/>
      <c r="JZ35" s="85"/>
      <c r="KA35" s="85"/>
      <c r="KB35" s="85"/>
      <c r="KC35" s="85"/>
      <c r="KD35" s="85"/>
      <c r="KE35" s="85"/>
      <c r="KF35" s="85"/>
      <c r="KG35" s="85"/>
      <c r="KH35" s="85"/>
      <c r="KI35" s="85"/>
      <c r="KJ35" s="85"/>
      <c r="KK35" s="85"/>
      <c r="KL35" s="85"/>
      <c r="KM35" s="85"/>
      <c r="KN35" s="85"/>
      <c r="KO35" s="85"/>
      <c r="KP35" s="85"/>
      <c r="KQ35" s="85"/>
      <c r="KR35" s="85"/>
      <c r="KS35" s="85"/>
      <c r="KT35" s="85"/>
      <c r="KU35" s="85"/>
      <c r="KV35" s="85"/>
      <c r="KW35" s="85"/>
      <c r="KX35" s="85"/>
      <c r="KY35" s="85"/>
      <c r="KZ35" s="85"/>
      <c r="LA35" s="85"/>
      <c r="LB35" s="85"/>
      <c r="LC35" s="85"/>
      <c r="LD35" s="85"/>
      <c r="LE35" s="85"/>
      <c r="LF35" s="85"/>
      <c r="LG35" s="85"/>
      <c r="LH35" s="85"/>
      <c r="LI35" s="85"/>
      <c r="LJ35" s="85"/>
      <c r="LK35" s="85"/>
      <c r="LL35" s="85"/>
      <c r="LM35" s="85"/>
      <c r="LN35" s="85"/>
      <c r="LO35" s="85"/>
      <c r="LP35" s="85"/>
      <c r="LQ35" s="85"/>
      <c r="LR35" s="85"/>
      <c r="LS35" s="85"/>
      <c r="LT35" s="85"/>
      <c r="LU35" s="85"/>
      <c r="LV35" s="85"/>
      <c r="LW35" s="85"/>
      <c r="LX35" s="85"/>
      <c r="LY35" s="85"/>
      <c r="LZ35" s="85"/>
      <c r="MA35" s="85"/>
      <c r="MB35" s="85"/>
      <c r="MC35" s="85"/>
      <c r="MD35" s="85"/>
      <c r="ME35" s="85"/>
      <c r="MF35" s="85"/>
      <c r="MG35" s="85"/>
      <c r="MH35" s="85"/>
      <c r="MI35" s="85"/>
      <c r="MJ35" s="85"/>
      <c r="MK35" s="85"/>
      <c r="ML35" s="85"/>
      <c r="MM35" s="85"/>
      <c r="MN35" s="85"/>
      <c r="MO35" s="85"/>
      <c r="MP35" s="85"/>
      <c r="MQ35" s="85"/>
      <c r="MR35" s="85"/>
      <c r="MS35" s="85"/>
      <c r="MT35" s="85"/>
      <c r="MU35" s="85"/>
      <c r="MV35" s="85"/>
      <c r="MW35" s="85"/>
      <c r="MX35" s="85"/>
      <c r="MY35" s="85"/>
      <c r="MZ35" s="85"/>
      <c r="NA35" s="85"/>
      <c r="NB35" s="85"/>
      <c r="NC35" s="85"/>
      <c r="ND35" s="85"/>
      <c r="NE35" s="85"/>
      <c r="NF35" s="85"/>
      <c r="NG35" s="85"/>
      <c r="NH35" s="85"/>
      <c r="NI35" s="85"/>
      <c r="NJ35" s="85"/>
      <c r="NK35" s="85"/>
      <c r="NL35" s="85"/>
      <c r="NM35" s="85"/>
      <c r="NN35" s="85"/>
      <c r="NO35" s="85"/>
      <c r="NP35" s="85"/>
    </row>
    <row r="36" spans="2:380" ht="24.9" customHeight="1" x14ac:dyDescent="0.4">
      <c r="B36" s="43"/>
      <c r="C36" s="148"/>
      <c r="D36" s="152"/>
      <c r="E36" s="163" t="s">
        <v>63</v>
      </c>
      <c r="F36" s="156" t="s">
        <v>15</v>
      </c>
      <c r="G36" s="28"/>
      <c r="H36" s="28"/>
      <c r="I36" s="77" t="str">
        <f>IF(OR(LEN(표1[[#This Row],[열3]])=0,LEN(표1[[#This Row],[열4]])=0),"",IF($M$3="영업일수",NETWORKDAYS(표1[[#This Row],[열3]],표1[[#This Row],[열4]]),표1[[#This Row],[열4]]-표1[[#This Row],[열3]]+1))</f>
        <v/>
      </c>
      <c r="J36" s="63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36" s="59" t="s">
        <v>6</v>
      </c>
      <c r="L36" s="60"/>
      <c r="M36" s="64">
        <f ca="1">IFERROR(IF((표1[[#This Row],[열5]]-표1[[#This Row],[열379]])/표1[[#This Row],[열5]]&lt;0,0,(표1[[#This Row],[열5]]-표1[[#This Row],[열379]])/표1[[#This Row],[열5]]),0)</f>
        <v>0</v>
      </c>
      <c r="N36" s="113"/>
      <c r="O36" s="99"/>
      <c r="P36" s="85"/>
      <c r="Q36" s="85"/>
      <c r="R36" s="85"/>
      <c r="S36" s="85"/>
      <c r="T36" s="85"/>
      <c r="U36" s="85"/>
      <c r="V36" s="85"/>
      <c r="W36" s="85"/>
      <c r="X36" s="85"/>
      <c r="Y36" s="85" t="s">
        <v>67</v>
      </c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85"/>
      <c r="GL36" s="85"/>
      <c r="GM36" s="85"/>
      <c r="GN36" s="85"/>
      <c r="GO36" s="85"/>
      <c r="GP36" s="85"/>
      <c r="GQ36" s="85"/>
      <c r="GR36" s="85"/>
      <c r="GS36" s="85"/>
      <c r="GT36" s="85"/>
      <c r="GU36" s="85"/>
      <c r="GV36" s="85"/>
      <c r="GW36" s="85"/>
      <c r="GX36" s="85"/>
      <c r="GY36" s="85"/>
      <c r="GZ36" s="85"/>
      <c r="HA36" s="85"/>
      <c r="HB36" s="85"/>
      <c r="HC36" s="85"/>
      <c r="HD36" s="85"/>
      <c r="HE36" s="85"/>
      <c r="HF36" s="85"/>
      <c r="HG36" s="85"/>
      <c r="HH36" s="85"/>
      <c r="HI36" s="85"/>
      <c r="HJ36" s="85"/>
      <c r="HK36" s="85"/>
      <c r="HL36" s="85"/>
      <c r="HM36" s="85"/>
      <c r="HN36" s="85"/>
      <c r="HO36" s="85"/>
      <c r="HP36" s="85"/>
      <c r="HQ36" s="85"/>
      <c r="HR36" s="85"/>
      <c r="HS36" s="85"/>
      <c r="HT36" s="85"/>
      <c r="HU36" s="85"/>
      <c r="HV36" s="85"/>
      <c r="HW36" s="85"/>
      <c r="HX36" s="85"/>
      <c r="HY36" s="85"/>
      <c r="HZ36" s="85"/>
      <c r="IA36" s="85"/>
      <c r="IB36" s="85"/>
      <c r="IC36" s="85"/>
      <c r="ID36" s="85"/>
      <c r="IE36" s="85"/>
      <c r="IF36" s="85"/>
      <c r="IG36" s="85"/>
      <c r="IH36" s="85"/>
      <c r="II36" s="85"/>
      <c r="IJ36" s="85"/>
      <c r="IK36" s="85"/>
      <c r="IL36" s="85"/>
      <c r="IM36" s="85"/>
      <c r="IN36" s="85"/>
      <c r="IO36" s="85"/>
      <c r="IP36" s="85"/>
      <c r="IQ36" s="85"/>
      <c r="IR36" s="85"/>
      <c r="IS36" s="85"/>
      <c r="IT36" s="85"/>
      <c r="IU36" s="85"/>
      <c r="IV36" s="85"/>
      <c r="IW36" s="85"/>
      <c r="IX36" s="85"/>
      <c r="IY36" s="85"/>
      <c r="IZ36" s="85"/>
      <c r="JA36" s="85"/>
      <c r="JB36" s="85"/>
      <c r="JC36" s="85"/>
      <c r="JD36" s="85"/>
      <c r="JE36" s="85"/>
      <c r="JF36" s="85"/>
      <c r="JG36" s="85"/>
      <c r="JH36" s="85"/>
      <c r="JI36" s="85"/>
      <c r="JJ36" s="85"/>
      <c r="JK36" s="85"/>
      <c r="JL36" s="85"/>
      <c r="JM36" s="85"/>
      <c r="JN36" s="85"/>
      <c r="JO36" s="85"/>
      <c r="JP36" s="85"/>
      <c r="JQ36" s="85"/>
      <c r="JR36" s="85"/>
      <c r="JS36" s="85"/>
      <c r="JT36" s="85"/>
      <c r="JU36" s="85"/>
      <c r="JV36" s="85"/>
      <c r="JW36" s="85"/>
      <c r="JX36" s="85"/>
      <c r="JY36" s="85"/>
      <c r="JZ36" s="85"/>
      <c r="KA36" s="85"/>
      <c r="KB36" s="85"/>
      <c r="KC36" s="85"/>
      <c r="KD36" s="85"/>
      <c r="KE36" s="85"/>
      <c r="KF36" s="85"/>
      <c r="KG36" s="85"/>
      <c r="KH36" s="85"/>
      <c r="KI36" s="85"/>
      <c r="KJ36" s="85"/>
      <c r="KK36" s="85"/>
      <c r="KL36" s="85"/>
      <c r="KM36" s="85"/>
      <c r="KN36" s="85"/>
      <c r="KO36" s="85"/>
      <c r="KP36" s="85"/>
      <c r="KQ36" s="85"/>
      <c r="KR36" s="85"/>
      <c r="KS36" s="85"/>
      <c r="KT36" s="85"/>
      <c r="KU36" s="85"/>
      <c r="KV36" s="85"/>
      <c r="KW36" s="85"/>
      <c r="KX36" s="85"/>
      <c r="KY36" s="85"/>
      <c r="KZ36" s="85"/>
      <c r="LA36" s="85"/>
      <c r="LB36" s="85"/>
      <c r="LC36" s="85"/>
      <c r="LD36" s="85"/>
      <c r="LE36" s="85"/>
      <c r="LF36" s="85"/>
      <c r="LG36" s="85"/>
      <c r="LH36" s="85"/>
      <c r="LI36" s="85"/>
      <c r="LJ36" s="85"/>
      <c r="LK36" s="85"/>
      <c r="LL36" s="85"/>
      <c r="LM36" s="85"/>
      <c r="LN36" s="85"/>
      <c r="LO36" s="85"/>
      <c r="LP36" s="85"/>
      <c r="LQ36" s="85"/>
      <c r="LR36" s="85"/>
      <c r="LS36" s="85"/>
      <c r="LT36" s="85"/>
      <c r="LU36" s="85"/>
      <c r="LV36" s="85"/>
      <c r="LW36" s="85"/>
      <c r="LX36" s="85"/>
      <c r="LY36" s="85"/>
      <c r="LZ36" s="85"/>
      <c r="MA36" s="85"/>
      <c r="MB36" s="85"/>
      <c r="MC36" s="85"/>
      <c r="MD36" s="85"/>
      <c r="ME36" s="85"/>
      <c r="MF36" s="85"/>
      <c r="MG36" s="85"/>
      <c r="MH36" s="85"/>
      <c r="MI36" s="85"/>
      <c r="MJ36" s="85"/>
      <c r="MK36" s="85"/>
      <c r="ML36" s="85"/>
      <c r="MM36" s="85"/>
      <c r="MN36" s="85"/>
      <c r="MO36" s="85"/>
      <c r="MP36" s="85"/>
      <c r="MQ36" s="85"/>
      <c r="MR36" s="85"/>
      <c r="MS36" s="85"/>
      <c r="MT36" s="85"/>
      <c r="MU36" s="85"/>
      <c r="MV36" s="85"/>
      <c r="MW36" s="85"/>
      <c r="MX36" s="85"/>
      <c r="MY36" s="85"/>
      <c r="MZ36" s="85"/>
      <c r="NA36" s="85"/>
      <c r="NB36" s="85"/>
      <c r="NC36" s="85"/>
      <c r="ND36" s="85"/>
      <c r="NE36" s="85"/>
      <c r="NF36" s="85"/>
      <c r="NG36" s="85"/>
      <c r="NH36" s="85"/>
      <c r="NI36" s="85"/>
      <c r="NJ36" s="85"/>
      <c r="NK36" s="85"/>
      <c r="NL36" s="85"/>
      <c r="NM36" s="85"/>
      <c r="NN36" s="85"/>
      <c r="NO36" s="85"/>
      <c r="NP36" s="85"/>
    </row>
    <row r="37" spans="2:380" ht="24.9" customHeight="1" x14ac:dyDescent="0.4">
      <c r="B37" s="42"/>
      <c r="C37" s="147"/>
      <c r="D37" s="180" t="s">
        <v>71</v>
      </c>
      <c r="E37" s="176"/>
      <c r="F37" s="159"/>
      <c r="G37" s="92"/>
      <c r="H37" s="92"/>
      <c r="I37" s="128" t="str">
        <f>IF(OR(LEN(표1[[#This Row],[열3]])=0,LEN(표1[[#This Row],[열4]])=0),"",IF($M$3="영업일수",NETWORKDAYS(표1[[#This Row],[열3]],표1[[#This Row],[열4]]),표1[[#This Row],[열4]]-표1[[#This Row],[열3]]+1))</f>
        <v/>
      </c>
      <c r="J37" s="129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37" s="130"/>
      <c r="L37" s="131"/>
      <c r="M37" s="132">
        <f ca="1">IFERROR(IF((표1[[#This Row],[열5]]-표1[[#This Row],[열379]])/표1[[#This Row],[열5]]&lt;0,0,(표1[[#This Row],[열5]]-표1[[#This Row],[열379]])/표1[[#This Row],[열5]]),0)</f>
        <v>0</v>
      </c>
      <c r="N37" s="111"/>
      <c r="O37" s="99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5"/>
      <c r="DF37" s="85"/>
      <c r="DG37" s="85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5"/>
      <c r="EA37" s="85"/>
      <c r="EB37" s="85"/>
      <c r="EC37" s="85"/>
      <c r="ED37" s="85"/>
      <c r="EE37" s="85"/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/>
      <c r="ES37" s="85"/>
      <c r="ET37" s="85"/>
      <c r="EU37" s="85"/>
      <c r="EV37" s="85"/>
      <c r="EW37" s="85"/>
      <c r="EX37" s="85"/>
      <c r="EY37" s="85"/>
      <c r="EZ37" s="85"/>
      <c r="FA37" s="85"/>
      <c r="FB37" s="85"/>
      <c r="FC37" s="85"/>
      <c r="FD37" s="85"/>
      <c r="FE37" s="85"/>
      <c r="FF37" s="85"/>
      <c r="FG37" s="85"/>
      <c r="FH37" s="85"/>
      <c r="FI37" s="85"/>
      <c r="FJ37" s="85"/>
      <c r="FK37" s="85"/>
      <c r="FL37" s="85"/>
      <c r="FM37" s="85"/>
      <c r="FN37" s="85"/>
      <c r="FO37" s="85"/>
      <c r="FP37" s="85"/>
      <c r="FQ37" s="85"/>
      <c r="FR37" s="85"/>
      <c r="FS37" s="85"/>
      <c r="FT37" s="85"/>
      <c r="FU37" s="85"/>
      <c r="FV37" s="85"/>
      <c r="FW37" s="85"/>
      <c r="FX37" s="85"/>
      <c r="FY37" s="85"/>
      <c r="FZ37" s="85"/>
      <c r="GA37" s="85"/>
      <c r="GB37" s="85"/>
      <c r="GC37" s="85"/>
      <c r="GD37" s="85"/>
      <c r="GE37" s="85"/>
      <c r="GF37" s="85"/>
      <c r="GG37" s="85"/>
      <c r="GH37" s="85"/>
      <c r="GI37" s="85"/>
      <c r="GJ37" s="85"/>
      <c r="GK37" s="85"/>
      <c r="GL37" s="85"/>
      <c r="GM37" s="85"/>
      <c r="GN37" s="85"/>
      <c r="GO37" s="85"/>
      <c r="GP37" s="85"/>
      <c r="GQ37" s="85"/>
      <c r="GR37" s="85"/>
      <c r="GS37" s="85"/>
      <c r="GT37" s="85"/>
      <c r="GU37" s="85"/>
      <c r="GV37" s="85"/>
      <c r="GW37" s="85"/>
      <c r="GX37" s="85"/>
      <c r="GY37" s="85"/>
      <c r="GZ37" s="85"/>
      <c r="HA37" s="85"/>
      <c r="HB37" s="85"/>
      <c r="HC37" s="85"/>
      <c r="HD37" s="85"/>
      <c r="HE37" s="85"/>
      <c r="HF37" s="85"/>
      <c r="HG37" s="85"/>
      <c r="HH37" s="85"/>
      <c r="HI37" s="85"/>
      <c r="HJ37" s="85"/>
      <c r="HK37" s="85"/>
      <c r="HL37" s="85"/>
      <c r="HM37" s="85"/>
      <c r="HN37" s="85"/>
      <c r="HO37" s="85"/>
      <c r="HP37" s="85"/>
      <c r="HQ37" s="85"/>
      <c r="HR37" s="85"/>
      <c r="HS37" s="85"/>
      <c r="HT37" s="85"/>
      <c r="HU37" s="85"/>
      <c r="HV37" s="85"/>
      <c r="HW37" s="85"/>
      <c r="HX37" s="85"/>
      <c r="HY37" s="85"/>
      <c r="HZ37" s="85"/>
      <c r="IA37" s="85"/>
      <c r="IB37" s="85"/>
      <c r="IC37" s="85"/>
      <c r="ID37" s="85"/>
      <c r="IE37" s="85"/>
      <c r="IF37" s="85"/>
      <c r="IG37" s="85"/>
      <c r="IH37" s="85"/>
      <c r="II37" s="85"/>
      <c r="IJ37" s="85"/>
      <c r="IK37" s="85"/>
      <c r="IL37" s="85"/>
      <c r="IM37" s="85"/>
      <c r="IN37" s="85"/>
      <c r="IO37" s="85"/>
      <c r="IP37" s="85"/>
      <c r="IQ37" s="85"/>
      <c r="IR37" s="85"/>
      <c r="IS37" s="85"/>
      <c r="IT37" s="85"/>
      <c r="IU37" s="85"/>
      <c r="IV37" s="85"/>
      <c r="IW37" s="85"/>
      <c r="IX37" s="85"/>
      <c r="IY37" s="85"/>
      <c r="IZ37" s="85"/>
      <c r="JA37" s="85"/>
      <c r="JB37" s="85"/>
      <c r="JC37" s="85"/>
      <c r="JD37" s="85"/>
      <c r="JE37" s="85"/>
      <c r="JF37" s="85"/>
      <c r="JG37" s="85"/>
      <c r="JH37" s="85"/>
      <c r="JI37" s="85"/>
      <c r="JJ37" s="85"/>
      <c r="JK37" s="85"/>
      <c r="JL37" s="85"/>
      <c r="JM37" s="85"/>
      <c r="JN37" s="85"/>
      <c r="JO37" s="85"/>
      <c r="JP37" s="85"/>
      <c r="JQ37" s="85"/>
      <c r="JR37" s="85"/>
      <c r="JS37" s="85"/>
      <c r="JT37" s="85"/>
      <c r="JU37" s="85"/>
      <c r="JV37" s="85"/>
      <c r="JW37" s="85"/>
      <c r="JX37" s="85"/>
      <c r="JY37" s="85"/>
      <c r="JZ37" s="85"/>
      <c r="KA37" s="85"/>
      <c r="KB37" s="85"/>
      <c r="KC37" s="85"/>
      <c r="KD37" s="85"/>
      <c r="KE37" s="85"/>
      <c r="KF37" s="85"/>
      <c r="KG37" s="85"/>
      <c r="KH37" s="85"/>
      <c r="KI37" s="85"/>
      <c r="KJ37" s="85"/>
      <c r="KK37" s="85"/>
      <c r="KL37" s="85"/>
      <c r="KM37" s="85"/>
      <c r="KN37" s="85"/>
      <c r="KO37" s="85"/>
      <c r="KP37" s="85"/>
      <c r="KQ37" s="85"/>
      <c r="KR37" s="85"/>
      <c r="KS37" s="85"/>
      <c r="KT37" s="85"/>
      <c r="KU37" s="85"/>
      <c r="KV37" s="85"/>
      <c r="KW37" s="85"/>
      <c r="KX37" s="85"/>
      <c r="KY37" s="85"/>
      <c r="KZ37" s="85"/>
      <c r="LA37" s="85"/>
      <c r="LB37" s="85"/>
      <c r="LC37" s="85"/>
      <c r="LD37" s="85"/>
      <c r="LE37" s="85"/>
      <c r="LF37" s="85"/>
      <c r="LG37" s="85"/>
      <c r="LH37" s="85"/>
      <c r="LI37" s="85"/>
      <c r="LJ37" s="85"/>
      <c r="LK37" s="85"/>
      <c r="LL37" s="85"/>
      <c r="LM37" s="85"/>
      <c r="LN37" s="85"/>
      <c r="LO37" s="85"/>
      <c r="LP37" s="85"/>
      <c r="LQ37" s="85"/>
      <c r="LR37" s="85"/>
      <c r="LS37" s="85"/>
      <c r="LT37" s="85"/>
      <c r="LU37" s="85"/>
      <c r="LV37" s="85"/>
      <c r="LW37" s="85"/>
      <c r="LX37" s="85"/>
      <c r="LY37" s="85"/>
      <c r="LZ37" s="85"/>
      <c r="MA37" s="85"/>
      <c r="MB37" s="85"/>
      <c r="MC37" s="85"/>
      <c r="MD37" s="85"/>
      <c r="ME37" s="85"/>
      <c r="MF37" s="85"/>
      <c r="MG37" s="85"/>
      <c r="MH37" s="85"/>
      <c r="MI37" s="85"/>
      <c r="MJ37" s="85"/>
      <c r="MK37" s="85"/>
      <c r="ML37" s="85"/>
      <c r="MM37" s="85"/>
      <c r="MN37" s="85"/>
      <c r="MO37" s="85"/>
      <c r="MP37" s="85"/>
      <c r="MQ37" s="85"/>
      <c r="MR37" s="85"/>
      <c r="MS37" s="85"/>
      <c r="MT37" s="85"/>
      <c r="MU37" s="85"/>
      <c r="MV37" s="85"/>
      <c r="MW37" s="85"/>
      <c r="MX37" s="85"/>
      <c r="MY37" s="85"/>
      <c r="MZ37" s="85"/>
      <c r="NA37" s="85"/>
      <c r="NB37" s="85"/>
      <c r="NC37" s="85"/>
      <c r="ND37" s="85"/>
      <c r="NE37" s="85"/>
      <c r="NF37" s="85"/>
      <c r="NG37" s="85"/>
      <c r="NH37" s="85"/>
      <c r="NI37" s="85"/>
      <c r="NJ37" s="85"/>
      <c r="NK37" s="85"/>
      <c r="NL37" s="85"/>
      <c r="NM37" s="85"/>
      <c r="NN37" s="85"/>
      <c r="NO37" s="85"/>
      <c r="NP37" s="85"/>
    </row>
    <row r="38" spans="2:380" ht="24.9" customHeight="1" x14ac:dyDescent="0.4">
      <c r="B38" s="42"/>
      <c r="C38" s="147"/>
      <c r="D38" s="153"/>
      <c r="E38" s="169" t="s">
        <v>72</v>
      </c>
      <c r="F38" s="100" t="s">
        <v>15</v>
      </c>
      <c r="G38" s="93"/>
      <c r="H38" s="93"/>
      <c r="I38" s="71" t="str">
        <f>IF(OR(LEN(표1[[#This Row],[열3]])=0,LEN(표1[[#This Row],[열4]])=0),"",IF($M$3="영업일수",NETWORKDAYS(표1[[#This Row],[열3]],표1[[#This Row],[열4]]),표1[[#This Row],[열4]]-표1[[#This Row],[열3]]+1))</f>
        <v/>
      </c>
      <c r="J38" s="95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38" s="96" t="s">
        <v>6</v>
      </c>
      <c r="L38" s="97"/>
      <c r="M38" s="98">
        <f ca="1">IFERROR(IF((표1[[#This Row],[열5]]-표1[[#This Row],[열379]])/표1[[#This Row],[열5]]&lt;0,0,(표1[[#This Row],[열5]]-표1[[#This Row],[열379]])/표1[[#This Row],[열5]]),0)</f>
        <v>0</v>
      </c>
      <c r="N38" s="112"/>
      <c r="O38" s="99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5"/>
      <c r="DF38" s="85"/>
      <c r="DG38" s="85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5"/>
      <c r="EC38" s="85"/>
      <c r="ED38" s="85"/>
      <c r="EE38" s="85"/>
      <c r="EF38" s="85"/>
      <c r="EG38" s="85"/>
      <c r="EH38" s="85"/>
      <c r="EI38" s="85"/>
      <c r="EJ38" s="85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U38" s="85"/>
      <c r="EV38" s="85"/>
      <c r="EW38" s="85"/>
      <c r="EX38" s="85"/>
      <c r="EY38" s="85"/>
      <c r="EZ38" s="85"/>
      <c r="FA38" s="85"/>
      <c r="FB38" s="85"/>
      <c r="FC38" s="85"/>
      <c r="FD38" s="85"/>
      <c r="FE38" s="85"/>
      <c r="FF38" s="85"/>
      <c r="FG38" s="85"/>
      <c r="FH38" s="85"/>
      <c r="FI38" s="85"/>
      <c r="FJ38" s="85"/>
      <c r="FK38" s="85"/>
      <c r="FL38" s="85"/>
      <c r="FM38" s="85"/>
      <c r="FN38" s="85"/>
      <c r="FO38" s="85"/>
      <c r="FP38" s="85"/>
      <c r="FQ38" s="85"/>
      <c r="FR38" s="85"/>
      <c r="FS38" s="85"/>
      <c r="FT38" s="85"/>
      <c r="FU38" s="85"/>
      <c r="FV38" s="85"/>
      <c r="FW38" s="85"/>
      <c r="FX38" s="85"/>
      <c r="FY38" s="85"/>
      <c r="FZ38" s="85"/>
      <c r="GA38" s="85"/>
      <c r="GB38" s="85"/>
      <c r="GC38" s="85"/>
      <c r="GD38" s="85"/>
      <c r="GE38" s="85"/>
      <c r="GF38" s="85"/>
      <c r="GG38" s="85"/>
      <c r="GH38" s="85"/>
      <c r="GI38" s="85"/>
      <c r="GJ38" s="85"/>
      <c r="GK38" s="85"/>
      <c r="GL38" s="85"/>
      <c r="GM38" s="85"/>
      <c r="GN38" s="85"/>
      <c r="GO38" s="85"/>
      <c r="GP38" s="85"/>
      <c r="GQ38" s="85"/>
      <c r="GR38" s="85"/>
      <c r="GS38" s="85"/>
      <c r="GT38" s="85"/>
      <c r="GU38" s="85"/>
      <c r="GV38" s="85"/>
      <c r="GW38" s="85"/>
      <c r="GX38" s="85"/>
      <c r="GY38" s="85"/>
      <c r="GZ38" s="85"/>
      <c r="HA38" s="85"/>
      <c r="HB38" s="85"/>
      <c r="HC38" s="85"/>
      <c r="HD38" s="85"/>
      <c r="HE38" s="85"/>
      <c r="HF38" s="85"/>
      <c r="HG38" s="85"/>
      <c r="HH38" s="85"/>
      <c r="HI38" s="85"/>
      <c r="HJ38" s="85"/>
      <c r="HK38" s="85"/>
      <c r="HL38" s="85"/>
      <c r="HM38" s="85"/>
      <c r="HN38" s="85"/>
      <c r="HO38" s="85"/>
      <c r="HP38" s="85"/>
      <c r="HQ38" s="85"/>
      <c r="HR38" s="85"/>
      <c r="HS38" s="85"/>
      <c r="HT38" s="85"/>
      <c r="HU38" s="85"/>
      <c r="HV38" s="85"/>
      <c r="HW38" s="85"/>
      <c r="HX38" s="85"/>
      <c r="HY38" s="85"/>
      <c r="HZ38" s="85"/>
      <c r="IA38" s="85"/>
      <c r="IB38" s="85"/>
      <c r="IC38" s="85"/>
      <c r="ID38" s="85"/>
      <c r="IE38" s="85"/>
      <c r="IF38" s="85"/>
      <c r="IG38" s="85"/>
      <c r="IH38" s="85"/>
      <c r="II38" s="85"/>
      <c r="IJ38" s="85"/>
      <c r="IK38" s="85"/>
      <c r="IL38" s="85"/>
      <c r="IM38" s="85"/>
      <c r="IN38" s="85"/>
      <c r="IO38" s="85"/>
      <c r="IP38" s="85"/>
      <c r="IQ38" s="85"/>
      <c r="IR38" s="85"/>
      <c r="IS38" s="85"/>
      <c r="IT38" s="85"/>
      <c r="IU38" s="85"/>
      <c r="IV38" s="85"/>
      <c r="IW38" s="85"/>
      <c r="IX38" s="85"/>
      <c r="IY38" s="85"/>
      <c r="IZ38" s="85"/>
      <c r="JA38" s="85"/>
      <c r="JB38" s="85"/>
      <c r="JC38" s="85"/>
      <c r="JD38" s="85"/>
      <c r="JE38" s="85"/>
      <c r="JF38" s="85"/>
      <c r="JG38" s="85"/>
      <c r="JH38" s="85"/>
      <c r="JI38" s="85"/>
      <c r="JJ38" s="85"/>
      <c r="JK38" s="85"/>
      <c r="JL38" s="85"/>
      <c r="JM38" s="85"/>
      <c r="JN38" s="85"/>
      <c r="JO38" s="85"/>
      <c r="JP38" s="85"/>
      <c r="JQ38" s="85"/>
      <c r="JR38" s="85"/>
      <c r="JS38" s="85"/>
      <c r="JT38" s="85"/>
      <c r="JU38" s="85"/>
      <c r="JV38" s="85"/>
      <c r="JW38" s="85"/>
      <c r="JX38" s="85"/>
      <c r="JY38" s="85"/>
      <c r="JZ38" s="85"/>
      <c r="KA38" s="85"/>
      <c r="KB38" s="85"/>
      <c r="KC38" s="85"/>
      <c r="KD38" s="85"/>
      <c r="KE38" s="85"/>
      <c r="KF38" s="85"/>
      <c r="KG38" s="85"/>
      <c r="KH38" s="85"/>
      <c r="KI38" s="85"/>
      <c r="KJ38" s="85"/>
      <c r="KK38" s="85"/>
      <c r="KL38" s="85"/>
      <c r="KM38" s="85"/>
      <c r="KN38" s="85"/>
      <c r="KO38" s="85"/>
      <c r="KP38" s="85"/>
      <c r="KQ38" s="85"/>
      <c r="KR38" s="85"/>
      <c r="KS38" s="85"/>
      <c r="KT38" s="85"/>
      <c r="KU38" s="85"/>
      <c r="KV38" s="85"/>
      <c r="KW38" s="85"/>
      <c r="KX38" s="85"/>
      <c r="KY38" s="85"/>
      <c r="KZ38" s="85"/>
      <c r="LA38" s="85"/>
      <c r="LB38" s="85"/>
      <c r="LC38" s="85"/>
      <c r="LD38" s="85"/>
      <c r="LE38" s="85"/>
      <c r="LF38" s="85"/>
      <c r="LG38" s="85"/>
      <c r="LH38" s="85"/>
      <c r="LI38" s="85"/>
      <c r="LJ38" s="85"/>
      <c r="LK38" s="85"/>
      <c r="LL38" s="85"/>
      <c r="LM38" s="85"/>
      <c r="LN38" s="85"/>
      <c r="LO38" s="85"/>
      <c r="LP38" s="85"/>
      <c r="LQ38" s="85"/>
      <c r="LR38" s="85"/>
      <c r="LS38" s="85"/>
      <c r="LT38" s="85"/>
      <c r="LU38" s="85"/>
      <c r="LV38" s="85"/>
      <c r="LW38" s="85"/>
      <c r="LX38" s="85"/>
      <c r="LY38" s="85"/>
      <c r="LZ38" s="85"/>
      <c r="MA38" s="85"/>
      <c r="MB38" s="85"/>
      <c r="MC38" s="85"/>
      <c r="MD38" s="85"/>
      <c r="ME38" s="85"/>
      <c r="MF38" s="85"/>
      <c r="MG38" s="85"/>
      <c r="MH38" s="85"/>
      <c r="MI38" s="85"/>
      <c r="MJ38" s="85"/>
      <c r="MK38" s="85"/>
      <c r="ML38" s="85"/>
      <c r="MM38" s="85"/>
      <c r="MN38" s="85"/>
      <c r="MO38" s="85"/>
      <c r="MP38" s="85"/>
      <c r="MQ38" s="85"/>
      <c r="MR38" s="85"/>
      <c r="MS38" s="85"/>
      <c r="MT38" s="85"/>
      <c r="MU38" s="85"/>
      <c r="MV38" s="85"/>
      <c r="MW38" s="85"/>
      <c r="MX38" s="85"/>
      <c r="MY38" s="85"/>
      <c r="MZ38" s="85"/>
      <c r="NA38" s="85"/>
      <c r="NB38" s="85"/>
      <c r="NC38" s="85"/>
      <c r="ND38" s="85"/>
      <c r="NE38" s="85"/>
      <c r="NF38" s="85"/>
      <c r="NG38" s="85"/>
      <c r="NH38" s="85"/>
      <c r="NI38" s="85"/>
      <c r="NJ38" s="85"/>
      <c r="NK38" s="85"/>
      <c r="NL38" s="85"/>
      <c r="NM38" s="85"/>
      <c r="NN38" s="85"/>
      <c r="NO38" s="85"/>
      <c r="NP38" s="85"/>
    </row>
    <row r="39" spans="2:380" ht="24.9" customHeight="1" x14ac:dyDescent="0.4">
      <c r="B39" s="42"/>
      <c r="C39" s="147"/>
      <c r="D39" s="153"/>
      <c r="E39" s="169" t="s">
        <v>73</v>
      </c>
      <c r="F39" s="100" t="s">
        <v>15</v>
      </c>
      <c r="G39" s="93"/>
      <c r="H39" s="93"/>
      <c r="I39" s="71" t="str">
        <f>IF(OR(LEN(표1[[#This Row],[열3]])=0,LEN(표1[[#This Row],[열4]])=0),"",IF($M$3="영업일수",NETWORKDAYS(표1[[#This Row],[열3]],표1[[#This Row],[열4]]),표1[[#This Row],[열4]]-표1[[#This Row],[열3]]+1))</f>
        <v/>
      </c>
      <c r="J39" s="95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39" s="96" t="s">
        <v>6</v>
      </c>
      <c r="L39" s="97"/>
      <c r="M39" s="98">
        <f ca="1">IFERROR(IF((표1[[#This Row],[열5]]-표1[[#This Row],[열379]])/표1[[#This Row],[열5]]&lt;0,0,(표1[[#This Row],[열5]]-표1[[#This Row],[열379]])/표1[[#This Row],[열5]]),0)</f>
        <v>0</v>
      </c>
      <c r="N39" s="112"/>
      <c r="O39" s="99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/>
      <c r="DC39" s="85"/>
      <c r="DD39" s="85"/>
      <c r="DE39" s="85"/>
      <c r="DF39" s="85"/>
      <c r="DG39" s="85"/>
      <c r="DH39" s="85"/>
      <c r="DI39" s="85"/>
      <c r="DJ39" s="85"/>
      <c r="DK39" s="85"/>
      <c r="DL39" s="85"/>
      <c r="DM39" s="85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5"/>
      <c r="EC39" s="85"/>
      <c r="ED39" s="85"/>
      <c r="EE39" s="85"/>
      <c r="EF39" s="85"/>
      <c r="EG39" s="85"/>
      <c r="EH39" s="85"/>
      <c r="EI39" s="85"/>
      <c r="EJ39" s="85"/>
      <c r="EK39" s="85"/>
      <c r="EL39" s="85"/>
      <c r="EM39" s="85"/>
      <c r="EN39" s="85"/>
      <c r="EO39" s="85"/>
      <c r="EP39" s="85"/>
      <c r="EQ39" s="85"/>
      <c r="ER39" s="85"/>
      <c r="ES39" s="85"/>
      <c r="ET39" s="85"/>
      <c r="EU39" s="85"/>
      <c r="EV39" s="85"/>
      <c r="EW39" s="85"/>
      <c r="EX39" s="85"/>
      <c r="EY39" s="85"/>
      <c r="EZ39" s="85"/>
      <c r="FA39" s="85"/>
      <c r="FB39" s="85"/>
      <c r="FC39" s="85"/>
      <c r="FD39" s="85"/>
      <c r="FE39" s="85"/>
      <c r="FF39" s="85"/>
      <c r="FG39" s="85"/>
      <c r="FH39" s="85"/>
      <c r="FI39" s="85"/>
      <c r="FJ39" s="85"/>
      <c r="FK39" s="85"/>
      <c r="FL39" s="85"/>
      <c r="FM39" s="85"/>
      <c r="FN39" s="85"/>
      <c r="FO39" s="85"/>
      <c r="FP39" s="85"/>
      <c r="FQ39" s="85"/>
      <c r="FR39" s="85"/>
      <c r="FS39" s="85"/>
      <c r="FT39" s="85"/>
      <c r="FU39" s="85"/>
      <c r="FV39" s="85"/>
      <c r="FW39" s="85"/>
      <c r="FX39" s="85"/>
      <c r="FY39" s="85"/>
      <c r="FZ39" s="85"/>
      <c r="GA39" s="85"/>
      <c r="GB39" s="85"/>
      <c r="GC39" s="85"/>
      <c r="GD39" s="85"/>
      <c r="GE39" s="85"/>
      <c r="GF39" s="85"/>
      <c r="GG39" s="85"/>
      <c r="GH39" s="85"/>
      <c r="GI39" s="85"/>
      <c r="GJ39" s="85"/>
      <c r="GK39" s="85"/>
      <c r="GL39" s="85"/>
      <c r="GM39" s="85"/>
      <c r="GN39" s="85"/>
      <c r="GO39" s="85"/>
      <c r="GP39" s="85"/>
      <c r="GQ39" s="85"/>
      <c r="GR39" s="85"/>
      <c r="GS39" s="85"/>
      <c r="GT39" s="85"/>
      <c r="GU39" s="85"/>
      <c r="GV39" s="85"/>
      <c r="GW39" s="85"/>
      <c r="GX39" s="85"/>
      <c r="GY39" s="85"/>
      <c r="GZ39" s="85"/>
      <c r="HA39" s="85"/>
      <c r="HB39" s="85"/>
      <c r="HC39" s="85"/>
      <c r="HD39" s="85"/>
      <c r="HE39" s="85"/>
      <c r="HF39" s="85"/>
      <c r="HG39" s="85"/>
      <c r="HH39" s="85"/>
      <c r="HI39" s="85"/>
      <c r="HJ39" s="85"/>
      <c r="HK39" s="85"/>
      <c r="HL39" s="85"/>
      <c r="HM39" s="85"/>
      <c r="HN39" s="85"/>
      <c r="HO39" s="85"/>
      <c r="HP39" s="85"/>
      <c r="HQ39" s="85"/>
      <c r="HR39" s="85"/>
      <c r="HS39" s="85"/>
      <c r="HT39" s="85"/>
      <c r="HU39" s="85"/>
      <c r="HV39" s="85"/>
      <c r="HW39" s="85"/>
      <c r="HX39" s="85"/>
      <c r="HY39" s="85"/>
      <c r="HZ39" s="85"/>
      <c r="IA39" s="85"/>
      <c r="IB39" s="85"/>
      <c r="IC39" s="85"/>
      <c r="ID39" s="85"/>
      <c r="IE39" s="85"/>
      <c r="IF39" s="85"/>
      <c r="IG39" s="85"/>
      <c r="IH39" s="85"/>
      <c r="II39" s="85"/>
      <c r="IJ39" s="85"/>
      <c r="IK39" s="85"/>
      <c r="IL39" s="85"/>
      <c r="IM39" s="85"/>
      <c r="IN39" s="85"/>
      <c r="IO39" s="85"/>
      <c r="IP39" s="85"/>
      <c r="IQ39" s="85"/>
      <c r="IR39" s="85"/>
      <c r="IS39" s="85"/>
      <c r="IT39" s="85"/>
      <c r="IU39" s="85"/>
      <c r="IV39" s="85"/>
      <c r="IW39" s="85"/>
      <c r="IX39" s="85"/>
      <c r="IY39" s="85"/>
      <c r="IZ39" s="85"/>
      <c r="JA39" s="85"/>
      <c r="JB39" s="85"/>
      <c r="JC39" s="85"/>
      <c r="JD39" s="85"/>
      <c r="JE39" s="85"/>
      <c r="JF39" s="85"/>
      <c r="JG39" s="85"/>
      <c r="JH39" s="85"/>
      <c r="JI39" s="85"/>
      <c r="JJ39" s="85"/>
      <c r="JK39" s="85"/>
      <c r="JL39" s="85"/>
      <c r="JM39" s="85"/>
      <c r="JN39" s="85"/>
      <c r="JO39" s="85"/>
      <c r="JP39" s="85"/>
      <c r="JQ39" s="85"/>
      <c r="JR39" s="85"/>
      <c r="JS39" s="85"/>
      <c r="JT39" s="85"/>
      <c r="JU39" s="85"/>
      <c r="JV39" s="85"/>
      <c r="JW39" s="85"/>
      <c r="JX39" s="85"/>
      <c r="JY39" s="85"/>
      <c r="JZ39" s="85"/>
      <c r="KA39" s="85"/>
      <c r="KB39" s="85"/>
      <c r="KC39" s="85"/>
      <c r="KD39" s="85"/>
      <c r="KE39" s="85"/>
      <c r="KF39" s="85"/>
      <c r="KG39" s="85"/>
      <c r="KH39" s="85"/>
      <c r="KI39" s="85"/>
      <c r="KJ39" s="85"/>
      <c r="KK39" s="85"/>
      <c r="KL39" s="85"/>
      <c r="KM39" s="85"/>
      <c r="KN39" s="85"/>
      <c r="KO39" s="85"/>
      <c r="KP39" s="85"/>
      <c r="KQ39" s="85"/>
      <c r="KR39" s="85"/>
      <c r="KS39" s="85"/>
      <c r="KT39" s="85"/>
      <c r="KU39" s="85"/>
      <c r="KV39" s="85"/>
      <c r="KW39" s="85"/>
      <c r="KX39" s="85"/>
      <c r="KY39" s="85"/>
      <c r="KZ39" s="85"/>
      <c r="LA39" s="85"/>
      <c r="LB39" s="85"/>
      <c r="LC39" s="85"/>
      <c r="LD39" s="85"/>
      <c r="LE39" s="85"/>
      <c r="LF39" s="85"/>
      <c r="LG39" s="85"/>
      <c r="LH39" s="85"/>
      <c r="LI39" s="85"/>
      <c r="LJ39" s="85"/>
      <c r="LK39" s="85"/>
      <c r="LL39" s="85"/>
      <c r="LM39" s="85"/>
      <c r="LN39" s="85"/>
      <c r="LO39" s="85"/>
      <c r="LP39" s="85"/>
      <c r="LQ39" s="85"/>
      <c r="LR39" s="85"/>
      <c r="LS39" s="85"/>
      <c r="LT39" s="85"/>
      <c r="LU39" s="85"/>
      <c r="LV39" s="85"/>
      <c r="LW39" s="85"/>
      <c r="LX39" s="85"/>
      <c r="LY39" s="85"/>
      <c r="LZ39" s="85"/>
      <c r="MA39" s="85"/>
      <c r="MB39" s="85"/>
      <c r="MC39" s="85"/>
      <c r="MD39" s="85"/>
      <c r="ME39" s="85"/>
      <c r="MF39" s="85"/>
      <c r="MG39" s="85"/>
      <c r="MH39" s="85"/>
      <c r="MI39" s="85"/>
      <c r="MJ39" s="85"/>
      <c r="MK39" s="85"/>
      <c r="ML39" s="85"/>
      <c r="MM39" s="85"/>
      <c r="MN39" s="85"/>
      <c r="MO39" s="85"/>
      <c r="MP39" s="85"/>
      <c r="MQ39" s="85"/>
      <c r="MR39" s="85"/>
      <c r="MS39" s="85"/>
      <c r="MT39" s="85"/>
      <c r="MU39" s="85"/>
      <c r="MV39" s="85"/>
      <c r="MW39" s="85"/>
      <c r="MX39" s="85"/>
      <c r="MY39" s="85"/>
      <c r="MZ39" s="85"/>
      <c r="NA39" s="85"/>
      <c r="NB39" s="85"/>
      <c r="NC39" s="85"/>
      <c r="ND39" s="85"/>
      <c r="NE39" s="85"/>
      <c r="NF39" s="85"/>
      <c r="NG39" s="85"/>
      <c r="NH39" s="85"/>
      <c r="NI39" s="85"/>
      <c r="NJ39" s="85"/>
      <c r="NK39" s="85"/>
      <c r="NL39" s="85"/>
      <c r="NM39" s="85"/>
      <c r="NN39" s="85"/>
      <c r="NO39" s="85"/>
      <c r="NP39" s="85"/>
    </row>
    <row r="40" spans="2:380" ht="24.9" customHeight="1" x14ac:dyDescent="0.4">
      <c r="B40" s="42"/>
      <c r="C40" s="147"/>
      <c r="D40" s="153"/>
      <c r="E40" s="169" t="s">
        <v>74</v>
      </c>
      <c r="F40" s="100" t="s">
        <v>79</v>
      </c>
      <c r="G40" s="93">
        <v>44887</v>
      </c>
      <c r="H40" s="93">
        <v>44904</v>
      </c>
      <c r="I40" s="71">
        <f>IF(OR(LEN(표1[[#This Row],[열3]])=0,LEN(표1[[#This Row],[열4]])=0),"",IF($M$3="영업일수",NETWORKDAYS(표1[[#This Row],[열3]],표1[[#This Row],[열4]]),표1[[#This Row],[열4]]-표1[[#This Row],[열3]]+1))</f>
        <v>14</v>
      </c>
      <c r="J40" s="95">
        <f ca="1">IF(OR(LEN(표1[[#This Row],[열3]])=0,LEN(표1[[#This Row],[열4]])=0,표1[[#This Row],[열4]]&lt;TODAY()),0,IF($M$3="영업일수",NETWORKDAYS(TODAY(),표1[[#This Row],[열4]]),표1[[#This Row],[열4]]-TODAY()+1))</f>
        <v>11</v>
      </c>
      <c r="K40" s="96" t="s">
        <v>5</v>
      </c>
      <c r="L40" s="97"/>
      <c r="M40" s="98">
        <f ca="1">IFERROR(IF((표1[[#This Row],[열5]]-표1[[#This Row],[열379]])/표1[[#This Row],[열5]]&lt;0,0,(표1[[#This Row],[열5]]-표1[[#This Row],[열379]])/표1[[#This Row],[열5]]),0)</f>
        <v>0.21428571428571427</v>
      </c>
      <c r="N40" s="112"/>
      <c r="O40" s="99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  <c r="DI40" s="85"/>
      <c r="DJ40" s="85"/>
      <c r="DK40" s="85"/>
      <c r="DL40" s="85"/>
      <c r="DM40" s="85"/>
      <c r="DN40" s="85"/>
      <c r="DO40" s="85"/>
      <c r="DP40" s="85"/>
      <c r="DQ40" s="85"/>
      <c r="DR40" s="85"/>
      <c r="DS40" s="85"/>
      <c r="DT40" s="85"/>
      <c r="DU40" s="85"/>
      <c r="DV40" s="85"/>
      <c r="DW40" s="85"/>
      <c r="DX40" s="85"/>
      <c r="DY40" s="85"/>
      <c r="DZ40" s="85"/>
      <c r="EA40" s="85"/>
      <c r="EB40" s="85"/>
      <c r="EC40" s="85"/>
      <c r="ED40" s="85"/>
      <c r="EE40" s="85"/>
      <c r="EF40" s="85"/>
      <c r="EG40" s="85"/>
      <c r="EH40" s="85"/>
      <c r="EI40" s="85"/>
      <c r="EJ40" s="85"/>
      <c r="EK40" s="85"/>
      <c r="EL40" s="85"/>
      <c r="EM40" s="85"/>
      <c r="EN40" s="85"/>
      <c r="EO40" s="85"/>
      <c r="EP40" s="85"/>
      <c r="EQ40" s="85"/>
      <c r="ER40" s="85"/>
      <c r="ES40" s="85"/>
      <c r="ET40" s="85"/>
      <c r="EU40" s="85"/>
      <c r="EV40" s="85"/>
      <c r="EW40" s="85"/>
      <c r="EX40" s="85"/>
      <c r="EY40" s="85"/>
      <c r="EZ40" s="85"/>
      <c r="FA40" s="85"/>
      <c r="FB40" s="85"/>
      <c r="FC40" s="85"/>
      <c r="FD40" s="85"/>
      <c r="FE40" s="85"/>
      <c r="FF40" s="85"/>
      <c r="FG40" s="85"/>
      <c r="FH40" s="85"/>
      <c r="FI40" s="85"/>
      <c r="FJ40" s="85"/>
      <c r="FK40" s="85"/>
      <c r="FL40" s="85"/>
      <c r="FM40" s="85"/>
      <c r="FN40" s="85"/>
      <c r="FO40" s="85"/>
      <c r="FP40" s="85"/>
      <c r="FQ40" s="85"/>
      <c r="FR40" s="85"/>
      <c r="FS40" s="85"/>
      <c r="FT40" s="85"/>
      <c r="FU40" s="85"/>
      <c r="FV40" s="85"/>
      <c r="FW40" s="85"/>
      <c r="FX40" s="85"/>
      <c r="FY40" s="85"/>
      <c r="FZ40" s="85"/>
      <c r="GA40" s="85"/>
      <c r="GB40" s="85"/>
      <c r="GC40" s="85"/>
      <c r="GD40" s="85"/>
      <c r="GE40" s="85"/>
      <c r="GF40" s="85"/>
      <c r="GG40" s="85"/>
      <c r="GH40" s="85"/>
      <c r="GI40" s="85"/>
      <c r="GJ40" s="85"/>
      <c r="GK40" s="85"/>
      <c r="GL40" s="85"/>
      <c r="GM40" s="85"/>
      <c r="GN40" s="85"/>
      <c r="GO40" s="85"/>
      <c r="GP40" s="85"/>
      <c r="GQ40" s="85"/>
      <c r="GR40" s="85"/>
      <c r="GS40" s="85"/>
      <c r="GT40" s="85"/>
      <c r="GU40" s="85"/>
      <c r="GV40" s="85"/>
      <c r="GW40" s="85"/>
      <c r="GX40" s="85"/>
      <c r="GY40" s="85"/>
      <c r="GZ40" s="85"/>
      <c r="HA40" s="85"/>
      <c r="HB40" s="85"/>
      <c r="HC40" s="85"/>
      <c r="HD40" s="85"/>
      <c r="HE40" s="85"/>
      <c r="HF40" s="85"/>
      <c r="HG40" s="85"/>
      <c r="HH40" s="85"/>
      <c r="HI40" s="85"/>
      <c r="HJ40" s="85"/>
      <c r="HK40" s="85"/>
      <c r="HL40" s="85"/>
      <c r="HM40" s="85"/>
      <c r="HN40" s="85"/>
      <c r="HO40" s="85"/>
      <c r="HP40" s="85"/>
      <c r="HQ40" s="85"/>
      <c r="HR40" s="85"/>
      <c r="HS40" s="85"/>
      <c r="HT40" s="85"/>
      <c r="HU40" s="85"/>
      <c r="HV40" s="85"/>
      <c r="HW40" s="85"/>
      <c r="HX40" s="85"/>
      <c r="HY40" s="85"/>
      <c r="HZ40" s="85"/>
      <c r="IA40" s="85"/>
      <c r="IB40" s="85"/>
      <c r="IC40" s="85"/>
      <c r="ID40" s="85"/>
      <c r="IE40" s="85"/>
      <c r="IF40" s="85"/>
      <c r="IG40" s="85"/>
      <c r="IH40" s="85"/>
      <c r="II40" s="85"/>
      <c r="IJ40" s="85"/>
      <c r="IK40" s="85"/>
      <c r="IL40" s="85"/>
      <c r="IM40" s="85"/>
      <c r="IN40" s="85"/>
      <c r="IO40" s="85"/>
      <c r="IP40" s="85"/>
      <c r="IQ40" s="85"/>
      <c r="IR40" s="85"/>
      <c r="IS40" s="85"/>
      <c r="IT40" s="85"/>
      <c r="IU40" s="85"/>
      <c r="IV40" s="85"/>
      <c r="IW40" s="85"/>
      <c r="IX40" s="85"/>
      <c r="IY40" s="85"/>
      <c r="IZ40" s="85"/>
      <c r="JA40" s="85"/>
      <c r="JB40" s="85"/>
      <c r="JC40" s="85"/>
      <c r="JD40" s="85"/>
      <c r="JE40" s="85"/>
      <c r="JF40" s="85"/>
      <c r="JG40" s="85"/>
      <c r="JH40" s="85"/>
      <c r="JI40" s="85"/>
      <c r="JJ40" s="85"/>
      <c r="JK40" s="85"/>
      <c r="JL40" s="85"/>
      <c r="JM40" s="85"/>
      <c r="JN40" s="85"/>
      <c r="JO40" s="85"/>
      <c r="JP40" s="85"/>
      <c r="JQ40" s="85"/>
      <c r="JR40" s="85"/>
      <c r="JS40" s="85"/>
      <c r="JT40" s="85"/>
      <c r="JU40" s="85"/>
      <c r="JV40" s="85"/>
      <c r="JW40" s="85"/>
      <c r="JX40" s="85"/>
      <c r="JY40" s="85"/>
      <c r="JZ40" s="85"/>
      <c r="KA40" s="85"/>
      <c r="KB40" s="85"/>
      <c r="KC40" s="85"/>
      <c r="KD40" s="85"/>
      <c r="KE40" s="85"/>
      <c r="KF40" s="85"/>
      <c r="KG40" s="85"/>
      <c r="KH40" s="85"/>
      <c r="KI40" s="85"/>
      <c r="KJ40" s="85"/>
      <c r="KK40" s="85"/>
      <c r="KL40" s="85"/>
      <c r="KM40" s="85"/>
      <c r="KN40" s="85"/>
      <c r="KO40" s="85"/>
      <c r="KP40" s="85"/>
      <c r="KQ40" s="85"/>
      <c r="KR40" s="85"/>
      <c r="KS40" s="85"/>
      <c r="KT40" s="85"/>
      <c r="KU40" s="85"/>
      <c r="KV40" s="85"/>
      <c r="KW40" s="85"/>
      <c r="KX40" s="85"/>
      <c r="KY40" s="85"/>
      <c r="KZ40" s="85"/>
      <c r="LA40" s="85"/>
      <c r="LB40" s="85"/>
      <c r="LC40" s="85"/>
      <c r="LD40" s="85"/>
      <c r="LE40" s="85"/>
      <c r="LF40" s="85"/>
      <c r="LG40" s="85"/>
      <c r="LH40" s="85"/>
      <c r="LI40" s="85"/>
      <c r="LJ40" s="85"/>
      <c r="LK40" s="85"/>
      <c r="LL40" s="85"/>
      <c r="LM40" s="85"/>
      <c r="LN40" s="85"/>
      <c r="LO40" s="85"/>
      <c r="LP40" s="85"/>
      <c r="LQ40" s="85"/>
      <c r="LR40" s="85"/>
      <c r="LS40" s="85"/>
      <c r="LT40" s="85"/>
      <c r="LU40" s="85"/>
      <c r="LV40" s="85"/>
      <c r="LW40" s="85"/>
      <c r="LX40" s="85"/>
      <c r="LY40" s="85"/>
      <c r="LZ40" s="85"/>
      <c r="MA40" s="85"/>
      <c r="MB40" s="85"/>
      <c r="MC40" s="85"/>
      <c r="MD40" s="85"/>
      <c r="ME40" s="85"/>
      <c r="MF40" s="85"/>
      <c r="MG40" s="85"/>
      <c r="MH40" s="85"/>
      <c r="MI40" s="85"/>
      <c r="MJ40" s="85"/>
      <c r="MK40" s="85"/>
      <c r="ML40" s="85"/>
      <c r="MM40" s="85"/>
      <c r="MN40" s="85"/>
      <c r="MO40" s="85"/>
      <c r="MP40" s="85"/>
      <c r="MQ40" s="85"/>
      <c r="MR40" s="85"/>
      <c r="MS40" s="85"/>
      <c r="MT40" s="85"/>
      <c r="MU40" s="85"/>
      <c r="MV40" s="85"/>
      <c r="MW40" s="85"/>
      <c r="MX40" s="85"/>
      <c r="MY40" s="85"/>
      <c r="MZ40" s="85"/>
      <c r="NA40" s="85"/>
      <c r="NB40" s="85"/>
      <c r="NC40" s="85"/>
      <c r="ND40" s="85"/>
      <c r="NE40" s="85"/>
      <c r="NF40" s="85"/>
      <c r="NG40" s="85"/>
      <c r="NH40" s="85"/>
      <c r="NI40" s="85"/>
      <c r="NJ40" s="85"/>
      <c r="NK40" s="85"/>
      <c r="NL40" s="85"/>
      <c r="NM40" s="85"/>
      <c r="NN40" s="85"/>
      <c r="NO40" s="85"/>
      <c r="NP40" s="85"/>
    </row>
    <row r="41" spans="2:380" ht="24.9" customHeight="1" x14ac:dyDescent="0.4">
      <c r="B41" s="42"/>
      <c r="C41" s="147"/>
      <c r="D41" s="153"/>
      <c r="E41" s="169" t="s">
        <v>75</v>
      </c>
      <c r="F41" s="100" t="s">
        <v>79</v>
      </c>
      <c r="G41" s="93">
        <v>44889</v>
      </c>
      <c r="H41" s="93">
        <v>44904</v>
      </c>
      <c r="I41" s="71">
        <f>IF(OR(LEN(표1[[#This Row],[열3]])=0,LEN(표1[[#This Row],[열4]])=0),"",IF($M$3="영업일수",NETWORKDAYS(표1[[#This Row],[열3]],표1[[#This Row],[열4]]),표1[[#This Row],[열4]]-표1[[#This Row],[열3]]+1))</f>
        <v>12</v>
      </c>
      <c r="J41" s="95">
        <f ca="1">IF(OR(LEN(표1[[#This Row],[열3]])=0,LEN(표1[[#This Row],[열4]])=0,표1[[#This Row],[열4]]&lt;TODAY()),0,IF($M$3="영업일수",NETWORKDAYS(TODAY(),표1[[#This Row],[열4]]),표1[[#This Row],[열4]]-TODAY()+1))</f>
        <v>11</v>
      </c>
      <c r="K41" s="96" t="s">
        <v>5</v>
      </c>
      <c r="L41" s="97"/>
      <c r="M41" s="98">
        <f ca="1">IFERROR(IF((표1[[#This Row],[열5]]-표1[[#This Row],[열379]])/표1[[#This Row],[열5]]&lt;0,0,(표1[[#This Row],[열5]]-표1[[#This Row],[열379]])/표1[[#This Row],[열5]]),0)</f>
        <v>8.3333333333333329E-2</v>
      </c>
      <c r="N41" s="112"/>
      <c r="O41" s="99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  <c r="CX41" s="85"/>
      <c r="CY41" s="85"/>
      <c r="CZ41" s="85"/>
      <c r="DA41" s="85"/>
      <c r="DB41" s="85"/>
      <c r="DC41" s="85"/>
      <c r="DD41" s="85"/>
      <c r="DE41" s="85"/>
      <c r="DF41" s="85"/>
      <c r="DG41" s="85"/>
      <c r="DH41" s="85"/>
      <c r="DI41" s="85"/>
      <c r="DJ41" s="85"/>
      <c r="DK41" s="85"/>
      <c r="DL41" s="85"/>
      <c r="DM41" s="85"/>
      <c r="DN41" s="85"/>
      <c r="DO41" s="85"/>
      <c r="DP41" s="85"/>
      <c r="DQ41" s="85"/>
      <c r="DR41" s="85"/>
      <c r="DS41" s="85"/>
      <c r="DT41" s="85"/>
      <c r="DU41" s="85"/>
      <c r="DV41" s="85"/>
      <c r="DW41" s="85"/>
      <c r="DX41" s="85"/>
      <c r="DY41" s="85"/>
      <c r="DZ41" s="85"/>
      <c r="EA41" s="85"/>
      <c r="EB41" s="85"/>
      <c r="EC41" s="85"/>
      <c r="ED41" s="85"/>
      <c r="EE41" s="85"/>
      <c r="EF41" s="85"/>
      <c r="EG41" s="85"/>
      <c r="EH41" s="85"/>
      <c r="EI41" s="85"/>
      <c r="EJ41" s="85"/>
      <c r="EK41" s="85"/>
      <c r="EL41" s="85"/>
      <c r="EM41" s="85"/>
      <c r="EN41" s="85"/>
      <c r="EO41" s="85"/>
      <c r="EP41" s="85"/>
      <c r="EQ41" s="85"/>
      <c r="ER41" s="85"/>
      <c r="ES41" s="85"/>
      <c r="ET41" s="85"/>
      <c r="EU41" s="85"/>
      <c r="EV41" s="85"/>
      <c r="EW41" s="85"/>
      <c r="EX41" s="85"/>
      <c r="EY41" s="85"/>
      <c r="EZ41" s="85"/>
      <c r="FA41" s="85"/>
      <c r="FB41" s="85"/>
      <c r="FC41" s="85"/>
      <c r="FD41" s="85"/>
      <c r="FE41" s="85"/>
      <c r="FF41" s="85"/>
      <c r="FG41" s="85"/>
      <c r="FH41" s="85"/>
      <c r="FI41" s="85"/>
      <c r="FJ41" s="85"/>
      <c r="FK41" s="85"/>
      <c r="FL41" s="85"/>
      <c r="FM41" s="85"/>
      <c r="FN41" s="85"/>
      <c r="FO41" s="85"/>
      <c r="FP41" s="85"/>
      <c r="FQ41" s="85"/>
      <c r="FR41" s="85"/>
      <c r="FS41" s="85"/>
      <c r="FT41" s="85"/>
      <c r="FU41" s="85"/>
      <c r="FV41" s="85"/>
      <c r="FW41" s="85"/>
      <c r="FX41" s="85"/>
      <c r="FY41" s="85"/>
      <c r="FZ41" s="85"/>
      <c r="GA41" s="85"/>
      <c r="GB41" s="85"/>
      <c r="GC41" s="85"/>
      <c r="GD41" s="85"/>
      <c r="GE41" s="85"/>
      <c r="GF41" s="85"/>
      <c r="GG41" s="85"/>
      <c r="GH41" s="85"/>
      <c r="GI41" s="85"/>
      <c r="GJ41" s="85"/>
      <c r="GK41" s="85"/>
      <c r="GL41" s="85"/>
      <c r="GM41" s="85"/>
      <c r="GN41" s="85"/>
      <c r="GO41" s="85"/>
      <c r="GP41" s="85"/>
      <c r="GQ41" s="85"/>
      <c r="GR41" s="85"/>
      <c r="GS41" s="85"/>
      <c r="GT41" s="85"/>
      <c r="GU41" s="85"/>
      <c r="GV41" s="85"/>
      <c r="GW41" s="85"/>
      <c r="GX41" s="85"/>
      <c r="GY41" s="85"/>
      <c r="GZ41" s="85"/>
      <c r="HA41" s="85"/>
      <c r="HB41" s="85"/>
      <c r="HC41" s="85"/>
      <c r="HD41" s="85"/>
      <c r="HE41" s="85"/>
      <c r="HF41" s="85"/>
      <c r="HG41" s="85"/>
      <c r="HH41" s="85"/>
      <c r="HI41" s="85"/>
      <c r="HJ41" s="85"/>
      <c r="HK41" s="85"/>
      <c r="HL41" s="85"/>
      <c r="HM41" s="85"/>
      <c r="HN41" s="85"/>
      <c r="HO41" s="85"/>
      <c r="HP41" s="85"/>
      <c r="HQ41" s="85"/>
      <c r="HR41" s="85"/>
      <c r="HS41" s="85"/>
      <c r="HT41" s="85"/>
      <c r="HU41" s="85"/>
      <c r="HV41" s="85"/>
      <c r="HW41" s="85"/>
      <c r="HX41" s="85"/>
      <c r="HY41" s="85"/>
      <c r="HZ41" s="85"/>
      <c r="IA41" s="85"/>
      <c r="IB41" s="85"/>
      <c r="IC41" s="85"/>
      <c r="ID41" s="85"/>
      <c r="IE41" s="85"/>
      <c r="IF41" s="85"/>
      <c r="IG41" s="85"/>
      <c r="IH41" s="85"/>
      <c r="II41" s="85"/>
      <c r="IJ41" s="85"/>
      <c r="IK41" s="85"/>
      <c r="IL41" s="85"/>
      <c r="IM41" s="85"/>
      <c r="IN41" s="85"/>
      <c r="IO41" s="85"/>
      <c r="IP41" s="85"/>
      <c r="IQ41" s="85"/>
      <c r="IR41" s="85"/>
      <c r="IS41" s="85"/>
      <c r="IT41" s="85"/>
      <c r="IU41" s="85"/>
      <c r="IV41" s="85"/>
      <c r="IW41" s="85"/>
      <c r="IX41" s="85"/>
      <c r="IY41" s="85"/>
      <c r="IZ41" s="85"/>
      <c r="JA41" s="85"/>
      <c r="JB41" s="85"/>
      <c r="JC41" s="85"/>
      <c r="JD41" s="85"/>
      <c r="JE41" s="85"/>
      <c r="JF41" s="85"/>
      <c r="JG41" s="85"/>
      <c r="JH41" s="85"/>
      <c r="JI41" s="85"/>
      <c r="JJ41" s="85"/>
      <c r="JK41" s="85"/>
      <c r="JL41" s="85"/>
      <c r="JM41" s="85"/>
      <c r="JN41" s="85"/>
      <c r="JO41" s="85"/>
      <c r="JP41" s="85"/>
      <c r="JQ41" s="85"/>
      <c r="JR41" s="85"/>
      <c r="JS41" s="85"/>
      <c r="JT41" s="85"/>
      <c r="JU41" s="85"/>
      <c r="JV41" s="85"/>
      <c r="JW41" s="85"/>
      <c r="JX41" s="85"/>
      <c r="JY41" s="85"/>
      <c r="JZ41" s="85"/>
      <c r="KA41" s="85"/>
      <c r="KB41" s="85"/>
      <c r="KC41" s="85"/>
      <c r="KD41" s="85"/>
      <c r="KE41" s="85"/>
      <c r="KF41" s="85"/>
      <c r="KG41" s="85"/>
      <c r="KH41" s="85"/>
      <c r="KI41" s="85"/>
      <c r="KJ41" s="85"/>
      <c r="KK41" s="85"/>
      <c r="KL41" s="85"/>
      <c r="KM41" s="85"/>
      <c r="KN41" s="85"/>
      <c r="KO41" s="85"/>
      <c r="KP41" s="85"/>
      <c r="KQ41" s="85"/>
      <c r="KR41" s="85"/>
      <c r="KS41" s="85"/>
      <c r="KT41" s="85"/>
      <c r="KU41" s="85"/>
      <c r="KV41" s="85"/>
      <c r="KW41" s="85"/>
      <c r="KX41" s="85"/>
      <c r="KY41" s="85"/>
      <c r="KZ41" s="85"/>
      <c r="LA41" s="85"/>
      <c r="LB41" s="85"/>
      <c r="LC41" s="85"/>
      <c r="LD41" s="85"/>
      <c r="LE41" s="85"/>
      <c r="LF41" s="85"/>
      <c r="LG41" s="85"/>
      <c r="LH41" s="85"/>
      <c r="LI41" s="85"/>
      <c r="LJ41" s="85"/>
      <c r="LK41" s="85"/>
      <c r="LL41" s="85"/>
      <c r="LM41" s="85"/>
      <c r="LN41" s="85"/>
      <c r="LO41" s="85"/>
      <c r="LP41" s="85"/>
      <c r="LQ41" s="85"/>
      <c r="LR41" s="85"/>
      <c r="LS41" s="85"/>
      <c r="LT41" s="85"/>
      <c r="LU41" s="85"/>
      <c r="LV41" s="85"/>
      <c r="LW41" s="85"/>
      <c r="LX41" s="85"/>
      <c r="LY41" s="85"/>
      <c r="LZ41" s="85"/>
      <c r="MA41" s="85"/>
      <c r="MB41" s="85"/>
      <c r="MC41" s="85"/>
      <c r="MD41" s="85"/>
      <c r="ME41" s="85"/>
      <c r="MF41" s="85"/>
      <c r="MG41" s="85"/>
      <c r="MH41" s="85"/>
      <c r="MI41" s="85"/>
      <c r="MJ41" s="85"/>
      <c r="MK41" s="85"/>
      <c r="ML41" s="85"/>
      <c r="MM41" s="85"/>
      <c r="MN41" s="85"/>
      <c r="MO41" s="85"/>
      <c r="MP41" s="85"/>
      <c r="MQ41" s="85"/>
      <c r="MR41" s="85"/>
      <c r="MS41" s="85"/>
      <c r="MT41" s="85"/>
      <c r="MU41" s="85"/>
      <c r="MV41" s="85"/>
      <c r="MW41" s="85"/>
      <c r="MX41" s="85"/>
      <c r="MY41" s="85"/>
      <c r="MZ41" s="85"/>
      <c r="NA41" s="85"/>
      <c r="NB41" s="85"/>
      <c r="NC41" s="85"/>
      <c r="ND41" s="85"/>
      <c r="NE41" s="85"/>
      <c r="NF41" s="85"/>
      <c r="NG41" s="85"/>
      <c r="NH41" s="85"/>
      <c r="NI41" s="85"/>
      <c r="NJ41" s="85"/>
      <c r="NK41" s="85"/>
      <c r="NL41" s="85"/>
      <c r="NM41" s="85"/>
      <c r="NN41" s="85"/>
      <c r="NO41" s="85"/>
      <c r="NP41" s="85"/>
    </row>
    <row r="42" spans="2:380" ht="24.9" customHeight="1" x14ac:dyDescent="0.4">
      <c r="B42" s="42"/>
      <c r="C42" s="147"/>
      <c r="D42" s="153"/>
      <c r="E42" s="169" t="s">
        <v>76</v>
      </c>
      <c r="F42" s="100" t="s">
        <v>79</v>
      </c>
      <c r="G42" s="93">
        <v>44898</v>
      </c>
      <c r="H42" s="93">
        <v>44904</v>
      </c>
      <c r="I42" s="71">
        <f>IF(OR(LEN(표1[[#This Row],[열3]])=0,LEN(표1[[#This Row],[열4]])=0),"",IF($M$3="영업일수",NETWORKDAYS(표1[[#This Row],[열3]],표1[[#This Row],[열4]]),표1[[#This Row],[열4]]-표1[[#This Row],[열3]]+1))</f>
        <v>5</v>
      </c>
      <c r="J42" s="95">
        <f ca="1">IF(OR(LEN(표1[[#This Row],[열3]])=0,LEN(표1[[#This Row],[열4]])=0,표1[[#This Row],[열4]]&lt;TODAY()),0,IF($M$3="영업일수",NETWORKDAYS(TODAY(),표1[[#This Row],[열4]]),표1[[#This Row],[열4]]-TODAY()+1))</f>
        <v>11</v>
      </c>
      <c r="K42" s="96" t="s">
        <v>6</v>
      </c>
      <c r="L42" s="97"/>
      <c r="M42" s="98">
        <f ca="1">IFERROR(IF((표1[[#This Row],[열5]]-표1[[#This Row],[열379]])/표1[[#This Row],[열5]]&lt;0,0,(표1[[#This Row],[열5]]-표1[[#This Row],[열379]])/표1[[#This Row],[열5]]),0)</f>
        <v>0</v>
      </c>
      <c r="N42" s="112"/>
      <c r="O42" s="99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  <c r="FY42" s="85"/>
      <c r="FZ42" s="85"/>
      <c r="GA42" s="85"/>
      <c r="GB42" s="85"/>
      <c r="GC42" s="85"/>
      <c r="GD42" s="85"/>
      <c r="GE42" s="85"/>
      <c r="GF42" s="85"/>
      <c r="GG42" s="85"/>
      <c r="GH42" s="85"/>
      <c r="GI42" s="85"/>
      <c r="GJ42" s="85"/>
      <c r="GK42" s="85"/>
      <c r="GL42" s="85"/>
      <c r="GM42" s="85"/>
      <c r="GN42" s="85"/>
      <c r="GO42" s="85"/>
      <c r="GP42" s="85"/>
      <c r="GQ42" s="85"/>
      <c r="GR42" s="85"/>
      <c r="GS42" s="85"/>
      <c r="GT42" s="85"/>
      <c r="GU42" s="85"/>
      <c r="GV42" s="85"/>
      <c r="GW42" s="85"/>
      <c r="GX42" s="85"/>
      <c r="GY42" s="85"/>
      <c r="GZ42" s="85"/>
      <c r="HA42" s="85"/>
      <c r="HB42" s="85"/>
      <c r="HC42" s="85"/>
      <c r="HD42" s="85"/>
      <c r="HE42" s="85"/>
      <c r="HF42" s="85"/>
      <c r="HG42" s="85"/>
      <c r="HH42" s="85"/>
      <c r="HI42" s="85"/>
      <c r="HJ42" s="85"/>
      <c r="HK42" s="85"/>
      <c r="HL42" s="85"/>
      <c r="HM42" s="85"/>
      <c r="HN42" s="85"/>
      <c r="HO42" s="85"/>
      <c r="HP42" s="85"/>
      <c r="HQ42" s="85"/>
      <c r="HR42" s="85"/>
      <c r="HS42" s="85"/>
      <c r="HT42" s="85"/>
      <c r="HU42" s="85"/>
      <c r="HV42" s="85"/>
      <c r="HW42" s="85"/>
      <c r="HX42" s="85"/>
      <c r="HY42" s="85"/>
      <c r="HZ42" s="85"/>
      <c r="IA42" s="85"/>
      <c r="IB42" s="85"/>
      <c r="IC42" s="85"/>
      <c r="ID42" s="85"/>
      <c r="IE42" s="85"/>
      <c r="IF42" s="85"/>
      <c r="IG42" s="85"/>
      <c r="IH42" s="85"/>
      <c r="II42" s="85"/>
      <c r="IJ42" s="85"/>
      <c r="IK42" s="85"/>
      <c r="IL42" s="85"/>
      <c r="IM42" s="85"/>
      <c r="IN42" s="85"/>
      <c r="IO42" s="85"/>
      <c r="IP42" s="85"/>
      <c r="IQ42" s="85"/>
      <c r="IR42" s="85"/>
      <c r="IS42" s="85"/>
      <c r="IT42" s="85"/>
      <c r="IU42" s="85"/>
      <c r="IV42" s="85"/>
      <c r="IW42" s="85"/>
      <c r="IX42" s="85"/>
      <c r="IY42" s="85"/>
      <c r="IZ42" s="85"/>
      <c r="JA42" s="85"/>
      <c r="JB42" s="85"/>
      <c r="JC42" s="85"/>
      <c r="JD42" s="85"/>
      <c r="JE42" s="85"/>
      <c r="JF42" s="85"/>
      <c r="JG42" s="85"/>
      <c r="JH42" s="85"/>
      <c r="JI42" s="85"/>
      <c r="JJ42" s="85"/>
      <c r="JK42" s="85"/>
      <c r="JL42" s="85"/>
      <c r="JM42" s="85"/>
      <c r="JN42" s="85"/>
      <c r="JO42" s="85"/>
      <c r="JP42" s="85"/>
      <c r="JQ42" s="85"/>
      <c r="JR42" s="85"/>
      <c r="JS42" s="85"/>
      <c r="JT42" s="85"/>
      <c r="JU42" s="85"/>
      <c r="JV42" s="85"/>
      <c r="JW42" s="85"/>
      <c r="JX42" s="85"/>
      <c r="JY42" s="85"/>
      <c r="JZ42" s="85"/>
      <c r="KA42" s="85"/>
      <c r="KB42" s="85"/>
      <c r="KC42" s="85"/>
      <c r="KD42" s="85"/>
      <c r="KE42" s="85"/>
      <c r="KF42" s="85"/>
      <c r="KG42" s="85"/>
      <c r="KH42" s="85"/>
      <c r="KI42" s="85"/>
      <c r="KJ42" s="85"/>
      <c r="KK42" s="85"/>
      <c r="KL42" s="85"/>
      <c r="KM42" s="85"/>
      <c r="KN42" s="85"/>
      <c r="KO42" s="85"/>
      <c r="KP42" s="85"/>
      <c r="KQ42" s="85"/>
      <c r="KR42" s="85"/>
      <c r="KS42" s="85"/>
      <c r="KT42" s="85"/>
      <c r="KU42" s="85"/>
      <c r="KV42" s="85"/>
      <c r="KW42" s="85"/>
      <c r="KX42" s="85"/>
      <c r="KY42" s="85"/>
      <c r="KZ42" s="85"/>
      <c r="LA42" s="85"/>
      <c r="LB42" s="85"/>
      <c r="LC42" s="85"/>
      <c r="LD42" s="85"/>
      <c r="LE42" s="85"/>
      <c r="LF42" s="85"/>
      <c r="LG42" s="85"/>
      <c r="LH42" s="85"/>
      <c r="LI42" s="85"/>
      <c r="LJ42" s="85"/>
      <c r="LK42" s="85"/>
      <c r="LL42" s="85"/>
      <c r="LM42" s="85"/>
      <c r="LN42" s="85"/>
      <c r="LO42" s="85"/>
      <c r="LP42" s="85"/>
      <c r="LQ42" s="85"/>
      <c r="LR42" s="85"/>
      <c r="LS42" s="85"/>
      <c r="LT42" s="85"/>
      <c r="LU42" s="85"/>
      <c r="LV42" s="85"/>
      <c r="LW42" s="85"/>
      <c r="LX42" s="85"/>
      <c r="LY42" s="85"/>
      <c r="LZ42" s="85"/>
      <c r="MA42" s="85"/>
      <c r="MB42" s="85"/>
      <c r="MC42" s="85"/>
      <c r="MD42" s="85"/>
      <c r="ME42" s="85"/>
      <c r="MF42" s="85"/>
      <c r="MG42" s="85"/>
      <c r="MH42" s="85"/>
      <c r="MI42" s="85"/>
      <c r="MJ42" s="85"/>
      <c r="MK42" s="85"/>
      <c r="ML42" s="85"/>
      <c r="MM42" s="85"/>
      <c r="MN42" s="85"/>
      <c r="MO42" s="85"/>
      <c r="MP42" s="85"/>
      <c r="MQ42" s="85"/>
      <c r="MR42" s="85"/>
      <c r="MS42" s="85"/>
      <c r="MT42" s="85"/>
      <c r="MU42" s="85"/>
      <c r="MV42" s="85"/>
      <c r="MW42" s="85"/>
      <c r="MX42" s="85"/>
      <c r="MY42" s="85"/>
      <c r="MZ42" s="85"/>
      <c r="NA42" s="85"/>
      <c r="NB42" s="85"/>
      <c r="NC42" s="85"/>
      <c r="ND42" s="85"/>
      <c r="NE42" s="85"/>
      <c r="NF42" s="85"/>
      <c r="NG42" s="85"/>
      <c r="NH42" s="85"/>
      <c r="NI42" s="85"/>
      <c r="NJ42" s="85"/>
      <c r="NK42" s="85"/>
      <c r="NL42" s="85"/>
      <c r="NM42" s="85"/>
      <c r="NN42" s="85"/>
      <c r="NO42" s="85"/>
      <c r="NP42" s="85"/>
    </row>
    <row r="43" spans="2:380" ht="24.9" customHeight="1" x14ac:dyDescent="0.4">
      <c r="B43" s="42"/>
      <c r="C43" s="147"/>
      <c r="D43" s="153"/>
      <c r="E43" s="169" t="s">
        <v>77</v>
      </c>
      <c r="F43" s="100" t="s">
        <v>79</v>
      </c>
      <c r="G43" s="93"/>
      <c r="H43" s="93"/>
      <c r="I43" s="71" t="str">
        <f>IF(OR(LEN(표1[[#This Row],[열3]])=0,LEN(표1[[#This Row],[열4]])=0),"",IF($M$3="영업일수",NETWORKDAYS(표1[[#This Row],[열3]],표1[[#This Row],[열4]]),표1[[#This Row],[열4]]-표1[[#This Row],[열3]]+1))</f>
        <v/>
      </c>
      <c r="J43" s="95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43" s="96" t="s">
        <v>6</v>
      </c>
      <c r="L43" s="97"/>
      <c r="M43" s="98">
        <f ca="1">IFERROR(IF((표1[[#This Row],[열5]]-표1[[#This Row],[열379]])/표1[[#This Row],[열5]]&lt;0,0,(표1[[#This Row],[열5]]-표1[[#This Row],[열379]])/표1[[#This Row],[열5]]),0)</f>
        <v>0</v>
      </c>
      <c r="N43" s="112"/>
      <c r="O43" s="99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/>
      <c r="DC43" s="85"/>
      <c r="DD43" s="85"/>
      <c r="DE43" s="85"/>
      <c r="DF43" s="85"/>
      <c r="DG43" s="85"/>
      <c r="DH43" s="85"/>
      <c r="DI43" s="85"/>
      <c r="DJ43" s="85"/>
      <c r="DK43" s="85"/>
      <c r="DL43" s="85"/>
      <c r="DM43" s="85"/>
      <c r="DN43" s="85"/>
      <c r="DO43" s="85"/>
      <c r="DP43" s="85"/>
      <c r="DQ43" s="85"/>
      <c r="DR43" s="85"/>
      <c r="DS43" s="85"/>
      <c r="DT43" s="85"/>
      <c r="DU43" s="85"/>
      <c r="DV43" s="85"/>
      <c r="DW43" s="85"/>
      <c r="DX43" s="85"/>
      <c r="DY43" s="85"/>
      <c r="DZ43" s="85"/>
      <c r="EA43" s="85"/>
      <c r="EB43" s="85"/>
      <c r="EC43" s="85"/>
      <c r="ED43" s="85"/>
      <c r="EE43" s="85"/>
      <c r="EF43" s="85"/>
      <c r="EG43" s="85"/>
      <c r="EH43" s="85"/>
      <c r="EI43" s="85"/>
      <c r="EJ43" s="85"/>
      <c r="EK43" s="85"/>
      <c r="EL43" s="85"/>
      <c r="EM43" s="85"/>
      <c r="EN43" s="85"/>
      <c r="EO43" s="85"/>
      <c r="EP43" s="85"/>
      <c r="EQ43" s="85"/>
      <c r="ER43" s="85"/>
      <c r="ES43" s="85"/>
      <c r="ET43" s="85"/>
      <c r="EU43" s="85"/>
      <c r="EV43" s="85"/>
      <c r="EW43" s="85"/>
      <c r="EX43" s="85"/>
      <c r="EY43" s="85"/>
      <c r="EZ43" s="85"/>
      <c r="FA43" s="85"/>
      <c r="FB43" s="85"/>
      <c r="FC43" s="85"/>
      <c r="FD43" s="85"/>
      <c r="FE43" s="85"/>
      <c r="FF43" s="85"/>
      <c r="FG43" s="85"/>
      <c r="FH43" s="85"/>
      <c r="FI43" s="85"/>
      <c r="FJ43" s="85"/>
      <c r="FK43" s="85"/>
      <c r="FL43" s="85"/>
      <c r="FM43" s="85"/>
      <c r="FN43" s="85"/>
      <c r="FO43" s="85"/>
      <c r="FP43" s="85"/>
      <c r="FQ43" s="85"/>
      <c r="FR43" s="85"/>
      <c r="FS43" s="85"/>
      <c r="FT43" s="85"/>
      <c r="FU43" s="85"/>
      <c r="FV43" s="85"/>
      <c r="FW43" s="85"/>
      <c r="FX43" s="85"/>
      <c r="FY43" s="85"/>
      <c r="FZ43" s="85"/>
      <c r="GA43" s="85"/>
      <c r="GB43" s="85"/>
      <c r="GC43" s="85"/>
      <c r="GD43" s="85"/>
      <c r="GE43" s="85"/>
      <c r="GF43" s="85"/>
      <c r="GG43" s="85"/>
      <c r="GH43" s="85"/>
      <c r="GI43" s="85"/>
      <c r="GJ43" s="85"/>
      <c r="GK43" s="85"/>
      <c r="GL43" s="85"/>
      <c r="GM43" s="85"/>
      <c r="GN43" s="85"/>
      <c r="GO43" s="85"/>
      <c r="GP43" s="85"/>
      <c r="GQ43" s="85"/>
      <c r="GR43" s="85"/>
      <c r="GS43" s="85"/>
      <c r="GT43" s="85"/>
      <c r="GU43" s="85"/>
      <c r="GV43" s="85"/>
      <c r="GW43" s="85"/>
      <c r="GX43" s="85"/>
      <c r="GY43" s="85"/>
      <c r="GZ43" s="85"/>
      <c r="HA43" s="85"/>
      <c r="HB43" s="85"/>
      <c r="HC43" s="85"/>
      <c r="HD43" s="85"/>
      <c r="HE43" s="85"/>
      <c r="HF43" s="85"/>
      <c r="HG43" s="85"/>
      <c r="HH43" s="85"/>
      <c r="HI43" s="85"/>
      <c r="HJ43" s="85"/>
      <c r="HK43" s="85"/>
      <c r="HL43" s="85"/>
      <c r="HM43" s="85"/>
      <c r="HN43" s="85"/>
      <c r="HO43" s="85"/>
      <c r="HP43" s="85"/>
      <c r="HQ43" s="85"/>
      <c r="HR43" s="85"/>
      <c r="HS43" s="85"/>
      <c r="HT43" s="85"/>
      <c r="HU43" s="85"/>
      <c r="HV43" s="85"/>
      <c r="HW43" s="85"/>
      <c r="HX43" s="85"/>
      <c r="HY43" s="85"/>
      <c r="HZ43" s="85"/>
      <c r="IA43" s="85"/>
      <c r="IB43" s="85"/>
      <c r="IC43" s="85"/>
      <c r="ID43" s="85"/>
      <c r="IE43" s="85"/>
      <c r="IF43" s="85"/>
      <c r="IG43" s="85"/>
      <c r="IH43" s="85"/>
      <c r="II43" s="85"/>
      <c r="IJ43" s="85"/>
      <c r="IK43" s="85"/>
      <c r="IL43" s="85"/>
      <c r="IM43" s="85"/>
      <c r="IN43" s="85"/>
      <c r="IO43" s="85"/>
      <c r="IP43" s="85"/>
      <c r="IQ43" s="85"/>
      <c r="IR43" s="85"/>
      <c r="IS43" s="85"/>
      <c r="IT43" s="85"/>
      <c r="IU43" s="85"/>
      <c r="IV43" s="85"/>
      <c r="IW43" s="85"/>
      <c r="IX43" s="85"/>
      <c r="IY43" s="85"/>
      <c r="IZ43" s="85"/>
      <c r="JA43" s="85"/>
      <c r="JB43" s="85"/>
      <c r="JC43" s="85"/>
      <c r="JD43" s="85"/>
      <c r="JE43" s="85"/>
      <c r="JF43" s="85"/>
      <c r="JG43" s="85"/>
      <c r="JH43" s="85"/>
      <c r="JI43" s="85"/>
      <c r="JJ43" s="85"/>
      <c r="JK43" s="85"/>
      <c r="JL43" s="85"/>
      <c r="JM43" s="85"/>
      <c r="JN43" s="85"/>
      <c r="JO43" s="85"/>
      <c r="JP43" s="85"/>
      <c r="JQ43" s="85"/>
      <c r="JR43" s="85"/>
      <c r="JS43" s="85"/>
      <c r="JT43" s="85"/>
      <c r="JU43" s="85"/>
      <c r="JV43" s="85"/>
      <c r="JW43" s="85"/>
      <c r="JX43" s="85"/>
      <c r="JY43" s="85"/>
      <c r="JZ43" s="85"/>
      <c r="KA43" s="85"/>
      <c r="KB43" s="85"/>
      <c r="KC43" s="85"/>
      <c r="KD43" s="85"/>
      <c r="KE43" s="85"/>
      <c r="KF43" s="85"/>
      <c r="KG43" s="85"/>
      <c r="KH43" s="85"/>
      <c r="KI43" s="85"/>
      <c r="KJ43" s="85"/>
      <c r="KK43" s="85"/>
      <c r="KL43" s="85"/>
      <c r="KM43" s="85"/>
      <c r="KN43" s="85"/>
      <c r="KO43" s="85"/>
      <c r="KP43" s="85"/>
      <c r="KQ43" s="85"/>
      <c r="KR43" s="85"/>
      <c r="KS43" s="85"/>
      <c r="KT43" s="85"/>
      <c r="KU43" s="85"/>
      <c r="KV43" s="85"/>
      <c r="KW43" s="85"/>
      <c r="KX43" s="85"/>
      <c r="KY43" s="85"/>
      <c r="KZ43" s="85"/>
      <c r="LA43" s="85"/>
      <c r="LB43" s="85"/>
      <c r="LC43" s="85"/>
      <c r="LD43" s="85"/>
      <c r="LE43" s="85"/>
      <c r="LF43" s="85"/>
      <c r="LG43" s="85"/>
      <c r="LH43" s="85"/>
      <c r="LI43" s="85"/>
      <c r="LJ43" s="85"/>
      <c r="LK43" s="85"/>
      <c r="LL43" s="85"/>
      <c r="LM43" s="85"/>
      <c r="LN43" s="85"/>
      <c r="LO43" s="85"/>
      <c r="LP43" s="85"/>
      <c r="LQ43" s="85"/>
      <c r="LR43" s="85"/>
      <c r="LS43" s="85"/>
      <c r="LT43" s="85"/>
      <c r="LU43" s="85"/>
      <c r="LV43" s="85"/>
      <c r="LW43" s="85"/>
      <c r="LX43" s="85"/>
      <c r="LY43" s="85"/>
      <c r="LZ43" s="85"/>
      <c r="MA43" s="85"/>
      <c r="MB43" s="85"/>
      <c r="MC43" s="85"/>
      <c r="MD43" s="85"/>
      <c r="ME43" s="85"/>
      <c r="MF43" s="85"/>
      <c r="MG43" s="85"/>
      <c r="MH43" s="85"/>
      <c r="MI43" s="85"/>
      <c r="MJ43" s="85"/>
      <c r="MK43" s="85"/>
      <c r="ML43" s="85"/>
      <c r="MM43" s="85"/>
      <c r="MN43" s="85"/>
      <c r="MO43" s="85"/>
      <c r="MP43" s="85"/>
      <c r="MQ43" s="85"/>
      <c r="MR43" s="85"/>
      <c r="MS43" s="85"/>
      <c r="MT43" s="85"/>
      <c r="MU43" s="85"/>
      <c r="MV43" s="85"/>
      <c r="MW43" s="85"/>
      <c r="MX43" s="85"/>
      <c r="MY43" s="85"/>
      <c r="MZ43" s="85"/>
      <c r="NA43" s="85"/>
      <c r="NB43" s="85"/>
      <c r="NC43" s="85"/>
      <c r="ND43" s="85"/>
      <c r="NE43" s="85"/>
      <c r="NF43" s="85"/>
      <c r="NG43" s="85"/>
      <c r="NH43" s="85"/>
      <c r="NI43" s="85"/>
      <c r="NJ43" s="85"/>
      <c r="NK43" s="85"/>
      <c r="NL43" s="85"/>
      <c r="NM43" s="85"/>
      <c r="NN43" s="85"/>
      <c r="NO43" s="85"/>
      <c r="NP43" s="85"/>
    </row>
    <row r="44" spans="2:380" ht="24.9" customHeight="1" x14ac:dyDescent="0.4">
      <c r="B44" s="43"/>
      <c r="C44" s="148"/>
      <c r="D44" s="152"/>
      <c r="E44" s="169" t="s">
        <v>78</v>
      </c>
      <c r="F44" s="100" t="s">
        <v>79</v>
      </c>
      <c r="G44" s="28">
        <v>44898</v>
      </c>
      <c r="H44" s="28">
        <v>44904</v>
      </c>
      <c r="I44" s="77">
        <f>IF(OR(LEN(표1[[#This Row],[열3]])=0,LEN(표1[[#This Row],[열4]])=0),"",IF($M$3="영업일수",NETWORKDAYS(표1[[#This Row],[열3]],표1[[#This Row],[열4]]),표1[[#This Row],[열4]]-표1[[#This Row],[열3]]+1))</f>
        <v>5</v>
      </c>
      <c r="J44" s="63">
        <f ca="1">IF(OR(LEN(표1[[#This Row],[열3]])=0,LEN(표1[[#This Row],[열4]])=0,표1[[#This Row],[열4]]&lt;TODAY()),0,IF($M$3="영업일수",NETWORKDAYS(TODAY(),표1[[#This Row],[열4]]),표1[[#This Row],[열4]]-TODAY()+1))</f>
        <v>11</v>
      </c>
      <c r="K44" s="59" t="s">
        <v>6</v>
      </c>
      <c r="L44" s="60"/>
      <c r="M44" s="64">
        <f ca="1">IFERROR(IF((표1[[#This Row],[열5]]-표1[[#This Row],[열379]])/표1[[#This Row],[열5]]&lt;0,0,(표1[[#This Row],[열5]]-표1[[#This Row],[열379]])/표1[[#This Row],[열5]]),0)</f>
        <v>0</v>
      </c>
      <c r="N44" s="113"/>
      <c r="O44" s="99"/>
      <c r="P44" s="85"/>
      <c r="Q44" s="85"/>
      <c r="R44" s="85"/>
      <c r="S44" s="85"/>
      <c r="T44" s="85"/>
      <c r="U44" s="85"/>
      <c r="V44" s="85"/>
      <c r="W44" s="85"/>
      <c r="X44" s="85"/>
      <c r="Y44" s="85" t="s">
        <v>67</v>
      </c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/>
      <c r="DM44" s="85"/>
      <c r="DN44" s="85"/>
      <c r="DO44" s="85"/>
      <c r="DP44" s="85"/>
      <c r="DQ44" s="85"/>
      <c r="DR44" s="85"/>
      <c r="DS44" s="85"/>
      <c r="DT44" s="85"/>
      <c r="DU44" s="85"/>
      <c r="DV44" s="85"/>
      <c r="DW44" s="85"/>
      <c r="DX44" s="85"/>
      <c r="DY44" s="85"/>
      <c r="DZ44" s="85"/>
      <c r="EA44" s="85"/>
      <c r="EB44" s="85"/>
      <c r="EC44" s="85"/>
      <c r="ED44" s="85"/>
      <c r="EE44" s="85"/>
      <c r="EF44" s="85"/>
      <c r="EG44" s="85"/>
      <c r="EH44" s="85"/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  <c r="ET44" s="85"/>
      <c r="EU44" s="85"/>
      <c r="EV44" s="85"/>
      <c r="EW44" s="85"/>
      <c r="EX44" s="85"/>
      <c r="EY44" s="85"/>
      <c r="EZ44" s="85"/>
      <c r="FA44" s="85"/>
      <c r="FB44" s="85"/>
      <c r="FC44" s="85"/>
      <c r="FD44" s="85"/>
      <c r="FE44" s="85"/>
      <c r="FF44" s="85"/>
      <c r="FG44" s="85"/>
      <c r="FH44" s="85"/>
      <c r="FI44" s="85"/>
      <c r="FJ44" s="85"/>
      <c r="FK44" s="85"/>
      <c r="FL44" s="85"/>
      <c r="FM44" s="85"/>
      <c r="FN44" s="85"/>
      <c r="FO44" s="85"/>
      <c r="FP44" s="85"/>
      <c r="FQ44" s="85"/>
      <c r="FR44" s="85"/>
      <c r="FS44" s="85"/>
      <c r="FT44" s="85"/>
      <c r="FU44" s="85"/>
      <c r="FV44" s="85"/>
      <c r="FW44" s="85"/>
      <c r="FX44" s="85"/>
      <c r="FY44" s="85"/>
      <c r="FZ44" s="85"/>
      <c r="GA44" s="85"/>
      <c r="GB44" s="85"/>
      <c r="GC44" s="85"/>
      <c r="GD44" s="85"/>
      <c r="GE44" s="85"/>
      <c r="GF44" s="85"/>
      <c r="GG44" s="85"/>
      <c r="GH44" s="85"/>
      <c r="GI44" s="85"/>
      <c r="GJ44" s="85"/>
      <c r="GK44" s="85"/>
      <c r="GL44" s="85"/>
      <c r="GM44" s="85"/>
      <c r="GN44" s="85"/>
      <c r="GO44" s="85"/>
      <c r="GP44" s="85"/>
      <c r="GQ44" s="85"/>
      <c r="GR44" s="85"/>
      <c r="GS44" s="85"/>
      <c r="GT44" s="85"/>
      <c r="GU44" s="85"/>
      <c r="GV44" s="85"/>
      <c r="GW44" s="85"/>
      <c r="GX44" s="85"/>
      <c r="GY44" s="85"/>
      <c r="GZ44" s="85"/>
      <c r="HA44" s="85"/>
      <c r="HB44" s="85"/>
      <c r="HC44" s="85"/>
      <c r="HD44" s="85"/>
      <c r="HE44" s="85"/>
      <c r="HF44" s="85"/>
      <c r="HG44" s="85"/>
      <c r="HH44" s="85"/>
      <c r="HI44" s="85"/>
      <c r="HJ44" s="85"/>
      <c r="HK44" s="85"/>
      <c r="HL44" s="85"/>
      <c r="HM44" s="85"/>
      <c r="HN44" s="85"/>
      <c r="HO44" s="85"/>
      <c r="HP44" s="85"/>
      <c r="HQ44" s="85"/>
      <c r="HR44" s="85"/>
      <c r="HS44" s="85"/>
      <c r="HT44" s="85"/>
      <c r="HU44" s="85"/>
      <c r="HV44" s="85"/>
      <c r="HW44" s="85"/>
      <c r="HX44" s="85"/>
      <c r="HY44" s="85"/>
      <c r="HZ44" s="85"/>
      <c r="IA44" s="85"/>
      <c r="IB44" s="85"/>
      <c r="IC44" s="85"/>
      <c r="ID44" s="85"/>
      <c r="IE44" s="85"/>
      <c r="IF44" s="85"/>
      <c r="IG44" s="85"/>
      <c r="IH44" s="85"/>
      <c r="II44" s="85"/>
      <c r="IJ44" s="85"/>
      <c r="IK44" s="85"/>
      <c r="IL44" s="85"/>
      <c r="IM44" s="85"/>
      <c r="IN44" s="85"/>
      <c r="IO44" s="85"/>
      <c r="IP44" s="85"/>
      <c r="IQ44" s="85"/>
      <c r="IR44" s="85"/>
      <c r="IS44" s="85"/>
      <c r="IT44" s="85"/>
      <c r="IU44" s="85"/>
      <c r="IV44" s="85"/>
      <c r="IW44" s="85"/>
      <c r="IX44" s="85"/>
      <c r="IY44" s="85"/>
      <c r="IZ44" s="85"/>
      <c r="JA44" s="85"/>
      <c r="JB44" s="85"/>
      <c r="JC44" s="85"/>
      <c r="JD44" s="85"/>
      <c r="JE44" s="85"/>
      <c r="JF44" s="85"/>
      <c r="JG44" s="85"/>
      <c r="JH44" s="85"/>
      <c r="JI44" s="85"/>
      <c r="JJ44" s="85"/>
      <c r="JK44" s="85"/>
      <c r="JL44" s="85"/>
      <c r="JM44" s="85"/>
      <c r="JN44" s="85"/>
      <c r="JO44" s="85"/>
      <c r="JP44" s="85"/>
      <c r="JQ44" s="85"/>
      <c r="JR44" s="85"/>
      <c r="JS44" s="85"/>
      <c r="JT44" s="85"/>
      <c r="JU44" s="85"/>
      <c r="JV44" s="85"/>
      <c r="JW44" s="85"/>
      <c r="JX44" s="85"/>
      <c r="JY44" s="85"/>
      <c r="JZ44" s="85"/>
      <c r="KA44" s="85"/>
      <c r="KB44" s="85"/>
      <c r="KC44" s="85"/>
      <c r="KD44" s="85"/>
      <c r="KE44" s="85"/>
      <c r="KF44" s="85"/>
      <c r="KG44" s="85"/>
      <c r="KH44" s="85"/>
      <c r="KI44" s="85"/>
      <c r="KJ44" s="85"/>
      <c r="KK44" s="85"/>
      <c r="KL44" s="85"/>
      <c r="KM44" s="85"/>
      <c r="KN44" s="85"/>
      <c r="KO44" s="85"/>
      <c r="KP44" s="85"/>
      <c r="KQ44" s="85"/>
      <c r="KR44" s="85"/>
      <c r="KS44" s="85"/>
      <c r="KT44" s="85"/>
      <c r="KU44" s="85"/>
      <c r="KV44" s="85"/>
      <c r="KW44" s="85"/>
      <c r="KX44" s="85"/>
      <c r="KY44" s="85"/>
      <c r="KZ44" s="85"/>
      <c r="LA44" s="85"/>
      <c r="LB44" s="85"/>
      <c r="LC44" s="85"/>
      <c r="LD44" s="85"/>
      <c r="LE44" s="85"/>
      <c r="LF44" s="85"/>
      <c r="LG44" s="85"/>
      <c r="LH44" s="85"/>
      <c r="LI44" s="85"/>
      <c r="LJ44" s="85"/>
      <c r="LK44" s="85"/>
      <c r="LL44" s="85"/>
      <c r="LM44" s="85"/>
      <c r="LN44" s="85"/>
      <c r="LO44" s="85"/>
      <c r="LP44" s="85"/>
      <c r="LQ44" s="85"/>
      <c r="LR44" s="85"/>
      <c r="LS44" s="85"/>
      <c r="LT44" s="85"/>
      <c r="LU44" s="85"/>
      <c r="LV44" s="85"/>
      <c r="LW44" s="85"/>
      <c r="LX44" s="85"/>
      <c r="LY44" s="85"/>
      <c r="LZ44" s="85"/>
      <c r="MA44" s="85"/>
      <c r="MB44" s="85"/>
      <c r="MC44" s="85"/>
      <c r="MD44" s="85"/>
      <c r="ME44" s="85"/>
      <c r="MF44" s="85"/>
      <c r="MG44" s="85"/>
      <c r="MH44" s="85"/>
      <c r="MI44" s="85"/>
      <c r="MJ44" s="85"/>
      <c r="MK44" s="85"/>
      <c r="ML44" s="85"/>
      <c r="MM44" s="85"/>
      <c r="MN44" s="85"/>
      <c r="MO44" s="85"/>
      <c r="MP44" s="85"/>
      <c r="MQ44" s="85"/>
      <c r="MR44" s="85"/>
      <c r="MS44" s="85"/>
      <c r="MT44" s="85"/>
      <c r="MU44" s="85"/>
      <c r="MV44" s="85"/>
      <c r="MW44" s="85"/>
      <c r="MX44" s="85"/>
      <c r="MY44" s="85"/>
      <c r="MZ44" s="85"/>
      <c r="NA44" s="85"/>
      <c r="NB44" s="85"/>
      <c r="NC44" s="85"/>
      <c r="ND44" s="85"/>
      <c r="NE44" s="85"/>
      <c r="NF44" s="85"/>
      <c r="NG44" s="85"/>
      <c r="NH44" s="85"/>
      <c r="NI44" s="85"/>
      <c r="NJ44" s="85"/>
      <c r="NK44" s="85"/>
      <c r="NL44" s="85"/>
      <c r="NM44" s="85"/>
      <c r="NN44" s="85"/>
      <c r="NO44" s="85"/>
      <c r="NP44" s="85"/>
    </row>
    <row r="45" spans="2:380" ht="24.9" customHeight="1" x14ac:dyDescent="0.4">
      <c r="B45" s="117">
        <v>4</v>
      </c>
      <c r="C45" s="178" t="s">
        <v>55</v>
      </c>
      <c r="D45" s="179" t="s">
        <v>64</v>
      </c>
      <c r="E45" s="168"/>
      <c r="F45" s="159"/>
      <c r="G45" s="92"/>
      <c r="H45" s="92"/>
      <c r="I45" s="128" t="str">
        <f>IF(OR(LEN(표1[[#This Row],[열3]])=0,LEN(표1[[#This Row],[열4]])=0),"",IF($M$3="영업일수",NETWORKDAYS(표1[[#This Row],[열3]],표1[[#This Row],[열4]]),표1[[#This Row],[열4]]-표1[[#This Row],[열3]]+1))</f>
        <v/>
      </c>
      <c r="J45" s="129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45" s="130"/>
      <c r="L45" s="131"/>
      <c r="M45" s="132">
        <f ca="1">IFERROR(IF((표1[[#This Row],[열5]]-표1[[#This Row],[열379]])/표1[[#This Row],[열5]]&lt;0,0,(표1[[#This Row],[열5]]-표1[[#This Row],[열379]])/표1[[#This Row],[열5]]),0)</f>
        <v>0</v>
      </c>
      <c r="N45" s="111"/>
      <c r="O45" s="99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  <c r="CX45" s="85"/>
      <c r="CY45" s="85"/>
      <c r="CZ45" s="85"/>
      <c r="DA45" s="85"/>
      <c r="DB45" s="85"/>
      <c r="DC45" s="85"/>
      <c r="DD45" s="85"/>
      <c r="DE45" s="85"/>
      <c r="DF45" s="85"/>
      <c r="DG45" s="85"/>
      <c r="DH45" s="85"/>
      <c r="DI45" s="85"/>
      <c r="DJ45" s="85"/>
      <c r="DK45" s="85"/>
      <c r="DL45" s="85"/>
      <c r="DM45" s="85"/>
      <c r="DN45" s="85"/>
      <c r="DO45" s="85"/>
      <c r="DP45" s="85"/>
      <c r="DQ45" s="85"/>
      <c r="DR45" s="85"/>
      <c r="DS45" s="85"/>
      <c r="DT45" s="85"/>
      <c r="DU45" s="85"/>
      <c r="DV45" s="85"/>
      <c r="DW45" s="85"/>
      <c r="DX45" s="85"/>
      <c r="DY45" s="85"/>
      <c r="DZ45" s="85"/>
      <c r="EA45" s="85"/>
      <c r="EB45" s="85"/>
      <c r="EC45" s="85"/>
      <c r="ED45" s="85"/>
      <c r="EE45" s="85"/>
      <c r="EF45" s="85"/>
      <c r="EG45" s="85"/>
      <c r="EH45" s="85"/>
      <c r="EI45" s="85"/>
      <c r="EJ45" s="85"/>
      <c r="EK45" s="85"/>
      <c r="EL45" s="85"/>
      <c r="EM45" s="85"/>
      <c r="EN45" s="85"/>
      <c r="EO45" s="85"/>
      <c r="EP45" s="85"/>
      <c r="EQ45" s="85"/>
      <c r="ER45" s="85"/>
      <c r="ES45" s="85"/>
      <c r="ET45" s="85"/>
      <c r="EU45" s="85"/>
      <c r="EV45" s="85"/>
      <c r="EW45" s="85"/>
      <c r="EX45" s="85"/>
      <c r="EY45" s="85"/>
      <c r="EZ45" s="85"/>
      <c r="FA45" s="85"/>
      <c r="FB45" s="85"/>
      <c r="FC45" s="85"/>
      <c r="FD45" s="85"/>
      <c r="FE45" s="85"/>
      <c r="FF45" s="85"/>
      <c r="FG45" s="85"/>
      <c r="FH45" s="85"/>
      <c r="FI45" s="85"/>
      <c r="FJ45" s="85"/>
      <c r="FK45" s="85"/>
      <c r="FL45" s="85"/>
      <c r="FM45" s="85"/>
      <c r="FN45" s="85"/>
      <c r="FO45" s="85"/>
      <c r="FP45" s="85"/>
      <c r="FQ45" s="85"/>
      <c r="FR45" s="85"/>
      <c r="FS45" s="85"/>
      <c r="FT45" s="85"/>
      <c r="FU45" s="85"/>
      <c r="FV45" s="85"/>
      <c r="FW45" s="85"/>
      <c r="FX45" s="85"/>
      <c r="FY45" s="85"/>
      <c r="FZ45" s="85"/>
      <c r="GA45" s="85"/>
      <c r="GB45" s="85"/>
      <c r="GC45" s="85"/>
      <c r="GD45" s="85"/>
      <c r="GE45" s="85"/>
      <c r="GF45" s="85"/>
      <c r="GG45" s="85"/>
      <c r="GH45" s="85"/>
      <c r="GI45" s="85"/>
      <c r="GJ45" s="85"/>
      <c r="GK45" s="85"/>
      <c r="GL45" s="85"/>
      <c r="GM45" s="85"/>
      <c r="GN45" s="85"/>
      <c r="GO45" s="85"/>
      <c r="GP45" s="85"/>
      <c r="GQ45" s="85"/>
      <c r="GR45" s="85"/>
      <c r="GS45" s="85"/>
      <c r="GT45" s="85"/>
      <c r="GU45" s="85"/>
      <c r="GV45" s="85"/>
      <c r="GW45" s="85"/>
      <c r="GX45" s="85"/>
      <c r="GY45" s="85"/>
      <c r="GZ45" s="85"/>
      <c r="HA45" s="85"/>
      <c r="HB45" s="85"/>
      <c r="HC45" s="85"/>
      <c r="HD45" s="85"/>
      <c r="HE45" s="85"/>
      <c r="HF45" s="85"/>
      <c r="HG45" s="85"/>
      <c r="HH45" s="85"/>
      <c r="HI45" s="85"/>
      <c r="HJ45" s="85"/>
      <c r="HK45" s="85"/>
      <c r="HL45" s="85"/>
      <c r="HM45" s="85"/>
      <c r="HN45" s="85"/>
      <c r="HO45" s="85"/>
      <c r="HP45" s="85"/>
      <c r="HQ45" s="85"/>
      <c r="HR45" s="85"/>
      <c r="HS45" s="85"/>
      <c r="HT45" s="85"/>
      <c r="HU45" s="85"/>
      <c r="HV45" s="85"/>
      <c r="HW45" s="85"/>
      <c r="HX45" s="85"/>
      <c r="HY45" s="85"/>
      <c r="HZ45" s="85"/>
      <c r="IA45" s="85"/>
      <c r="IB45" s="85"/>
      <c r="IC45" s="85"/>
      <c r="ID45" s="85"/>
      <c r="IE45" s="85"/>
      <c r="IF45" s="85"/>
      <c r="IG45" s="85"/>
      <c r="IH45" s="85"/>
      <c r="II45" s="85"/>
      <c r="IJ45" s="85"/>
      <c r="IK45" s="85"/>
      <c r="IL45" s="85"/>
      <c r="IM45" s="85"/>
      <c r="IN45" s="85"/>
      <c r="IO45" s="85"/>
      <c r="IP45" s="85"/>
      <c r="IQ45" s="85"/>
      <c r="IR45" s="85"/>
      <c r="IS45" s="85"/>
      <c r="IT45" s="85"/>
      <c r="IU45" s="85"/>
      <c r="IV45" s="85"/>
      <c r="IW45" s="85"/>
      <c r="IX45" s="85"/>
      <c r="IY45" s="85"/>
      <c r="IZ45" s="85"/>
      <c r="JA45" s="85"/>
      <c r="JB45" s="85"/>
      <c r="JC45" s="85"/>
      <c r="JD45" s="85"/>
      <c r="JE45" s="85"/>
      <c r="JF45" s="85"/>
      <c r="JG45" s="85"/>
      <c r="JH45" s="85"/>
      <c r="JI45" s="85"/>
      <c r="JJ45" s="85"/>
      <c r="JK45" s="85"/>
      <c r="JL45" s="85"/>
      <c r="JM45" s="85"/>
      <c r="JN45" s="85"/>
      <c r="JO45" s="85"/>
      <c r="JP45" s="85"/>
      <c r="JQ45" s="85"/>
      <c r="JR45" s="85"/>
      <c r="JS45" s="85"/>
      <c r="JT45" s="85"/>
      <c r="JU45" s="85"/>
      <c r="JV45" s="85"/>
      <c r="JW45" s="85"/>
      <c r="JX45" s="85"/>
      <c r="JY45" s="85"/>
      <c r="JZ45" s="85"/>
      <c r="KA45" s="85"/>
      <c r="KB45" s="85"/>
      <c r="KC45" s="85"/>
      <c r="KD45" s="85"/>
      <c r="KE45" s="85"/>
      <c r="KF45" s="85"/>
      <c r="KG45" s="85"/>
      <c r="KH45" s="85"/>
      <c r="KI45" s="85"/>
      <c r="KJ45" s="85"/>
      <c r="KK45" s="85"/>
      <c r="KL45" s="85"/>
      <c r="KM45" s="85"/>
      <c r="KN45" s="85"/>
      <c r="KO45" s="85"/>
      <c r="KP45" s="85"/>
      <c r="KQ45" s="85"/>
      <c r="KR45" s="85"/>
      <c r="KS45" s="85"/>
      <c r="KT45" s="85"/>
      <c r="KU45" s="85"/>
      <c r="KV45" s="85"/>
      <c r="KW45" s="85"/>
      <c r="KX45" s="85"/>
      <c r="KY45" s="85"/>
      <c r="KZ45" s="85"/>
      <c r="LA45" s="85"/>
      <c r="LB45" s="85"/>
      <c r="LC45" s="85"/>
      <c r="LD45" s="85"/>
      <c r="LE45" s="85"/>
      <c r="LF45" s="85"/>
      <c r="LG45" s="85"/>
      <c r="LH45" s="85"/>
      <c r="LI45" s="85"/>
      <c r="LJ45" s="85"/>
      <c r="LK45" s="85"/>
      <c r="LL45" s="85"/>
      <c r="LM45" s="85"/>
      <c r="LN45" s="85"/>
      <c r="LO45" s="85"/>
      <c r="LP45" s="85"/>
      <c r="LQ45" s="85"/>
      <c r="LR45" s="85"/>
      <c r="LS45" s="85"/>
      <c r="LT45" s="85"/>
      <c r="LU45" s="85"/>
      <c r="LV45" s="85"/>
      <c r="LW45" s="85"/>
      <c r="LX45" s="85"/>
      <c r="LY45" s="85"/>
      <c r="LZ45" s="85"/>
      <c r="MA45" s="85"/>
      <c r="MB45" s="85"/>
      <c r="MC45" s="85"/>
      <c r="MD45" s="85"/>
      <c r="ME45" s="85"/>
      <c r="MF45" s="85"/>
      <c r="MG45" s="85"/>
      <c r="MH45" s="85"/>
      <c r="MI45" s="85"/>
      <c r="MJ45" s="85"/>
      <c r="MK45" s="85"/>
      <c r="ML45" s="85"/>
      <c r="MM45" s="85"/>
      <c r="MN45" s="85"/>
      <c r="MO45" s="85"/>
      <c r="MP45" s="85"/>
      <c r="MQ45" s="85"/>
      <c r="MR45" s="85"/>
      <c r="MS45" s="85"/>
      <c r="MT45" s="85"/>
      <c r="MU45" s="85"/>
      <c r="MV45" s="85"/>
      <c r="MW45" s="85"/>
      <c r="MX45" s="85"/>
      <c r="MY45" s="85"/>
      <c r="MZ45" s="85"/>
      <c r="NA45" s="85"/>
      <c r="NB45" s="85"/>
      <c r="NC45" s="85"/>
      <c r="ND45" s="85"/>
      <c r="NE45" s="85"/>
      <c r="NF45" s="85"/>
      <c r="NG45" s="85"/>
      <c r="NH45" s="85"/>
      <c r="NI45" s="85"/>
      <c r="NJ45" s="85"/>
      <c r="NK45" s="85"/>
      <c r="NL45" s="85"/>
      <c r="NM45" s="85"/>
      <c r="NN45" s="85"/>
      <c r="NO45" s="85"/>
      <c r="NP45" s="85"/>
    </row>
    <row r="46" spans="2:380" ht="24.9" customHeight="1" x14ac:dyDescent="0.4">
      <c r="B46" s="42"/>
      <c r="C46" s="147"/>
      <c r="D46" s="152"/>
      <c r="E46" s="174" t="s">
        <v>50</v>
      </c>
      <c r="F46" s="156" t="s">
        <v>15</v>
      </c>
      <c r="G46" s="28"/>
      <c r="H46" s="28"/>
      <c r="I46" s="77" t="str">
        <f>IF(OR(LEN(표1[[#This Row],[열3]])=0,LEN(표1[[#This Row],[열4]])=0),"",IF($M$3="영업일수",NETWORKDAYS(표1[[#This Row],[열3]],표1[[#This Row],[열4]]),표1[[#This Row],[열4]]-표1[[#This Row],[열3]]+1))</f>
        <v/>
      </c>
      <c r="J46" s="63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46" s="59" t="s">
        <v>6</v>
      </c>
      <c r="L46" s="60"/>
      <c r="M46" s="64">
        <f ca="1">IFERROR(IF((표1[[#This Row],[열5]]-표1[[#This Row],[열379]])/표1[[#This Row],[열5]]&lt;0,0,(표1[[#This Row],[열5]]-표1[[#This Row],[열379]])/표1[[#This Row],[열5]]),0)</f>
        <v>0</v>
      </c>
      <c r="N46" s="113"/>
      <c r="O46" s="99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  <c r="CX46" s="85"/>
      <c r="CY46" s="85"/>
      <c r="CZ46" s="85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5"/>
      <c r="DM46" s="85"/>
      <c r="DN46" s="85"/>
      <c r="DO46" s="85"/>
      <c r="DP46" s="85"/>
      <c r="DQ46" s="85"/>
      <c r="DR46" s="85"/>
      <c r="DS46" s="85"/>
      <c r="DT46" s="85"/>
      <c r="DU46" s="85"/>
      <c r="DV46" s="85"/>
      <c r="DW46" s="85"/>
      <c r="DX46" s="85"/>
      <c r="DY46" s="85"/>
      <c r="DZ46" s="85"/>
      <c r="EA46" s="85"/>
      <c r="EB46" s="85"/>
      <c r="EC46" s="85"/>
      <c r="ED46" s="85"/>
      <c r="EE46" s="85"/>
      <c r="EF46" s="85"/>
      <c r="EG46" s="85"/>
      <c r="EH46" s="85"/>
      <c r="EI46" s="85"/>
      <c r="EJ46" s="85"/>
      <c r="EK46" s="85"/>
      <c r="EL46" s="85"/>
      <c r="EM46" s="85"/>
      <c r="EN46" s="85"/>
      <c r="EO46" s="85"/>
      <c r="EP46" s="85"/>
      <c r="EQ46" s="85"/>
      <c r="ER46" s="85"/>
      <c r="ES46" s="85"/>
      <c r="ET46" s="85"/>
      <c r="EU46" s="85"/>
      <c r="EV46" s="85"/>
      <c r="EW46" s="85"/>
      <c r="EX46" s="85"/>
      <c r="EY46" s="85"/>
      <c r="EZ46" s="85"/>
      <c r="FA46" s="85"/>
      <c r="FB46" s="85"/>
      <c r="FC46" s="85"/>
      <c r="FD46" s="85"/>
      <c r="FE46" s="85"/>
      <c r="FF46" s="85"/>
      <c r="FG46" s="85"/>
      <c r="FH46" s="85"/>
      <c r="FI46" s="85"/>
      <c r="FJ46" s="85"/>
      <c r="FK46" s="85"/>
      <c r="FL46" s="85"/>
      <c r="FM46" s="85"/>
      <c r="FN46" s="85"/>
      <c r="FO46" s="85"/>
      <c r="FP46" s="85"/>
      <c r="FQ46" s="85"/>
      <c r="FR46" s="85"/>
      <c r="FS46" s="85"/>
      <c r="FT46" s="85"/>
      <c r="FU46" s="85"/>
      <c r="FV46" s="85"/>
      <c r="FW46" s="85"/>
      <c r="FX46" s="85"/>
      <c r="FY46" s="85"/>
      <c r="FZ46" s="85"/>
      <c r="GA46" s="85"/>
      <c r="GB46" s="85"/>
      <c r="GC46" s="85"/>
      <c r="GD46" s="85"/>
      <c r="GE46" s="85"/>
      <c r="GF46" s="85"/>
      <c r="GG46" s="85"/>
      <c r="GH46" s="85"/>
      <c r="GI46" s="85"/>
      <c r="GJ46" s="85"/>
      <c r="GK46" s="85"/>
      <c r="GL46" s="85"/>
      <c r="GM46" s="85"/>
      <c r="GN46" s="85"/>
      <c r="GO46" s="85"/>
      <c r="GP46" s="85"/>
      <c r="GQ46" s="85"/>
      <c r="GR46" s="85"/>
      <c r="GS46" s="85"/>
      <c r="GT46" s="85"/>
      <c r="GU46" s="85"/>
      <c r="GV46" s="85"/>
      <c r="GW46" s="85"/>
      <c r="GX46" s="85"/>
      <c r="GY46" s="85"/>
      <c r="GZ46" s="85"/>
      <c r="HA46" s="85"/>
      <c r="HB46" s="85"/>
      <c r="HC46" s="85"/>
      <c r="HD46" s="85"/>
      <c r="HE46" s="85"/>
      <c r="HF46" s="85"/>
      <c r="HG46" s="85"/>
      <c r="HH46" s="85"/>
      <c r="HI46" s="85"/>
      <c r="HJ46" s="85"/>
      <c r="HK46" s="85"/>
      <c r="HL46" s="85"/>
      <c r="HM46" s="85"/>
      <c r="HN46" s="85"/>
      <c r="HO46" s="85"/>
      <c r="HP46" s="85"/>
      <c r="HQ46" s="85"/>
      <c r="HR46" s="85"/>
      <c r="HS46" s="85"/>
      <c r="HT46" s="85"/>
      <c r="HU46" s="85"/>
      <c r="HV46" s="85"/>
      <c r="HW46" s="85"/>
      <c r="HX46" s="85"/>
      <c r="HY46" s="85"/>
      <c r="HZ46" s="85"/>
      <c r="IA46" s="85"/>
      <c r="IB46" s="85"/>
      <c r="IC46" s="85"/>
      <c r="ID46" s="85"/>
      <c r="IE46" s="85"/>
      <c r="IF46" s="85"/>
      <c r="IG46" s="85"/>
      <c r="IH46" s="85"/>
      <c r="II46" s="85"/>
      <c r="IJ46" s="85"/>
      <c r="IK46" s="85"/>
      <c r="IL46" s="85"/>
      <c r="IM46" s="85"/>
      <c r="IN46" s="85"/>
      <c r="IO46" s="85"/>
      <c r="IP46" s="85"/>
      <c r="IQ46" s="85"/>
      <c r="IR46" s="85"/>
      <c r="IS46" s="85"/>
      <c r="IT46" s="85"/>
      <c r="IU46" s="85"/>
      <c r="IV46" s="85"/>
      <c r="IW46" s="85"/>
      <c r="IX46" s="85"/>
      <c r="IY46" s="85"/>
      <c r="IZ46" s="85"/>
      <c r="JA46" s="85"/>
      <c r="JB46" s="85"/>
      <c r="JC46" s="85"/>
      <c r="JD46" s="85"/>
      <c r="JE46" s="85"/>
      <c r="JF46" s="85"/>
      <c r="JG46" s="85"/>
      <c r="JH46" s="85"/>
      <c r="JI46" s="85"/>
      <c r="JJ46" s="85"/>
      <c r="JK46" s="85"/>
      <c r="JL46" s="85"/>
      <c r="JM46" s="85"/>
      <c r="JN46" s="85"/>
      <c r="JO46" s="85"/>
      <c r="JP46" s="85"/>
      <c r="JQ46" s="85"/>
      <c r="JR46" s="85"/>
      <c r="JS46" s="85"/>
      <c r="JT46" s="85"/>
      <c r="JU46" s="85"/>
      <c r="JV46" s="85"/>
      <c r="JW46" s="85"/>
      <c r="JX46" s="85"/>
      <c r="JY46" s="85"/>
      <c r="JZ46" s="85"/>
      <c r="KA46" s="85"/>
      <c r="KB46" s="85"/>
      <c r="KC46" s="85"/>
      <c r="KD46" s="85"/>
      <c r="KE46" s="85"/>
      <c r="KF46" s="85"/>
      <c r="KG46" s="85"/>
      <c r="KH46" s="85"/>
      <c r="KI46" s="85"/>
      <c r="KJ46" s="85"/>
      <c r="KK46" s="85"/>
      <c r="KL46" s="85"/>
      <c r="KM46" s="85"/>
      <c r="KN46" s="85"/>
      <c r="KO46" s="85"/>
      <c r="KP46" s="85"/>
      <c r="KQ46" s="85"/>
      <c r="KR46" s="85"/>
      <c r="KS46" s="85"/>
      <c r="KT46" s="85"/>
      <c r="KU46" s="85"/>
      <c r="KV46" s="85"/>
      <c r="KW46" s="85"/>
      <c r="KX46" s="85"/>
      <c r="KY46" s="85"/>
      <c r="KZ46" s="85"/>
      <c r="LA46" s="85"/>
      <c r="LB46" s="85"/>
      <c r="LC46" s="85"/>
      <c r="LD46" s="85"/>
      <c r="LE46" s="85"/>
      <c r="LF46" s="85"/>
      <c r="LG46" s="85"/>
      <c r="LH46" s="85"/>
      <c r="LI46" s="85"/>
      <c r="LJ46" s="85"/>
      <c r="LK46" s="85"/>
      <c r="LL46" s="85"/>
      <c r="LM46" s="85"/>
      <c r="LN46" s="85"/>
      <c r="LO46" s="85"/>
      <c r="LP46" s="85"/>
      <c r="LQ46" s="85"/>
      <c r="LR46" s="85"/>
      <c r="LS46" s="85"/>
      <c r="LT46" s="85"/>
      <c r="LU46" s="85"/>
      <c r="LV46" s="85"/>
      <c r="LW46" s="85"/>
      <c r="LX46" s="85"/>
      <c r="LY46" s="85"/>
      <c r="LZ46" s="85"/>
      <c r="MA46" s="85"/>
      <c r="MB46" s="85"/>
      <c r="MC46" s="85"/>
      <c r="MD46" s="85"/>
      <c r="ME46" s="85"/>
      <c r="MF46" s="85"/>
      <c r="MG46" s="85"/>
      <c r="MH46" s="85"/>
      <c r="MI46" s="85"/>
      <c r="MJ46" s="85"/>
      <c r="MK46" s="85"/>
      <c r="ML46" s="85"/>
      <c r="MM46" s="85"/>
      <c r="MN46" s="85"/>
      <c r="MO46" s="85"/>
      <c r="MP46" s="85"/>
      <c r="MQ46" s="85"/>
      <c r="MR46" s="85"/>
      <c r="MS46" s="85"/>
      <c r="MT46" s="85"/>
      <c r="MU46" s="85"/>
      <c r="MV46" s="85"/>
      <c r="MW46" s="85"/>
      <c r="MX46" s="85"/>
      <c r="MY46" s="85"/>
      <c r="MZ46" s="85"/>
      <c r="NA46" s="85"/>
      <c r="NB46" s="85"/>
      <c r="NC46" s="85"/>
      <c r="ND46" s="85"/>
      <c r="NE46" s="85"/>
      <c r="NF46" s="85"/>
      <c r="NG46" s="85"/>
      <c r="NH46" s="85"/>
      <c r="NI46" s="85"/>
      <c r="NJ46" s="85"/>
      <c r="NK46" s="85"/>
      <c r="NL46" s="85"/>
      <c r="NM46" s="85"/>
      <c r="NN46" s="85"/>
      <c r="NO46" s="85"/>
      <c r="NP46" s="85"/>
    </row>
    <row r="47" spans="2:380" ht="24.9" customHeight="1" x14ac:dyDescent="0.4">
      <c r="B47" s="42"/>
      <c r="C47" s="147"/>
      <c r="D47" s="180" t="s">
        <v>48</v>
      </c>
      <c r="E47" s="176"/>
      <c r="F47" s="159"/>
      <c r="G47" s="92"/>
      <c r="H47" s="92"/>
      <c r="I47" s="128" t="str">
        <f>IF(OR(LEN(표1[[#This Row],[열3]])=0,LEN(표1[[#This Row],[열4]])=0),"",IF($M$3="영업일수",NETWORKDAYS(표1[[#This Row],[열3]],표1[[#This Row],[열4]]),표1[[#This Row],[열4]]-표1[[#This Row],[열3]]+1))</f>
        <v/>
      </c>
      <c r="J47" s="129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47" s="130"/>
      <c r="L47" s="131"/>
      <c r="M47" s="132">
        <f ca="1">IFERROR(IF((표1[[#This Row],[열5]]-표1[[#This Row],[열379]])/표1[[#This Row],[열5]]&lt;0,0,(표1[[#This Row],[열5]]-표1[[#This Row],[열379]])/표1[[#This Row],[열5]]),0)</f>
        <v>0</v>
      </c>
      <c r="N47" s="111"/>
      <c r="O47" s="99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  <c r="DN47" s="85"/>
      <c r="DO47" s="85"/>
      <c r="DP47" s="85"/>
      <c r="DQ47" s="85"/>
      <c r="DR47" s="85"/>
      <c r="DS47" s="85"/>
      <c r="DT47" s="85"/>
      <c r="DU47" s="85"/>
      <c r="DV47" s="85"/>
      <c r="DW47" s="85"/>
      <c r="DX47" s="85"/>
      <c r="DY47" s="85"/>
      <c r="DZ47" s="85"/>
      <c r="EA47" s="85"/>
      <c r="EB47" s="85"/>
      <c r="EC47" s="85"/>
      <c r="ED47" s="85"/>
      <c r="EE47" s="85"/>
      <c r="EF47" s="85"/>
      <c r="EG47" s="85"/>
      <c r="EH47" s="85"/>
      <c r="EI47" s="85"/>
      <c r="EJ47" s="85"/>
      <c r="EK47" s="85"/>
      <c r="EL47" s="85"/>
      <c r="EM47" s="85"/>
      <c r="EN47" s="85"/>
      <c r="EO47" s="85"/>
      <c r="EP47" s="85"/>
      <c r="EQ47" s="85"/>
      <c r="ER47" s="85"/>
      <c r="ES47" s="85"/>
      <c r="ET47" s="85"/>
      <c r="EU47" s="85"/>
      <c r="EV47" s="85"/>
      <c r="EW47" s="85"/>
      <c r="EX47" s="85"/>
      <c r="EY47" s="85"/>
      <c r="EZ47" s="85"/>
      <c r="FA47" s="85"/>
      <c r="FB47" s="85"/>
      <c r="FC47" s="85"/>
      <c r="FD47" s="85"/>
      <c r="FE47" s="85"/>
      <c r="FF47" s="85"/>
      <c r="FG47" s="85"/>
      <c r="FH47" s="85"/>
      <c r="FI47" s="85"/>
      <c r="FJ47" s="85"/>
      <c r="FK47" s="85"/>
      <c r="FL47" s="85"/>
      <c r="FM47" s="85"/>
      <c r="FN47" s="85"/>
      <c r="FO47" s="85"/>
      <c r="FP47" s="85"/>
      <c r="FQ47" s="85"/>
      <c r="FR47" s="85"/>
      <c r="FS47" s="85"/>
      <c r="FT47" s="85"/>
      <c r="FU47" s="85"/>
      <c r="FV47" s="85"/>
      <c r="FW47" s="85"/>
      <c r="FX47" s="85"/>
      <c r="FY47" s="85"/>
      <c r="FZ47" s="85"/>
      <c r="GA47" s="85"/>
      <c r="GB47" s="85"/>
      <c r="GC47" s="85"/>
      <c r="GD47" s="85"/>
      <c r="GE47" s="85"/>
      <c r="GF47" s="85"/>
      <c r="GG47" s="85"/>
      <c r="GH47" s="85"/>
      <c r="GI47" s="85"/>
      <c r="GJ47" s="85"/>
      <c r="GK47" s="85"/>
      <c r="GL47" s="85"/>
      <c r="GM47" s="85"/>
      <c r="GN47" s="85"/>
      <c r="GO47" s="85"/>
      <c r="GP47" s="85"/>
      <c r="GQ47" s="85"/>
      <c r="GR47" s="85"/>
      <c r="GS47" s="85"/>
      <c r="GT47" s="85"/>
      <c r="GU47" s="85"/>
      <c r="GV47" s="85"/>
      <c r="GW47" s="85"/>
      <c r="GX47" s="85"/>
      <c r="GY47" s="85"/>
      <c r="GZ47" s="85"/>
      <c r="HA47" s="85"/>
      <c r="HB47" s="85"/>
      <c r="HC47" s="85"/>
      <c r="HD47" s="85"/>
      <c r="HE47" s="85"/>
      <c r="HF47" s="85"/>
      <c r="HG47" s="85"/>
      <c r="HH47" s="85"/>
      <c r="HI47" s="85"/>
      <c r="HJ47" s="85"/>
      <c r="HK47" s="85"/>
      <c r="HL47" s="85"/>
      <c r="HM47" s="85"/>
      <c r="HN47" s="85"/>
      <c r="HO47" s="85"/>
      <c r="HP47" s="85"/>
      <c r="HQ47" s="85"/>
      <c r="HR47" s="85"/>
      <c r="HS47" s="85"/>
      <c r="HT47" s="85"/>
      <c r="HU47" s="85"/>
      <c r="HV47" s="85"/>
      <c r="HW47" s="85"/>
      <c r="HX47" s="85"/>
      <c r="HY47" s="85"/>
      <c r="HZ47" s="85"/>
      <c r="IA47" s="85"/>
      <c r="IB47" s="85"/>
      <c r="IC47" s="85"/>
      <c r="ID47" s="85"/>
      <c r="IE47" s="85"/>
      <c r="IF47" s="85"/>
      <c r="IG47" s="85"/>
      <c r="IH47" s="85"/>
      <c r="II47" s="85"/>
      <c r="IJ47" s="85"/>
      <c r="IK47" s="85"/>
      <c r="IL47" s="85"/>
      <c r="IM47" s="85"/>
      <c r="IN47" s="85"/>
      <c r="IO47" s="85"/>
      <c r="IP47" s="85"/>
      <c r="IQ47" s="85"/>
      <c r="IR47" s="85"/>
      <c r="IS47" s="85"/>
      <c r="IT47" s="85"/>
      <c r="IU47" s="85"/>
      <c r="IV47" s="85"/>
      <c r="IW47" s="85"/>
      <c r="IX47" s="85"/>
      <c r="IY47" s="85"/>
      <c r="IZ47" s="85"/>
      <c r="JA47" s="85"/>
      <c r="JB47" s="85"/>
      <c r="JC47" s="85"/>
      <c r="JD47" s="85"/>
      <c r="JE47" s="85"/>
      <c r="JF47" s="85"/>
      <c r="JG47" s="85"/>
      <c r="JH47" s="85"/>
      <c r="JI47" s="85"/>
      <c r="JJ47" s="85"/>
      <c r="JK47" s="85"/>
      <c r="JL47" s="85"/>
      <c r="JM47" s="85"/>
      <c r="JN47" s="85"/>
      <c r="JO47" s="85"/>
      <c r="JP47" s="85"/>
      <c r="JQ47" s="85"/>
      <c r="JR47" s="85"/>
      <c r="JS47" s="85"/>
      <c r="JT47" s="85"/>
      <c r="JU47" s="85"/>
      <c r="JV47" s="85"/>
      <c r="JW47" s="85"/>
      <c r="JX47" s="85"/>
      <c r="JY47" s="85"/>
      <c r="JZ47" s="85"/>
      <c r="KA47" s="85"/>
      <c r="KB47" s="85"/>
      <c r="KC47" s="85"/>
      <c r="KD47" s="85"/>
      <c r="KE47" s="85"/>
      <c r="KF47" s="85"/>
      <c r="KG47" s="85"/>
      <c r="KH47" s="85"/>
      <c r="KI47" s="85"/>
      <c r="KJ47" s="85"/>
      <c r="KK47" s="85"/>
      <c r="KL47" s="85"/>
      <c r="KM47" s="85"/>
      <c r="KN47" s="85"/>
      <c r="KO47" s="85"/>
      <c r="KP47" s="85"/>
      <c r="KQ47" s="85"/>
      <c r="KR47" s="85"/>
      <c r="KS47" s="85"/>
      <c r="KT47" s="85"/>
      <c r="KU47" s="85"/>
      <c r="KV47" s="85"/>
      <c r="KW47" s="85"/>
      <c r="KX47" s="85"/>
      <c r="KY47" s="85"/>
      <c r="KZ47" s="85"/>
      <c r="LA47" s="85"/>
      <c r="LB47" s="85"/>
      <c r="LC47" s="85"/>
      <c r="LD47" s="85"/>
      <c r="LE47" s="85"/>
      <c r="LF47" s="85"/>
      <c r="LG47" s="85"/>
      <c r="LH47" s="85"/>
      <c r="LI47" s="85"/>
      <c r="LJ47" s="85"/>
      <c r="LK47" s="85"/>
      <c r="LL47" s="85"/>
      <c r="LM47" s="85"/>
      <c r="LN47" s="85"/>
      <c r="LO47" s="85"/>
      <c r="LP47" s="85"/>
      <c r="LQ47" s="85"/>
      <c r="LR47" s="85"/>
      <c r="LS47" s="85"/>
      <c r="LT47" s="85"/>
      <c r="LU47" s="85"/>
      <c r="LV47" s="85"/>
      <c r="LW47" s="85"/>
      <c r="LX47" s="85"/>
      <c r="LY47" s="85"/>
      <c r="LZ47" s="85"/>
      <c r="MA47" s="85"/>
      <c r="MB47" s="85"/>
      <c r="MC47" s="85"/>
      <c r="MD47" s="85"/>
      <c r="ME47" s="85"/>
      <c r="MF47" s="85"/>
      <c r="MG47" s="85"/>
      <c r="MH47" s="85"/>
      <c r="MI47" s="85"/>
      <c r="MJ47" s="85"/>
      <c r="MK47" s="85"/>
      <c r="ML47" s="85"/>
      <c r="MM47" s="85"/>
      <c r="MN47" s="85"/>
      <c r="MO47" s="85"/>
      <c r="MP47" s="85"/>
      <c r="MQ47" s="85"/>
      <c r="MR47" s="85"/>
      <c r="MS47" s="85"/>
      <c r="MT47" s="85"/>
      <c r="MU47" s="85"/>
      <c r="MV47" s="85"/>
      <c r="MW47" s="85"/>
      <c r="MX47" s="85"/>
      <c r="MY47" s="85"/>
      <c r="MZ47" s="85"/>
      <c r="NA47" s="85"/>
      <c r="NB47" s="85"/>
      <c r="NC47" s="85"/>
      <c r="ND47" s="85"/>
      <c r="NE47" s="85"/>
      <c r="NF47" s="85"/>
      <c r="NG47" s="85"/>
      <c r="NH47" s="85"/>
      <c r="NI47" s="85"/>
      <c r="NJ47" s="85"/>
      <c r="NK47" s="85"/>
      <c r="NL47" s="85"/>
      <c r="NM47" s="85"/>
      <c r="NN47" s="85"/>
      <c r="NO47" s="85"/>
      <c r="NP47" s="85"/>
    </row>
    <row r="48" spans="2:380" ht="24.9" customHeight="1" x14ac:dyDescent="0.4">
      <c r="B48" s="42"/>
      <c r="C48" s="147"/>
      <c r="D48" s="153"/>
      <c r="E48" s="169" t="s">
        <v>48</v>
      </c>
      <c r="F48" s="100" t="s">
        <v>15</v>
      </c>
      <c r="G48" s="93"/>
      <c r="H48" s="93"/>
      <c r="I48" s="71" t="str">
        <f>IF(OR(LEN(표1[[#This Row],[열3]])=0,LEN(표1[[#This Row],[열4]])=0),"",IF($M$3="영업일수",NETWORKDAYS(표1[[#This Row],[열3]],표1[[#This Row],[열4]]),표1[[#This Row],[열4]]-표1[[#This Row],[열3]]+1))</f>
        <v/>
      </c>
      <c r="J48" s="95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48" s="96" t="s">
        <v>6</v>
      </c>
      <c r="L48" s="97"/>
      <c r="M48" s="98">
        <f ca="1">IFERROR(IF((표1[[#This Row],[열5]]-표1[[#This Row],[열379]])/표1[[#This Row],[열5]]&lt;0,0,(표1[[#This Row],[열5]]-표1[[#This Row],[열379]])/표1[[#This Row],[열5]]),0)</f>
        <v>0</v>
      </c>
      <c r="N48" s="108" t="s">
        <v>35</v>
      </c>
      <c r="O48" s="99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DC48" s="85"/>
      <c r="DD48" s="85"/>
      <c r="DE48" s="85"/>
      <c r="DF48" s="85"/>
      <c r="DG48" s="85"/>
      <c r="DH48" s="85"/>
      <c r="DI48" s="85"/>
      <c r="DJ48" s="85"/>
      <c r="DK48" s="85"/>
      <c r="DL48" s="85"/>
      <c r="DM48" s="85"/>
      <c r="DN48" s="85"/>
      <c r="DO48" s="85"/>
      <c r="DP48" s="85"/>
      <c r="DQ48" s="85"/>
      <c r="DR48" s="85"/>
      <c r="DS48" s="85"/>
      <c r="DT48" s="85"/>
      <c r="DU48" s="85"/>
      <c r="DV48" s="85"/>
      <c r="DW48" s="85"/>
      <c r="DX48" s="85"/>
      <c r="DY48" s="85"/>
      <c r="DZ48" s="85"/>
      <c r="EA48" s="85"/>
      <c r="EB48" s="85"/>
      <c r="EC48" s="85"/>
      <c r="ED48" s="85"/>
      <c r="EE48" s="85"/>
      <c r="EF48" s="85"/>
      <c r="EG48" s="85"/>
      <c r="EH48" s="85"/>
      <c r="EI48" s="85"/>
      <c r="EJ48" s="85"/>
      <c r="EK48" s="85"/>
      <c r="EL48" s="85"/>
      <c r="EM48" s="85"/>
      <c r="EN48" s="85"/>
      <c r="EO48" s="85"/>
      <c r="EP48" s="85"/>
      <c r="EQ48" s="85"/>
      <c r="ER48" s="85"/>
      <c r="ES48" s="85"/>
      <c r="ET48" s="85"/>
      <c r="EU48" s="85"/>
      <c r="EV48" s="85"/>
      <c r="EW48" s="85"/>
      <c r="EX48" s="85"/>
      <c r="EY48" s="85"/>
      <c r="EZ48" s="85"/>
      <c r="FA48" s="85"/>
      <c r="FB48" s="85"/>
      <c r="FC48" s="85"/>
      <c r="FD48" s="85"/>
      <c r="FE48" s="85"/>
      <c r="FF48" s="85"/>
      <c r="FG48" s="85"/>
      <c r="FH48" s="85"/>
      <c r="FI48" s="85"/>
      <c r="FJ48" s="85"/>
      <c r="FK48" s="85"/>
      <c r="FL48" s="85"/>
      <c r="FM48" s="85"/>
      <c r="FN48" s="85"/>
      <c r="FO48" s="85"/>
      <c r="FP48" s="85"/>
      <c r="FQ48" s="85"/>
      <c r="FR48" s="85"/>
      <c r="FS48" s="85"/>
      <c r="FT48" s="85"/>
      <c r="FU48" s="85"/>
      <c r="FV48" s="85"/>
      <c r="FW48" s="85"/>
      <c r="FX48" s="85"/>
      <c r="FY48" s="85"/>
      <c r="FZ48" s="85"/>
      <c r="GA48" s="85"/>
      <c r="GB48" s="85"/>
      <c r="GC48" s="85"/>
      <c r="GD48" s="85"/>
      <c r="GE48" s="85"/>
      <c r="GF48" s="85"/>
      <c r="GG48" s="85"/>
      <c r="GH48" s="85"/>
      <c r="GI48" s="85"/>
      <c r="GJ48" s="85"/>
      <c r="GK48" s="85"/>
      <c r="GL48" s="85"/>
      <c r="GM48" s="85"/>
      <c r="GN48" s="85"/>
      <c r="GO48" s="85"/>
      <c r="GP48" s="85"/>
      <c r="GQ48" s="85"/>
      <c r="GR48" s="85"/>
      <c r="GS48" s="85"/>
      <c r="GT48" s="85"/>
      <c r="GU48" s="85"/>
      <c r="GV48" s="85"/>
      <c r="GW48" s="85"/>
      <c r="GX48" s="85"/>
      <c r="GY48" s="85"/>
      <c r="GZ48" s="85"/>
      <c r="HA48" s="85"/>
      <c r="HB48" s="85"/>
      <c r="HC48" s="85"/>
      <c r="HD48" s="85"/>
      <c r="HE48" s="85"/>
      <c r="HF48" s="85"/>
      <c r="HG48" s="85"/>
      <c r="HH48" s="85"/>
      <c r="HI48" s="85"/>
      <c r="HJ48" s="85"/>
      <c r="HK48" s="85"/>
      <c r="HL48" s="85"/>
      <c r="HM48" s="85"/>
      <c r="HN48" s="85"/>
      <c r="HO48" s="85"/>
      <c r="HP48" s="85"/>
      <c r="HQ48" s="85"/>
      <c r="HR48" s="85"/>
      <c r="HS48" s="85"/>
      <c r="HT48" s="85"/>
      <c r="HU48" s="85"/>
      <c r="HV48" s="85"/>
      <c r="HW48" s="85"/>
      <c r="HX48" s="85"/>
      <c r="HY48" s="85"/>
      <c r="HZ48" s="85"/>
      <c r="IA48" s="85"/>
      <c r="IB48" s="85"/>
      <c r="IC48" s="85"/>
      <c r="ID48" s="85"/>
      <c r="IE48" s="85"/>
      <c r="IF48" s="85"/>
      <c r="IG48" s="85"/>
      <c r="IH48" s="85"/>
      <c r="II48" s="85"/>
      <c r="IJ48" s="85"/>
      <c r="IK48" s="85"/>
      <c r="IL48" s="85"/>
      <c r="IM48" s="85"/>
      <c r="IN48" s="85"/>
      <c r="IO48" s="85"/>
      <c r="IP48" s="85"/>
      <c r="IQ48" s="85"/>
      <c r="IR48" s="85"/>
      <c r="IS48" s="85"/>
      <c r="IT48" s="85"/>
      <c r="IU48" s="85"/>
      <c r="IV48" s="85"/>
      <c r="IW48" s="85"/>
      <c r="IX48" s="85"/>
      <c r="IY48" s="85"/>
      <c r="IZ48" s="85"/>
      <c r="JA48" s="85"/>
      <c r="JB48" s="85"/>
      <c r="JC48" s="85"/>
      <c r="JD48" s="85"/>
      <c r="JE48" s="85"/>
      <c r="JF48" s="85"/>
      <c r="JG48" s="85"/>
      <c r="JH48" s="85"/>
      <c r="JI48" s="85"/>
      <c r="JJ48" s="85"/>
      <c r="JK48" s="85"/>
      <c r="JL48" s="85"/>
      <c r="JM48" s="85"/>
      <c r="JN48" s="85"/>
      <c r="JO48" s="85"/>
      <c r="JP48" s="85"/>
      <c r="JQ48" s="85"/>
      <c r="JR48" s="85"/>
      <c r="JS48" s="85"/>
      <c r="JT48" s="85"/>
      <c r="JU48" s="85"/>
      <c r="JV48" s="85"/>
      <c r="JW48" s="85"/>
      <c r="JX48" s="85"/>
      <c r="JY48" s="85"/>
      <c r="JZ48" s="85"/>
      <c r="KA48" s="85"/>
      <c r="KB48" s="85"/>
      <c r="KC48" s="85"/>
      <c r="KD48" s="85"/>
      <c r="KE48" s="85"/>
      <c r="KF48" s="85"/>
      <c r="KG48" s="85"/>
      <c r="KH48" s="85"/>
      <c r="KI48" s="85"/>
      <c r="KJ48" s="85"/>
      <c r="KK48" s="85"/>
      <c r="KL48" s="85"/>
      <c r="KM48" s="85"/>
      <c r="KN48" s="85"/>
      <c r="KO48" s="85"/>
      <c r="KP48" s="85"/>
      <c r="KQ48" s="85"/>
      <c r="KR48" s="85"/>
      <c r="KS48" s="85"/>
      <c r="KT48" s="85"/>
      <c r="KU48" s="85"/>
      <c r="KV48" s="85"/>
      <c r="KW48" s="85"/>
      <c r="KX48" s="85"/>
      <c r="KY48" s="85"/>
      <c r="KZ48" s="85"/>
      <c r="LA48" s="85"/>
      <c r="LB48" s="85"/>
      <c r="LC48" s="85"/>
      <c r="LD48" s="85"/>
      <c r="LE48" s="85"/>
      <c r="LF48" s="85"/>
      <c r="LG48" s="85"/>
      <c r="LH48" s="85"/>
      <c r="LI48" s="85"/>
      <c r="LJ48" s="85"/>
      <c r="LK48" s="85"/>
      <c r="LL48" s="85"/>
      <c r="LM48" s="85"/>
      <c r="LN48" s="85"/>
      <c r="LO48" s="85"/>
      <c r="LP48" s="85"/>
      <c r="LQ48" s="85"/>
      <c r="LR48" s="85"/>
      <c r="LS48" s="85"/>
      <c r="LT48" s="85"/>
      <c r="LU48" s="85"/>
      <c r="LV48" s="85"/>
      <c r="LW48" s="85"/>
      <c r="LX48" s="85"/>
      <c r="LY48" s="85"/>
      <c r="LZ48" s="85"/>
      <c r="MA48" s="85"/>
      <c r="MB48" s="85"/>
      <c r="MC48" s="85"/>
      <c r="MD48" s="85"/>
      <c r="ME48" s="85"/>
      <c r="MF48" s="85"/>
      <c r="MG48" s="85"/>
      <c r="MH48" s="85"/>
      <c r="MI48" s="85"/>
      <c r="MJ48" s="85"/>
      <c r="MK48" s="85"/>
      <c r="ML48" s="85"/>
      <c r="MM48" s="85"/>
      <c r="MN48" s="85"/>
      <c r="MO48" s="85"/>
      <c r="MP48" s="85"/>
      <c r="MQ48" s="85"/>
      <c r="MR48" s="85"/>
      <c r="MS48" s="85"/>
      <c r="MT48" s="85"/>
      <c r="MU48" s="85"/>
      <c r="MV48" s="85"/>
      <c r="MW48" s="85"/>
      <c r="MX48" s="85"/>
      <c r="MY48" s="85"/>
      <c r="MZ48" s="85"/>
      <c r="NA48" s="85"/>
      <c r="NB48" s="85"/>
      <c r="NC48" s="85"/>
      <c r="ND48" s="85"/>
      <c r="NE48" s="85"/>
      <c r="NF48" s="85"/>
      <c r="NG48" s="85"/>
      <c r="NH48" s="85"/>
      <c r="NI48" s="85"/>
      <c r="NJ48" s="85"/>
      <c r="NK48" s="85"/>
      <c r="NL48" s="85"/>
      <c r="NM48" s="85"/>
      <c r="NN48" s="85"/>
      <c r="NO48" s="85"/>
      <c r="NP48" s="85"/>
    </row>
    <row r="49" spans="2:380" ht="24.9" customHeight="1" x14ac:dyDescent="0.4">
      <c r="B49" s="42"/>
      <c r="C49" s="147"/>
      <c r="D49" s="153"/>
      <c r="E49" s="165" t="s">
        <v>49</v>
      </c>
      <c r="F49" s="100" t="s">
        <v>15</v>
      </c>
      <c r="G49" s="93"/>
      <c r="H49" s="93"/>
      <c r="I49" s="71" t="str">
        <f>IF(OR(LEN(표1[[#This Row],[열3]])=0,LEN(표1[[#This Row],[열4]])=0),"",IF($M$3="영업일수",NETWORKDAYS(표1[[#This Row],[열3]],표1[[#This Row],[열4]]),표1[[#This Row],[열4]]-표1[[#This Row],[열3]]+1))</f>
        <v/>
      </c>
      <c r="J49" s="95">
        <f ca="1">IF(OR(LEN(표1[[#This Row],[열3]])=0,LEN(표1[[#This Row],[열4]])=0,표1[[#This Row],[열4]]&lt;TODAY()),0,IF($M$3="영업일수",NETWORKDAYS(TODAY(),표1[[#This Row],[열4]]),표1[[#This Row],[열4]]-TODAY()+1))</f>
        <v>0</v>
      </c>
      <c r="K49" s="96" t="s">
        <v>6</v>
      </c>
      <c r="L49" s="97"/>
      <c r="M49" s="98">
        <f ca="1">IFERROR(IF((표1[[#This Row],[열5]]-표1[[#This Row],[열379]])/표1[[#This Row],[열5]]&lt;0,0,(표1[[#This Row],[열5]]-표1[[#This Row],[열379]])/표1[[#This Row],[열5]]),0)</f>
        <v>0</v>
      </c>
      <c r="N49" s="112"/>
      <c r="O49" s="99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  <c r="CX49" s="85"/>
      <c r="CY49" s="85"/>
      <c r="CZ49" s="85"/>
      <c r="DA49" s="85"/>
      <c r="DB49" s="85"/>
      <c r="DC49" s="85"/>
      <c r="DD49" s="85"/>
      <c r="DE49" s="85"/>
      <c r="DF49" s="85"/>
      <c r="DG49" s="85"/>
      <c r="DH49" s="85"/>
      <c r="DI49" s="85"/>
      <c r="DJ49" s="85"/>
      <c r="DK49" s="85"/>
      <c r="DL49" s="85"/>
      <c r="DM49" s="85"/>
      <c r="DN49" s="85"/>
      <c r="DO49" s="85"/>
      <c r="DP49" s="85"/>
      <c r="DQ49" s="85"/>
      <c r="DR49" s="85"/>
      <c r="DS49" s="85"/>
      <c r="DT49" s="85"/>
      <c r="DU49" s="85"/>
      <c r="DV49" s="85"/>
      <c r="DW49" s="85"/>
      <c r="DX49" s="85"/>
      <c r="DY49" s="85"/>
      <c r="DZ49" s="85"/>
      <c r="EA49" s="85"/>
      <c r="EB49" s="85"/>
      <c r="EC49" s="85"/>
      <c r="ED49" s="85"/>
      <c r="EE49" s="85"/>
      <c r="EF49" s="85"/>
      <c r="EG49" s="85"/>
      <c r="EH49" s="85"/>
      <c r="EI49" s="85"/>
      <c r="EJ49" s="85"/>
      <c r="EK49" s="85"/>
      <c r="EL49" s="85"/>
      <c r="EM49" s="85"/>
      <c r="EN49" s="85"/>
      <c r="EO49" s="85"/>
      <c r="EP49" s="85"/>
      <c r="EQ49" s="85"/>
      <c r="ER49" s="85"/>
      <c r="ES49" s="85"/>
      <c r="ET49" s="85"/>
      <c r="EU49" s="85"/>
      <c r="EV49" s="85"/>
      <c r="EW49" s="85"/>
      <c r="EX49" s="85"/>
      <c r="EY49" s="85"/>
      <c r="EZ49" s="85"/>
      <c r="FA49" s="85"/>
      <c r="FB49" s="85"/>
      <c r="FC49" s="85"/>
      <c r="FD49" s="85"/>
      <c r="FE49" s="85"/>
      <c r="FF49" s="85"/>
      <c r="FG49" s="85"/>
      <c r="FH49" s="85"/>
      <c r="FI49" s="85"/>
      <c r="FJ49" s="85"/>
      <c r="FK49" s="85"/>
      <c r="FL49" s="85"/>
      <c r="FM49" s="85"/>
      <c r="FN49" s="85"/>
      <c r="FO49" s="85"/>
      <c r="FP49" s="85"/>
      <c r="FQ49" s="85"/>
      <c r="FR49" s="85"/>
      <c r="FS49" s="85"/>
      <c r="FT49" s="85"/>
      <c r="FU49" s="85"/>
      <c r="FV49" s="85"/>
      <c r="FW49" s="85"/>
      <c r="FX49" s="85"/>
      <c r="FY49" s="85"/>
      <c r="FZ49" s="85"/>
      <c r="GA49" s="85"/>
      <c r="GB49" s="85"/>
      <c r="GC49" s="85"/>
      <c r="GD49" s="85"/>
      <c r="GE49" s="85"/>
      <c r="GF49" s="85"/>
      <c r="GG49" s="85"/>
      <c r="GH49" s="85"/>
      <c r="GI49" s="85"/>
      <c r="GJ49" s="85"/>
      <c r="GK49" s="85"/>
      <c r="GL49" s="85"/>
      <c r="GM49" s="85"/>
      <c r="GN49" s="85"/>
      <c r="GO49" s="85"/>
      <c r="GP49" s="85"/>
      <c r="GQ49" s="85"/>
      <c r="GR49" s="85"/>
      <c r="GS49" s="85"/>
      <c r="GT49" s="85"/>
      <c r="GU49" s="85"/>
      <c r="GV49" s="85"/>
      <c r="GW49" s="85"/>
      <c r="GX49" s="85"/>
      <c r="GY49" s="85"/>
      <c r="GZ49" s="85"/>
      <c r="HA49" s="85"/>
      <c r="HB49" s="85"/>
      <c r="HC49" s="85"/>
      <c r="HD49" s="85"/>
      <c r="HE49" s="85"/>
      <c r="HF49" s="85"/>
      <c r="HG49" s="85"/>
      <c r="HH49" s="85"/>
      <c r="HI49" s="85"/>
      <c r="HJ49" s="85"/>
      <c r="HK49" s="85"/>
      <c r="HL49" s="85"/>
      <c r="HM49" s="85"/>
      <c r="HN49" s="85"/>
      <c r="HO49" s="85"/>
      <c r="HP49" s="85"/>
      <c r="HQ49" s="85"/>
      <c r="HR49" s="85"/>
      <c r="HS49" s="85"/>
      <c r="HT49" s="85"/>
      <c r="HU49" s="85"/>
      <c r="HV49" s="85"/>
      <c r="HW49" s="85"/>
      <c r="HX49" s="85"/>
      <c r="HY49" s="85"/>
      <c r="HZ49" s="85"/>
      <c r="IA49" s="85"/>
      <c r="IB49" s="85"/>
      <c r="IC49" s="85"/>
      <c r="ID49" s="85"/>
      <c r="IE49" s="85"/>
      <c r="IF49" s="85"/>
      <c r="IG49" s="85"/>
      <c r="IH49" s="85"/>
      <c r="II49" s="85"/>
      <c r="IJ49" s="85"/>
      <c r="IK49" s="85"/>
      <c r="IL49" s="85"/>
      <c r="IM49" s="85"/>
      <c r="IN49" s="85"/>
      <c r="IO49" s="85"/>
      <c r="IP49" s="85"/>
      <c r="IQ49" s="85"/>
      <c r="IR49" s="85"/>
      <c r="IS49" s="85"/>
      <c r="IT49" s="85"/>
      <c r="IU49" s="85"/>
      <c r="IV49" s="85"/>
      <c r="IW49" s="85"/>
      <c r="IX49" s="85"/>
      <c r="IY49" s="85"/>
      <c r="IZ49" s="85"/>
      <c r="JA49" s="85"/>
      <c r="JB49" s="85"/>
      <c r="JC49" s="85"/>
      <c r="JD49" s="85"/>
      <c r="JE49" s="85"/>
      <c r="JF49" s="85"/>
      <c r="JG49" s="85"/>
      <c r="JH49" s="85"/>
      <c r="JI49" s="85"/>
      <c r="JJ49" s="85"/>
      <c r="JK49" s="85"/>
      <c r="JL49" s="85"/>
      <c r="JM49" s="85"/>
      <c r="JN49" s="85"/>
      <c r="JO49" s="85"/>
      <c r="JP49" s="85"/>
      <c r="JQ49" s="85"/>
      <c r="JR49" s="85"/>
      <c r="JS49" s="85"/>
      <c r="JT49" s="85"/>
      <c r="JU49" s="85"/>
      <c r="JV49" s="85"/>
      <c r="JW49" s="85"/>
      <c r="JX49" s="85"/>
      <c r="JY49" s="85"/>
      <c r="JZ49" s="85"/>
      <c r="KA49" s="85"/>
      <c r="KB49" s="85"/>
      <c r="KC49" s="85"/>
      <c r="KD49" s="85"/>
      <c r="KE49" s="85"/>
      <c r="KF49" s="85"/>
      <c r="KG49" s="85"/>
      <c r="KH49" s="85"/>
      <c r="KI49" s="85"/>
      <c r="KJ49" s="85"/>
      <c r="KK49" s="85"/>
      <c r="KL49" s="85"/>
      <c r="KM49" s="85"/>
      <c r="KN49" s="85"/>
      <c r="KO49" s="85"/>
      <c r="KP49" s="85"/>
      <c r="KQ49" s="85"/>
      <c r="KR49" s="85"/>
      <c r="KS49" s="85"/>
      <c r="KT49" s="85"/>
      <c r="KU49" s="85"/>
      <c r="KV49" s="85"/>
      <c r="KW49" s="85"/>
      <c r="KX49" s="85"/>
      <c r="KY49" s="85"/>
      <c r="KZ49" s="85"/>
      <c r="LA49" s="85"/>
      <c r="LB49" s="85"/>
      <c r="LC49" s="85"/>
      <c r="LD49" s="85"/>
      <c r="LE49" s="85"/>
      <c r="LF49" s="85"/>
      <c r="LG49" s="85"/>
      <c r="LH49" s="85"/>
      <c r="LI49" s="85"/>
      <c r="LJ49" s="85"/>
      <c r="LK49" s="85"/>
      <c r="LL49" s="85"/>
      <c r="LM49" s="85"/>
      <c r="LN49" s="85"/>
      <c r="LO49" s="85"/>
      <c r="LP49" s="85"/>
      <c r="LQ49" s="85"/>
      <c r="LR49" s="85"/>
      <c r="LS49" s="85"/>
      <c r="LT49" s="85"/>
      <c r="LU49" s="85"/>
      <c r="LV49" s="85"/>
      <c r="LW49" s="85"/>
      <c r="LX49" s="85"/>
      <c r="LY49" s="85"/>
      <c r="LZ49" s="85"/>
      <c r="MA49" s="85"/>
      <c r="MB49" s="85"/>
      <c r="MC49" s="85"/>
      <c r="MD49" s="85"/>
      <c r="ME49" s="85"/>
      <c r="MF49" s="85"/>
      <c r="MG49" s="85"/>
      <c r="MH49" s="85"/>
      <c r="MI49" s="85"/>
      <c r="MJ49" s="85"/>
      <c r="MK49" s="85"/>
      <c r="ML49" s="85"/>
      <c r="MM49" s="85"/>
      <c r="MN49" s="85"/>
      <c r="MO49" s="85"/>
      <c r="MP49" s="85"/>
      <c r="MQ49" s="85"/>
      <c r="MR49" s="85"/>
      <c r="MS49" s="85"/>
      <c r="MT49" s="85"/>
      <c r="MU49" s="85"/>
      <c r="MV49" s="85"/>
      <c r="MW49" s="85"/>
      <c r="MX49" s="85"/>
      <c r="MY49" s="85"/>
      <c r="MZ49" s="85"/>
      <c r="NA49" s="85"/>
      <c r="NB49" s="85"/>
      <c r="NC49" s="85"/>
      <c r="ND49" s="85"/>
      <c r="NE49" s="85"/>
      <c r="NF49" s="85"/>
      <c r="NG49" s="85"/>
      <c r="NH49" s="85"/>
      <c r="NI49" s="85"/>
      <c r="NJ49" s="85"/>
      <c r="NK49" s="85"/>
      <c r="NL49" s="85"/>
      <c r="NM49" s="85"/>
      <c r="NN49" s="85"/>
      <c r="NO49" s="85"/>
      <c r="NP49" s="85"/>
    </row>
    <row r="50" spans="2:380" ht="24.9" customHeight="1" x14ac:dyDescent="0.4">
      <c r="B50" s="133"/>
      <c r="C50" s="149"/>
      <c r="D50" s="154"/>
      <c r="E50" s="170" t="s">
        <v>29</v>
      </c>
      <c r="F50" s="161" t="s">
        <v>18</v>
      </c>
      <c r="G50" s="94">
        <v>44918</v>
      </c>
      <c r="H50" s="94">
        <v>44918</v>
      </c>
      <c r="I50" s="134">
        <f>IF(OR(LEN(표1[[#This Row],[열3]])=0,LEN(표1[[#This Row],[열4]])=0),"",IF($M$3="영업일수",NETWORKDAYS(표1[[#This Row],[열3]],표1[[#This Row],[열4]]),표1[[#This Row],[열4]]-표1[[#This Row],[열3]]+1))</f>
        <v>1</v>
      </c>
      <c r="J50" s="135">
        <f ca="1">IF(OR(LEN(표1[[#This Row],[열3]])=0,LEN(표1[[#This Row],[열4]])=0,표1[[#This Row],[열4]]&lt;TODAY()),0,IF($M$3="영업일수",NETWORKDAYS(TODAY(),표1[[#This Row],[열4]]),표1[[#This Row],[열4]]-TODAY()+1))</f>
        <v>21</v>
      </c>
      <c r="K50" s="136" t="s">
        <v>6</v>
      </c>
      <c r="L50" s="137"/>
      <c r="M50" s="138">
        <f ca="1">IFERROR(IF((표1[[#This Row],[열5]]-표1[[#This Row],[열379]])/표1[[#This Row],[열5]]&lt;0,0,(표1[[#This Row],[열5]]-표1[[#This Row],[열379]])/표1[[#This Row],[열5]]),0)</f>
        <v>0</v>
      </c>
      <c r="N50" s="114"/>
      <c r="O50" s="99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  <c r="CX50" s="85"/>
      <c r="CY50" s="85"/>
      <c r="CZ50" s="85"/>
      <c r="DA50" s="85"/>
      <c r="DB50" s="85"/>
      <c r="DC50" s="85"/>
      <c r="DD50" s="85"/>
      <c r="DE50" s="85"/>
      <c r="DF50" s="85"/>
      <c r="DG50" s="85"/>
      <c r="DH50" s="85"/>
      <c r="DI50" s="85"/>
      <c r="DJ50" s="85"/>
      <c r="DK50" s="85"/>
      <c r="DL50" s="85"/>
      <c r="DM50" s="85"/>
      <c r="DN50" s="85"/>
      <c r="DO50" s="85"/>
      <c r="DP50" s="85"/>
      <c r="DQ50" s="85"/>
      <c r="DR50" s="85"/>
      <c r="DS50" s="85"/>
      <c r="DT50" s="85"/>
      <c r="DU50" s="85"/>
      <c r="DV50" s="85"/>
      <c r="DW50" s="85"/>
      <c r="DX50" s="85"/>
      <c r="DY50" s="85"/>
      <c r="DZ50" s="85"/>
      <c r="EA50" s="85"/>
      <c r="EB50" s="85"/>
      <c r="EC50" s="85"/>
      <c r="ED50" s="85"/>
      <c r="EE50" s="85"/>
      <c r="EF50" s="85"/>
      <c r="EG50" s="85"/>
      <c r="EH50" s="85"/>
      <c r="EI50" s="85"/>
      <c r="EJ50" s="85"/>
      <c r="EK50" s="85"/>
      <c r="EL50" s="85"/>
      <c r="EM50" s="85"/>
      <c r="EN50" s="85"/>
      <c r="EO50" s="85"/>
      <c r="EP50" s="85"/>
      <c r="EQ50" s="85"/>
      <c r="ER50" s="85"/>
      <c r="ES50" s="85"/>
      <c r="ET50" s="85"/>
      <c r="EU50" s="85"/>
      <c r="EV50" s="85"/>
      <c r="EW50" s="85"/>
      <c r="EX50" s="85"/>
      <c r="EY50" s="85"/>
      <c r="EZ50" s="85"/>
      <c r="FA50" s="85"/>
      <c r="FB50" s="85"/>
      <c r="FC50" s="85"/>
      <c r="FD50" s="85"/>
      <c r="FE50" s="85"/>
      <c r="FF50" s="85"/>
      <c r="FG50" s="85"/>
      <c r="FH50" s="85"/>
      <c r="FI50" s="85"/>
      <c r="FJ50" s="85"/>
      <c r="FK50" s="85"/>
      <c r="FL50" s="85"/>
      <c r="FM50" s="85"/>
      <c r="FN50" s="85"/>
      <c r="FO50" s="85"/>
      <c r="FP50" s="85"/>
      <c r="FQ50" s="85"/>
      <c r="FR50" s="85"/>
      <c r="FS50" s="85"/>
      <c r="FT50" s="85"/>
      <c r="FU50" s="85"/>
      <c r="FV50" s="85"/>
      <c r="FW50" s="85"/>
      <c r="FX50" s="85"/>
      <c r="FY50" s="85"/>
      <c r="FZ50" s="85"/>
      <c r="GA50" s="85"/>
      <c r="GB50" s="85"/>
      <c r="GC50" s="85"/>
      <c r="GD50" s="85"/>
      <c r="GE50" s="85"/>
      <c r="GF50" s="85"/>
      <c r="GG50" s="85"/>
      <c r="GH50" s="85"/>
      <c r="GI50" s="85"/>
      <c r="GJ50" s="85"/>
      <c r="GK50" s="85"/>
      <c r="GL50" s="85"/>
      <c r="GM50" s="85"/>
      <c r="GN50" s="85"/>
      <c r="GO50" s="85"/>
      <c r="GP50" s="85"/>
      <c r="GQ50" s="85"/>
      <c r="GR50" s="85"/>
      <c r="GS50" s="85"/>
      <c r="GT50" s="85"/>
      <c r="GU50" s="85"/>
      <c r="GV50" s="85"/>
      <c r="GW50" s="85"/>
      <c r="GX50" s="85"/>
      <c r="GY50" s="85"/>
      <c r="GZ50" s="85"/>
      <c r="HA50" s="85"/>
      <c r="HB50" s="85"/>
      <c r="HC50" s="85"/>
      <c r="HD50" s="85"/>
      <c r="HE50" s="85"/>
      <c r="HF50" s="85"/>
      <c r="HG50" s="85"/>
      <c r="HH50" s="85"/>
      <c r="HI50" s="85"/>
      <c r="HJ50" s="85"/>
      <c r="HK50" s="85"/>
      <c r="HL50" s="85"/>
      <c r="HM50" s="85"/>
      <c r="HN50" s="85"/>
      <c r="HO50" s="85"/>
      <c r="HP50" s="85"/>
      <c r="HQ50" s="85"/>
      <c r="HR50" s="85"/>
      <c r="HS50" s="85"/>
      <c r="HT50" s="85"/>
      <c r="HU50" s="85"/>
      <c r="HV50" s="85"/>
      <c r="HW50" s="85"/>
      <c r="HX50" s="85"/>
      <c r="HY50" s="85"/>
      <c r="HZ50" s="85"/>
      <c r="IA50" s="85"/>
      <c r="IB50" s="85"/>
      <c r="IC50" s="85"/>
      <c r="ID50" s="85"/>
      <c r="IE50" s="85"/>
      <c r="IF50" s="85"/>
      <c r="IG50" s="85"/>
      <c r="IH50" s="85"/>
      <c r="II50" s="85"/>
      <c r="IJ50" s="85"/>
      <c r="IK50" s="85"/>
      <c r="IL50" s="85"/>
      <c r="IM50" s="85"/>
      <c r="IN50" s="85"/>
      <c r="IO50" s="85"/>
      <c r="IP50" s="85"/>
      <c r="IQ50" s="85"/>
      <c r="IR50" s="85"/>
      <c r="IS50" s="85"/>
      <c r="IT50" s="85"/>
      <c r="IU50" s="85"/>
      <c r="IV50" s="85"/>
      <c r="IW50" s="85"/>
      <c r="IX50" s="85"/>
      <c r="IY50" s="85"/>
      <c r="IZ50" s="85"/>
      <c r="JA50" s="85"/>
      <c r="JB50" s="85"/>
      <c r="JC50" s="85"/>
      <c r="JD50" s="85"/>
      <c r="JE50" s="85"/>
      <c r="JF50" s="85"/>
      <c r="JG50" s="85"/>
      <c r="JH50" s="85"/>
      <c r="JI50" s="85"/>
      <c r="JJ50" s="85"/>
      <c r="JK50" s="85"/>
      <c r="JL50" s="85"/>
      <c r="JM50" s="85"/>
      <c r="JN50" s="85"/>
      <c r="JO50" s="85"/>
      <c r="JP50" s="85"/>
      <c r="JQ50" s="85"/>
      <c r="JR50" s="85"/>
      <c r="JS50" s="85"/>
      <c r="JT50" s="85"/>
      <c r="JU50" s="85"/>
      <c r="JV50" s="85"/>
      <c r="JW50" s="85"/>
      <c r="JX50" s="85"/>
      <c r="JY50" s="85"/>
      <c r="JZ50" s="85"/>
      <c r="KA50" s="85"/>
      <c r="KB50" s="85"/>
      <c r="KC50" s="85"/>
      <c r="KD50" s="85"/>
      <c r="KE50" s="85"/>
      <c r="KF50" s="85"/>
      <c r="KG50" s="85"/>
      <c r="KH50" s="85"/>
      <c r="KI50" s="85"/>
      <c r="KJ50" s="85"/>
      <c r="KK50" s="85"/>
      <c r="KL50" s="85"/>
      <c r="KM50" s="85"/>
      <c r="KN50" s="85"/>
      <c r="KO50" s="85"/>
      <c r="KP50" s="85"/>
      <c r="KQ50" s="85"/>
      <c r="KR50" s="85"/>
      <c r="KS50" s="85"/>
      <c r="KT50" s="85"/>
      <c r="KU50" s="85"/>
      <c r="KV50" s="85"/>
      <c r="KW50" s="85"/>
      <c r="KX50" s="85"/>
      <c r="KY50" s="85"/>
      <c r="KZ50" s="85"/>
      <c r="LA50" s="85"/>
      <c r="LB50" s="85"/>
      <c r="LC50" s="85"/>
      <c r="LD50" s="85"/>
      <c r="LE50" s="85"/>
      <c r="LF50" s="85"/>
      <c r="LG50" s="85"/>
      <c r="LH50" s="85"/>
      <c r="LI50" s="85"/>
      <c r="LJ50" s="85"/>
      <c r="LK50" s="85"/>
      <c r="LL50" s="85"/>
      <c r="LM50" s="85"/>
      <c r="LN50" s="85"/>
      <c r="LO50" s="85"/>
      <c r="LP50" s="85"/>
      <c r="LQ50" s="85"/>
      <c r="LR50" s="85"/>
      <c r="LS50" s="85"/>
      <c r="LT50" s="85"/>
      <c r="LU50" s="85"/>
      <c r="LV50" s="85"/>
      <c r="LW50" s="85"/>
      <c r="LX50" s="85"/>
      <c r="LY50" s="85"/>
      <c r="LZ50" s="85"/>
      <c r="MA50" s="85"/>
      <c r="MB50" s="85"/>
      <c r="MC50" s="85"/>
      <c r="MD50" s="85"/>
      <c r="ME50" s="85"/>
      <c r="MF50" s="85"/>
      <c r="MG50" s="85"/>
      <c r="MH50" s="85"/>
      <c r="MI50" s="85"/>
      <c r="MJ50" s="85"/>
      <c r="MK50" s="85"/>
      <c r="ML50" s="85"/>
      <c r="MM50" s="85"/>
      <c r="MN50" s="85"/>
      <c r="MO50" s="85"/>
      <c r="MP50" s="85"/>
      <c r="MQ50" s="85"/>
      <c r="MR50" s="85"/>
      <c r="MS50" s="85"/>
      <c r="MT50" s="85"/>
      <c r="MU50" s="85"/>
      <c r="MV50" s="85"/>
      <c r="MW50" s="85"/>
      <c r="MX50" s="85"/>
      <c r="MY50" s="85"/>
      <c r="MZ50" s="85"/>
      <c r="NA50" s="85"/>
      <c r="NB50" s="85"/>
      <c r="NC50" s="85"/>
      <c r="ND50" s="85"/>
      <c r="NE50" s="85"/>
      <c r="NF50" s="85"/>
      <c r="NG50" s="85"/>
      <c r="NH50" s="85"/>
      <c r="NI50" s="85"/>
      <c r="NJ50" s="85"/>
      <c r="NK50" s="85"/>
      <c r="NL50" s="85"/>
      <c r="NM50" s="85"/>
      <c r="NN50" s="85"/>
      <c r="NO50" s="85"/>
      <c r="NP50" s="85"/>
    </row>
  </sheetData>
  <mergeCells count="29">
    <mergeCell ref="KR8:KS8"/>
    <mergeCell ref="D6:E6"/>
    <mergeCell ref="F8:F9"/>
    <mergeCell ref="E8:E9"/>
    <mergeCell ref="D8:D9"/>
    <mergeCell ref="J8:J9"/>
    <mergeCell ref="I8:I9"/>
    <mergeCell ref="M8:M9"/>
    <mergeCell ref="BH8:BI8"/>
    <mergeCell ref="CK8:CL8"/>
    <mergeCell ref="DO8:DP8"/>
    <mergeCell ref="ET8:EU8"/>
    <mergeCell ref="FY8:FZ8"/>
    <mergeCell ref="NA8:NB8"/>
    <mergeCell ref="B8:C9"/>
    <mergeCell ref="B3:C3"/>
    <mergeCell ref="B5:C5"/>
    <mergeCell ref="B6:C6"/>
    <mergeCell ref="D5:E5"/>
    <mergeCell ref="AC8:AD8"/>
    <mergeCell ref="G8:G9"/>
    <mergeCell ref="H8:H9"/>
    <mergeCell ref="K8:K9"/>
    <mergeCell ref="L8:L9"/>
    <mergeCell ref="N8:N9"/>
    <mergeCell ref="LW8:LX8"/>
    <mergeCell ref="HD8:HE8"/>
    <mergeCell ref="II8:IJ8"/>
    <mergeCell ref="JM8:JN8"/>
  </mergeCells>
  <phoneticPr fontId="3" type="noConversion"/>
  <conditionalFormatting sqref="O9:NP9">
    <cfRule type="expression" dxfId="52" priority="96">
      <formula>WEEKDAY(O$9,1)=7</formula>
    </cfRule>
    <cfRule type="expression" dxfId="51" priority="97">
      <formula>WEEKDAY(O$9,1)=1</formula>
    </cfRule>
  </conditionalFormatting>
  <conditionalFormatting sqref="P8:NP8 P10:NP36 P45:NP50 P42:NP43">
    <cfRule type="expression" dxfId="50" priority="53">
      <formula>DAY(P$9)=1</formula>
    </cfRule>
  </conditionalFormatting>
  <conditionalFormatting sqref="F6 NR2:NR3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 NR2:NR3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O10:NP36 O42:NP50">
    <cfRule type="expression" dxfId="49" priority="52">
      <formula>TODAY()=O$9</formula>
    </cfRule>
    <cfRule type="expression" dxfId="48" priority="72">
      <formula>AND($M$3="영업일수",OR(WEEKDAY(O$9,1)=1,WEEKDAY(O$9,1)=7),$K10=$M$5,$G10&lt;=O$9,$H10&gt;=O$9,$M$3="영업일수")</formula>
    </cfRule>
    <cfRule type="expression" dxfId="47" priority="73">
      <formula>AND($M$3="영업일수",OR(WEEKDAY(O$9,1)=1,WEEKDAY(O$9,1)=7),$K10=$K$5,$G10&lt;=O$9,$H10&gt;=O$9,$M$3="영업일수")</formula>
    </cfRule>
    <cfRule type="expression" dxfId="46" priority="91">
      <formula>AND($M$3="영업일수",OR(WEEKDAY(O$9,1)=1,WEEKDAY(O$9,1)=7),$K10=$I$5,$G10&lt;=O$9,$H10&gt;=O$9,$M$3="영업일수")</formula>
    </cfRule>
    <cfRule type="expression" dxfId="45" priority="372">
      <formula>AND($M$3="영업일수",OR(WEEKDAY(O$9,1)=1,WEEKDAY(O$9,1)=7),$K10=$J$5,$G10&lt;=O$9,$H10&gt;=O$9,$M$3="영업일수")</formula>
    </cfRule>
    <cfRule type="expression" dxfId="44" priority="388">
      <formula>AND($M$3="영업일수",OR(WEEKDAY(O$9,1)=1,WEEKDAY(O$9,1)=7),$K10=$L$5,$G10&lt;=O$9,$H10&gt;=O$9,$M$3="영업일수")</formula>
    </cfRule>
    <cfRule type="expression" dxfId="43" priority="389">
      <formula>AND(AND($G10&lt;=O$9,$H10&gt;=O$9),$K10=$L$5)</formula>
    </cfRule>
    <cfRule type="expression" dxfId="42" priority="390">
      <formula>AND(AND($G10&lt;=O$9,$H10&gt;=O$9),$K10=$J$5)</formula>
    </cfRule>
    <cfRule type="expression" dxfId="41" priority="391">
      <formula>AND(AND($G10&lt;=O$9,$H10&gt;=O$9),$K10=$I$5)</formula>
    </cfRule>
    <cfRule type="expression" dxfId="40" priority="392">
      <formula>AND(AND($G10&lt;=O$9,$H10&gt;=O$9),$K10=$K$5)</formula>
    </cfRule>
    <cfRule type="expression" dxfId="39" priority="393">
      <formula>AND(AND($G10&lt;=O$9,$H10&gt;=O$9),$K10=$M$5)</formula>
    </cfRule>
  </conditionalFormatting>
  <conditionalFormatting sqref="K10:L36 K42:L50">
    <cfRule type="expression" dxfId="38" priority="54">
      <formula>$K10=$L$5</formula>
    </cfRule>
    <cfRule type="expression" dxfId="37" priority="55">
      <formula>$K10=$M$5</formula>
    </cfRule>
    <cfRule type="expression" dxfId="36" priority="56">
      <formula>$K10=$K$5</formula>
    </cfRule>
    <cfRule type="expression" dxfId="35" priority="57">
      <formula>$K10=$I$5</formula>
    </cfRule>
    <cfRule type="expression" dxfId="34" priority="58">
      <formula>$K10=$J$5</formula>
    </cfRule>
  </conditionalFormatting>
  <conditionalFormatting sqref="P37:NP38 P44:NP44">
    <cfRule type="expression" dxfId="33" priority="36">
      <formula>DAY(P$9)=1</formula>
    </cfRule>
  </conditionalFormatting>
  <conditionalFormatting sqref="O37:NP38">
    <cfRule type="expression" dxfId="32" priority="35">
      <formula>TODAY()=O$9</formula>
    </cfRule>
    <cfRule type="expression" dxfId="31" priority="42">
      <formula>AND($M$3="영업일수",OR(WEEKDAY(O$9,1)=1,WEEKDAY(O$9,1)=7),$K37=$M$5,$G37&lt;=O$9,$H37&gt;=O$9,$M$3="영업일수")</formula>
    </cfRule>
    <cfRule type="expression" dxfId="30" priority="43">
      <formula>AND($M$3="영업일수",OR(WEEKDAY(O$9,1)=1,WEEKDAY(O$9,1)=7),$K37=$K$5,$G37&lt;=O$9,$H37&gt;=O$9,$M$3="영업일수")</formula>
    </cfRule>
    <cfRule type="expression" dxfId="29" priority="44">
      <formula>AND($M$3="영업일수",OR(WEEKDAY(O$9,1)=1,WEEKDAY(O$9,1)=7),$K37=$I$5,$G37&lt;=O$9,$H37&gt;=O$9,$M$3="영업일수")</formula>
    </cfRule>
    <cfRule type="expression" dxfId="28" priority="45">
      <formula>AND($M$3="영업일수",OR(WEEKDAY(O$9,1)=1,WEEKDAY(O$9,1)=7),$K37=$J$5,$G37&lt;=O$9,$H37&gt;=O$9,$M$3="영업일수")</formula>
    </cfRule>
    <cfRule type="expression" dxfId="27" priority="46">
      <formula>AND($M$3="영업일수",OR(WEEKDAY(O$9,1)=1,WEEKDAY(O$9,1)=7),$K37=$L$5,$G37&lt;=O$9,$H37&gt;=O$9,$M$3="영업일수")</formula>
    </cfRule>
    <cfRule type="expression" dxfId="26" priority="47">
      <formula>AND(AND($G37&lt;=O$9,$H37&gt;=O$9),$K37=$L$5)</formula>
    </cfRule>
    <cfRule type="expression" dxfId="25" priority="48">
      <formula>AND(AND($G37&lt;=O$9,$H37&gt;=O$9),$K37=$J$5)</formula>
    </cfRule>
    <cfRule type="expression" dxfId="24" priority="49">
      <formula>AND(AND($G37&lt;=O$9,$H37&gt;=O$9),$K37=$I$5)</formula>
    </cfRule>
    <cfRule type="expression" dxfId="23" priority="50">
      <formula>AND(AND($G37&lt;=O$9,$H37&gt;=O$9),$K37=$K$5)</formula>
    </cfRule>
    <cfRule type="expression" dxfId="22" priority="51">
      <formula>AND(AND($G37&lt;=O$9,$H37&gt;=O$9),$K37=$M$5)</formula>
    </cfRule>
  </conditionalFormatting>
  <conditionalFormatting sqref="K37:L38">
    <cfRule type="expression" dxfId="21" priority="37">
      <formula>$K37=$L$5</formula>
    </cfRule>
    <cfRule type="expression" dxfId="20" priority="38">
      <formula>$K37=$M$5</formula>
    </cfRule>
    <cfRule type="expression" dxfId="19" priority="39">
      <formula>$K37=$K$5</formula>
    </cfRule>
    <cfRule type="expression" dxfId="18" priority="40">
      <formula>$K37=$I$5</formula>
    </cfRule>
    <cfRule type="expression" dxfId="17" priority="41">
      <formula>$K37=$J$5</formula>
    </cfRule>
  </conditionalFormatting>
  <conditionalFormatting sqref="P39:NP41">
    <cfRule type="expression" dxfId="16" priority="19">
      <formula>DAY(P$9)=1</formula>
    </cfRule>
  </conditionalFormatting>
  <conditionalFormatting sqref="O39:NP41">
    <cfRule type="expression" dxfId="15" priority="18">
      <formula>TODAY()=O$9</formula>
    </cfRule>
    <cfRule type="expression" dxfId="14" priority="25">
      <formula>AND($M$3="영업일수",OR(WEEKDAY(O$9,1)=1,WEEKDAY(O$9,1)=7),$K39=$M$5,$G39&lt;=O$9,$H39&gt;=O$9,$M$3="영업일수")</formula>
    </cfRule>
    <cfRule type="expression" dxfId="13" priority="26">
      <formula>AND($M$3="영업일수",OR(WEEKDAY(O$9,1)=1,WEEKDAY(O$9,1)=7),$K39=$K$5,$G39&lt;=O$9,$H39&gt;=O$9,$M$3="영업일수")</formula>
    </cfRule>
    <cfRule type="expression" dxfId="12" priority="27">
      <formula>AND($M$3="영업일수",OR(WEEKDAY(O$9,1)=1,WEEKDAY(O$9,1)=7),$K39=$I$5,$G39&lt;=O$9,$H39&gt;=O$9,$M$3="영업일수")</formula>
    </cfRule>
    <cfRule type="expression" dxfId="11" priority="28">
      <formula>AND($M$3="영업일수",OR(WEEKDAY(O$9,1)=1,WEEKDAY(O$9,1)=7),$K39=$J$5,$G39&lt;=O$9,$H39&gt;=O$9,$M$3="영업일수")</formula>
    </cfRule>
    <cfRule type="expression" dxfId="10" priority="29">
      <formula>AND($M$3="영업일수",OR(WEEKDAY(O$9,1)=1,WEEKDAY(O$9,1)=7),$K39=$L$5,$G39&lt;=O$9,$H39&gt;=O$9,$M$3="영업일수")</formula>
    </cfRule>
    <cfRule type="expression" dxfId="9" priority="30">
      <formula>AND(AND($G39&lt;=O$9,$H39&gt;=O$9),$K39=$L$5)</formula>
    </cfRule>
    <cfRule type="expression" dxfId="8" priority="31">
      <formula>AND(AND($G39&lt;=O$9,$H39&gt;=O$9),$K39=$J$5)</formula>
    </cfRule>
    <cfRule type="expression" dxfId="7" priority="32">
      <formula>AND(AND($G39&lt;=O$9,$H39&gt;=O$9),$K39=$I$5)</formula>
    </cfRule>
    <cfRule type="expression" dxfId="6" priority="33">
      <formula>AND(AND($G39&lt;=O$9,$H39&gt;=O$9),$K39=$K$5)</formula>
    </cfRule>
    <cfRule type="expression" dxfId="5" priority="34">
      <formula>AND(AND($G39&lt;=O$9,$H39&gt;=O$9),$K39=$M$5)</formula>
    </cfRule>
  </conditionalFormatting>
  <conditionalFormatting sqref="K39:L41">
    <cfRule type="expression" dxfId="4" priority="20">
      <formula>$K39=$L$5</formula>
    </cfRule>
    <cfRule type="expression" dxfId="3" priority="21">
      <formula>$K39=$M$5</formula>
    </cfRule>
    <cfRule type="expression" dxfId="2" priority="22">
      <formula>$K39=$K$5</formula>
    </cfRule>
    <cfRule type="expression" dxfId="1" priority="23">
      <formula>$K39=$I$5</formula>
    </cfRule>
    <cfRule type="expression" dxfId="0" priority="24">
      <formula>$K39=$J$5</formula>
    </cfRule>
  </conditionalFormatting>
  <dataValidations count="4">
    <dataValidation type="list" allowBlank="1" showInputMessage="1" showErrorMessage="1" sqref="K3" xr:uid="{00000000-0002-0000-0000-000001000000}">
      <formula1>"2020,2021,2022,2023,2024,2025,2026,2027,2028,2029,2030,2031,2032,2033,2034,2035,2036,2037,2038,2039,2040"</formula1>
    </dataValidation>
    <dataValidation type="list" allowBlank="1" showInputMessage="1" showErrorMessage="1" sqref="L3" xr:uid="{00000000-0002-0000-0000-000003000000}">
      <formula1>"1,2,3,4,5,6,7,8,9,10,11,12"</formula1>
    </dataValidation>
    <dataValidation type="list" allowBlank="1" showInputMessage="1" showErrorMessage="1" sqref="M3" xr:uid="{00000000-0002-0000-0000-000002000000}">
      <formula1>"전체일수,영업일수"</formula1>
    </dataValidation>
    <dataValidation type="list" allowBlank="1" showInputMessage="1" showErrorMessage="1" sqref="K10:K1048576" xr:uid="{E8A23513-07B1-4051-B519-7282FFA9CF80}">
      <formula1>$I$5:$M$5</formula1>
    </dataValidation>
  </dataValidations>
  <pageMargins left="0.7" right="0.7" top="0.75" bottom="0.75" header="0.3" footer="0.3"/>
  <pageSetup paperSize="9" scale="46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단일프로젝트(일별)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혜미</dc:creator>
  <cp:lastModifiedBy>KDN User</cp:lastModifiedBy>
  <cp:lastPrinted>2021-06-15T05:01:08Z</cp:lastPrinted>
  <dcterms:created xsi:type="dcterms:W3CDTF">2020-05-29T05:50:15Z</dcterms:created>
  <dcterms:modified xsi:type="dcterms:W3CDTF">2022-11-25T00:46:40Z</dcterms:modified>
</cp:coreProperties>
</file>