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omasarnold/Dropbox/lipids_at_airdes/"/>
    </mc:Choice>
  </mc:AlternateContent>
  <bookViews>
    <workbookView xWindow="860" yWindow="660" windowWidth="15960" windowHeight="18260" firstSheet="1" activeTab="4"/>
  </bookViews>
  <sheets>
    <sheet name="XRR mesurements" sheetId="1" r:id="rId1"/>
    <sheet name="NR measurements" sheetId="2" r:id="rId2"/>
    <sheet name="Figaro Oct2015" sheetId="4" r:id="rId3"/>
    <sheet name="Lipids using both techniques" sheetId="3" r:id="rId4"/>
    <sheet name="GIXD measurements" sheetId="5" r:id="rId5"/>
  </sheets>
  <calcPr calcId="162913"/>
</workbook>
</file>

<file path=xl/calcChain.xml><?xml version="1.0" encoding="utf-8"?>
<calcChain xmlns="http://schemas.openxmlformats.org/spreadsheetml/2006/main">
  <c r="J1" i="4" l="1"/>
  <c r="B2" i="4"/>
  <c r="B3" i="4"/>
  <c r="B4" i="4"/>
  <c r="B5" i="4"/>
  <c r="B7" i="4"/>
  <c r="B8" i="4"/>
  <c r="B9" i="4"/>
  <c r="J2" i="4"/>
  <c r="J3" i="4"/>
  <c r="H18" i="4" s="1"/>
  <c r="J4" i="4"/>
  <c r="M23" i="4" s="1"/>
  <c r="F16" i="4"/>
  <c r="G16" i="4"/>
  <c r="H16" i="4"/>
  <c r="K16" i="4"/>
  <c r="L16" i="4" s="1"/>
  <c r="M16" i="4" s="1"/>
  <c r="F17" i="4"/>
  <c r="G17" i="4"/>
  <c r="H17" i="4" s="1"/>
  <c r="K17" i="4"/>
  <c r="L17" i="4"/>
  <c r="M17" i="4"/>
  <c r="F18" i="4"/>
  <c r="G18" i="4"/>
  <c r="F19" i="4"/>
  <c r="G19" i="4"/>
  <c r="H19" i="4"/>
  <c r="F23" i="4"/>
  <c r="G23" i="4"/>
  <c r="H23" i="4" s="1"/>
  <c r="K23" i="4"/>
  <c r="L23" i="4"/>
  <c r="F24" i="4"/>
  <c r="G24" i="4"/>
  <c r="H24" i="4"/>
  <c r="K24" i="4"/>
  <c r="L24" i="4"/>
  <c r="F25" i="4"/>
  <c r="G25" i="4"/>
  <c r="H25" i="4" s="1"/>
  <c r="K25" i="4"/>
  <c r="L25" i="4"/>
  <c r="F26" i="4"/>
  <c r="G26" i="4"/>
  <c r="H26" i="4"/>
  <c r="M24" i="4"/>
  <c r="M25" i="4" l="1"/>
</calcChain>
</file>

<file path=xl/sharedStrings.xml><?xml version="1.0" encoding="utf-8"?>
<sst xmlns="http://schemas.openxmlformats.org/spreadsheetml/2006/main" count="658" uniqueCount="208">
  <si>
    <t>Sub phase</t>
  </si>
  <si>
    <t>Lipid</t>
  </si>
  <si>
    <t>XRR Run number</t>
  </si>
  <si>
    <t>water</t>
  </si>
  <si>
    <t>Comment</t>
  </si>
  <si>
    <t>with chiller</t>
  </si>
  <si>
    <t>no chiller</t>
  </si>
  <si>
    <t>NORMALISATION</t>
  </si>
  <si>
    <t>Failed</t>
  </si>
  <si>
    <t>dppc</t>
  </si>
  <si>
    <t>ChCl: Glycerol</t>
  </si>
  <si>
    <t>temperature</t>
  </si>
  <si>
    <t>RT</t>
  </si>
  <si>
    <t>surface pressure mN/m</t>
  </si>
  <si>
    <t>repeat to look at beam damage</t>
  </si>
  <si>
    <t>trough overflowed</t>
  </si>
  <si>
    <t>dmpc</t>
  </si>
  <si>
    <t>dodgy DCD alignment? Need to change ROIs? repeated with different ROIs for final section =&gt; check data reduction</t>
  </si>
  <si>
    <t>dodgy again</t>
  </si>
  <si>
    <t>dlpc</t>
  </si>
  <si>
    <t>warmed up to check ok =&gt; seems ok???</t>
  </si>
  <si>
    <t>chiller blockage</t>
  </si>
  <si>
    <t>dopg</t>
  </si>
  <si>
    <t>drifts out of roi at high angles =&gt; need reprocessing</t>
  </si>
  <si>
    <t>dmpg</t>
  </si>
  <si>
    <t>odd feature 0.44A</t>
  </si>
  <si>
    <t>isotherm looks dodgy so refill</t>
  </si>
  <si>
    <t>dope</t>
  </si>
  <si>
    <t>dopc</t>
  </si>
  <si>
    <t>pressure reduced to 26 during measurement</t>
  </si>
  <si>
    <t>pressure ok but final section with new rois</t>
  </si>
  <si>
    <t>dodab</t>
  </si>
  <si>
    <t>Figaro Run number</t>
  </si>
  <si>
    <t>Lipid / surfactant</t>
  </si>
  <si>
    <t>hDES</t>
  </si>
  <si>
    <t>0.02% dSDS</t>
  </si>
  <si>
    <t>0.01% dSDS</t>
  </si>
  <si>
    <t>0.02% dC16TAB</t>
  </si>
  <si>
    <t>hdDES</t>
  </si>
  <si>
    <t>0.04% dC16TAB</t>
  </si>
  <si>
    <t>0.04% dC12TAB</t>
  </si>
  <si>
    <t>repeated</t>
  </si>
  <si>
    <t>0.01%hSDS</t>
  </si>
  <si>
    <t>dDPPC</t>
  </si>
  <si>
    <t>volume of lipid mix /uL</t>
  </si>
  <si>
    <t>0.1% dC12TAB</t>
  </si>
  <si>
    <t>0.1% dC12hTAB</t>
  </si>
  <si>
    <t>0.04% dC16hTAB</t>
  </si>
  <si>
    <t>overflowed</t>
  </si>
  <si>
    <t>0.02% dC16hTAB</t>
  </si>
  <si>
    <t>0.04% dC12hTAB</t>
  </si>
  <si>
    <t>only 20 min equilibration</t>
  </si>
  <si>
    <t>CHANGED SETUP TO LANGMUIR TROUGH</t>
  </si>
  <si>
    <t>dDMPC</t>
  </si>
  <si>
    <t>0.084 mg/ml</t>
  </si>
  <si>
    <t>larger area</t>
  </si>
  <si>
    <t>should be repeats of earlier</t>
  </si>
  <si>
    <t>Surface Pressure</t>
  </si>
  <si>
    <t>DPPC</t>
  </si>
  <si>
    <t>DMPC</t>
  </si>
  <si>
    <t>repeats with langmuir trough</t>
  </si>
  <si>
    <t>Neutron H-solvent</t>
  </si>
  <si>
    <t>with delrin troughs</t>
  </si>
  <si>
    <t>Neutron HD-solvent</t>
  </si>
  <si>
    <t>Surfactant</t>
  </si>
  <si>
    <t>X-ray run number</t>
  </si>
  <si>
    <t>C16-TAB</t>
  </si>
  <si>
    <t>0p04dC16TAB-hDES</t>
  </si>
  <si>
    <t>0p04dC16hTAB-hdDES</t>
  </si>
  <si>
    <t>0p02dC16TAB-hDES</t>
  </si>
  <si>
    <t>0p02dC16hTAB-hdDES</t>
  </si>
  <si>
    <t>C12-TAB</t>
  </si>
  <si>
    <t>0p1dC12hTAB-hDES</t>
  </si>
  <si>
    <t>0p04dC12TAB-hDES</t>
  </si>
  <si>
    <t>0p04dC12hTAB-hdDES</t>
  </si>
  <si>
    <t>SDS</t>
  </si>
  <si>
    <t>0p01dSDS-hDES</t>
  </si>
  <si>
    <t>0p01hSDS-hdDES</t>
  </si>
  <si>
    <t>0p02dSDS-hDES</t>
  </si>
  <si>
    <t>0p02hSDS-hdDES</t>
  </si>
  <si>
    <t>0p02dSDS-hdDES2</t>
  </si>
  <si>
    <t>0p02dSDS-hdDES</t>
  </si>
  <si>
    <t>548856 (11uLdDPPC-hDES)</t>
  </si>
  <si>
    <t>548911 (81uL dDPPC-hDESLang)</t>
  </si>
  <si>
    <t>548859 (11uLdDPPC-hdDES)</t>
  </si>
  <si>
    <t>548861 (30uLdDPPC-hDES)</t>
  </si>
  <si>
    <t>548913 (119uL dDPPC-hDESLang)</t>
  </si>
  <si>
    <t>548863 (30uLdDPPC-hdDES)</t>
  </si>
  <si>
    <t>548865 (44uLdDPPC-hDES)</t>
  </si>
  <si>
    <t>548867 (44uLdDPPC-hdDES)</t>
  </si>
  <si>
    <t>548871 (59uLdDPPC-hdDES)</t>
  </si>
  <si>
    <t>548903 (38uLdDMPC-hDESLang)</t>
  </si>
  <si>
    <t>548895 (13uLdDMPC-hdDES)</t>
  </si>
  <si>
    <t>548905 (107uLdDMPC-hDESLang)</t>
  </si>
  <si>
    <t>548897 (36uLdDMPC-hdDES)</t>
  </si>
  <si>
    <t>548907 (133uLdDMPC-hDESLang)</t>
  </si>
  <si>
    <t>548899 (49uLdDMPC-hdDES)</t>
  </si>
  <si>
    <t>548909 (188uLdDMPC-hDESLang)</t>
  </si>
  <si>
    <t>548901 (70uLdDMPC-hdDES)</t>
  </si>
  <si>
    <t>Layer</t>
  </si>
  <si>
    <t>X-ray SLD</t>
  </si>
  <si>
    <t>Neutron SLD (protonated)</t>
  </si>
  <si>
    <t>Neutron SLD (deuterated)</t>
  </si>
  <si>
    <t xml:space="preserve">SDS tail </t>
  </si>
  <si>
    <t> 7.83</t>
  </si>
  <si>
    <t> -0.39</t>
  </si>
  <si>
    <t> 7.0</t>
  </si>
  <si>
    <t>C16 Tail</t>
  </si>
  <si>
    <t> 8.25</t>
  </si>
  <si>
    <t> -0.35</t>
  </si>
  <si>
    <t> 7.3</t>
  </si>
  <si>
    <t>C12 Tail</t>
  </si>
  <si>
    <t>DP Tail</t>
  </si>
  <si>
    <t> 7.88</t>
  </si>
  <si>
    <t> 0.12</t>
  </si>
  <si>
    <t> 6.0</t>
  </si>
  <si>
    <t>DM Tail</t>
  </si>
  <si>
    <t> 8.03</t>
  </si>
  <si>
    <t> 0.07</t>
  </si>
  <si>
    <t> 6.12</t>
  </si>
  <si>
    <t>SDS Head</t>
  </si>
  <si>
    <t> 18.5</t>
  </si>
  <si>
    <t> 5.2</t>
  </si>
  <si>
    <t>TAB Head</t>
  </si>
  <si>
    <t> 14.3</t>
  </si>
  <si>
    <t> 0.18</t>
  </si>
  <si>
    <t> 6.6</t>
  </si>
  <si>
    <t>PC Head</t>
  </si>
  <si>
    <t> 15.7</t>
  </si>
  <si>
    <t> 1.32</t>
  </si>
  <si>
    <t> -</t>
  </si>
  <si>
    <t>Glycerol ChCl DES (from my fit of pure solvents)</t>
  </si>
  <si>
    <t>0.47 / 0.47</t>
  </si>
  <si>
    <t>3.14/3.40</t>
  </si>
  <si>
    <t>10.8 / 11.1</t>
  </si>
  <si>
    <r>
      <t>The</t>
    </r>
    <r>
      <rPr>
        <sz val="12"/>
        <rFont val="Calibri"/>
        <family val="2"/>
      </rPr>
      <t> molecular volumes for the SLD calculations of the phospholipids were obtained from Armen et al. Biophysical Journal (1998)</t>
    </r>
    <r>
      <rPr>
        <sz val="11"/>
        <rFont val="Calibri"/>
        <family val="2"/>
      </rPr>
      <t> </t>
    </r>
  </si>
  <si>
    <t>**This APM was calcualted from the number of molecules at the interface, suggesting that there is no phospholipid going to the subphase</t>
  </si>
  <si>
    <t>*This APM was obtained from the Langmuir experiments</t>
  </si>
  <si>
    <t>APM</t>
  </si>
  <si>
    <t>molec at surf</t>
  </si>
  <si>
    <t>mole phosp</t>
  </si>
  <si>
    <t>Volume solution / µl</t>
  </si>
  <si>
    <t>Langmuir</t>
  </si>
  <si>
    <t>Sol conc</t>
  </si>
  <si>
    <t>Delrin</t>
  </si>
  <si>
    <t>Surface pressure</t>
  </si>
  <si>
    <t>APM**</t>
  </si>
  <si>
    <t>APM*</t>
  </si>
  <si>
    <t>mg/ml</t>
  </si>
  <si>
    <t>Area per molecule Figaro Oct15</t>
  </si>
  <si>
    <t>Area per molecule I07 Feb15</t>
  </si>
  <si>
    <t>µl</t>
  </si>
  <si>
    <t>ml</t>
  </si>
  <si>
    <t>Volume sol (0.1 mg/ml)</t>
  </si>
  <si>
    <t>DPPC (mg)</t>
  </si>
  <si>
    <t>mg phospholip</t>
  </si>
  <si>
    <t>Moles at surf</t>
  </si>
  <si>
    <t>Molecules</t>
  </si>
  <si>
    <t>Å2</t>
  </si>
  <si>
    <t>Area trough (Å2)</t>
  </si>
  <si>
    <t>Area trough (m2)</t>
  </si>
  <si>
    <t>m2</t>
  </si>
  <si>
    <t>Area trough</t>
  </si>
  <si>
    <t>RMM</t>
  </si>
  <si>
    <t>Å2 molec-1</t>
  </si>
  <si>
    <r>
      <t>SLD table</t>
    </r>
    <r>
      <rPr>
        <sz val="11"/>
        <rFont val="Calibri"/>
        <family val="2"/>
      </rPr>
      <t xml:space="preserve"> (all x10</t>
    </r>
    <r>
      <rPr>
        <vertAlign val="superscript"/>
        <sz val="11"/>
        <rFont val="Calibri"/>
        <family val="2"/>
      </rPr>
      <t>-6</t>
    </r>
    <r>
      <rPr>
        <sz val="11"/>
        <rFont val="Calibri"/>
        <family val="2"/>
      </rPr>
      <t xml:space="preserve">): </t>
    </r>
  </si>
  <si>
    <t>Phospholipids on Glycerol DES:</t>
  </si>
  <si>
    <t>Concentration wt%</t>
  </si>
  <si>
    <t xml:space="preserve">Surfactants on Glycerol DES: </t>
  </si>
  <si>
    <t>X-rays at 30C, others at 22C</t>
  </si>
  <si>
    <t>check c12tab deuterations!!!</t>
  </si>
  <si>
    <t>Concentration mM</t>
  </si>
  <si>
    <t>0p1dC12hTAB-hdDES</t>
  </si>
  <si>
    <t>220379, 220409</t>
  </si>
  <si>
    <t>220385, 220415</t>
  </si>
  <si>
    <t>220391, 220421</t>
  </si>
  <si>
    <t>220461, 220427</t>
  </si>
  <si>
    <t>220467, 220433</t>
  </si>
  <si>
    <t>220473, 220439</t>
  </si>
  <si>
    <t>X-rays at 22C, others at 22C</t>
  </si>
  <si>
    <t>Run number</t>
  </si>
  <si>
    <t>Sample</t>
  </si>
  <si>
    <t>Subphase</t>
  </si>
  <si>
    <t>Temperature</t>
  </si>
  <si>
    <t>artifacts</t>
  </si>
  <si>
    <t>surface pressure</t>
  </si>
  <si>
    <t>dodgy dppc</t>
  </si>
  <si>
    <t>ok but gamma / delta scan</t>
  </si>
  <si>
    <t>clean</t>
  </si>
  <si>
    <t>ChCl / Glycerol</t>
  </si>
  <si>
    <t>small trough</t>
  </si>
  <si>
    <t>peak gone but due to misalignment</t>
  </si>
  <si>
    <t>nominally rducing temperature but logbook record is not great. Need to get temperatures from the scan files</t>
  </si>
  <si>
    <t>206043-53?</t>
  </si>
  <si>
    <t>after expansion &amp; recompression</t>
  </si>
  <si>
    <t>In general the gixd images were collected at different hex1x positions. This has generated some artifact because the trough wasn't horizontal</t>
  </si>
  <si>
    <t>temperature scan with artifacts due to hex1x moves</t>
  </si>
  <si>
    <t>can't heat any higher with water bath</t>
  </si>
  <si>
    <t>beam damage scans</t>
  </si>
  <si>
    <t>206121-132</t>
  </si>
  <si>
    <t>206106-120</t>
  </si>
  <si>
    <t>small artifacts</t>
  </si>
  <si>
    <t>206154-158</t>
  </si>
  <si>
    <t>ok but small artifact</t>
  </si>
  <si>
    <t>variable artifact depending on alignment</t>
  </si>
  <si>
    <t>extended qz range</t>
  </si>
  <si>
    <t>still a peak but stonger artifact</t>
  </si>
  <si>
    <t>25-30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</si>
</sst>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Times New Roman"/>
      <family val="1"/>
    </font>
    <font>
      <sz val="10.5"/>
      <name val="Helvetica"/>
      <family val="2"/>
    </font>
    <font>
      <vertAlign val="superscript"/>
      <sz val="11"/>
      <name val="Calibri"/>
      <family val="2"/>
    </font>
    <font>
      <sz val="11.5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52">
    <xf numFmtId="0" fontId="0" fillId="0" borderId="0" xfId="0"/>
    <xf numFmtId="10" fontId="0" fillId="0" borderId="0" xfId="0" applyNumberFormat="1"/>
    <xf numFmtId="0" fontId="1" fillId="0" borderId="0" xfId="0" applyFont="1" applyAlignment="1">
      <alignment vertical="center"/>
    </xf>
    <xf numFmtId="0" fontId="3" fillId="0" borderId="0" xfId="0" applyFont="1"/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9" fillId="0" borderId="0" xfId="1"/>
    <xf numFmtId="0" fontId="9" fillId="0" borderId="5" xfId="1" applyBorder="1"/>
    <xf numFmtId="0" fontId="9" fillId="0" borderId="6" xfId="1" applyBorder="1"/>
    <xf numFmtId="0" fontId="9" fillId="0" borderId="6" xfId="1" applyFill="1" applyBorder="1"/>
    <xf numFmtId="0" fontId="9" fillId="0" borderId="7" xfId="1" applyBorder="1"/>
    <xf numFmtId="0" fontId="9" fillId="0" borderId="8" xfId="1" applyFill="1" applyBorder="1"/>
    <xf numFmtId="0" fontId="9" fillId="0" borderId="0" xfId="1" applyFill="1" applyBorder="1"/>
    <xf numFmtId="2" fontId="9" fillId="0" borderId="0" xfId="1" applyNumberFormat="1" applyFill="1" applyBorder="1"/>
    <xf numFmtId="0" fontId="9" fillId="0" borderId="0" xfId="1" applyBorder="1"/>
    <xf numFmtId="0" fontId="9" fillId="0" borderId="9" xfId="1" applyBorder="1"/>
    <xf numFmtId="0" fontId="9" fillId="0" borderId="8" xfId="1" applyBorder="1"/>
    <xf numFmtId="2" fontId="9" fillId="0" borderId="9" xfId="1" applyNumberFormat="1" applyFill="1" applyBorder="1"/>
    <xf numFmtId="0" fontId="10" fillId="0" borderId="8" xfId="1" applyFont="1" applyBorder="1"/>
    <xf numFmtId="0" fontId="10" fillId="0" borderId="0" xfId="1" applyFont="1" applyBorder="1"/>
    <xf numFmtId="0" fontId="10" fillId="0" borderId="9" xfId="1" applyFont="1" applyBorder="1"/>
    <xf numFmtId="2" fontId="9" fillId="0" borderId="0" xfId="1" applyNumberFormat="1" applyBorder="1"/>
    <xf numFmtId="2" fontId="9" fillId="0" borderId="9" xfId="1" applyNumberFormat="1" applyBorder="1"/>
    <xf numFmtId="0" fontId="9" fillId="0" borderId="0" xfId="1" applyFill="1"/>
    <xf numFmtId="0" fontId="9" fillId="0" borderId="9" xfId="1" applyFill="1" applyBorder="1"/>
    <xf numFmtId="0" fontId="9" fillId="0" borderId="10" xfId="1" applyBorder="1"/>
    <xf numFmtId="0" fontId="9" fillId="0" borderId="11" xfId="1" applyBorder="1"/>
    <xf numFmtId="0" fontId="9" fillId="0" borderId="12" xfId="1" applyBorder="1"/>
    <xf numFmtId="0" fontId="3" fillId="0" borderId="13" xfId="0" applyFont="1" applyBorder="1"/>
    <xf numFmtId="0" fontId="2" fillId="0" borderId="13" xfId="0" applyFont="1" applyBorder="1" applyAlignment="1">
      <alignment vertical="center"/>
    </xf>
    <xf numFmtId="0" fontId="4" fillId="0" borderId="13" xfId="0" applyFont="1" applyBorder="1" applyAlignment="1">
      <alignment vertical="top"/>
    </xf>
    <xf numFmtId="0" fontId="2" fillId="0" borderId="13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1" fillId="0" borderId="13" xfId="0" applyFont="1" applyBorder="1" applyAlignment="1">
      <alignment vertical="top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2" fillId="0" borderId="13" xfId="0" applyNumberFormat="1" applyFont="1" applyFill="1" applyBorder="1" applyAlignment="1">
      <alignment vertical="center"/>
    </xf>
    <xf numFmtId="0" fontId="3" fillId="0" borderId="13" xfId="0" applyNumberFormat="1" applyFont="1" applyFill="1" applyBorder="1"/>
    <xf numFmtId="0" fontId="0" fillId="0" borderId="0" xfId="0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0" xfId="0" applyFill="1" applyBorder="1"/>
    <xf numFmtId="0" fontId="0" fillId="0" borderId="6" xfId="0" applyFill="1" applyBorder="1"/>
    <xf numFmtId="0" fontId="0" fillId="2" borderId="0" xfId="0" applyFill="1"/>
    <xf numFmtId="0" fontId="0" fillId="2" borderId="0" xfId="0" applyFill="1" applyBorder="1"/>
    <xf numFmtId="0" fontId="0" fillId="2" borderId="0" xfId="0" applyFill="1" applyAlignment="1">
      <alignment wrapText="1"/>
    </xf>
    <xf numFmtId="0" fontId="1" fillId="0" borderId="13" xfId="0" applyFont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opLeftCell="A19" workbookViewId="0">
      <selection activeCell="A25" sqref="A25"/>
    </sheetView>
  </sheetViews>
  <sheetFormatPr baseColWidth="10" defaultColWidth="8.83203125" defaultRowHeight="15" x14ac:dyDescent="0.2"/>
  <cols>
    <col min="1" max="1" width="17.1640625" customWidth="1"/>
    <col min="2" max="2" width="13.5" customWidth="1"/>
    <col min="4" max="4" width="27.1640625" customWidth="1"/>
    <col min="5" max="5" width="12.83203125" customWidth="1"/>
    <col min="6" max="6" width="39.33203125" customWidth="1"/>
  </cols>
  <sheetData>
    <row r="1" spans="1:6" x14ac:dyDescent="0.2">
      <c r="A1" t="s">
        <v>2</v>
      </c>
      <c r="B1" t="s">
        <v>0</v>
      </c>
      <c r="C1" t="s">
        <v>1</v>
      </c>
      <c r="D1" t="s">
        <v>13</v>
      </c>
      <c r="E1" t="s">
        <v>11</v>
      </c>
      <c r="F1" t="s">
        <v>4</v>
      </c>
    </row>
    <row r="2" spans="1:6" x14ac:dyDescent="0.2">
      <c r="A2">
        <v>205594</v>
      </c>
      <c r="B2" t="s">
        <v>3</v>
      </c>
      <c r="F2" t="s">
        <v>5</v>
      </c>
    </row>
    <row r="3" spans="1:6" x14ac:dyDescent="0.2">
      <c r="A3">
        <v>205603</v>
      </c>
      <c r="B3" t="s">
        <v>3</v>
      </c>
      <c r="F3" t="s">
        <v>6</v>
      </c>
    </row>
    <row r="4" spans="1:6" x14ac:dyDescent="0.2">
      <c r="A4">
        <v>205607</v>
      </c>
      <c r="B4" t="s">
        <v>7</v>
      </c>
      <c r="F4" t="s">
        <v>8</v>
      </c>
    </row>
    <row r="5" spans="1:6" x14ac:dyDescent="0.2">
      <c r="A5">
        <v>205612</v>
      </c>
      <c r="B5" t="s">
        <v>7</v>
      </c>
      <c r="F5" t="s">
        <v>8</v>
      </c>
    </row>
    <row r="6" spans="1:6" x14ac:dyDescent="0.2">
      <c r="A6">
        <v>205619</v>
      </c>
      <c r="B6" t="s">
        <v>3</v>
      </c>
      <c r="F6" t="s">
        <v>5</v>
      </c>
    </row>
    <row r="7" spans="1:6" x14ac:dyDescent="0.2">
      <c r="A7">
        <v>205623</v>
      </c>
      <c r="B7" t="s">
        <v>3</v>
      </c>
      <c r="C7" t="s">
        <v>9</v>
      </c>
      <c r="D7">
        <v>20</v>
      </c>
      <c r="E7" t="s">
        <v>12</v>
      </c>
    </row>
    <row r="9" spans="1:6" x14ac:dyDescent="0.2">
      <c r="A9">
        <v>205632</v>
      </c>
      <c r="B9" t="s">
        <v>10</v>
      </c>
    </row>
    <row r="10" spans="1:6" x14ac:dyDescent="0.2">
      <c r="A10">
        <v>205638</v>
      </c>
      <c r="B10" t="s">
        <v>10</v>
      </c>
      <c r="C10" t="s">
        <v>9</v>
      </c>
      <c r="D10">
        <v>15</v>
      </c>
      <c r="E10" t="s">
        <v>12</v>
      </c>
    </row>
    <row r="11" spans="1:6" x14ac:dyDescent="0.2">
      <c r="A11">
        <v>205644</v>
      </c>
      <c r="B11" t="s">
        <v>10</v>
      </c>
      <c r="C11" t="s">
        <v>9</v>
      </c>
      <c r="D11">
        <v>5</v>
      </c>
      <c r="E11">
        <v>22</v>
      </c>
    </row>
    <row r="12" spans="1:6" x14ac:dyDescent="0.2">
      <c r="A12">
        <v>205652</v>
      </c>
      <c r="B12" t="s">
        <v>10</v>
      </c>
      <c r="C12" t="s">
        <v>9</v>
      </c>
      <c r="D12">
        <v>10</v>
      </c>
      <c r="E12">
        <v>22</v>
      </c>
    </row>
    <row r="13" spans="1:6" x14ac:dyDescent="0.2">
      <c r="A13">
        <v>205657</v>
      </c>
      <c r="B13" t="s">
        <v>10</v>
      </c>
      <c r="C13" t="s">
        <v>9</v>
      </c>
      <c r="D13">
        <v>15</v>
      </c>
      <c r="E13">
        <v>22</v>
      </c>
    </row>
    <row r="14" spans="1:6" x14ac:dyDescent="0.2">
      <c r="A14">
        <v>205661</v>
      </c>
      <c r="B14" t="s">
        <v>10</v>
      </c>
      <c r="C14" t="s">
        <v>9</v>
      </c>
      <c r="D14">
        <v>20</v>
      </c>
      <c r="E14">
        <v>22</v>
      </c>
    </row>
    <row r="15" spans="1:6" x14ac:dyDescent="0.2">
      <c r="A15">
        <v>205665</v>
      </c>
      <c r="B15" t="s">
        <v>10</v>
      </c>
      <c r="C15" t="s">
        <v>9</v>
      </c>
      <c r="D15">
        <v>25</v>
      </c>
      <c r="E15">
        <v>22</v>
      </c>
    </row>
    <row r="16" spans="1:6" x14ac:dyDescent="0.2">
      <c r="A16">
        <v>205670</v>
      </c>
      <c r="B16" t="s">
        <v>10</v>
      </c>
      <c r="C16" t="s">
        <v>9</v>
      </c>
      <c r="D16">
        <v>30</v>
      </c>
      <c r="E16">
        <v>22</v>
      </c>
    </row>
    <row r="17" spans="1:6" x14ac:dyDescent="0.2">
      <c r="A17">
        <v>205675</v>
      </c>
      <c r="B17" t="s">
        <v>10</v>
      </c>
      <c r="C17" t="s">
        <v>9</v>
      </c>
      <c r="D17">
        <v>30</v>
      </c>
      <c r="E17">
        <v>22</v>
      </c>
      <c r="F17" t="s">
        <v>14</v>
      </c>
    </row>
    <row r="18" spans="1:6" x14ac:dyDescent="0.2">
      <c r="A18">
        <v>205680</v>
      </c>
      <c r="B18" t="s">
        <v>10</v>
      </c>
      <c r="C18" t="s">
        <v>9</v>
      </c>
      <c r="D18">
        <v>30</v>
      </c>
      <c r="E18">
        <v>22</v>
      </c>
      <c r="F18" t="s">
        <v>15</v>
      </c>
    </row>
    <row r="19" spans="1:6" x14ac:dyDescent="0.2">
      <c r="A19">
        <v>205684</v>
      </c>
      <c r="B19" t="s">
        <v>10</v>
      </c>
      <c r="C19" t="s">
        <v>9</v>
      </c>
      <c r="D19">
        <v>10</v>
      </c>
      <c r="E19">
        <v>22</v>
      </c>
    </row>
    <row r="21" spans="1:6" x14ac:dyDescent="0.2">
      <c r="A21">
        <v>205690</v>
      </c>
      <c r="B21" t="s">
        <v>10</v>
      </c>
      <c r="C21" t="s">
        <v>9</v>
      </c>
      <c r="D21">
        <v>6</v>
      </c>
      <c r="E21">
        <v>10</v>
      </c>
    </row>
    <row r="22" spans="1:6" x14ac:dyDescent="0.2">
      <c r="A22">
        <v>205699</v>
      </c>
      <c r="B22" t="s">
        <v>10</v>
      </c>
      <c r="C22" t="s">
        <v>9</v>
      </c>
      <c r="D22">
        <v>10</v>
      </c>
      <c r="E22">
        <v>10</v>
      </c>
    </row>
    <row r="23" spans="1:6" x14ac:dyDescent="0.2">
      <c r="A23">
        <v>205709</v>
      </c>
      <c r="B23" t="s">
        <v>10</v>
      </c>
      <c r="C23" t="s">
        <v>9</v>
      </c>
      <c r="D23">
        <v>20</v>
      </c>
      <c r="E23">
        <v>10</v>
      </c>
    </row>
    <row r="24" spans="1:6" x14ac:dyDescent="0.2">
      <c r="A24">
        <v>205715</v>
      </c>
      <c r="B24" t="s">
        <v>10</v>
      </c>
      <c r="C24" t="s">
        <v>9</v>
      </c>
      <c r="D24">
        <v>30</v>
      </c>
      <c r="E24">
        <v>10</v>
      </c>
    </row>
    <row r="25" spans="1:6" x14ac:dyDescent="0.2">
      <c r="A25">
        <v>205721</v>
      </c>
      <c r="B25" t="s">
        <v>10</v>
      </c>
      <c r="C25" t="s">
        <v>9</v>
      </c>
      <c r="D25">
        <v>40</v>
      </c>
      <c r="E25">
        <v>10</v>
      </c>
    </row>
    <row r="26" spans="1:6" x14ac:dyDescent="0.2">
      <c r="A26">
        <v>205727</v>
      </c>
      <c r="B26" t="s">
        <v>10</v>
      </c>
      <c r="C26" t="s">
        <v>9</v>
      </c>
      <c r="D26">
        <v>20</v>
      </c>
      <c r="E26">
        <v>10</v>
      </c>
      <c r="F26" t="s">
        <v>14</v>
      </c>
    </row>
    <row r="27" spans="1:6" x14ac:dyDescent="0.2">
      <c r="A27">
        <v>205733</v>
      </c>
      <c r="B27" t="s">
        <v>10</v>
      </c>
      <c r="C27" t="s">
        <v>9</v>
      </c>
      <c r="D27">
        <v>20</v>
      </c>
      <c r="E27">
        <v>10</v>
      </c>
      <c r="F27" t="s">
        <v>14</v>
      </c>
    </row>
    <row r="28" spans="1:6" x14ac:dyDescent="0.2">
      <c r="A28">
        <v>205738</v>
      </c>
      <c r="B28" t="s">
        <v>10</v>
      </c>
      <c r="C28" t="s">
        <v>9</v>
      </c>
      <c r="D28">
        <v>20</v>
      </c>
      <c r="E28">
        <v>10</v>
      </c>
      <c r="F28" t="s">
        <v>14</v>
      </c>
    </row>
    <row r="29" spans="1:6" x14ac:dyDescent="0.2">
      <c r="A29">
        <v>205743</v>
      </c>
      <c r="B29" t="s">
        <v>10</v>
      </c>
      <c r="C29" t="s">
        <v>9</v>
      </c>
      <c r="D29">
        <v>20</v>
      </c>
      <c r="E29">
        <v>10</v>
      </c>
      <c r="F29" t="s">
        <v>14</v>
      </c>
    </row>
    <row r="31" spans="1:6" x14ac:dyDescent="0.2">
      <c r="A31">
        <v>205749</v>
      </c>
      <c r="B31" t="s">
        <v>10</v>
      </c>
      <c r="C31" t="s">
        <v>16</v>
      </c>
      <c r="D31">
        <v>10</v>
      </c>
      <c r="E31">
        <v>22</v>
      </c>
    </row>
    <row r="32" spans="1:6" x14ac:dyDescent="0.2">
      <c r="A32">
        <v>205754</v>
      </c>
      <c r="B32" t="s">
        <v>10</v>
      </c>
      <c r="C32" t="s">
        <v>16</v>
      </c>
      <c r="D32">
        <v>15</v>
      </c>
      <c r="E32">
        <v>22</v>
      </c>
    </row>
    <row r="33" spans="1:6" x14ac:dyDescent="0.2">
      <c r="A33">
        <v>205759</v>
      </c>
      <c r="B33" t="s">
        <v>10</v>
      </c>
      <c r="C33" t="s">
        <v>16</v>
      </c>
      <c r="D33">
        <v>20</v>
      </c>
      <c r="E33">
        <v>22</v>
      </c>
    </row>
    <row r="34" spans="1:6" x14ac:dyDescent="0.2">
      <c r="A34">
        <v>205764</v>
      </c>
      <c r="B34" t="s">
        <v>10</v>
      </c>
      <c r="C34" t="s">
        <v>16</v>
      </c>
      <c r="D34">
        <v>25</v>
      </c>
      <c r="E34">
        <v>22</v>
      </c>
    </row>
    <row r="35" spans="1:6" x14ac:dyDescent="0.2">
      <c r="A35">
        <v>205769</v>
      </c>
      <c r="B35" t="s">
        <v>10</v>
      </c>
      <c r="C35" t="s">
        <v>16</v>
      </c>
      <c r="D35">
        <v>30</v>
      </c>
      <c r="E35">
        <v>22</v>
      </c>
    </row>
    <row r="37" spans="1:6" x14ac:dyDescent="0.2">
      <c r="A37">
        <v>205774</v>
      </c>
      <c r="B37" t="s">
        <v>10</v>
      </c>
      <c r="C37" t="s">
        <v>16</v>
      </c>
      <c r="D37">
        <v>10</v>
      </c>
      <c r="E37">
        <v>5</v>
      </c>
    </row>
    <row r="38" spans="1:6" x14ac:dyDescent="0.2">
      <c r="A38">
        <v>205779</v>
      </c>
      <c r="B38" t="s">
        <v>10</v>
      </c>
      <c r="C38" t="s">
        <v>16</v>
      </c>
      <c r="D38">
        <v>15</v>
      </c>
      <c r="E38">
        <v>5</v>
      </c>
    </row>
    <row r="39" spans="1:6" x14ac:dyDescent="0.2">
      <c r="A39">
        <v>205784</v>
      </c>
      <c r="B39" t="s">
        <v>10</v>
      </c>
      <c r="C39" t="s">
        <v>16</v>
      </c>
      <c r="D39">
        <v>20</v>
      </c>
      <c r="E39">
        <v>5</v>
      </c>
    </row>
    <row r="40" spans="1:6" x14ac:dyDescent="0.2">
      <c r="A40">
        <v>205789</v>
      </c>
      <c r="B40" t="s">
        <v>10</v>
      </c>
      <c r="C40" t="s">
        <v>16</v>
      </c>
      <c r="D40">
        <v>25</v>
      </c>
      <c r="E40">
        <v>5</v>
      </c>
      <c r="F40" t="s">
        <v>17</v>
      </c>
    </row>
    <row r="41" spans="1:6" x14ac:dyDescent="0.2">
      <c r="A41">
        <v>205801</v>
      </c>
      <c r="B41" t="s">
        <v>10</v>
      </c>
      <c r="C41" t="s">
        <v>16</v>
      </c>
      <c r="D41">
        <v>30</v>
      </c>
      <c r="E41">
        <v>5</v>
      </c>
      <c r="F41" t="s">
        <v>18</v>
      </c>
    </row>
    <row r="42" spans="1:6" x14ac:dyDescent="0.2">
      <c r="A42">
        <v>205815</v>
      </c>
      <c r="B42" t="s">
        <v>10</v>
      </c>
      <c r="C42" t="s">
        <v>16</v>
      </c>
      <c r="D42">
        <v>40</v>
      </c>
      <c r="E42">
        <v>22</v>
      </c>
      <c r="F42" t="s">
        <v>20</v>
      </c>
    </row>
    <row r="44" spans="1:6" x14ac:dyDescent="0.2">
      <c r="A44">
        <v>205821</v>
      </c>
      <c r="B44" t="s">
        <v>10</v>
      </c>
      <c r="C44" t="s">
        <v>19</v>
      </c>
      <c r="D44">
        <v>12</v>
      </c>
      <c r="E44">
        <v>22</v>
      </c>
    </row>
    <row r="45" spans="1:6" x14ac:dyDescent="0.2">
      <c r="A45">
        <v>205826</v>
      </c>
      <c r="B45" t="s">
        <v>10</v>
      </c>
      <c r="C45" t="s">
        <v>19</v>
      </c>
      <c r="D45">
        <v>20</v>
      </c>
      <c r="E45">
        <v>22</v>
      </c>
    </row>
    <row r="46" spans="1:6" x14ac:dyDescent="0.2">
      <c r="A46">
        <v>205831</v>
      </c>
      <c r="B46" t="s">
        <v>10</v>
      </c>
      <c r="C46" t="s">
        <v>19</v>
      </c>
      <c r="D46">
        <v>25</v>
      </c>
      <c r="E46">
        <v>22</v>
      </c>
    </row>
    <row r="47" spans="1:6" x14ac:dyDescent="0.2">
      <c r="A47">
        <v>205836</v>
      </c>
      <c r="B47" t="s">
        <v>10</v>
      </c>
      <c r="C47" t="s">
        <v>19</v>
      </c>
      <c r="D47">
        <v>30</v>
      </c>
      <c r="E47">
        <v>22</v>
      </c>
    </row>
    <row r="48" spans="1:6" x14ac:dyDescent="0.2">
      <c r="A48">
        <v>205841</v>
      </c>
      <c r="B48" t="s">
        <v>10</v>
      </c>
      <c r="C48" t="s">
        <v>19</v>
      </c>
      <c r="D48">
        <v>35</v>
      </c>
      <c r="E48">
        <v>22</v>
      </c>
    </row>
    <row r="50" spans="1:6" x14ac:dyDescent="0.2">
      <c r="A50">
        <v>205846</v>
      </c>
      <c r="B50" t="s">
        <v>10</v>
      </c>
      <c r="C50" t="s">
        <v>19</v>
      </c>
      <c r="D50">
        <v>12</v>
      </c>
      <c r="E50">
        <v>2.5</v>
      </c>
    </row>
    <row r="51" spans="1:6" x14ac:dyDescent="0.2">
      <c r="A51">
        <v>205851</v>
      </c>
      <c r="B51" t="s">
        <v>10</v>
      </c>
      <c r="C51" t="s">
        <v>19</v>
      </c>
      <c r="D51">
        <v>20</v>
      </c>
      <c r="E51">
        <v>2.5</v>
      </c>
    </row>
    <row r="52" spans="1:6" x14ac:dyDescent="0.2">
      <c r="A52">
        <v>205856</v>
      </c>
      <c r="B52" t="s">
        <v>10</v>
      </c>
      <c r="C52" t="s">
        <v>19</v>
      </c>
      <c r="D52">
        <v>25</v>
      </c>
      <c r="E52">
        <v>6</v>
      </c>
      <c r="F52" t="s">
        <v>21</v>
      </c>
    </row>
    <row r="53" spans="1:6" x14ac:dyDescent="0.2">
      <c r="A53">
        <v>205861</v>
      </c>
      <c r="B53" t="s">
        <v>10</v>
      </c>
      <c r="C53" t="s">
        <v>19</v>
      </c>
      <c r="D53">
        <v>25</v>
      </c>
      <c r="E53">
        <v>2.5</v>
      </c>
    </row>
    <row r="54" spans="1:6" x14ac:dyDescent="0.2">
      <c r="A54">
        <v>205866</v>
      </c>
      <c r="B54" t="s">
        <v>10</v>
      </c>
      <c r="C54" t="s">
        <v>19</v>
      </c>
      <c r="D54">
        <v>30</v>
      </c>
      <c r="E54">
        <v>2.5</v>
      </c>
    </row>
    <row r="55" spans="1:6" x14ac:dyDescent="0.2">
      <c r="A55">
        <v>205871</v>
      </c>
      <c r="B55" t="s">
        <v>10</v>
      </c>
      <c r="C55" t="s">
        <v>19</v>
      </c>
      <c r="D55">
        <v>35</v>
      </c>
      <c r="E55">
        <v>2.5</v>
      </c>
    </row>
    <row r="57" spans="1:6" x14ac:dyDescent="0.2">
      <c r="A57">
        <v>205877</v>
      </c>
      <c r="B57" t="s">
        <v>10</v>
      </c>
      <c r="C57" t="s">
        <v>22</v>
      </c>
      <c r="D57">
        <v>12</v>
      </c>
      <c r="E57">
        <v>22</v>
      </c>
    </row>
    <row r="58" spans="1:6" x14ac:dyDescent="0.2">
      <c r="A58">
        <v>205882</v>
      </c>
      <c r="B58" t="s">
        <v>10</v>
      </c>
      <c r="C58" t="s">
        <v>22</v>
      </c>
      <c r="D58">
        <v>20</v>
      </c>
      <c r="E58">
        <v>22</v>
      </c>
    </row>
    <row r="59" spans="1:6" x14ac:dyDescent="0.2">
      <c r="A59">
        <v>205887</v>
      </c>
      <c r="B59" t="s">
        <v>10</v>
      </c>
      <c r="C59" t="s">
        <v>22</v>
      </c>
      <c r="D59">
        <v>25</v>
      </c>
      <c r="E59">
        <v>22</v>
      </c>
    </row>
    <row r="60" spans="1:6" x14ac:dyDescent="0.2">
      <c r="A60">
        <v>205894</v>
      </c>
      <c r="B60" t="s">
        <v>10</v>
      </c>
      <c r="C60" t="s">
        <v>22</v>
      </c>
      <c r="D60">
        <v>30</v>
      </c>
      <c r="E60">
        <v>22</v>
      </c>
      <c r="F60" t="s">
        <v>23</v>
      </c>
    </row>
    <row r="62" spans="1:6" x14ac:dyDescent="0.2">
      <c r="A62">
        <v>205900</v>
      </c>
      <c r="B62" t="s">
        <v>10</v>
      </c>
      <c r="C62" t="s">
        <v>24</v>
      </c>
      <c r="D62">
        <v>10</v>
      </c>
      <c r="E62">
        <v>22</v>
      </c>
    </row>
    <row r="63" spans="1:6" x14ac:dyDescent="0.2">
      <c r="A63">
        <v>205905</v>
      </c>
      <c r="B63" t="s">
        <v>10</v>
      </c>
      <c r="C63" t="s">
        <v>24</v>
      </c>
      <c r="D63">
        <v>15</v>
      </c>
      <c r="E63">
        <v>22</v>
      </c>
      <c r="F63" t="s">
        <v>25</v>
      </c>
    </row>
    <row r="64" spans="1:6" x14ac:dyDescent="0.2">
      <c r="A64">
        <v>205911</v>
      </c>
      <c r="B64" t="s">
        <v>10</v>
      </c>
      <c r="C64" t="s">
        <v>24</v>
      </c>
      <c r="D64">
        <v>20</v>
      </c>
      <c r="E64">
        <v>22</v>
      </c>
    </row>
    <row r="65" spans="1:6" x14ac:dyDescent="0.2">
      <c r="A65">
        <v>205916</v>
      </c>
      <c r="B65" t="s">
        <v>10</v>
      </c>
      <c r="C65" t="s">
        <v>24</v>
      </c>
      <c r="D65">
        <v>25</v>
      </c>
      <c r="E65">
        <v>22</v>
      </c>
    </row>
    <row r="66" spans="1:6" x14ac:dyDescent="0.2">
      <c r="A66">
        <v>205921</v>
      </c>
      <c r="B66" t="s">
        <v>10</v>
      </c>
      <c r="C66" t="s">
        <v>24</v>
      </c>
      <c r="D66">
        <v>30</v>
      </c>
      <c r="E66">
        <v>22</v>
      </c>
      <c r="F66" t="s">
        <v>26</v>
      </c>
    </row>
    <row r="68" spans="1:6" x14ac:dyDescent="0.2">
      <c r="A68">
        <v>205927</v>
      </c>
      <c r="B68" t="s">
        <v>10</v>
      </c>
      <c r="C68" t="s">
        <v>24</v>
      </c>
      <c r="D68">
        <v>12</v>
      </c>
      <c r="E68">
        <v>5</v>
      </c>
    </row>
    <row r="69" spans="1:6" x14ac:dyDescent="0.2">
      <c r="A69">
        <v>205932</v>
      </c>
      <c r="B69" t="s">
        <v>10</v>
      </c>
      <c r="C69" t="s">
        <v>24</v>
      </c>
      <c r="D69">
        <v>15</v>
      </c>
      <c r="E69">
        <v>5</v>
      </c>
    </row>
    <row r="70" spans="1:6" x14ac:dyDescent="0.2">
      <c r="A70">
        <v>205937</v>
      </c>
      <c r="B70" t="s">
        <v>10</v>
      </c>
      <c r="C70" t="s">
        <v>24</v>
      </c>
      <c r="D70">
        <v>20</v>
      </c>
      <c r="E70">
        <v>5</v>
      </c>
    </row>
    <row r="71" spans="1:6" x14ac:dyDescent="0.2">
      <c r="A71">
        <v>205942</v>
      </c>
      <c r="B71" t="s">
        <v>10</v>
      </c>
      <c r="C71" t="s">
        <v>24</v>
      </c>
      <c r="D71">
        <v>25</v>
      </c>
      <c r="E71">
        <v>5</v>
      </c>
    </row>
    <row r="72" spans="1:6" x14ac:dyDescent="0.2">
      <c r="A72">
        <v>205947</v>
      </c>
      <c r="B72" t="s">
        <v>10</v>
      </c>
      <c r="C72" t="s">
        <v>24</v>
      </c>
      <c r="D72">
        <v>30</v>
      </c>
      <c r="E72">
        <v>5</v>
      </c>
    </row>
    <row r="73" spans="1:6" x14ac:dyDescent="0.2">
      <c r="A73">
        <v>205952</v>
      </c>
      <c r="B73" t="s">
        <v>10</v>
      </c>
      <c r="C73" t="s">
        <v>24</v>
      </c>
      <c r="D73">
        <v>40</v>
      </c>
      <c r="E73">
        <v>5</v>
      </c>
    </row>
    <row r="74" spans="1:6" x14ac:dyDescent="0.2">
      <c r="A74">
        <v>205957</v>
      </c>
      <c r="B74" t="s">
        <v>10</v>
      </c>
      <c r="C74" t="s">
        <v>24</v>
      </c>
      <c r="D74">
        <v>40</v>
      </c>
      <c r="E74">
        <v>22</v>
      </c>
    </row>
    <row r="76" spans="1:6" x14ac:dyDescent="0.2">
      <c r="A76">
        <v>205963</v>
      </c>
      <c r="B76" t="s">
        <v>10</v>
      </c>
      <c r="C76" t="s">
        <v>27</v>
      </c>
      <c r="D76">
        <v>10</v>
      </c>
      <c r="E76">
        <v>22</v>
      </c>
    </row>
    <row r="77" spans="1:6" x14ac:dyDescent="0.2">
      <c r="A77">
        <v>205968</v>
      </c>
      <c r="B77" t="s">
        <v>10</v>
      </c>
      <c r="C77" t="s">
        <v>27</v>
      </c>
      <c r="D77">
        <v>20</v>
      </c>
      <c r="E77">
        <v>22</v>
      </c>
    </row>
    <row r="78" spans="1:6" x14ac:dyDescent="0.2">
      <c r="A78">
        <v>205975</v>
      </c>
      <c r="B78" t="s">
        <v>10</v>
      </c>
      <c r="C78" t="s">
        <v>27</v>
      </c>
      <c r="D78">
        <v>25</v>
      </c>
      <c r="E78">
        <v>22</v>
      </c>
    </row>
    <row r="79" spans="1:6" x14ac:dyDescent="0.2">
      <c r="A79">
        <v>205980</v>
      </c>
      <c r="B79" t="s">
        <v>10</v>
      </c>
      <c r="C79" t="s">
        <v>27</v>
      </c>
      <c r="D79">
        <v>30</v>
      </c>
      <c r="E79">
        <v>22</v>
      </c>
    </row>
    <row r="81" spans="1:6" x14ac:dyDescent="0.2">
      <c r="A81">
        <v>205986</v>
      </c>
      <c r="B81" t="s">
        <v>10</v>
      </c>
      <c r="C81" t="s">
        <v>28</v>
      </c>
      <c r="D81">
        <v>10</v>
      </c>
      <c r="E81">
        <v>22</v>
      </c>
    </row>
    <row r="82" spans="1:6" x14ac:dyDescent="0.2">
      <c r="A82">
        <v>205991</v>
      </c>
      <c r="B82" t="s">
        <v>10</v>
      </c>
      <c r="C82" t="s">
        <v>28</v>
      </c>
      <c r="D82">
        <v>20</v>
      </c>
      <c r="E82">
        <v>22</v>
      </c>
    </row>
    <row r="83" spans="1:6" x14ac:dyDescent="0.2">
      <c r="A83">
        <v>205996</v>
      </c>
      <c r="B83" t="s">
        <v>10</v>
      </c>
      <c r="C83" t="s">
        <v>28</v>
      </c>
      <c r="D83">
        <v>25</v>
      </c>
      <c r="E83">
        <v>22</v>
      </c>
    </row>
    <row r="84" spans="1:6" x14ac:dyDescent="0.2">
      <c r="A84">
        <v>206001</v>
      </c>
      <c r="B84" t="s">
        <v>10</v>
      </c>
      <c r="C84" t="s">
        <v>28</v>
      </c>
      <c r="D84">
        <v>30</v>
      </c>
      <c r="E84">
        <v>22</v>
      </c>
      <c r="F84" t="s">
        <v>29</v>
      </c>
    </row>
    <row r="85" spans="1:6" x14ac:dyDescent="0.2">
      <c r="A85">
        <v>206006</v>
      </c>
      <c r="B85" t="s">
        <v>10</v>
      </c>
      <c r="C85" t="s">
        <v>28</v>
      </c>
      <c r="D85">
        <v>30</v>
      </c>
      <c r="E85">
        <v>22</v>
      </c>
      <c r="F85" t="s">
        <v>30</v>
      </c>
    </row>
    <row r="87" spans="1:6" x14ac:dyDescent="0.2">
      <c r="A87">
        <v>206218</v>
      </c>
      <c r="B87" t="s">
        <v>10</v>
      </c>
      <c r="C87" t="s">
        <v>31</v>
      </c>
      <c r="D87">
        <v>10</v>
      </c>
      <c r="E87">
        <v>22</v>
      </c>
    </row>
    <row r="88" spans="1:6" x14ac:dyDescent="0.2">
      <c r="A88">
        <v>206230</v>
      </c>
      <c r="B88" t="s">
        <v>10</v>
      </c>
      <c r="C88" t="s">
        <v>31</v>
      </c>
      <c r="D88">
        <v>10</v>
      </c>
      <c r="E88">
        <v>22</v>
      </c>
    </row>
    <row r="89" spans="1:6" x14ac:dyDescent="0.2">
      <c r="A89">
        <v>206235</v>
      </c>
      <c r="B89" t="s">
        <v>10</v>
      </c>
      <c r="C89" t="s">
        <v>31</v>
      </c>
      <c r="D89">
        <v>15</v>
      </c>
      <c r="E89">
        <v>22</v>
      </c>
    </row>
    <row r="90" spans="1:6" x14ac:dyDescent="0.2">
      <c r="A90">
        <v>206240</v>
      </c>
      <c r="B90" t="s">
        <v>10</v>
      </c>
      <c r="C90" t="s">
        <v>31</v>
      </c>
      <c r="D90">
        <v>20</v>
      </c>
      <c r="E90">
        <v>22</v>
      </c>
    </row>
    <row r="91" spans="1:6" x14ac:dyDescent="0.2">
      <c r="A91">
        <v>206246</v>
      </c>
      <c r="B91" t="s">
        <v>10</v>
      </c>
      <c r="C91" t="s">
        <v>31</v>
      </c>
      <c r="D91">
        <v>30</v>
      </c>
      <c r="E91">
        <v>22</v>
      </c>
    </row>
    <row r="92" spans="1:6" x14ac:dyDescent="0.2">
      <c r="A92">
        <v>206251</v>
      </c>
      <c r="B92" t="s">
        <v>10</v>
      </c>
      <c r="C92" t="s">
        <v>31</v>
      </c>
      <c r="D92">
        <v>40</v>
      </c>
      <c r="E92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8.33203125" customWidth="1"/>
    <col min="2" max="2" width="13.5" customWidth="1"/>
    <col min="3" max="3" width="16.83203125" customWidth="1"/>
    <col min="4" max="5" width="22.5" customWidth="1"/>
    <col min="6" max="6" width="12.83203125" customWidth="1"/>
    <col min="7" max="7" width="39.33203125" customWidth="1"/>
  </cols>
  <sheetData>
    <row r="1" spans="1:7" x14ac:dyDescent="0.2">
      <c r="A1" t="s">
        <v>32</v>
      </c>
      <c r="B1" t="s">
        <v>0</v>
      </c>
      <c r="C1" t="s">
        <v>33</v>
      </c>
      <c r="D1" t="s">
        <v>44</v>
      </c>
      <c r="F1" t="s">
        <v>11</v>
      </c>
      <c r="G1" t="s">
        <v>4</v>
      </c>
    </row>
    <row r="2" spans="1:7" x14ac:dyDescent="0.2">
      <c r="A2">
        <v>548833</v>
      </c>
      <c r="B2" t="s">
        <v>34</v>
      </c>
      <c r="C2" t="s">
        <v>35</v>
      </c>
      <c r="F2" t="s">
        <v>12</v>
      </c>
    </row>
    <row r="3" spans="1:7" x14ac:dyDescent="0.2">
      <c r="A3">
        <v>548835</v>
      </c>
      <c r="B3" t="s">
        <v>34</v>
      </c>
      <c r="C3" t="s">
        <v>36</v>
      </c>
      <c r="F3" t="s">
        <v>12</v>
      </c>
    </row>
    <row r="4" spans="1:7" x14ac:dyDescent="0.2">
      <c r="A4">
        <v>548837</v>
      </c>
      <c r="B4" t="s">
        <v>34</v>
      </c>
      <c r="C4" t="s">
        <v>37</v>
      </c>
      <c r="F4" t="s">
        <v>12</v>
      </c>
    </row>
    <row r="5" spans="1:7" x14ac:dyDescent="0.2">
      <c r="A5">
        <v>548839</v>
      </c>
      <c r="B5" t="s">
        <v>38</v>
      </c>
      <c r="F5" t="s">
        <v>12</v>
      </c>
    </row>
    <row r="6" spans="1:7" x14ac:dyDescent="0.2">
      <c r="A6">
        <v>548842</v>
      </c>
      <c r="B6" t="s">
        <v>34</v>
      </c>
      <c r="C6" t="s">
        <v>39</v>
      </c>
      <c r="F6" t="s">
        <v>12</v>
      </c>
    </row>
    <row r="7" spans="1:7" x14ac:dyDescent="0.2">
      <c r="A7">
        <v>548848</v>
      </c>
      <c r="B7" t="s">
        <v>34</v>
      </c>
      <c r="C7" t="s">
        <v>40</v>
      </c>
      <c r="F7" t="s">
        <v>12</v>
      </c>
    </row>
    <row r="8" spans="1:7" x14ac:dyDescent="0.2">
      <c r="A8">
        <v>548851</v>
      </c>
      <c r="B8" t="s">
        <v>34</v>
      </c>
      <c r="C8" t="s">
        <v>39</v>
      </c>
      <c r="F8" t="s">
        <v>12</v>
      </c>
      <c r="G8" t="s">
        <v>41</v>
      </c>
    </row>
    <row r="9" spans="1:7" x14ac:dyDescent="0.2">
      <c r="A9">
        <v>548854</v>
      </c>
      <c r="B9" t="s">
        <v>38</v>
      </c>
      <c r="C9" t="s">
        <v>42</v>
      </c>
      <c r="F9" t="s">
        <v>12</v>
      </c>
    </row>
    <row r="10" spans="1:7" x14ac:dyDescent="0.2">
      <c r="A10">
        <v>548856</v>
      </c>
      <c r="B10" t="s">
        <v>34</v>
      </c>
      <c r="C10" t="s">
        <v>43</v>
      </c>
      <c r="D10">
        <v>11</v>
      </c>
      <c r="F10" t="s">
        <v>12</v>
      </c>
    </row>
    <row r="11" spans="1:7" x14ac:dyDescent="0.2">
      <c r="A11">
        <v>548859</v>
      </c>
      <c r="B11" t="s">
        <v>38</v>
      </c>
      <c r="C11" t="s">
        <v>43</v>
      </c>
      <c r="D11">
        <v>11</v>
      </c>
      <c r="F11" t="s">
        <v>12</v>
      </c>
    </row>
    <row r="12" spans="1:7" x14ac:dyDescent="0.2">
      <c r="A12">
        <v>548861</v>
      </c>
      <c r="B12" t="s">
        <v>34</v>
      </c>
      <c r="C12" t="s">
        <v>43</v>
      </c>
      <c r="D12">
        <v>30</v>
      </c>
      <c r="F12" t="s">
        <v>12</v>
      </c>
    </row>
    <row r="13" spans="1:7" x14ac:dyDescent="0.2">
      <c r="A13">
        <v>548863</v>
      </c>
      <c r="B13" t="s">
        <v>38</v>
      </c>
      <c r="C13" t="s">
        <v>43</v>
      </c>
      <c r="D13">
        <v>30</v>
      </c>
      <c r="F13" t="s">
        <v>12</v>
      </c>
    </row>
    <row r="14" spans="1:7" x14ac:dyDescent="0.2">
      <c r="A14">
        <v>548865</v>
      </c>
      <c r="B14" t="s">
        <v>34</v>
      </c>
      <c r="C14" t="s">
        <v>43</v>
      </c>
      <c r="D14">
        <v>44</v>
      </c>
      <c r="F14" t="s">
        <v>12</v>
      </c>
    </row>
    <row r="15" spans="1:7" x14ac:dyDescent="0.2">
      <c r="A15">
        <v>548867</v>
      </c>
      <c r="B15" t="s">
        <v>38</v>
      </c>
      <c r="C15" t="s">
        <v>43</v>
      </c>
      <c r="D15">
        <v>44</v>
      </c>
      <c r="F15" t="s">
        <v>12</v>
      </c>
    </row>
    <row r="16" spans="1:7" x14ac:dyDescent="0.2">
      <c r="A16">
        <v>548869</v>
      </c>
      <c r="B16" t="s">
        <v>34</v>
      </c>
      <c r="C16" t="s">
        <v>45</v>
      </c>
      <c r="F16" t="s">
        <v>12</v>
      </c>
    </row>
    <row r="17" spans="1:7" x14ac:dyDescent="0.2">
      <c r="A17">
        <v>548871</v>
      </c>
      <c r="B17" t="s">
        <v>38</v>
      </c>
      <c r="C17" t="s">
        <v>43</v>
      </c>
      <c r="D17">
        <v>59</v>
      </c>
      <c r="F17" t="s">
        <v>12</v>
      </c>
    </row>
    <row r="18" spans="1:7" x14ac:dyDescent="0.2">
      <c r="A18">
        <v>548873</v>
      </c>
      <c r="B18" t="s">
        <v>38</v>
      </c>
      <c r="C18" t="s">
        <v>46</v>
      </c>
      <c r="F18" t="s">
        <v>12</v>
      </c>
    </row>
    <row r="19" spans="1:7" x14ac:dyDescent="0.2">
      <c r="A19">
        <v>548875</v>
      </c>
      <c r="B19" t="s">
        <v>38</v>
      </c>
      <c r="C19" s="1" t="s">
        <v>47</v>
      </c>
      <c r="F19" t="s">
        <v>12</v>
      </c>
      <c r="G19" t="s">
        <v>48</v>
      </c>
    </row>
    <row r="20" spans="1:7" x14ac:dyDescent="0.2">
      <c r="A20">
        <v>548877</v>
      </c>
      <c r="B20" t="s">
        <v>38</v>
      </c>
      <c r="C20" t="s">
        <v>49</v>
      </c>
      <c r="F20" t="s">
        <v>12</v>
      </c>
    </row>
    <row r="21" spans="1:7" x14ac:dyDescent="0.2">
      <c r="A21">
        <v>548879</v>
      </c>
      <c r="B21" t="s">
        <v>38</v>
      </c>
      <c r="C21" t="s">
        <v>50</v>
      </c>
      <c r="F21" t="s">
        <v>12</v>
      </c>
    </row>
    <row r="22" spans="1:7" x14ac:dyDescent="0.2">
      <c r="A22">
        <v>548881</v>
      </c>
      <c r="B22" t="s">
        <v>38</v>
      </c>
      <c r="C22" s="1" t="s">
        <v>47</v>
      </c>
      <c r="F22" t="s">
        <v>12</v>
      </c>
      <c r="G22" t="s">
        <v>41</v>
      </c>
    </row>
    <row r="23" spans="1:7" x14ac:dyDescent="0.2">
      <c r="A23">
        <v>548884</v>
      </c>
      <c r="B23" t="s">
        <v>38</v>
      </c>
      <c r="C23" t="s">
        <v>35</v>
      </c>
      <c r="F23" t="s">
        <v>12</v>
      </c>
      <c r="G23" t="s">
        <v>51</v>
      </c>
    </row>
    <row r="24" spans="1:7" x14ac:dyDescent="0.2">
      <c r="A24">
        <v>548886</v>
      </c>
      <c r="B24" t="s">
        <v>38</v>
      </c>
      <c r="C24" t="s">
        <v>35</v>
      </c>
      <c r="F24" t="s">
        <v>12</v>
      </c>
      <c r="G24" t="s">
        <v>41</v>
      </c>
    </row>
    <row r="26" spans="1:7" x14ac:dyDescent="0.2">
      <c r="A26">
        <v>548895</v>
      </c>
      <c r="B26" t="s">
        <v>38</v>
      </c>
      <c r="C26" t="s">
        <v>53</v>
      </c>
      <c r="D26">
        <v>13</v>
      </c>
      <c r="G26" t="s">
        <v>54</v>
      </c>
    </row>
    <row r="27" spans="1:7" x14ac:dyDescent="0.2">
      <c r="A27">
        <v>548897</v>
      </c>
      <c r="B27" t="s">
        <v>38</v>
      </c>
      <c r="C27" t="s">
        <v>53</v>
      </c>
      <c r="D27">
        <v>36</v>
      </c>
    </row>
    <row r="28" spans="1:7" x14ac:dyDescent="0.2">
      <c r="A28">
        <v>548899</v>
      </c>
      <c r="B28" t="s">
        <v>38</v>
      </c>
      <c r="C28" t="s">
        <v>53</v>
      </c>
      <c r="D28">
        <v>49</v>
      </c>
    </row>
    <row r="29" spans="1:7" x14ac:dyDescent="0.2">
      <c r="A29">
        <v>548901</v>
      </c>
      <c r="B29" t="s">
        <v>38</v>
      </c>
      <c r="C29" t="s">
        <v>53</v>
      </c>
      <c r="D29">
        <v>70</v>
      </c>
    </row>
    <row r="30" spans="1:7" x14ac:dyDescent="0.2">
      <c r="A30">
        <v>548903</v>
      </c>
      <c r="B30" t="s">
        <v>34</v>
      </c>
      <c r="C30" t="s">
        <v>53</v>
      </c>
      <c r="D30">
        <v>38</v>
      </c>
    </row>
    <row r="31" spans="1:7" x14ac:dyDescent="0.2">
      <c r="A31" t="s">
        <v>52</v>
      </c>
      <c r="G31" t="s">
        <v>55</v>
      </c>
    </row>
    <row r="32" spans="1:7" x14ac:dyDescent="0.2">
      <c r="A32">
        <v>548905</v>
      </c>
      <c r="B32" t="s">
        <v>34</v>
      </c>
      <c r="C32" t="s">
        <v>53</v>
      </c>
      <c r="D32">
        <v>107</v>
      </c>
    </row>
    <row r="33" spans="1:7" x14ac:dyDescent="0.2">
      <c r="A33">
        <v>548907</v>
      </c>
      <c r="B33" t="s">
        <v>34</v>
      </c>
      <c r="C33" t="s">
        <v>53</v>
      </c>
      <c r="D33">
        <v>133</v>
      </c>
    </row>
    <row r="34" spans="1:7" x14ac:dyDescent="0.2">
      <c r="A34">
        <v>548909</v>
      </c>
      <c r="B34" t="s">
        <v>34</v>
      </c>
      <c r="C34" t="s">
        <v>53</v>
      </c>
      <c r="D34">
        <v>188</v>
      </c>
    </row>
    <row r="35" spans="1:7" x14ac:dyDescent="0.2">
      <c r="A35">
        <v>548911</v>
      </c>
      <c r="B35" t="s">
        <v>34</v>
      </c>
      <c r="C35" t="s">
        <v>43</v>
      </c>
      <c r="D35">
        <v>81</v>
      </c>
      <c r="G35" t="s">
        <v>56</v>
      </c>
    </row>
    <row r="36" spans="1:7" x14ac:dyDescent="0.2">
      <c r="A36">
        <v>548913</v>
      </c>
      <c r="B36" t="s">
        <v>34</v>
      </c>
      <c r="C36" t="s">
        <v>43</v>
      </c>
      <c r="D36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B19" sqref="B19"/>
    </sheetView>
  </sheetViews>
  <sheetFormatPr baseColWidth="10" defaultColWidth="12.5" defaultRowHeight="16" x14ac:dyDescent="0.2"/>
  <cols>
    <col min="1" max="1" width="23.33203125" style="10" customWidth="1"/>
    <col min="2" max="2" width="16.1640625" style="10" customWidth="1"/>
    <col min="3" max="5" width="12.5" style="10"/>
    <col min="6" max="6" width="13.83203125" style="10" bestFit="1" customWidth="1"/>
    <col min="7" max="10" width="12.5" style="10"/>
    <col min="11" max="11" width="21.6640625" style="10" customWidth="1"/>
    <col min="12" max="13" width="13.83203125" style="10" bestFit="1" customWidth="1"/>
    <col min="14" max="16384" width="12.5" style="10"/>
  </cols>
  <sheetData>
    <row r="1" spans="1:13" x14ac:dyDescent="0.2">
      <c r="A1" s="10">
        <v>500</v>
      </c>
      <c r="B1" s="10" t="s">
        <v>164</v>
      </c>
      <c r="D1" s="10" t="s">
        <v>163</v>
      </c>
      <c r="E1" s="10" t="s">
        <v>58</v>
      </c>
      <c r="F1" s="10">
        <v>796</v>
      </c>
      <c r="H1" s="10" t="s">
        <v>162</v>
      </c>
      <c r="I1" s="10" t="s">
        <v>144</v>
      </c>
      <c r="J1" s="10">
        <f>0.05*0.06</f>
        <v>3.0000000000000001E-3</v>
      </c>
      <c r="K1" s="10" t="s">
        <v>161</v>
      </c>
    </row>
    <row r="2" spans="1:13" x14ac:dyDescent="0.2">
      <c r="A2" s="10" t="s">
        <v>160</v>
      </c>
      <c r="B2" s="10">
        <f>0.125*0.042</f>
        <v>5.2500000000000003E-3</v>
      </c>
      <c r="E2" s="10" t="s">
        <v>59</v>
      </c>
      <c r="F2" s="10">
        <v>732</v>
      </c>
      <c r="I2" s="10" t="s">
        <v>142</v>
      </c>
      <c r="J2" s="10">
        <f>0.125*0.042</f>
        <v>5.2500000000000003E-3</v>
      </c>
    </row>
    <row r="3" spans="1:13" x14ac:dyDescent="0.2">
      <c r="A3" s="10" t="s">
        <v>159</v>
      </c>
      <c r="B3" s="10">
        <f>B2*100000000000000000000</f>
        <v>5.2500000000000006E+17</v>
      </c>
      <c r="I3" s="10" t="s">
        <v>144</v>
      </c>
      <c r="J3" s="10">
        <f>J1*100000000000000000000</f>
        <v>3E+17</v>
      </c>
      <c r="K3" s="10" t="s">
        <v>158</v>
      </c>
    </row>
    <row r="4" spans="1:13" x14ac:dyDescent="0.2">
      <c r="A4" s="10" t="s">
        <v>157</v>
      </c>
      <c r="B4" s="10">
        <f>B3/A1</f>
        <v>1050000000000000.1</v>
      </c>
      <c r="I4" s="10" t="s">
        <v>142</v>
      </c>
      <c r="J4" s="10">
        <f>J2*100000000000000000000</f>
        <v>5.2500000000000006E+17</v>
      </c>
    </row>
    <row r="5" spans="1:13" x14ac:dyDescent="0.2">
      <c r="A5" s="10" t="s">
        <v>156</v>
      </c>
      <c r="B5" s="10">
        <f>B4/6.022E+23</f>
        <v>1.7436067751577551E-9</v>
      </c>
    </row>
    <row r="6" spans="1:13" x14ac:dyDescent="0.2">
      <c r="A6" s="10" t="s">
        <v>155</v>
      </c>
    </row>
    <row r="7" spans="1:13" x14ac:dyDescent="0.2">
      <c r="A7" s="10" t="s">
        <v>154</v>
      </c>
      <c r="B7" s="10">
        <f>B5*F1*1000</f>
        <v>1.387910993025573E-3</v>
      </c>
    </row>
    <row r="8" spans="1:13" x14ac:dyDescent="0.2">
      <c r="A8" s="10" t="s">
        <v>153</v>
      </c>
      <c r="B8" s="10">
        <f>B7/0.1</f>
        <v>1.3879109930255729E-2</v>
      </c>
      <c r="C8" s="10" t="s">
        <v>152</v>
      </c>
    </row>
    <row r="9" spans="1:13" x14ac:dyDescent="0.2">
      <c r="B9" s="10">
        <f>B8*1000</f>
        <v>13.879109930255728</v>
      </c>
      <c r="C9" s="10" t="s">
        <v>151</v>
      </c>
    </row>
    <row r="13" spans="1:13" x14ac:dyDescent="0.2">
      <c r="B13" s="31" t="s">
        <v>150</v>
      </c>
      <c r="C13" s="29"/>
      <c r="E13" s="31" t="s">
        <v>149</v>
      </c>
      <c r="F13" s="30"/>
      <c r="G13" s="30"/>
      <c r="H13" s="30" t="s">
        <v>143</v>
      </c>
      <c r="I13" s="30">
        <v>0.1016</v>
      </c>
      <c r="J13" s="30" t="s">
        <v>148</v>
      </c>
      <c r="K13" s="30"/>
      <c r="L13" s="30"/>
      <c r="M13" s="29"/>
    </row>
    <row r="14" spans="1:13" x14ac:dyDescent="0.2">
      <c r="B14" s="19"/>
      <c r="C14" s="20"/>
      <c r="E14" s="24" t="s">
        <v>144</v>
      </c>
      <c r="F14" s="18"/>
      <c r="G14" s="18"/>
      <c r="H14" s="18"/>
      <c r="I14" s="18"/>
      <c r="J14" s="23" t="s">
        <v>142</v>
      </c>
      <c r="K14" s="18"/>
      <c r="L14" s="18"/>
      <c r="M14" s="20"/>
    </row>
    <row r="15" spans="1:13" x14ac:dyDescent="0.2">
      <c r="A15" s="10" t="s">
        <v>58</v>
      </c>
      <c r="B15" s="19" t="s">
        <v>145</v>
      </c>
      <c r="C15" s="22" t="s">
        <v>147</v>
      </c>
      <c r="E15" s="19" t="s">
        <v>141</v>
      </c>
      <c r="F15" s="18" t="s">
        <v>140</v>
      </c>
      <c r="G15" s="18" t="s">
        <v>139</v>
      </c>
      <c r="H15" s="23" t="s">
        <v>146</v>
      </c>
      <c r="I15" s="18"/>
      <c r="J15" s="18" t="s">
        <v>141</v>
      </c>
      <c r="K15" s="18" t="s">
        <v>140</v>
      </c>
      <c r="L15" s="18" t="s">
        <v>139</v>
      </c>
      <c r="M15" s="22" t="s">
        <v>138</v>
      </c>
    </row>
    <row r="16" spans="1:13" x14ac:dyDescent="0.2">
      <c r="B16" s="28">
        <v>5</v>
      </c>
      <c r="C16" s="15">
        <v>340</v>
      </c>
      <c r="D16" s="27"/>
      <c r="E16" s="21">
        <v>11</v>
      </c>
      <c r="F16" s="16">
        <f>E16*$I$13*0.000001/$F$1</f>
        <v>1.4040201005025123E-9</v>
      </c>
      <c r="G16" s="16">
        <f>F16*6.022E+23</f>
        <v>845500904522613</v>
      </c>
      <c r="H16" s="16">
        <f>$J$3/G16</f>
        <v>354.81925376459071</v>
      </c>
      <c r="I16" s="18"/>
      <c r="J16" s="17">
        <v>81</v>
      </c>
      <c r="K16" s="16">
        <f>J16*$I$13*0.000001/$F$1</f>
        <v>1.0338693467336683E-8</v>
      </c>
      <c r="L16" s="16">
        <f>K16*6.022E+23</f>
        <v>6225961206030151</v>
      </c>
      <c r="M16" s="15">
        <f>$J$4/L16</f>
        <v>84.324328826770014</v>
      </c>
    </row>
    <row r="17" spans="1:13" x14ac:dyDescent="0.2">
      <c r="B17" s="28">
        <v>10</v>
      </c>
      <c r="C17" s="15">
        <v>160</v>
      </c>
      <c r="D17" s="27"/>
      <c r="E17" s="21">
        <v>30</v>
      </c>
      <c r="F17" s="16">
        <f>E17*$I$13*0.000001/$F$1</f>
        <v>3.8291457286432157E-9</v>
      </c>
      <c r="G17" s="16">
        <f>F17*6.022E+23</f>
        <v>2305911557788944.5</v>
      </c>
      <c r="H17" s="16">
        <f>$J$3/G17</f>
        <v>130.10039304701658</v>
      </c>
      <c r="I17" s="18"/>
      <c r="J17" s="18">
        <v>119</v>
      </c>
      <c r="K17" s="16">
        <f>J17*$I$13*0.000001/$F$1</f>
        <v>1.5188944723618089E-8</v>
      </c>
      <c r="L17" s="16">
        <f>K17*6.022E+23</f>
        <v>9146782512562814</v>
      </c>
      <c r="M17" s="15">
        <f>$J$4/L17</f>
        <v>57.397232226624972</v>
      </c>
    </row>
    <row r="18" spans="1:13" x14ac:dyDescent="0.2">
      <c r="B18" s="19">
        <v>15</v>
      </c>
      <c r="C18" s="20">
        <v>90</v>
      </c>
      <c r="E18" s="26">
        <v>44</v>
      </c>
      <c r="F18" s="18">
        <f>E18*$I$13*0.000001/$F$1</f>
        <v>5.6160804020100493E-9</v>
      </c>
      <c r="G18" s="18">
        <f>F18*6.022E+23</f>
        <v>3382003618090452</v>
      </c>
      <c r="H18" s="18">
        <f>$J$3/G18</f>
        <v>88.704813441147678</v>
      </c>
      <c r="I18" s="18"/>
      <c r="J18" s="18"/>
      <c r="K18" s="18"/>
      <c r="L18" s="18"/>
      <c r="M18" s="20"/>
    </row>
    <row r="19" spans="1:13" x14ac:dyDescent="0.2">
      <c r="B19" s="19">
        <v>20</v>
      </c>
      <c r="C19" s="20">
        <v>55</v>
      </c>
      <c r="E19" s="26">
        <v>59</v>
      </c>
      <c r="F19" s="18">
        <f>E19*$I$13*0.000001/$F$1</f>
        <v>7.530653266331658E-9</v>
      </c>
      <c r="G19" s="18">
        <f>F19*6.022E+23</f>
        <v>4534959396984925</v>
      </c>
      <c r="H19" s="18">
        <f>$J$3/G19</f>
        <v>66.152742227296557</v>
      </c>
      <c r="I19" s="18"/>
      <c r="J19" s="18"/>
      <c r="K19" s="18"/>
      <c r="L19" s="18"/>
      <c r="M19" s="20"/>
    </row>
    <row r="20" spans="1:13" x14ac:dyDescent="0.2">
      <c r="B20" s="19"/>
      <c r="C20" s="20"/>
      <c r="E20" s="19"/>
      <c r="F20" s="18"/>
      <c r="G20" s="18"/>
      <c r="H20" s="18"/>
      <c r="I20" s="18"/>
      <c r="J20" s="18"/>
      <c r="K20" s="25"/>
      <c r="L20" s="18"/>
      <c r="M20" s="20"/>
    </row>
    <row r="21" spans="1:13" x14ac:dyDescent="0.2">
      <c r="A21" s="10" t="s">
        <v>59</v>
      </c>
      <c r="B21" s="19" t="s">
        <v>145</v>
      </c>
      <c r="C21" s="22" t="s">
        <v>138</v>
      </c>
      <c r="E21" s="24" t="s">
        <v>144</v>
      </c>
      <c r="F21" s="18"/>
      <c r="G21" s="18"/>
      <c r="H21" s="18" t="s">
        <v>143</v>
      </c>
      <c r="I21" s="18">
        <v>8.4000000000000005E-2</v>
      </c>
      <c r="J21" s="23" t="s">
        <v>142</v>
      </c>
      <c r="K21" s="18"/>
      <c r="L21" s="18"/>
      <c r="M21" s="20"/>
    </row>
    <row r="22" spans="1:13" x14ac:dyDescent="0.2">
      <c r="B22" s="19">
        <v>5</v>
      </c>
      <c r="C22" s="20">
        <v>300</v>
      </c>
      <c r="E22" s="19" t="s">
        <v>141</v>
      </c>
      <c r="F22" s="18" t="s">
        <v>140</v>
      </c>
      <c r="G22" s="18" t="s">
        <v>139</v>
      </c>
      <c r="H22" s="23" t="s">
        <v>138</v>
      </c>
      <c r="I22" s="18"/>
      <c r="J22" s="18" t="s">
        <v>141</v>
      </c>
      <c r="K22" s="18" t="s">
        <v>140</v>
      </c>
      <c r="L22" s="18" t="s">
        <v>139</v>
      </c>
      <c r="M22" s="22" t="s">
        <v>138</v>
      </c>
    </row>
    <row r="23" spans="1:13" x14ac:dyDescent="0.2">
      <c r="B23" s="19">
        <v>10</v>
      </c>
      <c r="C23" s="20">
        <v>150</v>
      </c>
      <c r="E23" s="21">
        <v>13</v>
      </c>
      <c r="F23" s="16">
        <f>E23*$I$21*0.000001/$F$2</f>
        <v>1.4918032786885247E-9</v>
      </c>
      <c r="G23" s="16">
        <f>F23*6.022E+23</f>
        <v>898363934426229.62</v>
      </c>
      <c r="H23" s="16">
        <f>$J$3/G23</f>
        <v>333.94038707887921</v>
      </c>
      <c r="I23" s="18"/>
      <c r="J23" s="17">
        <v>107</v>
      </c>
      <c r="K23" s="16">
        <f>J23*$I$21*0.000001/$F$2</f>
        <v>1.2278688524590166E-8</v>
      </c>
      <c r="L23" s="16">
        <f>K23*6.022E+23</f>
        <v>7394226229508198</v>
      </c>
      <c r="M23" s="15">
        <f>$J$4/L23</f>
        <v>71.001343981724332</v>
      </c>
    </row>
    <row r="24" spans="1:13" x14ac:dyDescent="0.2">
      <c r="B24" s="19">
        <v>15</v>
      </c>
      <c r="C24" s="20">
        <v>75</v>
      </c>
      <c r="E24" s="19">
        <v>36</v>
      </c>
      <c r="F24" s="16">
        <f>E24*$I$21*0.000001/$F$2</f>
        <v>4.1311475409836062E-9</v>
      </c>
      <c r="G24" s="16">
        <f>F24*6.022E+23</f>
        <v>2487777049180328</v>
      </c>
      <c r="H24" s="16">
        <f>$J$3/G24</f>
        <v>120.58958422292862</v>
      </c>
      <c r="I24" s="18"/>
      <c r="J24" s="17">
        <v>133</v>
      </c>
      <c r="K24" s="16">
        <f>J24*$I$21*0.000001/$F$2</f>
        <v>1.5262295081967216E-8</v>
      </c>
      <c r="L24" s="16">
        <f>K24*6.022E+23</f>
        <v>9190954098360658</v>
      </c>
      <c r="M24" s="15">
        <f>$J$4/L24</f>
        <v>57.121382000334606</v>
      </c>
    </row>
    <row r="25" spans="1:13" x14ac:dyDescent="0.2">
      <c r="B25" s="19">
        <v>20</v>
      </c>
      <c r="C25" s="20">
        <v>50</v>
      </c>
      <c r="E25" s="19">
        <v>49</v>
      </c>
      <c r="F25" s="16">
        <f>E25*$I$21*0.000001/$F$2</f>
        <v>5.6229508196721311E-9</v>
      </c>
      <c r="G25" s="16">
        <f>F25*6.022E+23</f>
        <v>3386140983606557.5</v>
      </c>
      <c r="H25" s="16">
        <f>$J$3/G25</f>
        <v>88.596429225008791</v>
      </c>
      <c r="I25" s="18"/>
      <c r="J25" s="17">
        <v>188</v>
      </c>
      <c r="K25" s="16">
        <f>J25*$I$21*0.000001/$F$2</f>
        <v>2.1573770491803278E-8</v>
      </c>
      <c r="L25" s="16">
        <f>K25*6.022E+23</f>
        <v>1.2991724590163934E+16</v>
      </c>
      <c r="M25" s="15">
        <f>$J$4/L25</f>
        <v>40.410339393853747</v>
      </c>
    </row>
    <row r="26" spans="1:13" x14ac:dyDescent="0.2">
      <c r="B26" s="14">
        <v>25</v>
      </c>
      <c r="C26" s="11">
        <v>41</v>
      </c>
      <c r="E26" s="14">
        <v>70</v>
      </c>
      <c r="F26" s="13">
        <f>E26*$I$21*0.000001/$F$2</f>
        <v>8.0327868852459018E-9</v>
      </c>
      <c r="G26" s="13">
        <f>F26*6.022E+23</f>
        <v>4837344262295082</v>
      </c>
      <c r="H26" s="13">
        <f>$J$3/G26</f>
        <v>62.017500457506152</v>
      </c>
      <c r="I26" s="12"/>
      <c r="J26" s="12"/>
      <c r="K26" s="12"/>
      <c r="L26" s="12"/>
      <c r="M26" s="11"/>
    </row>
    <row r="27" spans="1:13" x14ac:dyDescent="0.2">
      <c r="B27" s="10" t="s">
        <v>137</v>
      </c>
      <c r="H27" s="10" t="s">
        <v>136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I23" sqref="I23"/>
    </sheetView>
  </sheetViews>
  <sheetFormatPr baseColWidth="10" defaultColWidth="8.83203125" defaultRowHeight="15" x14ac:dyDescent="0.2"/>
  <cols>
    <col min="1" max="1" width="10.1640625" style="3" customWidth="1"/>
    <col min="2" max="2" width="17.33203125" style="3" customWidth="1"/>
    <col min="3" max="3" width="18.33203125" style="3" customWidth="1"/>
    <col min="4" max="5" width="31.5" style="3" customWidth="1"/>
    <col min="6" max="6" width="32" style="3" customWidth="1"/>
    <col min="7" max="9" width="9.1640625" style="3"/>
  </cols>
  <sheetData>
    <row r="1" spans="1:7" x14ac:dyDescent="0.2">
      <c r="A1" s="2" t="s">
        <v>168</v>
      </c>
    </row>
    <row r="2" spans="1:7" x14ac:dyDescent="0.2">
      <c r="A2" s="51" t="s">
        <v>169</v>
      </c>
      <c r="B2" s="51"/>
      <c r="C2" s="51"/>
      <c r="D2" s="36" t="s">
        <v>61</v>
      </c>
      <c r="E2" s="36" t="s">
        <v>63</v>
      </c>
    </row>
    <row r="3" spans="1:7" x14ac:dyDescent="0.2">
      <c r="A3" s="36" t="s">
        <v>64</v>
      </c>
      <c r="B3" s="36" t="s">
        <v>167</v>
      </c>
      <c r="C3" s="36" t="s">
        <v>171</v>
      </c>
      <c r="D3" s="36" t="s">
        <v>65</v>
      </c>
      <c r="E3" s="36" t="s">
        <v>62</v>
      </c>
      <c r="F3" s="37"/>
    </row>
    <row r="4" spans="1:7" x14ac:dyDescent="0.2">
      <c r="A4" s="33" t="s">
        <v>66</v>
      </c>
      <c r="B4" s="33">
        <v>0.1</v>
      </c>
      <c r="C4" s="33"/>
      <c r="D4" s="35">
        <v>220479</v>
      </c>
      <c r="E4" s="33"/>
      <c r="F4" s="33"/>
    </row>
    <row r="5" spans="1:7" x14ac:dyDescent="0.2">
      <c r="A5" s="34"/>
      <c r="B5" s="33">
        <v>1</v>
      </c>
      <c r="C5" s="33"/>
      <c r="D5" s="35">
        <v>220485</v>
      </c>
      <c r="E5" s="33"/>
      <c r="F5" s="33"/>
    </row>
    <row r="6" spans="1:7" x14ac:dyDescent="0.2">
      <c r="A6" s="33"/>
      <c r="B6" s="33">
        <v>0.04</v>
      </c>
      <c r="C6" s="33"/>
      <c r="D6" s="41">
        <v>220525</v>
      </c>
      <c r="E6" s="33" t="s">
        <v>67</v>
      </c>
      <c r="F6" s="33" t="s">
        <v>68</v>
      </c>
    </row>
    <row r="7" spans="1:7" x14ac:dyDescent="0.2">
      <c r="A7" s="33"/>
      <c r="B7" s="33">
        <v>0.02</v>
      </c>
      <c r="C7" s="33"/>
      <c r="D7" s="41"/>
      <c r="E7" s="33" t="s">
        <v>69</v>
      </c>
      <c r="F7" s="33" t="s">
        <v>70</v>
      </c>
    </row>
    <row r="8" spans="1:7" x14ac:dyDescent="0.2">
      <c r="A8" s="33" t="s">
        <v>71</v>
      </c>
      <c r="B8" s="33">
        <v>0.1</v>
      </c>
      <c r="C8" s="33">
        <v>3.89</v>
      </c>
      <c r="D8" s="41" t="s">
        <v>176</v>
      </c>
      <c r="E8" s="33" t="s">
        <v>72</v>
      </c>
      <c r="F8" s="33" t="s">
        <v>172</v>
      </c>
      <c r="G8" s="3" t="s">
        <v>170</v>
      </c>
    </row>
    <row r="9" spans="1:7" x14ac:dyDescent="0.2">
      <c r="A9" s="33"/>
      <c r="B9" s="33">
        <v>0.04</v>
      </c>
      <c r="C9" s="33">
        <v>1.58</v>
      </c>
      <c r="D9" s="41" t="s">
        <v>177</v>
      </c>
      <c r="E9" s="33" t="s">
        <v>73</v>
      </c>
      <c r="F9" s="33" t="s">
        <v>74</v>
      </c>
    </row>
    <row r="10" spans="1:7" x14ac:dyDescent="0.2">
      <c r="A10" s="33"/>
      <c r="B10" s="33">
        <v>0.02</v>
      </c>
      <c r="C10" s="33">
        <v>0.79</v>
      </c>
      <c r="D10" s="41" t="s">
        <v>178</v>
      </c>
      <c r="E10" s="33"/>
      <c r="F10" s="33"/>
    </row>
    <row r="11" spans="1:7" x14ac:dyDescent="0.2">
      <c r="A11" s="33"/>
      <c r="B11" s="33">
        <v>0.2</v>
      </c>
      <c r="C11" s="33"/>
      <c r="D11" s="41" t="s">
        <v>175</v>
      </c>
      <c r="E11" s="33"/>
      <c r="F11" s="33"/>
    </row>
    <row r="12" spans="1:7" x14ac:dyDescent="0.2">
      <c r="A12" s="33"/>
      <c r="B12" s="33">
        <v>0.5</v>
      </c>
      <c r="C12" s="33">
        <v>20.6</v>
      </c>
      <c r="D12" s="41" t="s">
        <v>174</v>
      </c>
      <c r="E12" s="33"/>
      <c r="F12" s="33"/>
    </row>
    <row r="13" spans="1:7" x14ac:dyDescent="0.2">
      <c r="A13" s="33"/>
      <c r="B13" s="33">
        <v>1</v>
      </c>
      <c r="C13" s="33">
        <v>40</v>
      </c>
      <c r="D13" s="41" t="s">
        <v>173</v>
      </c>
      <c r="E13" s="33"/>
      <c r="F13" s="33"/>
    </row>
    <row r="14" spans="1:7" x14ac:dyDescent="0.2">
      <c r="A14" s="33" t="s">
        <v>75</v>
      </c>
      <c r="B14" s="32">
        <v>5.0000000000000001E-3</v>
      </c>
      <c r="C14" s="32">
        <v>0.2</v>
      </c>
      <c r="D14" s="42">
        <v>220323</v>
      </c>
      <c r="E14" s="32"/>
      <c r="F14" s="32"/>
    </row>
    <row r="15" spans="1:7" x14ac:dyDescent="0.2">
      <c r="A15" s="33"/>
      <c r="B15" s="33">
        <v>0.01</v>
      </c>
      <c r="C15" s="33">
        <v>0.4</v>
      </c>
      <c r="D15" s="41">
        <v>220317</v>
      </c>
      <c r="E15" s="33" t="s">
        <v>76</v>
      </c>
      <c r="F15" s="33" t="s">
        <v>77</v>
      </c>
    </row>
    <row r="16" spans="1:7" x14ac:dyDescent="0.2">
      <c r="A16" s="33"/>
      <c r="B16" s="33">
        <v>0.02</v>
      </c>
      <c r="C16" s="33">
        <v>0.84</v>
      </c>
      <c r="D16" s="41">
        <v>220403</v>
      </c>
      <c r="E16" s="33" t="s">
        <v>78</v>
      </c>
      <c r="F16" s="33" t="s">
        <v>79</v>
      </c>
    </row>
    <row r="17" spans="1:10" x14ac:dyDescent="0.2">
      <c r="A17" s="33"/>
      <c r="B17" s="33">
        <v>0.04</v>
      </c>
      <c r="C17" s="33">
        <v>1.71</v>
      </c>
      <c r="D17" s="41">
        <v>220311</v>
      </c>
      <c r="E17" s="33"/>
      <c r="F17" s="33" t="s">
        <v>80</v>
      </c>
    </row>
    <row r="18" spans="1:10" x14ac:dyDescent="0.2">
      <c r="A18" s="33"/>
      <c r="B18" s="33">
        <v>0.1</v>
      </c>
      <c r="C18" s="33">
        <v>4.3099999999999996</v>
      </c>
      <c r="D18" s="41">
        <v>220397</v>
      </c>
      <c r="E18" s="33"/>
      <c r="F18" s="33"/>
    </row>
    <row r="19" spans="1:10" x14ac:dyDescent="0.2">
      <c r="A19" s="33"/>
      <c r="B19" s="33">
        <v>1</v>
      </c>
      <c r="C19" s="33">
        <v>42.3</v>
      </c>
      <c r="D19" s="41">
        <v>220281</v>
      </c>
      <c r="E19" s="33"/>
      <c r="F19" s="33" t="s">
        <v>81</v>
      </c>
      <c r="J19" s="3"/>
    </row>
    <row r="20" spans="1:10" x14ac:dyDescent="0.2">
      <c r="A20" s="6"/>
    </row>
    <row r="21" spans="1:10" x14ac:dyDescent="0.2">
      <c r="A21" s="7"/>
    </row>
    <row r="22" spans="1:10" x14ac:dyDescent="0.2">
      <c r="A22" s="6"/>
    </row>
    <row r="23" spans="1:10" x14ac:dyDescent="0.2">
      <c r="A23" s="2" t="s">
        <v>166</v>
      </c>
    </row>
    <row r="24" spans="1:10" x14ac:dyDescent="0.2">
      <c r="A24" s="51" t="s">
        <v>179</v>
      </c>
      <c r="B24" s="51"/>
      <c r="C24" s="51"/>
      <c r="D24" s="36" t="s">
        <v>61</v>
      </c>
      <c r="E24" s="37"/>
      <c r="F24" s="36" t="s">
        <v>63</v>
      </c>
    </row>
    <row r="25" spans="1:10" x14ac:dyDescent="0.2">
      <c r="A25" s="36" t="s">
        <v>1</v>
      </c>
      <c r="B25" s="36" t="s">
        <v>57</v>
      </c>
      <c r="C25" s="36" t="s">
        <v>65</v>
      </c>
      <c r="D25" s="36" t="s">
        <v>62</v>
      </c>
      <c r="E25" s="36" t="s">
        <v>60</v>
      </c>
      <c r="F25" s="37"/>
    </row>
    <row r="26" spans="1:10" x14ac:dyDescent="0.2">
      <c r="A26" s="36" t="s">
        <v>58</v>
      </c>
      <c r="B26" s="33">
        <v>5</v>
      </c>
      <c r="C26" s="33">
        <v>205644</v>
      </c>
      <c r="D26" s="33" t="s">
        <v>82</v>
      </c>
      <c r="E26" s="32"/>
      <c r="F26" s="33" t="s">
        <v>84</v>
      </c>
    </row>
    <row r="27" spans="1:10" x14ac:dyDescent="0.2">
      <c r="A27" s="37"/>
      <c r="B27" s="33">
        <v>10</v>
      </c>
      <c r="C27" s="33">
        <v>205652</v>
      </c>
      <c r="D27" s="33" t="s">
        <v>85</v>
      </c>
      <c r="F27" s="33" t="s">
        <v>87</v>
      </c>
    </row>
    <row r="28" spans="1:10" x14ac:dyDescent="0.2">
      <c r="A28" s="37"/>
      <c r="B28" s="33">
        <v>15</v>
      </c>
      <c r="C28" s="33">
        <v>205657</v>
      </c>
      <c r="D28" s="33" t="s">
        <v>88</v>
      </c>
      <c r="E28" s="33" t="s">
        <v>83</v>
      </c>
      <c r="F28" s="33" t="s">
        <v>89</v>
      </c>
    </row>
    <row r="29" spans="1:10" x14ac:dyDescent="0.2">
      <c r="A29" s="37"/>
      <c r="B29" s="33">
        <v>20</v>
      </c>
      <c r="C29" s="33">
        <v>205661</v>
      </c>
      <c r="D29" s="34"/>
      <c r="E29" s="33" t="s">
        <v>86</v>
      </c>
      <c r="F29" s="33" t="s">
        <v>90</v>
      </c>
    </row>
    <row r="30" spans="1:10" x14ac:dyDescent="0.2">
      <c r="A30" s="37"/>
      <c r="B30" s="33">
        <v>25</v>
      </c>
      <c r="C30" s="33">
        <v>205665</v>
      </c>
      <c r="D30" s="34"/>
      <c r="E30" s="34"/>
      <c r="F30" s="34"/>
    </row>
    <row r="31" spans="1:10" x14ac:dyDescent="0.2">
      <c r="A31" s="37"/>
      <c r="B31" s="33">
        <v>30</v>
      </c>
      <c r="C31" s="33">
        <v>205670</v>
      </c>
      <c r="D31" s="34"/>
      <c r="E31" s="34"/>
      <c r="F31" s="34"/>
    </row>
    <row r="32" spans="1:10" x14ac:dyDescent="0.2">
      <c r="A32" s="37"/>
      <c r="B32" s="34"/>
      <c r="C32" s="34"/>
      <c r="D32" s="34"/>
      <c r="E32" s="34"/>
      <c r="F32" s="34"/>
    </row>
    <row r="33" spans="1:6" x14ac:dyDescent="0.2">
      <c r="A33" s="36" t="s">
        <v>59</v>
      </c>
      <c r="B33" s="33">
        <v>10</v>
      </c>
      <c r="C33" s="33">
        <v>205749</v>
      </c>
      <c r="D33" s="34"/>
      <c r="E33" s="33" t="s">
        <v>91</v>
      </c>
      <c r="F33" s="33" t="s">
        <v>92</v>
      </c>
    </row>
    <row r="34" spans="1:6" x14ac:dyDescent="0.2">
      <c r="A34" s="37"/>
      <c r="B34" s="33">
        <v>15</v>
      </c>
      <c r="C34" s="33">
        <v>205754</v>
      </c>
      <c r="D34" s="34"/>
      <c r="E34" s="33" t="s">
        <v>93</v>
      </c>
      <c r="F34" s="33" t="s">
        <v>94</v>
      </c>
    </row>
    <row r="35" spans="1:6" x14ac:dyDescent="0.2">
      <c r="A35" s="37"/>
      <c r="B35" s="33">
        <v>20</v>
      </c>
      <c r="C35" s="33">
        <v>205759</v>
      </c>
      <c r="D35" s="34"/>
      <c r="E35" s="33" t="s">
        <v>95</v>
      </c>
      <c r="F35" s="33" t="s">
        <v>96</v>
      </c>
    </row>
    <row r="36" spans="1:6" x14ac:dyDescent="0.2">
      <c r="A36" s="37"/>
      <c r="B36" s="33">
        <v>25</v>
      </c>
      <c r="C36" s="33">
        <v>205764</v>
      </c>
      <c r="D36" s="34"/>
      <c r="E36" s="33" t="s">
        <v>97</v>
      </c>
      <c r="F36" s="33" t="s">
        <v>98</v>
      </c>
    </row>
    <row r="37" spans="1:6" x14ac:dyDescent="0.2">
      <c r="A37" s="37"/>
      <c r="B37" s="33">
        <v>30</v>
      </c>
      <c r="C37" s="33">
        <v>205769</v>
      </c>
      <c r="D37" s="34"/>
      <c r="E37" s="34"/>
      <c r="F37" s="34"/>
    </row>
    <row r="38" spans="1:6" x14ac:dyDescent="0.2">
      <c r="A38" s="37"/>
      <c r="B38" s="33">
        <v>40</v>
      </c>
      <c r="C38" s="33">
        <v>205815</v>
      </c>
      <c r="D38" s="34"/>
      <c r="E38" s="34"/>
      <c r="F38" s="34"/>
    </row>
    <row r="39" spans="1:6" x14ac:dyDescent="0.2">
      <c r="A39" s="6"/>
    </row>
    <row r="40" spans="1:6" x14ac:dyDescent="0.2">
      <c r="A40" s="6"/>
    </row>
    <row r="41" spans="1:6" ht="17" x14ac:dyDescent="0.2">
      <c r="A41" s="2" t="s">
        <v>165</v>
      </c>
    </row>
    <row r="42" spans="1:6" ht="16" thickBot="1" x14ac:dyDescent="0.25">
      <c r="A42" s="6"/>
    </row>
    <row r="43" spans="1:6" ht="16" thickBot="1" x14ac:dyDescent="0.25">
      <c r="A43" s="38" t="s">
        <v>99</v>
      </c>
      <c r="B43" s="39" t="s">
        <v>100</v>
      </c>
      <c r="C43" s="39" t="s">
        <v>101</v>
      </c>
      <c r="D43" s="40" t="s">
        <v>102</v>
      </c>
    </row>
    <row r="44" spans="1:6" ht="16" thickBot="1" x14ac:dyDescent="0.25">
      <c r="A44" s="4" t="s">
        <v>103</v>
      </c>
      <c r="B44" s="5" t="s">
        <v>104</v>
      </c>
      <c r="C44" s="5" t="s">
        <v>105</v>
      </c>
      <c r="D44" s="8" t="s">
        <v>106</v>
      </c>
    </row>
    <row r="45" spans="1:6" ht="16" thickBot="1" x14ac:dyDescent="0.25">
      <c r="A45" s="4" t="s">
        <v>107</v>
      </c>
      <c r="B45" s="5" t="s">
        <v>108</v>
      </c>
      <c r="C45" s="5" t="s">
        <v>109</v>
      </c>
      <c r="D45" s="8" t="s">
        <v>110</v>
      </c>
    </row>
    <row r="46" spans="1:6" ht="16" thickBot="1" x14ac:dyDescent="0.25">
      <c r="A46" s="4" t="s">
        <v>111</v>
      </c>
      <c r="B46" s="5" t="s">
        <v>104</v>
      </c>
      <c r="C46" s="5" t="s">
        <v>105</v>
      </c>
      <c r="D46" s="8" t="s">
        <v>106</v>
      </c>
    </row>
    <row r="47" spans="1:6" ht="16" thickBot="1" x14ac:dyDescent="0.25">
      <c r="A47" s="4" t="s">
        <v>112</v>
      </c>
      <c r="B47" s="5" t="s">
        <v>113</v>
      </c>
      <c r="C47" s="5" t="s">
        <v>114</v>
      </c>
      <c r="D47" s="8" t="s">
        <v>115</v>
      </c>
    </row>
    <row r="48" spans="1:6" ht="16" thickBot="1" x14ac:dyDescent="0.25">
      <c r="A48" s="4" t="s">
        <v>116</v>
      </c>
      <c r="B48" s="5" t="s">
        <v>117</v>
      </c>
      <c r="C48" s="5" t="s">
        <v>118</v>
      </c>
      <c r="D48" s="8" t="s">
        <v>119</v>
      </c>
    </row>
    <row r="49" spans="1:4" ht="16" thickBot="1" x14ac:dyDescent="0.25">
      <c r="A49" s="4" t="s">
        <v>120</v>
      </c>
      <c r="B49" s="5" t="s">
        <v>121</v>
      </c>
      <c r="C49" s="5" t="s">
        <v>122</v>
      </c>
      <c r="D49" s="8" t="s">
        <v>122</v>
      </c>
    </row>
    <row r="50" spans="1:4" ht="16" thickBot="1" x14ac:dyDescent="0.25">
      <c r="A50" s="4" t="s">
        <v>123</v>
      </c>
      <c r="B50" s="5" t="s">
        <v>124</v>
      </c>
      <c r="C50" s="5" t="s">
        <v>125</v>
      </c>
      <c r="D50" s="8" t="s">
        <v>126</v>
      </c>
    </row>
    <row r="51" spans="1:4" ht="16" thickBot="1" x14ac:dyDescent="0.25">
      <c r="A51" s="4" t="s">
        <v>127</v>
      </c>
      <c r="B51" s="5" t="s">
        <v>128</v>
      </c>
      <c r="C51" s="5" t="s">
        <v>129</v>
      </c>
      <c r="D51" s="8" t="s">
        <v>130</v>
      </c>
    </row>
    <row r="52" spans="1:4" ht="16" thickBot="1" x14ac:dyDescent="0.25">
      <c r="A52" s="4" t="s">
        <v>131</v>
      </c>
      <c r="B52" s="5" t="s">
        <v>134</v>
      </c>
      <c r="C52" s="5" t="s">
        <v>132</v>
      </c>
      <c r="D52" s="8" t="s">
        <v>133</v>
      </c>
    </row>
    <row r="53" spans="1:4" ht="16" x14ac:dyDescent="0.2">
      <c r="A53" s="9" t="s">
        <v>135</v>
      </c>
    </row>
  </sheetData>
  <mergeCells count="2">
    <mergeCell ref="A2:C2"/>
    <mergeCell ref="A24:C2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topLeftCell="A45" workbookViewId="0">
      <selection activeCell="E31" sqref="E31"/>
    </sheetView>
  </sheetViews>
  <sheetFormatPr baseColWidth="10" defaultRowHeight="15" x14ac:dyDescent="0.2"/>
  <cols>
    <col min="4" max="4" width="13" customWidth="1"/>
    <col min="6" max="6" width="52.5" style="43" customWidth="1"/>
  </cols>
  <sheetData>
    <row r="1" spans="1:6" x14ac:dyDescent="0.2">
      <c r="A1" t="s">
        <v>195</v>
      </c>
    </row>
    <row r="2" spans="1:6" x14ac:dyDescent="0.2">
      <c r="A2" t="s">
        <v>180</v>
      </c>
      <c r="B2" t="s">
        <v>181</v>
      </c>
      <c r="C2" t="s">
        <v>182</v>
      </c>
      <c r="D2" t="s">
        <v>185</v>
      </c>
      <c r="E2" t="s">
        <v>183</v>
      </c>
      <c r="F2" s="43" t="s">
        <v>4</v>
      </c>
    </row>
    <row r="3" spans="1:6" x14ac:dyDescent="0.2">
      <c r="A3">
        <v>206024</v>
      </c>
      <c r="B3" t="s">
        <v>188</v>
      </c>
      <c r="C3" t="s">
        <v>3</v>
      </c>
      <c r="E3">
        <v>22</v>
      </c>
      <c r="F3" s="43" t="s">
        <v>184</v>
      </c>
    </row>
    <row r="4" spans="1:6" x14ac:dyDescent="0.2">
      <c r="A4">
        <v>206025</v>
      </c>
      <c r="B4" t="s">
        <v>9</v>
      </c>
      <c r="C4" t="s">
        <v>3</v>
      </c>
      <c r="D4">
        <v>5</v>
      </c>
      <c r="E4">
        <v>22</v>
      </c>
      <c r="F4" s="43" t="s">
        <v>186</v>
      </c>
    </row>
    <row r="5" spans="1:6" x14ac:dyDescent="0.2">
      <c r="A5">
        <v>206026</v>
      </c>
      <c r="B5" t="s">
        <v>9</v>
      </c>
      <c r="C5" t="s">
        <v>3</v>
      </c>
      <c r="D5">
        <v>5</v>
      </c>
      <c r="E5">
        <v>22</v>
      </c>
      <c r="F5" s="43" t="s">
        <v>186</v>
      </c>
    </row>
    <row r="6" spans="1:6" x14ac:dyDescent="0.2">
      <c r="A6">
        <v>206027</v>
      </c>
      <c r="B6" t="s">
        <v>9</v>
      </c>
      <c r="C6" t="s">
        <v>3</v>
      </c>
      <c r="D6">
        <v>30</v>
      </c>
      <c r="E6">
        <v>22</v>
      </c>
      <c r="F6" s="43" t="s">
        <v>186</v>
      </c>
    </row>
    <row r="7" spans="1:6" x14ac:dyDescent="0.2">
      <c r="A7">
        <v>206028</v>
      </c>
      <c r="B7" t="s">
        <v>9</v>
      </c>
      <c r="C7" t="s">
        <v>3</v>
      </c>
      <c r="E7">
        <v>22</v>
      </c>
      <c r="F7" s="43" t="s">
        <v>184</v>
      </c>
    </row>
    <row r="8" spans="1:6" x14ac:dyDescent="0.2">
      <c r="A8">
        <v>206029</v>
      </c>
      <c r="B8" t="s">
        <v>9</v>
      </c>
      <c r="C8" t="s">
        <v>3</v>
      </c>
      <c r="E8">
        <v>22</v>
      </c>
      <c r="F8" s="43" t="s">
        <v>184</v>
      </c>
    </row>
    <row r="9" spans="1:6" s="44" customFormat="1" x14ac:dyDescent="0.2">
      <c r="A9" s="44">
        <v>206030</v>
      </c>
      <c r="B9" s="44" t="s">
        <v>9</v>
      </c>
      <c r="C9" s="44" t="s">
        <v>3</v>
      </c>
      <c r="D9" s="44">
        <v>30</v>
      </c>
      <c r="E9" s="44">
        <v>22</v>
      </c>
      <c r="F9" s="45" t="s">
        <v>187</v>
      </c>
    </row>
    <row r="10" spans="1:6" x14ac:dyDescent="0.2">
      <c r="A10">
        <v>206033</v>
      </c>
      <c r="B10" s="46" t="s">
        <v>9</v>
      </c>
      <c r="C10" s="46" t="s">
        <v>189</v>
      </c>
      <c r="D10" s="46">
        <v>30</v>
      </c>
      <c r="E10" s="46">
        <v>22</v>
      </c>
      <c r="F10" s="43" t="s">
        <v>190</v>
      </c>
    </row>
    <row r="11" spans="1:6" x14ac:dyDescent="0.2">
      <c r="A11">
        <v>206034</v>
      </c>
      <c r="B11" s="46" t="s">
        <v>9</v>
      </c>
      <c r="C11" s="46" t="s">
        <v>189</v>
      </c>
      <c r="D11" s="46">
        <v>30</v>
      </c>
      <c r="E11" s="46">
        <v>22</v>
      </c>
    </row>
    <row r="12" spans="1:6" x14ac:dyDescent="0.2">
      <c r="A12">
        <v>206035</v>
      </c>
      <c r="B12" s="46" t="s">
        <v>9</v>
      </c>
      <c r="C12" s="46" t="s">
        <v>189</v>
      </c>
      <c r="D12" s="46">
        <v>25</v>
      </c>
      <c r="E12" s="46">
        <v>22</v>
      </c>
    </row>
    <row r="13" spans="1:6" x14ac:dyDescent="0.2">
      <c r="A13">
        <v>206036</v>
      </c>
      <c r="B13" s="46" t="s">
        <v>9</v>
      </c>
      <c r="C13" s="46" t="s">
        <v>189</v>
      </c>
      <c r="D13" s="46">
        <v>20</v>
      </c>
      <c r="E13" s="46">
        <v>22</v>
      </c>
    </row>
    <row r="14" spans="1:6" x14ac:dyDescent="0.2">
      <c r="A14">
        <v>206037</v>
      </c>
      <c r="B14" s="46" t="s">
        <v>9</v>
      </c>
      <c r="C14" s="46" t="s">
        <v>189</v>
      </c>
      <c r="D14" s="46">
        <v>15</v>
      </c>
      <c r="E14" s="46">
        <v>22</v>
      </c>
      <c r="F14" s="43" t="s">
        <v>191</v>
      </c>
    </row>
    <row r="15" spans="1:6" x14ac:dyDescent="0.2">
      <c r="A15">
        <v>206038</v>
      </c>
      <c r="B15" s="46" t="s">
        <v>9</v>
      </c>
      <c r="C15" s="46" t="s">
        <v>189</v>
      </c>
      <c r="D15" s="46">
        <v>15</v>
      </c>
      <c r="E15" s="46">
        <v>22</v>
      </c>
      <c r="F15" s="43" t="s">
        <v>191</v>
      </c>
    </row>
    <row r="16" spans="1:6" x14ac:dyDescent="0.2">
      <c r="A16">
        <v>206039</v>
      </c>
      <c r="B16" s="46" t="s">
        <v>9</v>
      </c>
      <c r="C16" s="46" t="s">
        <v>189</v>
      </c>
      <c r="D16" s="46">
        <v>19</v>
      </c>
      <c r="E16" s="46">
        <v>22</v>
      </c>
    </row>
    <row r="17" spans="1:6" x14ac:dyDescent="0.2">
      <c r="A17">
        <v>206040</v>
      </c>
      <c r="B17" s="46" t="s">
        <v>9</v>
      </c>
      <c r="C17" s="46" t="s">
        <v>189</v>
      </c>
      <c r="D17" s="46">
        <v>30</v>
      </c>
      <c r="E17" s="46">
        <v>22</v>
      </c>
    </row>
    <row r="18" spans="1:6" s="48" customFormat="1" x14ac:dyDescent="0.2">
      <c r="A18" s="48">
        <v>206041</v>
      </c>
      <c r="B18" s="49" t="s">
        <v>9</v>
      </c>
      <c r="C18" s="49" t="s">
        <v>189</v>
      </c>
      <c r="D18" s="49">
        <v>30</v>
      </c>
      <c r="E18" s="49">
        <v>22</v>
      </c>
      <c r="F18" s="50" t="s">
        <v>205</v>
      </c>
    </row>
    <row r="19" spans="1:6" ht="30" x14ac:dyDescent="0.2">
      <c r="A19" t="s">
        <v>193</v>
      </c>
      <c r="D19" s="46">
        <v>30</v>
      </c>
      <c r="F19" s="43" t="s">
        <v>192</v>
      </c>
    </row>
    <row r="20" spans="1:6" x14ac:dyDescent="0.2">
      <c r="A20">
        <v>206068</v>
      </c>
      <c r="B20" s="46" t="s">
        <v>9</v>
      </c>
      <c r="C20" s="46" t="s">
        <v>189</v>
      </c>
      <c r="D20" s="46">
        <v>30</v>
      </c>
      <c r="E20" s="46">
        <v>22</v>
      </c>
    </row>
    <row r="21" spans="1:6" s="48" customFormat="1" x14ac:dyDescent="0.2">
      <c r="A21" s="48">
        <v>206070</v>
      </c>
      <c r="B21" s="49" t="s">
        <v>9</v>
      </c>
      <c r="C21" s="49" t="s">
        <v>189</v>
      </c>
      <c r="D21" s="49">
        <v>25</v>
      </c>
      <c r="E21" s="49">
        <v>22</v>
      </c>
      <c r="F21" s="50" t="s">
        <v>203</v>
      </c>
    </row>
    <row r="22" spans="1:6" x14ac:dyDescent="0.2">
      <c r="A22">
        <v>206072</v>
      </c>
      <c r="B22" s="46" t="s">
        <v>9</v>
      </c>
      <c r="C22" s="46" t="s">
        <v>189</v>
      </c>
      <c r="D22" s="46">
        <v>20</v>
      </c>
      <c r="E22" s="46">
        <v>22</v>
      </c>
      <c r="F22" s="43" t="s">
        <v>203</v>
      </c>
    </row>
    <row r="23" spans="1:6" x14ac:dyDescent="0.2">
      <c r="A23">
        <v>206074</v>
      </c>
      <c r="B23" s="46" t="s">
        <v>9</v>
      </c>
      <c r="C23" s="46" t="s">
        <v>189</v>
      </c>
      <c r="D23" s="46">
        <v>15</v>
      </c>
      <c r="E23" s="46">
        <v>22</v>
      </c>
      <c r="F23" s="43" t="s">
        <v>203</v>
      </c>
    </row>
    <row r="24" spans="1:6" x14ac:dyDescent="0.2">
      <c r="A24">
        <v>206076</v>
      </c>
      <c r="B24" s="46" t="s">
        <v>9</v>
      </c>
      <c r="C24" s="46" t="s">
        <v>189</v>
      </c>
      <c r="D24" s="46">
        <v>10</v>
      </c>
      <c r="E24" s="46">
        <v>22</v>
      </c>
      <c r="F24" s="43" t="s">
        <v>206</v>
      </c>
    </row>
    <row r="25" spans="1:6" x14ac:dyDescent="0.2">
      <c r="A25">
        <v>206078</v>
      </c>
      <c r="B25" s="46" t="s">
        <v>9</v>
      </c>
      <c r="C25" s="46" t="s">
        <v>189</v>
      </c>
      <c r="D25" s="46">
        <v>30</v>
      </c>
      <c r="E25" s="46">
        <v>10</v>
      </c>
    </row>
    <row r="26" spans="1:6" x14ac:dyDescent="0.2">
      <c r="A26">
        <v>206079</v>
      </c>
      <c r="B26" s="46" t="s">
        <v>9</v>
      </c>
      <c r="C26" s="46" t="s">
        <v>189</v>
      </c>
      <c r="D26" s="46">
        <v>30</v>
      </c>
      <c r="E26" s="46">
        <v>10</v>
      </c>
      <c r="F26" s="43" t="s">
        <v>194</v>
      </c>
    </row>
    <row r="27" spans="1:6" x14ac:dyDescent="0.2">
      <c r="A27">
        <v>206081</v>
      </c>
      <c r="B27" s="46" t="s">
        <v>9</v>
      </c>
      <c r="C27" s="46" t="s">
        <v>189</v>
      </c>
      <c r="D27" s="46">
        <v>25</v>
      </c>
      <c r="E27" s="46">
        <v>10</v>
      </c>
    </row>
    <row r="28" spans="1:6" x14ac:dyDescent="0.2">
      <c r="A28">
        <v>206083</v>
      </c>
      <c r="B28" s="46" t="s">
        <v>9</v>
      </c>
      <c r="C28" s="46" t="s">
        <v>189</v>
      </c>
      <c r="D28" s="46">
        <v>20</v>
      </c>
      <c r="E28" s="46">
        <v>10</v>
      </c>
    </row>
    <row r="29" spans="1:6" x14ac:dyDescent="0.2">
      <c r="A29">
        <v>206085</v>
      </c>
      <c r="B29" s="46" t="s">
        <v>9</v>
      </c>
      <c r="C29" s="46" t="s">
        <v>189</v>
      </c>
      <c r="D29" s="46">
        <v>15</v>
      </c>
      <c r="E29" s="46">
        <v>10</v>
      </c>
    </row>
    <row r="30" spans="1:6" x14ac:dyDescent="0.2">
      <c r="A30">
        <v>206087</v>
      </c>
      <c r="B30" s="46" t="s">
        <v>9</v>
      </c>
      <c r="C30" s="46" t="s">
        <v>189</v>
      </c>
      <c r="D30" s="46">
        <v>10</v>
      </c>
      <c r="E30" s="46">
        <v>10</v>
      </c>
    </row>
    <row r="31" spans="1:6" x14ac:dyDescent="0.2">
      <c r="A31">
        <v>206090</v>
      </c>
      <c r="B31" s="46" t="s">
        <v>9</v>
      </c>
      <c r="C31" s="46" t="s">
        <v>189</v>
      </c>
      <c r="D31" s="46">
        <v>30</v>
      </c>
      <c r="E31" s="46">
        <v>24</v>
      </c>
      <c r="F31" s="43" t="s">
        <v>196</v>
      </c>
    </row>
    <row r="32" spans="1:6" x14ac:dyDescent="0.2">
      <c r="A32">
        <v>206093</v>
      </c>
      <c r="B32" s="46" t="s">
        <v>9</v>
      </c>
      <c r="C32" s="46" t="s">
        <v>189</v>
      </c>
      <c r="D32" s="46">
        <v>30</v>
      </c>
      <c r="E32" s="46">
        <v>28</v>
      </c>
    </row>
    <row r="33" spans="1:6" x14ac:dyDescent="0.2">
      <c r="A33">
        <v>206095</v>
      </c>
      <c r="B33" s="46" t="s">
        <v>9</v>
      </c>
      <c r="C33" s="46" t="s">
        <v>189</v>
      </c>
      <c r="D33" s="46">
        <v>30</v>
      </c>
      <c r="E33" s="46">
        <v>31.5</v>
      </c>
    </row>
    <row r="34" spans="1:6" x14ac:dyDescent="0.2">
      <c r="A34">
        <v>206096</v>
      </c>
      <c r="B34" s="46" t="s">
        <v>9</v>
      </c>
      <c r="C34" s="46" t="s">
        <v>189</v>
      </c>
      <c r="D34" s="46">
        <v>30</v>
      </c>
      <c r="E34" s="46">
        <v>34.5</v>
      </c>
    </row>
    <row r="35" spans="1:6" x14ac:dyDescent="0.2">
      <c r="A35">
        <v>206097</v>
      </c>
      <c r="B35" s="46" t="s">
        <v>9</v>
      </c>
      <c r="C35" s="46" t="s">
        <v>189</v>
      </c>
      <c r="D35" s="46">
        <v>30</v>
      </c>
      <c r="E35" s="46">
        <v>36.4</v>
      </c>
    </row>
    <row r="36" spans="1:6" x14ac:dyDescent="0.2">
      <c r="A36">
        <v>206098</v>
      </c>
      <c r="B36" s="46" t="s">
        <v>9</v>
      </c>
      <c r="C36" s="46" t="s">
        <v>189</v>
      </c>
      <c r="D36" s="46">
        <v>30</v>
      </c>
      <c r="E36" s="46">
        <v>38.299999999999997</v>
      </c>
    </row>
    <row r="37" spans="1:6" x14ac:dyDescent="0.2">
      <c r="A37">
        <v>206099</v>
      </c>
      <c r="B37" s="46" t="s">
        <v>9</v>
      </c>
      <c r="C37" s="46" t="s">
        <v>189</v>
      </c>
      <c r="D37" s="46">
        <v>30</v>
      </c>
      <c r="E37" s="46">
        <v>39.9</v>
      </c>
    </row>
    <row r="38" spans="1:6" x14ac:dyDescent="0.2">
      <c r="A38">
        <v>206100</v>
      </c>
      <c r="B38" s="46" t="s">
        <v>9</v>
      </c>
      <c r="C38" s="46" t="s">
        <v>189</v>
      </c>
      <c r="D38" s="46">
        <v>30</v>
      </c>
      <c r="E38" s="46">
        <v>40.700000000000003</v>
      </c>
    </row>
    <row r="39" spans="1:6" x14ac:dyDescent="0.2">
      <c r="A39">
        <v>206101</v>
      </c>
      <c r="B39" s="46" t="s">
        <v>9</v>
      </c>
      <c r="C39" s="46" t="s">
        <v>189</v>
      </c>
      <c r="D39" s="46">
        <v>30</v>
      </c>
      <c r="E39" s="46">
        <v>41.7</v>
      </c>
    </row>
    <row r="40" spans="1:6" x14ac:dyDescent="0.2">
      <c r="A40">
        <v>206102</v>
      </c>
      <c r="B40" s="46" t="s">
        <v>9</v>
      </c>
      <c r="C40" s="46" t="s">
        <v>189</v>
      </c>
      <c r="D40" s="46">
        <v>30</v>
      </c>
      <c r="E40" s="46">
        <v>42.5</v>
      </c>
    </row>
    <row r="41" spans="1:6" x14ac:dyDescent="0.2">
      <c r="A41">
        <v>206103</v>
      </c>
      <c r="B41" s="46" t="s">
        <v>9</v>
      </c>
      <c r="C41" s="46" t="s">
        <v>189</v>
      </c>
      <c r="D41" s="46">
        <v>30</v>
      </c>
      <c r="E41" s="46">
        <v>43.9</v>
      </c>
    </row>
    <row r="42" spans="1:6" x14ac:dyDescent="0.2">
      <c r="A42">
        <v>206104</v>
      </c>
      <c r="B42" s="46" t="s">
        <v>9</v>
      </c>
      <c r="C42" s="46" t="s">
        <v>189</v>
      </c>
      <c r="D42" s="46">
        <v>30</v>
      </c>
      <c r="E42" s="46">
        <v>44.6</v>
      </c>
    </row>
    <row r="43" spans="1:6" x14ac:dyDescent="0.2">
      <c r="A43">
        <v>206105</v>
      </c>
      <c r="B43" s="46" t="s">
        <v>9</v>
      </c>
      <c r="C43" s="46" t="s">
        <v>189</v>
      </c>
      <c r="D43" s="46">
        <v>30</v>
      </c>
      <c r="E43" s="46">
        <v>45.5</v>
      </c>
      <c r="F43" s="43" t="s">
        <v>197</v>
      </c>
    </row>
    <row r="44" spans="1:6" x14ac:dyDescent="0.2">
      <c r="A44" t="s">
        <v>200</v>
      </c>
      <c r="B44" s="46" t="s">
        <v>9</v>
      </c>
      <c r="C44" s="46" t="s">
        <v>189</v>
      </c>
      <c r="D44" s="46">
        <v>30</v>
      </c>
      <c r="F44" s="43" t="s">
        <v>198</v>
      </c>
    </row>
    <row r="45" spans="1:6" s="44" customFormat="1" x14ac:dyDescent="0.2">
      <c r="A45" s="44" t="s">
        <v>199</v>
      </c>
      <c r="B45" s="47" t="s">
        <v>9</v>
      </c>
      <c r="C45" s="47" t="s">
        <v>189</v>
      </c>
      <c r="D45" s="47">
        <v>30</v>
      </c>
      <c r="F45" s="45" t="s">
        <v>198</v>
      </c>
    </row>
    <row r="46" spans="1:6" x14ac:dyDescent="0.2">
      <c r="A46" s="46">
        <v>206150</v>
      </c>
      <c r="B46" s="46" t="s">
        <v>16</v>
      </c>
      <c r="C46" s="46" t="s">
        <v>189</v>
      </c>
      <c r="D46" s="46">
        <v>25</v>
      </c>
      <c r="E46" s="46">
        <v>22</v>
      </c>
      <c r="F46" s="43" t="s">
        <v>201</v>
      </c>
    </row>
    <row r="47" spans="1:6" x14ac:dyDescent="0.2">
      <c r="A47" s="46">
        <v>206151</v>
      </c>
      <c r="B47" s="46" t="s">
        <v>16</v>
      </c>
      <c r="C47" s="46" t="s">
        <v>189</v>
      </c>
      <c r="D47" s="46">
        <v>25</v>
      </c>
      <c r="E47" s="46">
        <v>22</v>
      </c>
    </row>
    <row r="48" spans="1:6" x14ac:dyDescent="0.2">
      <c r="A48" s="46">
        <v>206152</v>
      </c>
      <c r="B48" s="46" t="s">
        <v>16</v>
      </c>
      <c r="C48" s="46" t="s">
        <v>189</v>
      </c>
      <c r="D48" s="46">
        <v>25</v>
      </c>
      <c r="E48" s="46">
        <v>22</v>
      </c>
    </row>
    <row r="49" spans="1:6" x14ac:dyDescent="0.2">
      <c r="A49" t="s">
        <v>202</v>
      </c>
      <c r="B49" s="46" t="s">
        <v>16</v>
      </c>
      <c r="C49" s="46" t="s">
        <v>189</v>
      </c>
      <c r="D49" s="46" t="s">
        <v>207</v>
      </c>
      <c r="E49" s="46">
        <v>7</v>
      </c>
    </row>
    <row r="50" spans="1:6" s="48" customFormat="1" x14ac:dyDescent="0.2">
      <c r="A50" s="48">
        <v>206161</v>
      </c>
      <c r="B50" s="49" t="s">
        <v>16</v>
      </c>
      <c r="C50" s="49" t="s">
        <v>189</v>
      </c>
      <c r="D50" s="48">
        <v>30</v>
      </c>
      <c r="E50" s="49">
        <v>7.1</v>
      </c>
      <c r="F50" s="50" t="s">
        <v>203</v>
      </c>
    </row>
    <row r="51" spans="1:6" x14ac:dyDescent="0.2">
      <c r="A51">
        <v>206162</v>
      </c>
      <c r="B51" s="46" t="s">
        <v>16</v>
      </c>
      <c r="C51" s="46" t="s">
        <v>189</v>
      </c>
      <c r="D51">
        <v>25</v>
      </c>
      <c r="E51" s="46">
        <v>7</v>
      </c>
      <c r="F51" s="43" t="s">
        <v>204</v>
      </c>
    </row>
    <row r="52" spans="1:6" x14ac:dyDescent="0.2">
      <c r="A52">
        <v>206163</v>
      </c>
      <c r="B52" s="46" t="s">
        <v>16</v>
      </c>
      <c r="C52" s="46" t="s">
        <v>189</v>
      </c>
      <c r="D52">
        <v>20</v>
      </c>
      <c r="E52" s="46">
        <v>7</v>
      </c>
      <c r="F52" s="43" t="s">
        <v>204</v>
      </c>
    </row>
    <row r="53" spans="1:6" x14ac:dyDescent="0.2">
      <c r="A53">
        <v>206164</v>
      </c>
      <c r="B53" s="46" t="s">
        <v>16</v>
      </c>
      <c r="C53" s="46" t="s">
        <v>189</v>
      </c>
      <c r="D53">
        <v>20</v>
      </c>
      <c r="E53" s="46">
        <v>7</v>
      </c>
      <c r="F53" s="43" t="s">
        <v>204</v>
      </c>
    </row>
    <row r="54" spans="1:6" x14ac:dyDescent="0.2">
      <c r="A54">
        <v>206165</v>
      </c>
      <c r="B54" s="46" t="s">
        <v>16</v>
      </c>
      <c r="C54" s="46" t="s">
        <v>189</v>
      </c>
      <c r="D54">
        <v>15</v>
      </c>
      <c r="E54" s="46">
        <v>7</v>
      </c>
      <c r="F54" s="43" t="s">
        <v>204</v>
      </c>
    </row>
    <row r="55" spans="1:6" x14ac:dyDescent="0.2">
      <c r="A55">
        <v>206166</v>
      </c>
      <c r="B55" s="46" t="s">
        <v>16</v>
      </c>
      <c r="C55" s="46" t="s">
        <v>189</v>
      </c>
      <c r="D55">
        <v>15</v>
      </c>
      <c r="E55" s="46">
        <v>7</v>
      </c>
      <c r="F55" s="43" t="s">
        <v>204</v>
      </c>
    </row>
    <row r="56" spans="1:6" x14ac:dyDescent="0.2">
      <c r="A56">
        <v>206167</v>
      </c>
      <c r="B56" s="46" t="s">
        <v>16</v>
      </c>
      <c r="C56" s="46" t="s">
        <v>189</v>
      </c>
      <c r="D56">
        <v>15</v>
      </c>
      <c r="E56" s="46">
        <v>7</v>
      </c>
      <c r="F56" s="43" t="s">
        <v>204</v>
      </c>
    </row>
    <row r="57" spans="1:6" x14ac:dyDescent="0.2">
      <c r="A57">
        <v>206168</v>
      </c>
      <c r="B57" s="46" t="s">
        <v>16</v>
      </c>
      <c r="C57" s="46" t="s">
        <v>189</v>
      </c>
      <c r="D57">
        <v>30</v>
      </c>
      <c r="E57" s="46">
        <v>7</v>
      </c>
      <c r="F57" s="43" t="s">
        <v>204</v>
      </c>
    </row>
    <row r="58" spans="1:6" x14ac:dyDescent="0.2">
      <c r="A58">
        <v>206169</v>
      </c>
      <c r="B58" s="46" t="s">
        <v>16</v>
      </c>
      <c r="C58" s="46" t="s">
        <v>189</v>
      </c>
      <c r="D58">
        <v>30</v>
      </c>
      <c r="E58" s="46">
        <v>7</v>
      </c>
      <c r="F58" s="43" t="s">
        <v>204</v>
      </c>
    </row>
    <row r="59" spans="1:6" x14ac:dyDescent="0.2">
      <c r="A59">
        <v>206171</v>
      </c>
      <c r="B59" s="46" t="s">
        <v>16</v>
      </c>
      <c r="C59" s="46" t="s">
        <v>189</v>
      </c>
      <c r="D59">
        <v>30</v>
      </c>
      <c r="E59" s="46">
        <v>12</v>
      </c>
      <c r="F59" s="43" t="s">
        <v>204</v>
      </c>
    </row>
    <row r="60" spans="1:6" x14ac:dyDescent="0.2">
      <c r="A60">
        <v>206172</v>
      </c>
      <c r="B60" s="46" t="s">
        <v>16</v>
      </c>
      <c r="C60" s="46" t="s">
        <v>189</v>
      </c>
      <c r="D60">
        <v>25</v>
      </c>
      <c r="E60" s="46">
        <v>12</v>
      </c>
      <c r="F60" s="43" t="s">
        <v>204</v>
      </c>
    </row>
    <row r="61" spans="1:6" x14ac:dyDescent="0.2">
      <c r="A61">
        <v>206173</v>
      </c>
      <c r="B61" s="46" t="s">
        <v>16</v>
      </c>
      <c r="C61" s="46" t="s">
        <v>189</v>
      </c>
      <c r="D61">
        <v>20</v>
      </c>
      <c r="E61" s="46">
        <v>12</v>
      </c>
      <c r="F61" s="43" t="s">
        <v>204</v>
      </c>
    </row>
    <row r="62" spans="1:6" x14ac:dyDescent="0.2">
      <c r="A62">
        <v>206174</v>
      </c>
      <c r="B62" s="46" t="s">
        <v>16</v>
      </c>
      <c r="C62" s="46" t="s">
        <v>189</v>
      </c>
      <c r="D62">
        <v>20</v>
      </c>
      <c r="E62" s="46">
        <v>12</v>
      </c>
      <c r="F62" s="43" t="s">
        <v>204</v>
      </c>
    </row>
    <row r="63" spans="1:6" x14ac:dyDescent="0.2">
      <c r="A63">
        <v>206175</v>
      </c>
      <c r="B63" s="46" t="s">
        <v>16</v>
      </c>
      <c r="C63" s="46" t="s">
        <v>189</v>
      </c>
      <c r="D63">
        <v>20</v>
      </c>
      <c r="E63" s="46">
        <v>12</v>
      </c>
      <c r="F63" s="43" t="s">
        <v>204</v>
      </c>
    </row>
    <row r="64" spans="1:6" x14ac:dyDescent="0.2">
      <c r="A64">
        <v>206176</v>
      </c>
      <c r="B64" s="46" t="s">
        <v>16</v>
      </c>
      <c r="C64" s="46" t="s">
        <v>189</v>
      </c>
      <c r="D64">
        <v>30</v>
      </c>
      <c r="E64" s="46">
        <v>12</v>
      </c>
      <c r="F64" s="43" t="s">
        <v>204</v>
      </c>
    </row>
    <row r="65" spans="1:6" x14ac:dyDescent="0.2">
      <c r="A65">
        <v>206177</v>
      </c>
      <c r="B65" s="46" t="s">
        <v>16</v>
      </c>
      <c r="C65" s="46" t="s">
        <v>189</v>
      </c>
      <c r="D65">
        <v>30</v>
      </c>
      <c r="E65" s="46">
        <v>12</v>
      </c>
      <c r="F65" s="43" t="s">
        <v>204</v>
      </c>
    </row>
    <row r="66" spans="1:6" x14ac:dyDescent="0.2">
      <c r="A66">
        <v>206178</v>
      </c>
      <c r="B66" s="46" t="s">
        <v>16</v>
      </c>
      <c r="C66" s="46" t="s">
        <v>189</v>
      </c>
      <c r="D66">
        <v>30</v>
      </c>
      <c r="E66" s="46">
        <v>12</v>
      </c>
      <c r="F66" s="43" t="s">
        <v>204</v>
      </c>
    </row>
    <row r="67" spans="1:6" x14ac:dyDescent="0.2">
      <c r="A67">
        <v>206179</v>
      </c>
      <c r="B67" s="46" t="s">
        <v>16</v>
      </c>
      <c r="C67" s="46" t="s">
        <v>189</v>
      </c>
      <c r="D67">
        <v>30</v>
      </c>
      <c r="E67" s="46">
        <v>12</v>
      </c>
      <c r="F67" s="43" t="s">
        <v>204</v>
      </c>
    </row>
    <row r="68" spans="1:6" x14ac:dyDescent="0.2">
      <c r="A68">
        <v>206180</v>
      </c>
      <c r="B68" s="46" t="s">
        <v>16</v>
      </c>
      <c r="C68" s="46" t="s">
        <v>189</v>
      </c>
      <c r="D68">
        <v>30</v>
      </c>
      <c r="E68">
        <v>16</v>
      </c>
      <c r="F68" s="43" t="s">
        <v>204</v>
      </c>
    </row>
    <row r="69" spans="1:6" x14ac:dyDescent="0.2">
      <c r="A69">
        <v>206181</v>
      </c>
      <c r="B69" s="46" t="s">
        <v>16</v>
      </c>
      <c r="C69" s="46" t="s">
        <v>189</v>
      </c>
      <c r="D69">
        <v>30</v>
      </c>
      <c r="E69">
        <v>16</v>
      </c>
      <c r="F69" s="43" t="s">
        <v>204</v>
      </c>
    </row>
    <row r="70" spans="1:6" x14ac:dyDescent="0.2">
      <c r="A70">
        <v>206182</v>
      </c>
      <c r="B70" s="46" t="s">
        <v>16</v>
      </c>
      <c r="C70" s="46" t="s">
        <v>189</v>
      </c>
      <c r="D70">
        <v>30</v>
      </c>
      <c r="E70">
        <v>16</v>
      </c>
      <c r="F70" s="43" t="s">
        <v>204</v>
      </c>
    </row>
    <row r="71" spans="1:6" x14ac:dyDescent="0.2">
      <c r="A71">
        <v>206183</v>
      </c>
      <c r="B71" s="46" t="s">
        <v>16</v>
      </c>
      <c r="C71" s="46" t="s">
        <v>189</v>
      </c>
      <c r="D71">
        <v>25</v>
      </c>
      <c r="E71">
        <v>16</v>
      </c>
      <c r="F71" s="43" t="s">
        <v>204</v>
      </c>
    </row>
    <row r="72" spans="1:6" x14ac:dyDescent="0.2">
      <c r="A72">
        <v>206184</v>
      </c>
      <c r="B72" s="46" t="s">
        <v>16</v>
      </c>
      <c r="C72" s="46" t="s">
        <v>189</v>
      </c>
      <c r="D72">
        <v>25</v>
      </c>
      <c r="E72">
        <v>16</v>
      </c>
      <c r="F72" s="43" t="s">
        <v>204</v>
      </c>
    </row>
    <row r="73" spans="1:6" x14ac:dyDescent="0.2">
      <c r="A73">
        <v>206185</v>
      </c>
      <c r="B73" s="46" t="s">
        <v>16</v>
      </c>
      <c r="C73" s="46" t="s">
        <v>189</v>
      </c>
      <c r="D73">
        <v>25</v>
      </c>
      <c r="E73">
        <v>16</v>
      </c>
      <c r="F73" s="43" t="s">
        <v>204</v>
      </c>
    </row>
    <row r="74" spans="1:6" x14ac:dyDescent="0.2">
      <c r="A74">
        <v>206186</v>
      </c>
      <c r="B74" s="46" t="s">
        <v>16</v>
      </c>
      <c r="C74" s="46" t="s">
        <v>189</v>
      </c>
      <c r="D74">
        <v>25</v>
      </c>
      <c r="E74">
        <v>16</v>
      </c>
      <c r="F74" s="43" t="s">
        <v>204</v>
      </c>
    </row>
    <row r="75" spans="1:6" x14ac:dyDescent="0.2">
      <c r="A75">
        <v>206187</v>
      </c>
      <c r="B75" s="46" t="s">
        <v>16</v>
      </c>
      <c r="C75" s="46" t="s">
        <v>189</v>
      </c>
      <c r="D75">
        <v>20</v>
      </c>
      <c r="E75">
        <v>16</v>
      </c>
      <c r="F75" s="43" t="s">
        <v>204</v>
      </c>
    </row>
    <row r="76" spans="1:6" x14ac:dyDescent="0.2">
      <c r="A76">
        <v>206188</v>
      </c>
      <c r="B76" s="46" t="s">
        <v>16</v>
      </c>
      <c r="C76" s="46" t="s">
        <v>189</v>
      </c>
      <c r="D76">
        <v>20</v>
      </c>
      <c r="E76">
        <v>16</v>
      </c>
      <c r="F76" s="43" t="s">
        <v>204</v>
      </c>
    </row>
    <row r="77" spans="1:6" x14ac:dyDescent="0.2">
      <c r="A77">
        <v>206189</v>
      </c>
      <c r="B77" s="46" t="s">
        <v>16</v>
      </c>
      <c r="C77" s="46" t="s">
        <v>189</v>
      </c>
      <c r="D77">
        <v>20</v>
      </c>
      <c r="E77">
        <v>16</v>
      </c>
      <c r="F77" s="43" t="s">
        <v>204</v>
      </c>
    </row>
    <row r="78" spans="1:6" x14ac:dyDescent="0.2">
      <c r="A78">
        <v>206190</v>
      </c>
      <c r="B78" s="46" t="s">
        <v>16</v>
      </c>
      <c r="C78" s="46" t="s">
        <v>189</v>
      </c>
      <c r="D78">
        <v>30</v>
      </c>
      <c r="E78">
        <v>20</v>
      </c>
      <c r="F78" s="43" t="s">
        <v>204</v>
      </c>
    </row>
    <row r="79" spans="1:6" x14ac:dyDescent="0.2">
      <c r="A79">
        <v>206191</v>
      </c>
      <c r="B79" s="46" t="s">
        <v>16</v>
      </c>
      <c r="C79" s="46" t="s">
        <v>189</v>
      </c>
      <c r="D79">
        <v>30</v>
      </c>
      <c r="E79">
        <v>20</v>
      </c>
      <c r="F79" s="43" t="s">
        <v>204</v>
      </c>
    </row>
    <row r="80" spans="1:6" x14ac:dyDescent="0.2">
      <c r="A80">
        <v>206192</v>
      </c>
      <c r="B80" s="46" t="s">
        <v>16</v>
      </c>
      <c r="C80" s="46" t="s">
        <v>189</v>
      </c>
      <c r="D80">
        <v>30</v>
      </c>
      <c r="E80">
        <v>20</v>
      </c>
      <c r="F80" s="43" t="s">
        <v>204</v>
      </c>
    </row>
    <row r="81" spans="2:3" x14ac:dyDescent="0.2">
      <c r="B81" s="46"/>
      <c r="C81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XRR mesurements</vt:lpstr>
      <vt:lpstr>NR measurements</vt:lpstr>
      <vt:lpstr>Figaro Oct2015</vt:lpstr>
      <vt:lpstr>Lipids using both techniques</vt:lpstr>
      <vt:lpstr>GIXD measurements</vt:lpstr>
    </vt:vector>
  </TitlesOfParts>
  <Company>Diamond Light Source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ta47</dc:creator>
  <cp:lastModifiedBy>Tom Arnold</cp:lastModifiedBy>
  <dcterms:created xsi:type="dcterms:W3CDTF">2016-02-24T15:25:19Z</dcterms:created>
  <dcterms:modified xsi:type="dcterms:W3CDTF">2018-08-06T09:33:22Z</dcterms:modified>
</cp:coreProperties>
</file>