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4" i="1" l="1"/>
  <c r="G13" i="1" s="1"/>
  <c r="G12" i="1"/>
  <c r="G10" i="1"/>
  <c r="G8" i="1"/>
  <c r="G6" i="1"/>
  <c r="G4" i="1"/>
  <c r="G2" i="1"/>
  <c r="M14" i="1"/>
  <c r="N2" i="1" s="1"/>
  <c r="J14" i="1"/>
  <c r="K4" i="1" s="1"/>
  <c r="G3" i="1" l="1"/>
  <c r="G5" i="1"/>
  <c r="G7" i="1"/>
  <c r="G9" i="1"/>
  <c r="G11" i="1"/>
  <c r="P11" i="1" s="1"/>
  <c r="B11" i="1" s="1"/>
  <c r="N7" i="1"/>
  <c r="N5" i="1"/>
  <c r="N3" i="1"/>
  <c r="N8" i="1"/>
  <c r="N6" i="1"/>
  <c r="N4" i="1"/>
  <c r="P4" i="1" s="1"/>
  <c r="B4" i="1" s="1"/>
  <c r="K11" i="1"/>
  <c r="K13" i="1"/>
  <c r="P13" i="1" s="1"/>
  <c r="B13" i="1" s="1"/>
  <c r="K9" i="1"/>
  <c r="K7" i="1"/>
  <c r="K5" i="1"/>
  <c r="K3" i="1"/>
  <c r="K2" i="1"/>
  <c r="P2" i="1" s="1"/>
  <c r="B2" i="1" s="1"/>
  <c r="K12" i="1"/>
  <c r="P12" i="1" s="1"/>
  <c r="B12" i="1" s="1"/>
  <c r="K10" i="1"/>
  <c r="P10" i="1" s="1"/>
  <c r="B10" i="1" s="1"/>
  <c r="K8" i="1"/>
  <c r="K6" i="1"/>
  <c r="C3" i="1"/>
  <c r="C4" i="1"/>
  <c r="C5" i="1"/>
  <c r="C6" i="1"/>
  <c r="C7" i="1"/>
  <c r="C8" i="1"/>
  <c r="C9" i="1"/>
  <c r="C10" i="1"/>
  <c r="C11" i="1"/>
  <c r="D11" i="1" s="1"/>
  <c r="C12" i="1"/>
  <c r="C13" i="1"/>
  <c r="C2" i="1"/>
  <c r="D12" i="1" l="1"/>
  <c r="D10" i="1"/>
  <c r="D8" i="1"/>
  <c r="D4" i="1"/>
  <c r="P6" i="1"/>
  <c r="B6" i="1" s="1"/>
  <c r="D6" i="1" s="1"/>
  <c r="P9" i="1"/>
  <c r="B9" i="1" s="1"/>
  <c r="D9" i="1" s="1"/>
  <c r="P5" i="1"/>
  <c r="B5" i="1" s="1"/>
  <c r="D13" i="1"/>
  <c r="D5" i="1"/>
  <c r="D3" i="1"/>
  <c r="P8" i="1"/>
  <c r="B8" i="1" s="1"/>
  <c r="P7" i="1"/>
  <c r="B7" i="1" s="1"/>
  <c r="D7" i="1" s="1"/>
  <c r="P3" i="1"/>
  <c r="B3" i="1" s="1"/>
  <c r="D2" i="1"/>
  <c r="D14" i="1" l="1"/>
</calcChain>
</file>

<file path=xl/sharedStrings.xml><?xml version="1.0" encoding="utf-8"?>
<sst xmlns="http://schemas.openxmlformats.org/spreadsheetml/2006/main" count="15" uniqueCount="13">
  <si>
    <t>Month</t>
  </si>
  <si>
    <t>Amount</t>
  </si>
  <si>
    <t>Month_Influence</t>
  </si>
  <si>
    <t>Reservation_Estimate</t>
  </si>
  <si>
    <t>2015 Reservations</t>
  </si>
  <si>
    <t>2016 Reservations</t>
  </si>
  <si>
    <t>% of Total</t>
  </si>
  <si>
    <t>2014 Reservations</t>
  </si>
  <si>
    <t>Avg % of Total</t>
  </si>
  <si>
    <t>Thoughts based on Month Influence Amounts:</t>
  </si>
  <si>
    <t>large negative amounts show that investing in paid search during this month does not yield high reservations…we might want to save money during this time period</t>
  </si>
  <si>
    <t>high positive values show that the more money we invest in paid search, the more reservations we get</t>
  </si>
  <si>
    <t>these month influences are relative to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</si>
</sst>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3" fontId="1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2" fillId="0" borderId="0" xfId="0" applyFont="1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</c:f>
              <c:strCache>
                <c:ptCount val="1"/>
                <c:pt idx="0">
                  <c:v>Reservation_Estimate</c:v>
                </c:pt>
              </c:strCache>
            </c:strRef>
          </c:tx>
          <c:cat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Sheet1!$D$2:$D$13</c:f>
              <c:numCache>
                <c:formatCode>#,##0</c:formatCode>
                <c:ptCount val="12"/>
                <c:pt idx="0">
                  <c:v>337.42516215710407</c:v>
                </c:pt>
                <c:pt idx="1">
                  <c:v>181.46542644123522</c:v>
                </c:pt>
                <c:pt idx="2">
                  <c:v>226.06252251313256</c:v>
                </c:pt>
                <c:pt idx="3">
                  <c:v>507.57486508728397</c:v>
                </c:pt>
                <c:pt idx="4">
                  <c:v>646.71471318132706</c:v>
                </c:pt>
                <c:pt idx="5">
                  <c:v>240.74753438504587</c:v>
                </c:pt>
                <c:pt idx="6">
                  <c:v>349.87594304236165</c:v>
                </c:pt>
                <c:pt idx="7">
                  <c:v>385.51153612950344</c:v>
                </c:pt>
                <c:pt idx="8">
                  <c:v>279.46231631781041</c:v>
                </c:pt>
                <c:pt idx="9">
                  <c:v>359.95875567604469</c:v>
                </c:pt>
                <c:pt idx="10">
                  <c:v>302.53138642212423</c:v>
                </c:pt>
                <c:pt idx="11">
                  <c:v>265.02140524328127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Sheet1!$M$1</c:f>
              <c:strCache>
                <c:ptCount val="1"/>
                <c:pt idx="0">
                  <c:v>2016 Reservations</c:v>
                </c:pt>
              </c:strCache>
            </c:strRef>
          </c:tx>
          <c:val>
            <c:numRef>
              <c:f>Sheet1!$M$2:$M$8</c:f>
              <c:numCache>
                <c:formatCode>General</c:formatCode>
                <c:ptCount val="7"/>
                <c:pt idx="0">
                  <c:v>326</c:v>
                </c:pt>
                <c:pt idx="1">
                  <c:v>182</c:v>
                </c:pt>
                <c:pt idx="2">
                  <c:v>125</c:v>
                </c:pt>
                <c:pt idx="3">
                  <c:v>505</c:v>
                </c:pt>
                <c:pt idx="4">
                  <c:v>640</c:v>
                </c:pt>
                <c:pt idx="5">
                  <c:v>296</c:v>
                </c:pt>
                <c:pt idx="6">
                  <c:v>302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19168"/>
        <c:axId val="99345536"/>
      </c:lineChart>
      <c:catAx>
        <c:axId val="9931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345536"/>
        <c:crosses val="autoZero"/>
        <c:auto val="1"/>
        <c:lblAlgn val="ctr"/>
        <c:lblOffset val="100"/>
        <c:noMultiLvlLbl val="0"/>
      </c:catAx>
      <c:valAx>
        <c:axId val="9934553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99319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20</xdr:row>
      <xdr:rowOff>176212</xdr:rowOff>
    </xdr:from>
    <xdr:to>
      <xdr:col>9</xdr:col>
      <xdr:colOff>123825</xdr:colOff>
      <xdr:row>41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C15" sqref="C15"/>
    </sheetView>
  </sheetViews>
  <sheetFormatPr defaultRowHeight="15" x14ac:dyDescent="0.25"/>
  <cols>
    <col min="1" max="1" width="8.42578125" bestFit="1" customWidth="1"/>
    <col min="2" max="2" width="13.7109375" bestFit="1" customWidth="1"/>
    <col min="3" max="3" width="16.42578125" customWidth="1"/>
    <col min="4" max="4" width="20.5703125" bestFit="1" customWidth="1"/>
    <col min="6" max="6" width="17" style="6" bestFit="1" customWidth="1"/>
    <col min="7" max="7" width="12" style="6" bestFit="1" customWidth="1"/>
    <col min="8" max="8" width="9.140625" style="6"/>
    <col min="10" max="10" width="17" style="8" bestFit="1" customWidth="1"/>
    <col min="11" max="11" width="12" style="8" bestFit="1" customWidth="1"/>
    <col min="13" max="13" width="17" style="8" bestFit="1" customWidth="1"/>
    <col min="14" max="14" width="12" style="8" bestFit="1" customWidth="1"/>
    <col min="16" max="16" width="13.5703125" bestFit="1" customWidth="1"/>
  </cols>
  <sheetData>
    <row r="1" spans="1:1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7</v>
      </c>
      <c r="G1" s="2" t="s">
        <v>6</v>
      </c>
      <c r="J1" s="2" t="s">
        <v>4</v>
      </c>
      <c r="K1" s="2" t="s">
        <v>6</v>
      </c>
      <c r="M1" s="2" t="s">
        <v>5</v>
      </c>
      <c r="N1" s="2" t="s">
        <v>6</v>
      </c>
      <c r="P1" s="2" t="s">
        <v>8</v>
      </c>
    </row>
    <row r="2" spans="1:16" x14ac:dyDescent="0.25">
      <c r="A2" s="1">
        <v>1</v>
      </c>
      <c r="B2" s="16">
        <f>B$14*P2</f>
        <v>92646.401135317938</v>
      </c>
      <c r="C2" s="1">
        <f>IF(A2=2, -78.0779, IF(A2=3, -40.6877, IF(A2=4, 86.3277, IF(A2=5, 158.3284, IF(A2=6, -73.3137, IF(A2 =7, 8.5843, IF(A2=8, 46.7216, IF(A2=9, -17.9136, IF(A2 = 10, 22.7947, IF(A2=11, -21.8024, IF(A2=12, -31.9108, 0)))))))))))</f>
        <v>0</v>
      </c>
      <c r="D2" s="17">
        <f>161.397+C2+0.0019*B2</f>
        <v>337.42516215710407</v>
      </c>
      <c r="F2" s="11">
        <v>276</v>
      </c>
      <c r="G2" s="7">
        <f>F2/F$14</f>
        <v>8.8774525570923121E-2</v>
      </c>
      <c r="J2" s="11">
        <v>252</v>
      </c>
      <c r="K2" s="11">
        <f>J2/J$14</f>
        <v>6.3540090771558241E-2</v>
      </c>
      <c r="L2" s="12"/>
      <c r="M2" s="13">
        <v>326</v>
      </c>
      <c r="N2" s="11">
        <f t="shared" ref="N2:N8" si="0">M2/M$14</f>
        <v>0.13720538720538722</v>
      </c>
      <c r="P2" s="10">
        <f>AVERAGE(G2,K2,N2)</f>
        <v>9.6506667849289518E-2</v>
      </c>
    </row>
    <row r="3" spans="1:16" x14ac:dyDescent="0.25">
      <c r="A3" s="1">
        <v>2</v>
      </c>
      <c r="B3" s="16">
        <f t="shared" ref="B3:B13" si="1">B$14*P3</f>
        <v>51655.961284860648</v>
      </c>
      <c r="C3" s="1">
        <f t="shared" ref="C3:C13" si="2">IF(A3=2, -78.0779, IF(A3=3, -40.6877, IF(A3=4, 86.3277, IF(A3=5, 158.3284, IF(A3=6, -73.3137, IF(A3 =7, 8.5843, IF(A3=8, 46.7216, IF(A3=9, -17.9136, IF(A3 = 10, 22.7947, IF(A3=11, -21.8024, IF(A3=12, -31.9108, 0)))))))))))</f>
        <v>-78.0779</v>
      </c>
      <c r="D3" s="17">
        <f t="shared" ref="D3:D13" si="3">161.397+C3+0.0019*B3</f>
        <v>181.46542644123522</v>
      </c>
      <c r="F3" s="11">
        <v>143</v>
      </c>
      <c r="G3" s="7">
        <f t="shared" ref="G3:G13" si="4">F3/F$14</f>
        <v>4.5995496944355098E-2</v>
      </c>
      <c r="J3" s="11">
        <v>154</v>
      </c>
      <c r="K3" s="11">
        <f t="shared" ref="K3:K13" si="5">J3/J$14</f>
        <v>3.8830055471507814E-2</v>
      </c>
      <c r="L3" s="12"/>
      <c r="M3" s="13">
        <v>182</v>
      </c>
      <c r="N3" s="11">
        <f t="shared" si="0"/>
        <v>7.6599326599326598E-2</v>
      </c>
      <c r="P3" s="10">
        <f t="shared" ref="P3:P13" si="6">AVERAGE(G3,K3,N3)</f>
        <v>5.3808293005063172E-2</v>
      </c>
    </row>
    <row r="4" spans="1:16" x14ac:dyDescent="0.25">
      <c r="A4" s="1">
        <v>3</v>
      </c>
      <c r="B4" s="16">
        <f t="shared" si="1"/>
        <v>55449.064480596091</v>
      </c>
      <c r="C4" s="1">
        <f t="shared" si="2"/>
        <v>-40.6877</v>
      </c>
      <c r="D4" s="17">
        <f t="shared" si="3"/>
        <v>226.06252251313256</v>
      </c>
      <c r="F4" s="11">
        <v>227</v>
      </c>
      <c r="G4" s="7">
        <f t="shared" si="4"/>
        <v>7.3013830813766487E-2</v>
      </c>
      <c r="J4" s="11">
        <v>189</v>
      </c>
      <c r="K4" s="11">
        <f t="shared" si="5"/>
        <v>4.7655068078668684E-2</v>
      </c>
      <c r="L4" s="12"/>
      <c r="M4" s="13">
        <v>125</v>
      </c>
      <c r="N4" s="11">
        <f t="shared" si="0"/>
        <v>5.2609427609427613E-2</v>
      </c>
      <c r="P4" s="10">
        <f t="shared" si="6"/>
        <v>5.7759442167287595E-2</v>
      </c>
    </row>
    <row r="5" spans="1:16" x14ac:dyDescent="0.25">
      <c r="A5" s="1">
        <v>4</v>
      </c>
      <c r="B5" s="16">
        <f t="shared" si="1"/>
        <v>136763.24478278105</v>
      </c>
      <c r="C5" s="1">
        <f t="shared" si="2"/>
        <v>86.327699999999993</v>
      </c>
      <c r="D5" s="17">
        <f t="shared" si="3"/>
        <v>507.57486508728397</v>
      </c>
      <c r="F5" s="11">
        <v>334</v>
      </c>
      <c r="G5" s="7">
        <f t="shared" si="4"/>
        <v>0.10743004181408813</v>
      </c>
      <c r="J5" s="11">
        <v>426</v>
      </c>
      <c r="K5" s="11">
        <f t="shared" si="5"/>
        <v>0.10741301059001512</v>
      </c>
      <c r="L5" s="12"/>
      <c r="M5" s="13">
        <v>505</v>
      </c>
      <c r="N5" s="11">
        <f t="shared" si="0"/>
        <v>0.21254208754208753</v>
      </c>
      <c r="P5" s="10">
        <f t="shared" si="6"/>
        <v>0.14246171331539692</v>
      </c>
    </row>
    <row r="6" spans="1:16" x14ac:dyDescent="0.25">
      <c r="A6" s="1">
        <v>5</v>
      </c>
      <c r="B6" s="16">
        <f t="shared" si="1"/>
        <v>172099.63851648793</v>
      </c>
      <c r="C6" s="1">
        <f t="shared" si="2"/>
        <v>158.32839999999999</v>
      </c>
      <c r="D6" s="17">
        <f t="shared" si="3"/>
        <v>646.71471318132706</v>
      </c>
      <c r="F6" s="11">
        <v>387</v>
      </c>
      <c r="G6" s="7">
        <f t="shared" si="4"/>
        <v>0.1244773238983596</v>
      </c>
      <c r="J6" s="11">
        <v>571</v>
      </c>
      <c r="K6" s="11">
        <f t="shared" si="5"/>
        <v>0.14397377710539586</v>
      </c>
      <c r="L6" s="12"/>
      <c r="M6" s="13">
        <v>640</v>
      </c>
      <c r="N6" s="11">
        <f t="shared" si="0"/>
        <v>0.26936026936026936</v>
      </c>
      <c r="P6" s="10">
        <f t="shared" si="6"/>
        <v>0.17927045678800826</v>
      </c>
    </row>
    <row r="7" spans="1:16" x14ac:dyDescent="0.25">
      <c r="A7" s="1">
        <v>6</v>
      </c>
      <c r="B7" s="16">
        <f t="shared" si="1"/>
        <v>80349.597044760987</v>
      </c>
      <c r="C7" s="1">
        <f t="shared" si="2"/>
        <v>-73.313699999999997</v>
      </c>
      <c r="D7" s="17">
        <f t="shared" si="3"/>
        <v>240.74753438504587</v>
      </c>
      <c r="F7" s="11">
        <v>195</v>
      </c>
      <c r="G7" s="7">
        <f t="shared" si="4"/>
        <v>6.2721132196847856E-2</v>
      </c>
      <c r="J7" s="11">
        <v>253</v>
      </c>
      <c r="K7" s="11">
        <f t="shared" si="5"/>
        <v>6.3792233988905697E-2</v>
      </c>
      <c r="L7" s="12"/>
      <c r="M7" s="13">
        <v>296</v>
      </c>
      <c r="N7" s="11">
        <f t="shared" si="0"/>
        <v>0.12457912457912458</v>
      </c>
      <c r="P7" s="10">
        <f t="shared" si="6"/>
        <v>8.3697496921626036E-2</v>
      </c>
    </row>
    <row r="8" spans="1:16" x14ac:dyDescent="0.25">
      <c r="A8" s="1">
        <v>7</v>
      </c>
      <c r="B8" s="16">
        <f t="shared" si="1"/>
        <v>94681.391074927204</v>
      </c>
      <c r="C8" s="1">
        <f t="shared" si="2"/>
        <v>8.5843000000000007</v>
      </c>
      <c r="D8" s="17">
        <f t="shared" si="3"/>
        <v>349.87594304236165</v>
      </c>
      <c r="F8" s="11">
        <v>248</v>
      </c>
      <c r="G8" s="7">
        <f t="shared" si="4"/>
        <v>7.9768414281119332E-2</v>
      </c>
      <c r="J8" s="11">
        <v>353</v>
      </c>
      <c r="K8" s="11">
        <f t="shared" si="5"/>
        <v>8.9006555723651029E-2</v>
      </c>
      <c r="L8" s="12"/>
      <c r="M8" s="13">
        <v>302</v>
      </c>
      <c r="N8" s="11">
        <f t="shared" si="0"/>
        <v>0.12710437710437711</v>
      </c>
      <c r="P8" s="10">
        <f t="shared" si="6"/>
        <v>9.8626449036382499E-2</v>
      </c>
    </row>
    <row r="9" spans="1:16" x14ac:dyDescent="0.25">
      <c r="A9" s="1">
        <v>8</v>
      </c>
      <c r="B9" s="16">
        <f t="shared" si="1"/>
        <v>93364.703226054451</v>
      </c>
      <c r="C9" s="1">
        <f t="shared" si="2"/>
        <v>46.721600000000002</v>
      </c>
      <c r="D9" s="17">
        <f t="shared" si="3"/>
        <v>385.51153612950344</v>
      </c>
      <c r="F9" s="11">
        <v>270</v>
      </c>
      <c r="G9" s="7">
        <f t="shared" si="4"/>
        <v>8.6844644580250888E-2</v>
      </c>
      <c r="J9" s="11">
        <v>427</v>
      </c>
      <c r="K9" s="11">
        <f t="shared" si="5"/>
        <v>0.10766515380736258</v>
      </c>
      <c r="L9" s="12"/>
      <c r="M9" s="13"/>
      <c r="N9" s="11"/>
      <c r="P9" s="10">
        <f t="shared" si="6"/>
        <v>9.7254899193806726E-2</v>
      </c>
    </row>
    <row r="10" spans="1:16" x14ac:dyDescent="0.25">
      <c r="A10" s="1">
        <v>9</v>
      </c>
      <c r="B10" s="16">
        <f t="shared" si="1"/>
        <v>71567.850693584434</v>
      </c>
      <c r="C10" s="1">
        <f t="shared" si="2"/>
        <v>-17.913599999999999</v>
      </c>
      <c r="D10" s="17">
        <f t="shared" si="3"/>
        <v>279.46231631781041</v>
      </c>
      <c r="F10" s="11">
        <v>237</v>
      </c>
      <c r="G10" s="7">
        <f t="shared" si="4"/>
        <v>7.6230299131553561E-2</v>
      </c>
      <c r="J10" s="11">
        <v>289</v>
      </c>
      <c r="K10" s="11">
        <f t="shared" si="5"/>
        <v>7.2869389813414023E-2</v>
      </c>
      <c r="L10" s="12"/>
      <c r="M10" s="13"/>
      <c r="N10" s="11"/>
      <c r="P10" s="10">
        <f t="shared" si="6"/>
        <v>7.4549844472483792E-2</v>
      </c>
    </row>
    <row r="11" spans="1:16" x14ac:dyDescent="0.25">
      <c r="A11" s="1">
        <v>10</v>
      </c>
      <c r="B11" s="16">
        <f t="shared" si="1"/>
        <v>92508.976671602475</v>
      </c>
      <c r="C11" s="1">
        <f t="shared" si="2"/>
        <v>22.794699999999999</v>
      </c>
      <c r="D11" s="17">
        <f t="shared" si="3"/>
        <v>359.95875567604469</v>
      </c>
      <c r="F11" s="11">
        <v>277</v>
      </c>
      <c r="G11" s="7">
        <f t="shared" si="4"/>
        <v>8.9096172402701831E-2</v>
      </c>
      <c r="J11" s="11">
        <v>411</v>
      </c>
      <c r="K11" s="11">
        <f t="shared" si="5"/>
        <v>0.10363086232980333</v>
      </c>
      <c r="L11" s="12"/>
      <c r="M11" s="13"/>
      <c r="N11" s="11"/>
      <c r="P11" s="10">
        <f t="shared" si="6"/>
        <v>9.636351736625258E-2</v>
      </c>
    </row>
    <row r="12" spans="1:16" x14ac:dyDescent="0.25">
      <c r="A12" s="1">
        <v>11</v>
      </c>
      <c r="B12" s="16">
        <f t="shared" si="1"/>
        <v>85756.203380065388</v>
      </c>
      <c r="C12" s="1">
        <f t="shared" si="2"/>
        <v>-21.802399999999999</v>
      </c>
      <c r="D12" s="17">
        <f t="shared" si="3"/>
        <v>302.53138642212423</v>
      </c>
      <c r="F12" s="11">
        <v>285</v>
      </c>
      <c r="G12" s="7">
        <f t="shared" si="4"/>
        <v>9.1669347056931486E-2</v>
      </c>
      <c r="J12" s="11">
        <v>345</v>
      </c>
      <c r="K12" s="11">
        <f t="shared" si="5"/>
        <v>8.698940998487141E-2</v>
      </c>
      <c r="L12" s="12"/>
      <c r="M12" s="13"/>
      <c r="N12" s="11"/>
      <c r="P12" s="10">
        <f t="shared" si="6"/>
        <v>8.9329378520901448E-2</v>
      </c>
    </row>
    <row r="13" spans="1:16" x14ac:dyDescent="0.25">
      <c r="A13" s="1">
        <v>12</v>
      </c>
      <c r="B13" s="16">
        <f t="shared" si="1"/>
        <v>71334.318549095406</v>
      </c>
      <c r="C13" s="1">
        <f t="shared" si="2"/>
        <v>-31.910799999999998</v>
      </c>
      <c r="D13" s="17">
        <f t="shared" si="3"/>
        <v>265.02140524328127</v>
      </c>
      <c r="F13" s="11">
        <v>230</v>
      </c>
      <c r="G13" s="7">
        <f t="shared" si="4"/>
        <v>7.3978771309102603E-2</v>
      </c>
      <c r="J13" s="11">
        <v>296</v>
      </c>
      <c r="K13" s="11">
        <f t="shared" si="5"/>
        <v>7.4634392334846186E-2</v>
      </c>
      <c r="L13" s="12"/>
      <c r="M13" s="13"/>
      <c r="N13" s="11"/>
      <c r="P13" s="10">
        <f t="shared" si="6"/>
        <v>7.4306581821974388E-2</v>
      </c>
    </row>
    <row r="14" spans="1:16" x14ac:dyDescent="0.25">
      <c r="B14" s="15">
        <v>960000</v>
      </c>
      <c r="C14" s="5"/>
      <c r="D14" s="4">
        <f>SUM(D2:D13)</f>
        <v>4082.3515665962545</v>
      </c>
      <c r="F14" s="9">
        <f>SUM(F2:F13)</f>
        <v>3109</v>
      </c>
      <c r="G14" s="8"/>
      <c r="J14" s="9">
        <f>SUM(J2:J13)</f>
        <v>3966</v>
      </c>
      <c r="M14" s="9">
        <f>SUM(M2:M13)</f>
        <v>2376</v>
      </c>
    </row>
    <row r="17" spans="1:1" x14ac:dyDescent="0.25">
      <c r="A17" s="14" t="s">
        <v>9</v>
      </c>
    </row>
    <row r="18" spans="1:1" x14ac:dyDescent="0.25">
      <c r="A18" t="s">
        <v>11</v>
      </c>
    </row>
    <row r="19" spans="1:1" x14ac:dyDescent="0.25">
      <c r="A19" t="s">
        <v>10</v>
      </c>
    </row>
    <row r="20" spans="1:1" x14ac:dyDescent="0.25">
      <c r="A20" t="s">
        <v>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Edison Properties,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Anneil Basnandan</dc:creator>
  <cp:lastModifiedBy>Anneil Basnandan</cp:lastModifiedBy>
  <dcterms:created xsi:type="dcterms:W3CDTF">2016-08-29T17:07:18Z</dcterms:created>
  <dcterms:modified xsi:type="dcterms:W3CDTF">2016-08-29T21:14:48Z</dcterms:modified>
</cp:coreProperties>
</file>