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WebPosts\todo20230809\"/>
    </mc:Choice>
  </mc:AlternateContent>
  <xr:revisionPtr revIDLastSave="0" documentId="13_ncr:1_{51C7C705-4B7F-43DE-A496-110C4059F863}" xr6:coauthVersionLast="47" xr6:coauthVersionMax="47" xr10:uidLastSave="{00000000-0000-0000-0000-000000000000}"/>
  <bookViews>
    <workbookView xWindow="735" yWindow="735" windowWidth="14250" windowHeight="14280" xr2:uid="{00000000-000D-0000-FFFF-FFFF00000000}"/>
  </bookViews>
  <sheets>
    <sheet name="Note" sheetId="7" r:id="rId1"/>
    <sheet name="T1" sheetId="1" r:id="rId2"/>
    <sheet name="T2" sheetId="2" r:id="rId3"/>
    <sheet name="T3" sheetId="3" r:id="rId4"/>
    <sheet name="T4" sheetId="6" r:id="rId5"/>
  </sheets>
  <definedNames>
    <definedName name="_xlnm.Print_Titles" localSheetId="2">'T2'!$1:$3</definedName>
    <definedName name="_xlnm.Print_Titles" localSheetId="4">'T4'!$1:$5</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0" i="6" l="1"/>
  <c r="M40" i="6" s="1"/>
  <c r="E40" i="6"/>
  <c r="G40" i="6" s="1"/>
  <c r="K38" i="6"/>
  <c r="M38" i="6" s="1"/>
  <c r="E38" i="6"/>
  <c r="G38" i="6" s="1"/>
  <c r="M36" i="6"/>
  <c r="K36" i="6"/>
  <c r="G36" i="6"/>
  <c r="E36" i="6"/>
  <c r="K35" i="6"/>
  <c r="M35" i="6" s="1"/>
  <c r="E35" i="6"/>
  <c r="G35" i="6" s="1"/>
  <c r="M33" i="6"/>
  <c r="K33" i="6"/>
  <c r="G33" i="6"/>
  <c r="E33" i="6"/>
  <c r="K30" i="6"/>
  <c r="M30" i="6" s="1"/>
  <c r="E30" i="6"/>
  <c r="G30" i="6" s="1"/>
  <c r="K29" i="6"/>
  <c r="M29" i="6" s="1"/>
  <c r="E29" i="6"/>
  <c r="G29" i="6" s="1"/>
  <c r="K28" i="6"/>
  <c r="M28" i="6" s="1"/>
  <c r="E28" i="6"/>
  <c r="G28" i="6" s="1"/>
  <c r="M27" i="6"/>
  <c r="K27" i="6"/>
  <c r="G27" i="6"/>
  <c r="E27" i="6"/>
  <c r="Q22" i="6"/>
  <c r="S22" i="6" s="1"/>
  <c r="K22" i="6"/>
  <c r="M22" i="6" s="1"/>
  <c r="E22" i="6"/>
  <c r="G22" i="6" s="1"/>
  <c r="Q20" i="6"/>
  <c r="S20" i="6" s="1"/>
  <c r="K20" i="6"/>
  <c r="M20" i="6" s="1"/>
  <c r="E20" i="6"/>
  <c r="G20" i="6" s="1"/>
  <c r="K19" i="6"/>
  <c r="M19" i="6" s="1"/>
  <c r="S18" i="6"/>
  <c r="Q18" i="6"/>
  <c r="M18" i="6"/>
  <c r="K18" i="6"/>
  <c r="G18" i="6"/>
  <c r="E18" i="6"/>
  <c r="Q17" i="6"/>
  <c r="S17" i="6" s="1"/>
  <c r="K17" i="6"/>
  <c r="M17" i="6" s="1"/>
  <c r="G17" i="6"/>
  <c r="E17" i="6"/>
  <c r="Q16" i="6"/>
  <c r="S16" i="6" s="1"/>
  <c r="K16" i="6"/>
  <c r="M16" i="6" s="1"/>
  <c r="E16" i="6"/>
  <c r="G16" i="6" s="1"/>
  <c r="S15" i="6"/>
  <c r="Q15" i="6"/>
  <c r="M15" i="6"/>
  <c r="K15" i="6"/>
  <c r="G15" i="6"/>
  <c r="E15" i="6"/>
  <c r="Q13" i="6"/>
  <c r="S13" i="6" s="1"/>
  <c r="M13" i="6"/>
  <c r="K13" i="6"/>
  <c r="Q12" i="6"/>
  <c r="S12" i="6" s="1"/>
  <c r="K12" i="6"/>
  <c r="M12" i="6" s="1"/>
  <c r="E12" i="6"/>
  <c r="G12" i="6" s="1"/>
  <c r="S11" i="6"/>
  <c r="Q11" i="6"/>
  <c r="K11" i="6"/>
  <c r="M11" i="6" s="1"/>
  <c r="E11" i="6"/>
  <c r="G11" i="6" s="1"/>
  <c r="Q10" i="6"/>
  <c r="S10" i="6" s="1"/>
  <c r="M10" i="6"/>
  <c r="K10" i="6"/>
  <c r="E10" i="6"/>
  <c r="G10" i="6" s="1"/>
  <c r="S9" i="6"/>
  <c r="Q9" i="6"/>
  <c r="M9" i="6"/>
  <c r="K9" i="6"/>
  <c r="G9" i="6"/>
  <c r="E9" i="6"/>
</calcChain>
</file>

<file path=xl/sharedStrings.xml><?xml version="1.0" encoding="utf-8"?>
<sst xmlns="http://schemas.openxmlformats.org/spreadsheetml/2006/main" count="326" uniqueCount="115">
  <si>
    <t>TABLE 1</t>
  </si>
  <si>
    <r>
      <t>SALIENT LITHIUM STATISTICS</t>
    </r>
    <r>
      <rPr>
        <vertAlign val="superscript"/>
        <sz val="8"/>
        <color indexed="8"/>
        <rFont val="Times New Roman"/>
        <family val="1"/>
      </rPr>
      <t>1</t>
    </r>
  </si>
  <si>
    <t>(Metric tons of contained lithium)</t>
  </si>
  <si>
    <t>2017</t>
  </si>
  <si>
    <t>2018</t>
  </si>
  <si>
    <t>2019</t>
  </si>
  <si>
    <t>2020</t>
  </si>
  <si>
    <t>2021</t>
  </si>
  <si>
    <t>United States:</t>
  </si>
  <si>
    <t>Production</t>
  </si>
  <si>
    <t>W</t>
  </si>
  <si>
    <r>
      <t>Exports</t>
    </r>
    <r>
      <rPr>
        <vertAlign val="superscript"/>
        <sz val="8"/>
        <color indexed="8"/>
        <rFont val="Times New Roman"/>
        <family val="1"/>
      </rPr>
      <t>2</t>
    </r>
  </si>
  <si>
    <t>r</t>
  </si>
  <si>
    <r>
      <t>Imports</t>
    </r>
    <r>
      <rPr>
        <vertAlign val="superscript"/>
        <sz val="8"/>
        <color indexed="8"/>
        <rFont val="Times New Roman"/>
        <family val="1"/>
      </rPr>
      <t>2</t>
    </r>
  </si>
  <si>
    <r>
      <t>Consumption</t>
    </r>
    <r>
      <rPr>
        <vertAlign val="superscript"/>
        <sz val="8"/>
        <color indexed="8"/>
        <rFont val="Times New Roman"/>
        <family val="1"/>
      </rPr>
      <t>e</t>
    </r>
    <r>
      <rPr>
        <vertAlign val="superscript"/>
        <sz val="8"/>
        <color theme="1"/>
        <rFont val="Times New Roman"/>
        <family val="1"/>
      </rPr>
      <t>, 3</t>
    </r>
  </si>
  <si>
    <r>
      <t>Rest of world, production</t>
    </r>
    <r>
      <rPr>
        <vertAlign val="superscript"/>
        <sz val="8"/>
        <color indexed="8"/>
        <rFont val="Times New Roman"/>
        <family val="1"/>
      </rPr>
      <t>4</t>
    </r>
  </si>
  <si>
    <r>
      <rPr>
        <vertAlign val="superscript"/>
        <sz val="8"/>
        <color theme="1"/>
        <rFont val="Times New Roman"/>
        <family val="1"/>
      </rPr>
      <t>e</t>
    </r>
    <r>
      <rPr>
        <sz val="8"/>
        <color theme="1"/>
        <rFont val="Times New Roman"/>
        <family val="2"/>
      </rPr>
      <t xml:space="preserve">Estimated.  </t>
    </r>
    <r>
      <rPr>
        <vertAlign val="superscript"/>
        <sz val="8"/>
        <color theme="1"/>
        <rFont val="Times New Roman"/>
        <family val="1"/>
      </rPr>
      <t>r</t>
    </r>
    <r>
      <rPr>
        <sz val="8"/>
        <color theme="1"/>
        <rFont val="Times New Roman"/>
        <family val="2"/>
      </rPr>
      <t>Revised.  W Withheld to avoid disclosing company proprietary data.</t>
    </r>
  </si>
  <si>
    <r>
      <rPr>
        <vertAlign val="superscript"/>
        <sz val="8"/>
        <color indexed="8"/>
        <rFont val="Times New Roman"/>
        <family val="1"/>
      </rPr>
      <t>1</t>
    </r>
    <r>
      <rPr>
        <sz val="8"/>
        <color indexed="8"/>
        <rFont val="Times New Roman"/>
        <family val="1"/>
      </rPr>
      <t xml:space="preserve">Table includes data available through August 1, 2022. </t>
    </r>
    <r>
      <rPr>
        <sz val="8"/>
        <color theme="1"/>
        <rFont val="Times New Roman"/>
        <family val="2"/>
      </rPr>
      <t>Data are rounded to no more than three significant digits.</t>
    </r>
  </si>
  <si>
    <r>
      <rPr>
        <vertAlign val="superscript"/>
        <sz val="8"/>
        <color indexed="8"/>
        <rFont val="Times New Roman"/>
        <family val="1"/>
      </rPr>
      <t>2</t>
    </r>
    <r>
      <rPr>
        <sz val="8"/>
        <color theme="1"/>
        <rFont val="Times New Roman"/>
        <family val="2"/>
      </rPr>
      <t>Compounds. Source: U.S. Census Bureau.</t>
    </r>
  </si>
  <si>
    <r>
      <rPr>
        <vertAlign val="superscript"/>
        <sz val="8"/>
        <color indexed="8"/>
        <rFont val="Times New Roman"/>
        <family val="1"/>
      </rPr>
      <t>3</t>
    </r>
    <r>
      <rPr>
        <sz val="8"/>
        <color indexed="8"/>
        <rFont val="Times New Roman"/>
        <family val="1"/>
      </rPr>
      <t>Rounded to one significant digit to avoid disclosing company proprietary data.</t>
    </r>
  </si>
  <si>
    <r>
      <rPr>
        <vertAlign val="superscript"/>
        <sz val="8"/>
        <color indexed="8"/>
        <rFont val="Times New Roman"/>
        <family val="1"/>
      </rPr>
      <t>4</t>
    </r>
    <r>
      <rPr>
        <sz val="8"/>
        <color theme="1"/>
        <rFont val="Times New Roman"/>
        <family val="2"/>
      </rPr>
      <t>Lithium content of mineral concentrate, lithium carbonate, and lithium chloride.</t>
    </r>
  </si>
  <si>
    <t>TABLE 2</t>
  </si>
  <si>
    <r>
      <t>U.S. EXPORTS OF LITHIUM CHEMICALS, BY COMPOUND AND COUNTRY OR LOCALITY</t>
    </r>
    <r>
      <rPr>
        <vertAlign val="superscript"/>
        <sz val="8"/>
        <color indexed="8"/>
        <rFont val="Times New Roman"/>
        <family val="1"/>
      </rPr>
      <t>1</t>
    </r>
  </si>
  <si>
    <t>Gross weight</t>
  </si>
  <si>
    <r>
      <t>Value</t>
    </r>
    <r>
      <rPr>
        <vertAlign val="superscript"/>
        <sz val="8"/>
        <color indexed="8"/>
        <rFont val="Times New Roman"/>
        <family val="1"/>
      </rPr>
      <t>2</t>
    </r>
  </si>
  <si>
    <t>Compound and country or locality</t>
  </si>
  <si>
    <t>(metric tons)</t>
  </si>
  <si>
    <t>(thousands)</t>
  </si>
  <si>
    <t>Lithium carbonate:</t>
  </si>
  <si>
    <t>Belgium</t>
  </si>
  <si>
    <t>Canada</t>
  </si>
  <si>
    <t>Chile</t>
  </si>
  <si>
    <t>China</t>
  </si>
  <si>
    <t>--</t>
  </si>
  <si>
    <t>Colombia</t>
  </si>
  <si>
    <t>Finland</t>
  </si>
  <si>
    <t>France</t>
  </si>
  <si>
    <t>Germany</t>
  </si>
  <si>
    <t>India</t>
  </si>
  <si>
    <t>Japan</t>
  </si>
  <si>
    <t>Russia</t>
  </si>
  <si>
    <t>Taiwan</t>
  </si>
  <si>
    <t>Other</t>
  </si>
  <si>
    <t>Total</t>
  </si>
  <si>
    <t>Total Li content</t>
  </si>
  <si>
    <t>XX</t>
  </si>
  <si>
    <r>
      <t>Lithium carbonate, U.S.P.:</t>
    </r>
    <r>
      <rPr>
        <vertAlign val="superscript"/>
        <sz val="8"/>
        <color theme="1"/>
        <rFont val="Times New Roman"/>
        <family val="1"/>
      </rPr>
      <t>3</t>
    </r>
  </si>
  <si>
    <t>Argentina</t>
  </si>
  <si>
    <t>Israel</t>
  </si>
  <si>
    <t>Mexico</t>
  </si>
  <si>
    <t>Netherlands</t>
  </si>
  <si>
    <t>(4)</t>
  </si>
  <si>
    <t>Lithium hydroxide:</t>
  </si>
  <si>
    <t>Australia</t>
  </si>
  <si>
    <t>Ecuador</t>
  </si>
  <si>
    <t>Egypt</t>
  </si>
  <si>
    <t>Indonesia</t>
  </si>
  <si>
    <t>Korea, Republic of</t>
  </si>
  <si>
    <t>Saudi Arabia</t>
  </si>
  <si>
    <t>Singapore</t>
  </si>
  <si>
    <t>Thailand</t>
  </si>
  <si>
    <t>United Arab Emirates</t>
  </si>
  <si>
    <t>United Kingdom</t>
  </si>
  <si>
    <r>
      <rPr>
        <vertAlign val="superscript"/>
        <sz val="8"/>
        <color theme="1"/>
        <rFont val="Times New Roman"/>
        <family val="1"/>
      </rPr>
      <t>r</t>
    </r>
    <r>
      <rPr>
        <sz val="8"/>
        <color theme="1"/>
        <rFont val="Times New Roman"/>
        <family val="2"/>
      </rPr>
      <t>Revised.  XX Not applicable.  -- Zero.</t>
    </r>
  </si>
  <si>
    <r>
      <rPr>
        <vertAlign val="superscript"/>
        <sz val="8"/>
        <color indexed="8"/>
        <rFont val="Times New Roman"/>
        <family val="1"/>
      </rPr>
      <t>1</t>
    </r>
    <r>
      <rPr>
        <sz val="8"/>
        <color indexed="8"/>
        <rFont val="Times New Roman"/>
        <family val="1"/>
      </rPr>
      <t xml:space="preserve">Table includes data available through July 25, 2022. </t>
    </r>
    <r>
      <rPr>
        <sz val="8"/>
        <color theme="1"/>
        <rFont val="Times New Roman"/>
        <family val="2"/>
      </rPr>
      <t>Data are rounded to no more than three significant digits; may not add to totals shown.</t>
    </r>
  </si>
  <si>
    <r>
      <rPr>
        <vertAlign val="superscript"/>
        <sz val="8"/>
        <color indexed="8"/>
        <rFont val="Times New Roman"/>
        <family val="1"/>
      </rPr>
      <t>2</t>
    </r>
    <r>
      <rPr>
        <sz val="8"/>
        <color theme="1"/>
        <rFont val="Times New Roman"/>
        <family val="2"/>
      </rPr>
      <t>Free alongside ship values.</t>
    </r>
  </si>
  <si>
    <r>
      <rPr>
        <vertAlign val="superscript"/>
        <sz val="8"/>
        <color indexed="8"/>
        <rFont val="Times New Roman"/>
        <family val="1"/>
      </rPr>
      <t>3</t>
    </r>
    <r>
      <rPr>
        <sz val="8"/>
        <color theme="1"/>
        <rFont val="Times New Roman"/>
        <family val="2"/>
      </rPr>
      <t>Pharmaceutical-grade lithium carbonate.</t>
    </r>
  </si>
  <si>
    <r>
      <rPr>
        <vertAlign val="superscript"/>
        <sz val="8"/>
        <color theme="1"/>
        <rFont val="Times New Roman"/>
        <family val="1"/>
      </rPr>
      <t>4</t>
    </r>
    <r>
      <rPr>
        <sz val="8"/>
        <color theme="1"/>
        <rFont val="Times New Roman"/>
        <family val="1"/>
      </rPr>
      <t>Less than ½ unit.</t>
    </r>
  </si>
  <si>
    <t>Source: U.S. Census Bureau.</t>
  </si>
  <si>
    <t>TABLE 3</t>
  </si>
  <si>
    <t>U.S. IMPORTS FOR CONSUMPTION OF LITHIUM CHEMICALS, BY COMPOUND AND COUNTRY OR</t>
  </si>
  <si>
    <r>
      <t xml:space="preserve"> LOCALITY</t>
    </r>
    <r>
      <rPr>
        <vertAlign val="superscript"/>
        <sz val="8"/>
        <color theme="1"/>
        <rFont val="Times New Roman"/>
        <family val="1"/>
      </rPr>
      <t>1</t>
    </r>
  </si>
  <si>
    <t>(3)</t>
  </si>
  <si>
    <r>
      <t>Lithium carbonate, U.S.P.,</t>
    </r>
    <r>
      <rPr>
        <vertAlign val="superscript"/>
        <sz val="8"/>
        <color theme="1"/>
        <rFont val="Times New Roman"/>
        <family val="1"/>
      </rPr>
      <t>4</t>
    </r>
    <r>
      <rPr>
        <sz val="8"/>
        <color theme="1"/>
        <rFont val="Times New Roman"/>
        <family val="2"/>
      </rPr>
      <t xml:space="preserve"> India</t>
    </r>
  </si>
  <si>
    <r>
      <t>Lithium carbonate, U.S.P.,</t>
    </r>
    <r>
      <rPr>
        <vertAlign val="superscript"/>
        <sz val="8"/>
        <color theme="1"/>
        <rFont val="Times New Roman"/>
        <family val="1"/>
      </rPr>
      <t>4</t>
    </r>
    <r>
      <rPr>
        <sz val="8"/>
        <color theme="1"/>
        <rFont val="Times New Roman"/>
        <family val="2"/>
      </rPr>
      <t xml:space="preserve"> India, Li content</t>
    </r>
  </si>
  <si>
    <t>Romania</t>
  </si>
  <si>
    <r>
      <rPr>
        <vertAlign val="superscript"/>
        <sz val="8"/>
        <color indexed="8"/>
        <rFont val="Times New Roman"/>
        <family val="1"/>
      </rPr>
      <t>2</t>
    </r>
    <r>
      <rPr>
        <sz val="8"/>
        <color theme="1"/>
        <rFont val="Times New Roman"/>
        <family val="2"/>
      </rPr>
      <t>Customs value.</t>
    </r>
  </si>
  <si>
    <r>
      <rPr>
        <vertAlign val="superscript"/>
        <sz val="8"/>
        <color indexed="8"/>
        <rFont val="Times New Roman"/>
        <family val="1"/>
      </rPr>
      <t>3</t>
    </r>
    <r>
      <rPr>
        <sz val="8"/>
        <color theme="1"/>
        <rFont val="Times New Roman"/>
        <family val="2"/>
      </rPr>
      <t>Less than ½ unit.</t>
    </r>
  </si>
  <si>
    <r>
      <rPr>
        <vertAlign val="superscript"/>
        <sz val="8"/>
        <color indexed="8"/>
        <rFont val="Times New Roman"/>
        <family val="1"/>
      </rPr>
      <t>4</t>
    </r>
    <r>
      <rPr>
        <sz val="8"/>
        <color theme="1"/>
        <rFont val="Times New Roman"/>
        <family val="2"/>
      </rPr>
      <t>Pharmaceutical-grade lithium carbonate.</t>
    </r>
  </si>
  <si>
    <t>TABLE 4</t>
  </si>
  <si>
    <r>
      <t>LITHIUM MINERALS AND BRINE: WORLD PRODUCTION, BY COUNTRY AND LOCALITY</t>
    </r>
    <r>
      <rPr>
        <vertAlign val="superscript"/>
        <sz val="8"/>
        <color theme="1"/>
        <rFont val="Times New Roman"/>
        <family val="1"/>
      </rPr>
      <t>1</t>
    </r>
  </si>
  <si>
    <t>(Metric tons)</t>
  </si>
  <si>
    <r>
      <t>Country or locality</t>
    </r>
    <r>
      <rPr>
        <vertAlign val="superscript"/>
        <sz val="8"/>
        <color theme="1"/>
        <rFont val="Times New Roman"/>
        <family val="1"/>
      </rPr>
      <t>2</t>
    </r>
  </si>
  <si>
    <t>Li content</t>
  </si>
  <si>
    <t>LCE</t>
  </si>
  <si>
    <t>Argentina, subsurface brine:</t>
  </si>
  <si>
    <t>Lithium carbonate</t>
  </si>
  <si>
    <t>Lithium chloride</t>
  </si>
  <si>
    <t>Australia, spodumene</t>
  </si>
  <si>
    <t>Brazil, concentrate</t>
  </si>
  <si>
    <t>Canada, spodumene</t>
  </si>
  <si>
    <t xml:space="preserve"> --</t>
  </si>
  <si>
    <t>Chile, subsurface brine:</t>
  </si>
  <si>
    <r>
      <t>Lithium hydroxide</t>
    </r>
    <r>
      <rPr>
        <vertAlign val="superscript"/>
        <sz val="8"/>
        <color theme="1"/>
        <rFont val="Times New Roman"/>
        <family val="1"/>
      </rPr>
      <t>3</t>
    </r>
  </si>
  <si>
    <r>
      <t>China, lithium carbonate equivalent</t>
    </r>
    <r>
      <rPr>
        <vertAlign val="superscript"/>
        <sz val="8"/>
        <color theme="1"/>
        <rFont val="Times New Roman"/>
        <family val="1"/>
      </rPr>
      <t>4</t>
    </r>
  </si>
  <si>
    <t>Namibia, lepidolite</t>
  </si>
  <si>
    <t>Portugal, lepidolite</t>
  </si>
  <si>
    <t>United States, lithium carbonate</t>
  </si>
  <si>
    <t>Zimbabwe, petalite, lepidolite</t>
  </si>
  <si>
    <t>e</t>
  </si>
  <si>
    <r>
      <t>Total</t>
    </r>
    <r>
      <rPr>
        <vertAlign val="superscript"/>
        <sz val="8"/>
        <color theme="1"/>
        <rFont val="Times New Roman"/>
        <family val="1"/>
      </rPr>
      <t>5</t>
    </r>
  </si>
  <si>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W Withheld to avoid disclosing company proprietary data.  -- Zero.</t>
    </r>
  </si>
  <si>
    <r>
      <t>1</t>
    </r>
    <r>
      <rPr>
        <sz val="8"/>
        <color theme="1"/>
        <rFont val="Times New Roman"/>
        <family val="1"/>
      </rPr>
      <t>Table includes data available through August 1, 2022. All data are reported unless otherwise noted; totals may include estimated data. Totals and estimated data are rounded to no more than three significant digits; may not add to totals shown.</t>
    </r>
  </si>
  <si>
    <r>
      <t>2</t>
    </r>
    <r>
      <rPr>
        <sz val="8"/>
        <color theme="1"/>
        <rFont val="Times New Roman"/>
        <family val="1"/>
      </rPr>
      <t>In addition to the countries and (or) localities listed, other nations may have produced small quantities of lithium minerals may have produced silver, but available information was inadequate to make reliable estimates of output.</t>
    </r>
  </si>
  <si>
    <r>
      <rPr>
        <vertAlign val="superscript"/>
        <sz val="8"/>
        <color theme="1"/>
        <rFont val="Times New Roman"/>
        <family val="1"/>
      </rPr>
      <t>3</t>
    </r>
    <r>
      <rPr>
        <sz val="8"/>
        <color theme="1"/>
        <rFont val="Times New Roman"/>
        <family val="1"/>
      </rPr>
      <t>Brine-sourced lithium hydroxide is produced from lithium carbonate, and therefore not included in world production total to avoid double counting.</t>
    </r>
  </si>
  <si>
    <r>
      <rPr>
        <vertAlign val="superscript"/>
        <sz val="8"/>
        <color theme="1"/>
        <rFont val="Times New Roman"/>
        <family val="1"/>
      </rPr>
      <t>4</t>
    </r>
    <r>
      <rPr>
        <sz val="8"/>
        <color theme="1"/>
        <rFont val="Times New Roman"/>
        <family val="1"/>
      </rPr>
      <t>Produced from subsurface brine and domestic concentrates.</t>
    </r>
  </si>
  <si>
    <r>
      <rPr>
        <vertAlign val="superscript"/>
        <sz val="8"/>
        <color theme="1"/>
        <rFont val="Times New Roman"/>
        <family val="1"/>
      </rPr>
      <t>5</t>
    </r>
    <r>
      <rPr>
        <sz val="8"/>
        <color theme="1"/>
        <rFont val="Times New Roman"/>
        <family val="1"/>
      </rPr>
      <t>Excludes U.S. production.</t>
    </r>
  </si>
  <si>
    <t>Advance Data Release of the</t>
  </si>
  <si>
    <t>2021 Annual Tables</t>
  </si>
  <si>
    <t>These tables are an advance data release of those to be incorporated in the USGS</t>
  </si>
  <si>
    <t xml:space="preserve"> Minerals Yearbook 2021, v. I, Metals and Minerals. The full report (text and </t>
  </si>
  <si>
    <t xml:space="preserve"> tables) will be released when publication layout is complete. Substantive changes</t>
  </si>
  <si>
    <t xml:space="preserve">to tables are not anticipated, but would be incorporated into the full report, which </t>
  </si>
  <si>
    <t>will replace these advance data release tables.</t>
  </si>
  <si>
    <t>Posted:  August 9,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</si>
</sst>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
    <numFmt numFmtId="165" formatCode="#,##0.0000"/>
    <numFmt numFmtId="166" formatCode="#,##0.000"/>
  </numFmts>
  <fonts count="18" x14ac:knownFonts="1">
    <font>
      <sz val="8"/>
      <color theme="1"/>
      <name val="Times New Roman"/>
      <family val="2"/>
    </font>
    <font>
      <sz val="11"/>
      <color theme="1"/>
      <name val="Calibri"/>
      <family val="2"/>
      <scheme val="minor"/>
    </font>
    <font>
      <vertAlign val="superscript"/>
      <sz val="8"/>
      <color indexed="8"/>
      <name val="Times New Roman"/>
      <family val="1"/>
    </font>
    <font>
      <sz val="8"/>
      <color indexed="8"/>
      <name val="Times New Roman"/>
      <family val="1"/>
    </font>
    <font>
      <vertAlign val="superscript"/>
      <sz val="8"/>
      <color theme="1"/>
      <name val="Times New Roman"/>
      <family val="2"/>
    </font>
    <font>
      <sz val="8"/>
      <color theme="1"/>
      <name val="Times New Roman"/>
      <family val="1"/>
    </font>
    <font>
      <vertAlign val="superscript"/>
      <sz val="8"/>
      <color theme="1"/>
      <name val="Times New Roman"/>
      <family val="1"/>
    </font>
    <font>
      <sz val="10"/>
      <color rgb="FF000000"/>
      <name val="Arial"/>
      <family val="2"/>
    </font>
    <font>
      <sz val="8"/>
      <name val="Times New Roman"/>
      <family val="2"/>
    </font>
    <font>
      <vertAlign val="superscript"/>
      <sz val="8"/>
      <name val="Times New Roman"/>
      <family val="2"/>
    </font>
    <font>
      <sz val="6"/>
      <name val="Times New Roman"/>
      <family val="2"/>
    </font>
    <font>
      <sz val="12"/>
      <color theme="1"/>
      <name val="Calibri"/>
      <family val="2"/>
      <scheme val="minor"/>
    </font>
    <font>
      <sz val="8"/>
      <name val="Times New Roman"/>
      <family val="1"/>
    </font>
    <font>
      <b/>
      <u/>
      <sz val="24"/>
      <color rgb="FF000000"/>
      <name val="Times New Roman"/>
      <family val="1"/>
    </font>
    <font>
      <b/>
      <u/>
      <sz val="36"/>
      <color rgb="FF000000"/>
      <name val="Times New Roman"/>
      <family val="1"/>
    </font>
    <font>
      <sz val="18"/>
      <color theme="1"/>
      <name val="Times New Roman"/>
      <family val="1"/>
    </font>
    <font>
      <sz val="14"/>
      <color rgb="FF000000"/>
      <name val="Times New Roman"/>
      <family val="1"/>
    </font>
    <font>
      <sz val="18"/>
      <color rgb="FF000000"/>
      <name val="Times New Roman"/>
      <family val="1"/>
    </font>
  </fonts>
  <fills count="3">
    <fill>
      <patternFill patternType="none"/>
    </fill>
    <fill>
      <patternFill patternType="gray125"/>
    </fill>
    <fill>
      <patternFill patternType="solid">
        <fgColor rgb="FFFFFFCC"/>
        <bgColor indexed="64"/>
      </patternFill>
    </fill>
  </fills>
  <borders count="13">
    <border>
      <left/>
      <right/>
      <top/>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0" fontId="7" fillId="0" borderId="0"/>
    <xf numFmtId="0" fontId="11" fillId="0" borderId="0"/>
    <xf numFmtId="43" fontId="11" fillId="0" borderId="0" applyFont="0" applyFill="0" applyBorder="0" applyAlignment="0" applyProtection="0"/>
    <xf numFmtId="0" fontId="1" fillId="0" borderId="0"/>
    <xf numFmtId="0" fontId="12" fillId="0" borderId="0"/>
  </cellStyleXfs>
  <cellXfs count="137">
    <xf numFmtId="0" fontId="0" fillId="0" borderId="0" xfId="0"/>
    <xf numFmtId="0" fontId="0" fillId="0" borderId="0" xfId="0" applyAlignment="1">
      <alignment vertical="center"/>
    </xf>
    <xf numFmtId="0" fontId="4" fillId="0" borderId="0" xfId="0" applyFont="1" applyAlignment="1">
      <alignment horizontal="left" vertical="center"/>
    </xf>
    <xf numFmtId="49" fontId="4" fillId="0" borderId="2" xfId="0" applyNumberFormat="1" applyFont="1" applyBorder="1" applyAlignment="1">
      <alignment horizontal="left" vertical="center"/>
    </xf>
    <xf numFmtId="49" fontId="0" fillId="0" borderId="2" xfId="0" applyNumberFormat="1" applyBorder="1" applyAlignment="1">
      <alignment horizontal="right" vertical="center"/>
    </xf>
    <xf numFmtId="49" fontId="0" fillId="0" borderId="2" xfId="0" applyNumberFormat="1" applyFill="1" applyBorder="1" applyAlignment="1">
      <alignment horizontal="left" vertical="center" indent="1"/>
    </xf>
    <xf numFmtId="0" fontId="0" fillId="0" borderId="1" xfId="0" applyFill="1" applyBorder="1" applyAlignment="1">
      <alignment vertical="center"/>
    </xf>
    <xf numFmtId="3" fontId="0" fillId="0" borderId="1" xfId="0" applyNumberFormat="1" applyFill="1" applyBorder="1" applyAlignment="1">
      <alignment horizontal="right" vertical="center"/>
    </xf>
    <xf numFmtId="0" fontId="4" fillId="0" borderId="1" xfId="0" applyFont="1" applyFill="1" applyBorder="1" applyAlignment="1">
      <alignment horizontal="left" vertical="center"/>
    </xf>
    <xf numFmtId="3" fontId="4" fillId="0" borderId="1" xfId="0" applyNumberFormat="1" applyFont="1" applyFill="1" applyBorder="1" applyAlignment="1">
      <alignment horizontal="left" vertical="center"/>
    </xf>
    <xf numFmtId="49" fontId="0" fillId="0" borderId="1" xfId="0" applyNumberFormat="1" applyFill="1" applyBorder="1" applyAlignment="1">
      <alignment horizontal="left" vertical="center" indent="1"/>
    </xf>
    <xf numFmtId="3" fontId="0" fillId="0" borderId="1" xfId="0" quotePrefix="1" applyNumberFormat="1" applyFill="1" applyBorder="1" applyAlignment="1">
      <alignment horizontal="right" vertical="center"/>
    </xf>
    <xf numFmtId="0" fontId="0" fillId="0" borderId="0" xfId="0" applyFill="1" applyAlignment="1">
      <alignment vertical="center"/>
    </xf>
    <xf numFmtId="0" fontId="4" fillId="0" borderId="0" xfId="0" applyFont="1" applyFill="1" applyAlignment="1">
      <alignment horizontal="left" vertical="center"/>
    </xf>
    <xf numFmtId="0" fontId="0" fillId="0" borderId="0" xfId="0" applyFill="1" applyBorder="1" applyAlignment="1">
      <alignment vertical="center"/>
    </xf>
    <xf numFmtId="0" fontId="4" fillId="0" borderId="0" xfId="0" applyFont="1" applyFill="1" applyBorder="1" applyAlignment="1">
      <alignment horizontal="left" vertical="center"/>
    </xf>
    <xf numFmtId="49" fontId="0" fillId="0" borderId="0" xfId="0" applyNumberFormat="1" applyFill="1" applyBorder="1" applyAlignment="1">
      <alignment horizontal="center" vertical="center"/>
    </xf>
    <xf numFmtId="49" fontId="0" fillId="0" borderId="1" xfId="0" applyNumberFormat="1" applyFill="1" applyBorder="1" applyAlignment="1">
      <alignment horizontal="center" vertical="center"/>
    </xf>
    <xf numFmtId="3" fontId="0" fillId="0" borderId="0" xfId="0" applyNumberFormat="1" applyFill="1" applyAlignment="1">
      <alignment horizontal="right" vertical="center"/>
    </xf>
    <xf numFmtId="49" fontId="0" fillId="0" borderId="3" xfId="0" applyNumberFormat="1" applyFill="1" applyBorder="1" applyAlignment="1">
      <alignment horizontal="left" vertical="center" indent="1"/>
    </xf>
    <xf numFmtId="164" fontId="0" fillId="0" borderId="0" xfId="0" quotePrefix="1" applyNumberFormat="1" applyFill="1" applyAlignment="1">
      <alignment horizontal="right" vertical="center"/>
    </xf>
    <xf numFmtId="3" fontId="0" fillId="0" borderId="0" xfId="0" quotePrefix="1" applyNumberFormat="1" applyFill="1" applyAlignment="1">
      <alignment horizontal="right" vertical="center"/>
    </xf>
    <xf numFmtId="49" fontId="0" fillId="0" borderId="3" xfId="0" applyNumberFormat="1" applyFill="1" applyBorder="1" applyAlignment="1">
      <alignment horizontal="left" vertical="center" indent="2"/>
    </xf>
    <xf numFmtId="3" fontId="0" fillId="0" borderId="3" xfId="0" applyNumberFormat="1" applyFill="1" applyBorder="1" applyAlignment="1">
      <alignment horizontal="right" vertical="center"/>
    </xf>
    <xf numFmtId="0" fontId="4" fillId="0" borderId="3" xfId="0" applyFont="1" applyFill="1" applyBorder="1" applyAlignment="1">
      <alignment horizontal="left" vertical="center"/>
    </xf>
    <xf numFmtId="3" fontId="0" fillId="0" borderId="4" xfId="0" applyNumberFormat="1" applyFill="1" applyBorder="1" applyAlignment="1">
      <alignment horizontal="right" vertical="center"/>
    </xf>
    <xf numFmtId="0" fontId="4" fillId="0" borderId="4" xfId="0" applyFont="1" applyFill="1" applyBorder="1" applyAlignment="1">
      <alignment horizontal="left" vertical="center"/>
    </xf>
    <xf numFmtId="3" fontId="0" fillId="0" borderId="0" xfId="0" applyNumberFormat="1" applyFill="1" applyAlignment="1">
      <alignment vertical="center"/>
    </xf>
    <xf numFmtId="49" fontId="0" fillId="0" borderId="1" xfId="0" applyNumberFormat="1" applyFill="1" applyBorder="1" applyAlignment="1">
      <alignment horizontal="left" vertical="center" indent="2"/>
    </xf>
    <xf numFmtId="49" fontId="0" fillId="0" borderId="0" xfId="0" applyNumberFormat="1" applyFill="1" applyAlignment="1">
      <alignment vertical="center"/>
    </xf>
    <xf numFmtId="49" fontId="0" fillId="0" borderId="0" xfId="0" quotePrefix="1" applyNumberFormat="1" applyFill="1" applyAlignment="1">
      <alignment horizontal="right" vertical="center"/>
    </xf>
    <xf numFmtId="49" fontId="4" fillId="0" borderId="0" xfId="0" applyNumberFormat="1" applyFont="1" applyFill="1" applyAlignment="1">
      <alignment horizontal="left" vertical="center"/>
    </xf>
    <xf numFmtId="49" fontId="0" fillId="0" borderId="2" xfId="0" applyNumberFormat="1" applyBorder="1" applyAlignment="1">
      <alignment vertical="center"/>
    </xf>
    <xf numFmtId="49" fontId="0" fillId="0" borderId="1" xfId="0" applyNumberFormat="1" applyFill="1" applyBorder="1" applyAlignment="1">
      <alignment horizontal="left" vertical="center"/>
    </xf>
    <xf numFmtId="49" fontId="4" fillId="0" borderId="1" xfId="0" applyNumberFormat="1" applyFont="1" applyFill="1" applyBorder="1" applyAlignment="1">
      <alignment horizontal="left" vertical="center"/>
    </xf>
    <xf numFmtId="49" fontId="0" fillId="0" borderId="0" xfId="0" applyNumberFormat="1" applyBorder="1" applyAlignment="1">
      <alignment horizontal="left" vertical="center"/>
    </xf>
    <xf numFmtId="49" fontId="0" fillId="0" borderId="4" xfId="0" applyNumberFormat="1" applyFill="1" applyBorder="1" applyAlignment="1">
      <alignment horizontal="right" vertical="center"/>
    </xf>
    <xf numFmtId="49" fontId="4" fillId="0" borderId="0" xfId="0" applyNumberFormat="1" applyFont="1" applyFill="1" applyBorder="1" applyAlignment="1">
      <alignment horizontal="left" vertical="center"/>
    </xf>
    <xf numFmtId="0" fontId="0" fillId="0" borderId="0" xfId="0" applyFill="1" applyAlignment="1">
      <alignment vertical="center" wrapText="1"/>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xf>
    <xf numFmtId="49" fontId="0" fillId="0" borderId="1" xfId="0" applyNumberFormat="1" applyFont="1" applyFill="1" applyBorder="1" applyAlignment="1">
      <alignment horizontal="right" vertical="center"/>
    </xf>
    <xf numFmtId="49" fontId="0" fillId="0" borderId="2" xfId="0" applyNumberFormat="1" applyFill="1" applyBorder="1" applyAlignment="1">
      <alignment horizontal="left" vertical="center" indent="2"/>
    </xf>
    <xf numFmtId="3" fontId="8" fillId="0" borderId="1" xfId="0" quotePrefix="1" applyNumberFormat="1" applyFont="1" applyFill="1" applyBorder="1" applyAlignment="1">
      <alignment horizontal="right" vertical="center"/>
    </xf>
    <xf numFmtId="49" fontId="9" fillId="0" borderId="1" xfId="0" applyNumberFormat="1" applyFont="1" applyFill="1" applyBorder="1" applyAlignment="1">
      <alignment horizontal="left" vertical="center"/>
    </xf>
    <xf numFmtId="3" fontId="8" fillId="0" borderId="1" xfId="0" applyNumberFormat="1" applyFont="1" applyFill="1" applyBorder="1" applyAlignment="1">
      <alignment horizontal="right" vertical="center"/>
    </xf>
    <xf numFmtId="0" fontId="9" fillId="0" borderId="1" xfId="0" applyFont="1" applyFill="1" applyBorder="1" applyAlignment="1">
      <alignment horizontal="left" vertical="center"/>
    </xf>
    <xf numFmtId="3" fontId="8" fillId="0" borderId="0" xfId="0" applyNumberFormat="1" applyFont="1" applyFill="1" applyAlignment="1">
      <alignment horizontal="right" vertical="center"/>
    </xf>
    <xf numFmtId="0" fontId="9" fillId="0" borderId="0" xfId="0" applyFont="1" applyFill="1" applyAlignment="1">
      <alignment horizontal="left" vertical="center"/>
    </xf>
    <xf numFmtId="3" fontId="8" fillId="0" borderId="0" xfId="0" quotePrefix="1" applyNumberFormat="1" applyFont="1" applyFill="1" applyAlignment="1">
      <alignment horizontal="right" vertical="center"/>
    </xf>
    <xf numFmtId="49" fontId="10" fillId="0" borderId="0" xfId="0" quotePrefix="1" applyNumberFormat="1" applyFont="1" applyFill="1" applyBorder="1" applyAlignment="1">
      <alignment horizontal="right" vertical="center"/>
    </xf>
    <xf numFmtId="3" fontId="8" fillId="0" borderId="0" xfId="0" applyNumberFormat="1" applyFont="1" applyFill="1" applyBorder="1" applyAlignment="1">
      <alignment horizontal="right" vertical="center"/>
    </xf>
    <xf numFmtId="0" fontId="9" fillId="0" borderId="0" xfId="0" applyFont="1" applyFill="1" applyBorder="1" applyAlignment="1">
      <alignment horizontal="left" vertical="center"/>
    </xf>
    <xf numFmtId="49" fontId="8" fillId="0" borderId="1" xfId="0" applyNumberFormat="1" applyFont="1" applyFill="1" applyBorder="1" applyAlignment="1">
      <alignment horizontal="right" vertical="center"/>
    </xf>
    <xf numFmtId="1" fontId="8" fillId="0" borderId="1" xfId="0" quotePrefix="1" applyNumberFormat="1" applyFont="1" applyFill="1" applyBorder="1" applyAlignment="1">
      <alignment horizontal="right" vertical="center"/>
    </xf>
    <xf numFmtId="49" fontId="10" fillId="0" borderId="4" xfId="0" quotePrefix="1" applyNumberFormat="1" applyFont="1" applyFill="1" applyBorder="1" applyAlignment="1">
      <alignment horizontal="right" vertical="center"/>
    </xf>
    <xf numFmtId="165" fontId="0" fillId="0" borderId="0" xfId="0" applyNumberFormat="1" applyFill="1" applyAlignment="1">
      <alignment vertical="center"/>
    </xf>
    <xf numFmtId="49" fontId="8" fillId="0" borderId="0" xfId="0" quotePrefix="1" applyNumberFormat="1" applyFont="1" applyFill="1" applyBorder="1" applyAlignment="1">
      <alignment horizontal="right" vertical="center"/>
    </xf>
    <xf numFmtId="3" fontId="0" fillId="0" borderId="0" xfId="0" applyNumberFormat="1" applyFill="1" applyBorder="1" applyAlignment="1">
      <alignment horizontal="right" vertical="center"/>
    </xf>
    <xf numFmtId="49" fontId="0" fillId="0" borderId="0" xfId="0" applyNumberFormat="1" applyFill="1" applyBorder="1" applyAlignment="1">
      <alignment horizontal="right" vertical="center"/>
    </xf>
    <xf numFmtId="49" fontId="9" fillId="0" borderId="0" xfId="0" applyNumberFormat="1" applyFont="1" applyFill="1" applyAlignment="1">
      <alignment horizontal="left" vertical="center"/>
    </xf>
    <xf numFmtId="166" fontId="0" fillId="0" borderId="0" xfId="0" applyNumberFormat="1" applyFill="1" applyAlignment="1">
      <alignment vertical="center"/>
    </xf>
    <xf numFmtId="49" fontId="5" fillId="0" borderId="0" xfId="2" applyNumberFormat="1" applyFont="1" applyAlignment="1">
      <alignment vertical="center"/>
    </xf>
    <xf numFmtId="49" fontId="5" fillId="0" borderId="3" xfId="2" applyNumberFormat="1" applyFont="1" applyBorder="1" applyAlignment="1">
      <alignment vertical="center"/>
    </xf>
    <xf numFmtId="49" fontId="5" fillId="0" borderId="1" xfId="2" applyNumberFormat="1" applyFont="1" applyBorder="1" applyAlignment="1">
      <alignment vertical="center"/>
    </xf>
    <xf numFmtId="49" fontId="5" fillId="0" borderId="1" xfId="3" applyNumberFormat="1" applyFont="1" applyBorder="1" applyAlignment="1">
      <alignment horizontal="center" vertical="center"/>
    </xf>
    <xf numFmtId="49" fontId="6" fillId="0" borderId="1" xfId="3" applyNumberFormat="1" applyFont="1" applyBorder="1" applyAlignment="1">
      <alignment horizontal="left" vertical="center"/>
    </xf>
    <xf numFmtId="49" fontId="6" fillId="0" borderId="1" xfId="2" applyNumberFormat="1" applyFont="1" applyBorder="1" applyAlignment="1">
      <alignment horizontal="left" vertical="center"/>
    </xf>
    <xf numFmtId="49" fontId="6" fillId="0" borderId="1" xfId="2" applyNumberFormat="1" applyFont="1" applyBorder="1" applyAlignment="1">
      <alignment horizontal="center" vertical="center"/>
    </xf>
    <xf numFmtId="49" fontId="6" fillId="0" borderId="2" xfId="2" applyNumberFormat="1" applyFont="1" applyBorder="1" applyAlignment="1">
      <alignment vertical="center"/>
    </xf>
    <xf numFmtId="49" fontId="5" fillId="0" borderId="1" xfId="2" applyNumberFormat="1" applyFont="1" applyBorder="1" applyAlignment="1">
      <alignment horizontal="left" vertical="center"/>
    </xf>
    <xf numFmtId="49" fontId="5" fillId="0" borderId="0" xfId="3" applyNumberFormat="1" applyFont="1" applyBorder="1" applyAlignment="1">
      <alignment horizontal="right" vertical="center"/>
    </xf>
    <xf numFmtId="49" fontId="6" fillId="0" borderId="0" xfId="3" applyNumberFormat="1" applyFont="1" applyBorder="1" applyAlignment="1">
      <alignment horizontal="left" vertical="center"/>
    </xf>
    <xf numFmtId="49" fontId="6" fillId="0" borderId="0" xfId="2" applyNumberFormat="1" applyFont="1" applyAlignment="1">
      <alignment horizontal="left" vertical="center"/>
    </xf>
    <xf numFmtId="49" fontId="6" fillId="0" borderId="0" xfId="2" applyNumberFormat="1" applyFont="1" applyAlignment="1">
      <alignment vertical="center"/>
    </xf>
    <xf numFmtId="49" fontId="5" fillId="0" borderId="1" xfId="2" applyNumberFormat="1" applyFont="1" applyBorder="1" applyAlignment="1">
      <alignment horizontal="left" vertical="center" indent="1"/>
    </xf>
    <xf numFmtId="3" fontId="5" fillId="0" borderId="0" xfId="3" applyNumberFormat="1" applyFont="1" applyAlignment="1">
      <alignment horizontal="right" vertical="center"/>
    </xf>
    <xf numFmtId="49" fontId="6" fillId="0" borderId="0" xfId="3" applyNumberFormat="1" applyFont="1" applyAlignment="1">
      <alignment horizontal="left" vertical="center"/>
    </xf>
    <xf numFmtId="3" fontId="5" fillId="0" borderId="0" xfId="3" applyNumberFormat="1" applyFont="1" applyBorder="1" applyAlignment="1">
      <alignment horizontal="right"/>
    </xf>
    <xf numFmtId="49" fontId="5" fillId="0" borderId="2" xfId="2" applyNumberFormat="1" applyFont="1" applyBorder="1" applyAlignment="1">
      <alignment horizontal="left" vertical="center" indent="1"/>
    </xf>
    <xf numFmtId="49" fontId="5" fillId="0" borderId="2" xfId="2" applyNumberFormat="1" applyFont="1" applyBorder="1" applyAlignment="1">
      <alignment horizontal="left" vertical="center"/>
    </xf>
    <xf numFmtId="3" fontId="5" fillId="0" borderId="0" xfId="3" applyNumberFormat="1" applyFont="1" applyFill="1" applyBorder="1" applyAlignment="1">
      <alignment horizontal="right"/>
    </xf>
    <xf numFmtId="49" fontId="5" fillId="0" borderId="0" xfId="3" applyNumberFormat="1" applyFont="1" applyAlignment="1">
      <alignment horizontal="right" vertical="center"/>
    </xf>
    <xf numFmtId="49" fontId="5" fillId="0" borderId="0" xfId="3" applyNumberFormat="1" applyFont="1" applyBorder="1" applyAlignment="1">
      <alignment horizontal="right"/>
    </xf>
    <xf numFmtId="3" fontId="12" fillId="0" borderId="0" xfId="2" applyNumberFormat="1" applyFont="1" applyAlignment="1">
      <alignment horizontal="right"/>
    </xf>
    <xf numFmtId="3" fontId="5" fillId="0" borderId="2" xfId="3" applyNumberFormat="1" applyFont="1" applyBorder="1" applyAlignment="1">
      <alignment horizontal="right" vertical="center"/>
    </xf>
    <xf numFmtId="49" fontId="6" fillId="0" borderId="2" xfId="3" applyNumberFormat="1" applyFont="1" applyBorder="1" applyAlignment="1">
      <alignment horizontal="left" vertical="center"/>
    </xf>
    <xf numFmtId="49" fontId="6" fillId="0" borderId="2" xfId="2" applyNumberFormat="1" applyFont="1" applyBorder="1" applyAlignment="1">
      <alignment horizontal="left" vertical="center"/>
    </xf>
    <xf numFmtId="49" fontId="6" fillId="0" borderId="3" xfId="3" applyNumberFormat="1" applyFont="1" applyBorder="1" applyAlignment="1">
      <alignment horizontal="left" vertical="center"/>
    </xf>
    <xf numFmtId="49" fontId="5" fillId="0" borderId="3" xfId="3" applyNumberFormat="1" applyFont="1" applyBorder="1" applyAlignment="1">
      <alignment horizontal="right" vertical="center"/>
    </xf>
    <xf numFmtId="3" fontId="5" fillId="0" borderId="0" xfId="3" applyNumberFormat="1" applyFont="1" applyBorder="1" applyAlignment="1">
      <alignment horizontal="right" vertical="center"/>
    </xf>
    <xf numFmtId="3" fontId="5" fillId="0" borderId="0" xfId="2" applyNumberFormat="1" applyFont="1" applyAlignment="1">
      <alignment vertical="center"/>
    </xf>
    <xf numFmtId="3" fontId="5" fillId="0" borderId="3" xfId="3" applyNumberFormat="1" applyFont="1" applyBorder="1" applyAlignment="1">
      <alignment horizontal="right" vertical="center"/>
    </xf>
    <xf numFmtId="49" fontId="5" fillId="0" borderId="0" xfId="2" applyNumberFormat="1" applyFont="1" applyAlignment="1">
      <alignment horizontal="left" vertical="center" wrapText="1"/>
    </xf>
    <xf numFmtId="49" fontId="5" fillId="0" borderId="0" xfId="2" applyNumberFormat="1" applyFont="1" applyAlignment="1">
      <alignment horizontal="left" vertical="center"/>
    </xf>
    <xf numFmtId="49" fontId="0" fillId="0" borderId="0" xfId="0" applyNumberFormat="1" applyFill="1" applyAlignment="1">
      <alignment horizontal="center" vertical="center"/>
    </xf>
    <xf numFmtId="49" fontId="6" fillId="0" borderId="3" xfId="2" applyNumberFormat="1" applyFont="1" applyBorder="1" applyAlignment="1">
      <alignment horizontal="left" vertical="center"/>
    </xf>
    <xf numFmtId="49" fontId="5" fillId="0" borderId="1" xfId="2" applyNumberFormat="1" applyFont="1" applyBorder="1" applyAlignment="1">
      <alignment horizontal="center" vertical="center"/>
    </xf>
    <xf numFmtId="49" fontId="5" fillId="0" borderId="3" xfId="0" applyNumberFormat="1" applyFont="1" applyFill="1" applyBorder="1" applyAlignment="1">
      <alignment horizontal="left" vertical="center"/>
    </xf>
    <xf numFmtId="49" fontId="5" fillId="0" borderId="0" xfId="0" applyNumberFormat="1" applyFont="1" applyFill="1" applyAlignment="1">
      <alignment horizontal="left" vertical="center" wrapText="1"/>
    </xf>
    <xf numFmtId="49" fontId="5" fillId="0" borderId="0" xfId="0" applyNumberFormat="1" applyFont="1" applyFill="1" applyAlignment="1">
      <alignment horizontal="left" vertical="center"/>
    </xf>
    <xf numFmtId="49" fontId="0" fillId="0" borderId="0" xfId="0" applyNumberFormat="1" applyAlignment="1">
      <alignment horizontal="center" vertical="center"/>
    </xf>
    <xf numFmtId="49" fontId="3" fillId="0" borderId="0" xfId="0" applyNumberFormat="1" applyFont="1" applyFill="1" applyAlignment="1">
      <alignment horizontal="left" vertical="center"/>
    </xf>
    <xf numFmtId="49" fontId="0" fillId="0" borderId="1" xfId="0" applyNumberFormat="1" applyBorder="1" applyAlignment="1">
      <alignment horizontal="center" vertical="center"/>
    </xf>
    <xf numFmtId="49" fontId="0" fillId="0" borderId="0" xfId="0" applyNumberFormat="1" applyFill="1" applyAlignment="1">
      <alignment horizontal="center" vertical="center"/>
    </xf>
    <xf numFmtId="49" fontId="0" fillId="0" borderId="2" xfId="0" applyNumberFormat="1" applyFill="1" applyBorder="1" applyAlignment="1">
      <alignment horizontal="center" vertical="center"/>
    </xf>
    <xf numFmtId="49" fontId="0" fillId="0" borderId="0" xfId="0" applyNumberFormat="1" applyFill="1" applyAlignment="1">
      <alignment horizontal="left" vertical="center"/>
    </xf>
    <xf numFmtId="49" fontId="0" fillId="0" borderId="0" xfId="0" applyNumberFormat="1" applyFill="1" applyAlignment="1">
      <alignment horizontal="left" vertical="center" wrapText="1"/>
    </xf>
    <xf numFmtId="49" fontId="5" fillId="0" borderId="0" xfId="0" applyNumberFormat="1" applyFont="1" applyFill="1" applyBorder="1" applyAlignment="1">
      <alignment horizontal="left" vertical="center"/>
    </xf>
    <xf numFmtId="49" fontId="0" fillId="0" borderId="0" xfId="0" applyNumberFormat="1" applyFill="1" applyBorder="1" applyAlignment="1">
      <alignment horizontal="left" vertical="center"/>
    </xf>
    <xf numFmtId="0" fontId="0" fillId="0" borderId="1" xfId="0" applyFill="1" applyBorder="1" applyAlignment="1">
      <alignment horizontal="center" vertical="center"/>
    </xf>
    <xf numFmtId="49" fontId="5" fillId="0" borderId="0" xfId="2" applyNumberFormat="1" applyFont="1" applyAlignment="1">
      <alignment horizontal="left" vertical="center"/>
    </xf>
    <xf numFmtId="49" fontId="5" fillId="0" borderId="2" xfId="3" applyNumberFormat="1" applyFont="1" applyBorder="1" applyAlignment="1">
      <alignment horizontal="center" vertical="center"/>
    </xf>
    <xf numFmtId="49" fontId="6" fillId="0" borderId="3" xfId="2" applyNumberFormat="1" applyFont="1" applyBorder="1" applyAlignment="1">
      <alignment horizontal="left" vertical="center"/>
    </xf>
    <xf numFmtId="49" fontId="6" fillId="0" borderId="0" xfId="2" applyNumberFormat="1" applyFont="1" applyAlignment="1">
      <alignment horizontal="left" vertical="center" wrapText="1"/>
    </xf>
    <xf numFmtId="49" fontId="5" fillId="0" borderId="0" xfId="2" applyNumberFormat="1" applyFont="1" applyAlignment="1">
      <alignment horizontal="center" vertical="center"/>
    </xf>
    <xf numFmtId="49" fontId="5" fillId="0" borderId="1" xfId="2" applyNumberFormat="1" applyFont="1" applyBorder="1" applyAlignment="1">
      <alignment horizontal="center" vertical="center"/>
    </xf>
    <xf numFmtId="0" fontId="1" fillId="0" borderId="0" xfId="4"/>
    <xf numFmtId="0" fontId="13" fillId="2" borderId="5" xfId="5" applyFont="1" applyFill="1" applyBorder="1" applyAlignment="1">
      <alignment horizontal="center"/>
    </xf>
    <xf numFmtId="0" fontId="13" fillId="2" borderId="6" xfId="5" applyFont="1" applyFill="1" applyBorder="1" applyAlignment="1">
      <alignment horizontal="center"/>
    </xf>
    <xf numFmtId="0" fontId="13" fillId="2" borderId="7" xfId="5" applyFont="1" applyFill="1" applyBorder="1" applyAlignment="1">
      <alignment horizontal="center"/>
    </xf>
    <xf numFmtId="0" fontId="14" fillId="2" borderId="8" xfId="5" applyFont="1" applyFill="1" applyBorder="1" applyAlignment="1">
      <alignment horizontal="center"/>
    </xf>
    <xf numFmtId="0" fontId="14" fillId="2" borderId="0" xfId="5" applyFont="1" applyFill="1" applyAlignment="1">
      <alignment horizontal="center"/>
    </xf>
    <xf numFmtId="0" fontId="14" fillId="2" borderId="9" xfId="5" applyFont="1" applyFill="1" applyBorder="1" applyAlignment="1">
      <alignment horizontal="center"/>
    </xf>
    <xf numFmtId="0" fontId="15" fillId="2" borderId="8" xfId="4" applyFont="1" applyFill="1" applyBorder="1" applyAlignment="1">
      <alignment horizontal="center"/>
    </xf>
    <xf numFmtId="0" fontId="15" fillId="2" borderId="0" xfId="4" applyFont="1" applyFill="1" applyAlignment="1">
      <alignment horizontal="center"/>
    </xf>
    <xf numFmtId="0" fontId="15" fillId="2" borderId="9" xfId="4" applyFont="1" applyFill="1" applyBorder="1" applyAlignment="1">
      <alignment horizontal="center"/>
    </xf>
    <xf numFmtId="0" fontId="15" fillId="0" borderId="0" xfId="4" applyFont="1"/>
    <xf numFmtId="0" fontId="15" fillId="2" borderId="8" xfId="4" applyFont="1" applyFill="1" applyBorder="1" applyAlignment="1">
      <alignment horizontal="center"/>
    </xf>
    <xf numFmtId="0" fontId="15" fillId="2" borderId="0" xfId="4" applyFont="1" applyFill="1" applyAlignment="1">
      <alignment horizontal="center"/>
    </xf>
    <xf numFmtId="0" fontId="15" fillId="2" borderId="9" xfId="4" applyFont="1" applyFill="1" applyBorder="1" applyAlignment="1">
      <alignment horizontal="center"/>
    </xf>
    <xf numFmtId="0" fontId="16" fillId="2" borderId="8" xfId="4" applyFont="1" applyFill="1" applyBorder="1" applyAlignment="1">
      <alignment horizontal="center" vertical="center" readingOrder="1"/>
    </xf>
    <xf numFmtId="0" fontId="16" fillId="2" borderId="0" xfId="4" applyFont="1" applyFill="1" applyAlignment="1">
      <alignment horizontal="center" vertical="center" readingOrder="1"/>
    </xf>
    <xf numFmtId="0" fontId="16" fillId="2" borderId="9" xfId="4" applyFont="1" applyFill="1" applyBorder="1" applyAlignment="1">
      <alignment horizontal="center" vertical="center" readingOrder="1"/>
    </xf>
    <xf numFmtId="0" fontId="17" fillId="2" borderId="10" xfId="4" applyFont="1" applyFill="1" applyBorder="1" applyAlignment="1">
      <alignment horizontal="centerContinuous" vertical="center" readingOrder="1"/>
    </xf>
    <xf numFmtId="0" fontId="1" fillId="2" borderId="11" xfId="4" applyFill="1" applyBorder="1" applyAlignment="1">
      <alignment horizontal="centerContinuous"/>
    </xf>
    <xf numFmtId="0" fontId="1" fillId="2" borderId="12" xfId="4" applyFill="1" applyBorder="1" applyAlignment="1">
      <alignment horizontal="centerContinuous"/>
    </xf>
  </cellXfs>
  <cellStyles count="6">
    <cellStyle name="Comma 2" xfId="3" xr:uid="{717D7486-CF57-4A8E-BF50-11CEF7142A64}"/>
    <cellStyle name="Normal" xfId="0" builtinId="0"/>
    <cellStyle name="Normal 2" xfId="1" xr:uid="{00000000-0005-0000-0000-000001000000}"/>
    <cellStyle name="Normal 2 2" xfId="5" xr:uid="{A590E99E-FF8E-4BCF-B7CA-2071EB3B6F86}"/>
    <cellStyle name="Normal 3" xfId="2" xr:uid="{840A0B81-E2FD-4201-ACA3-2F8583050621}"/>
    <cellStyle name="Normal 4" xfId="4" xr:uid="{85729254-96DC-4522-9779-213ECA95C366}"/>
  </cellStyles>
  <dxfs count="0"/>
  <tableStyles count="0" defaultTableStyle="TableStyleMedium2" defaultPivotStyle="PivotStyleLight16"/>
  <colors>
    <mruColors>
      <color rgb="FFFFCCFF"/>
      <color rgb="FFCC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57150</xdr:rowOff>
    </xdr:from>
    <xdr:to>
      <xdr:col>2</xdr:col>
      <xdr:colOff>285874</xdr:colOff>
      <xdr:row>3</xdr:row>
      <xdr:rowOff>34445</xdr:rowOff>
    </xdr:to>
    <xdr:pic>
      <xdr:nvPicPr>
        <xdr:cNvPr id="2" name="Picture 1" title="USGS logo">
          <a:extLst>
            <a:ext uri="{FF2B5EF4-FFF2-40B4-BE49-F238E27FC236}">
              <a16:creationId xmlns:a16="http://schemas.microsoft.com/office/drawing/2014/main" id="{8250A82B-32A3-4BFD-B898-21279FB14C41}"/>
            </a:ext>
          </a:extLst>
        </xdr:cNvPr>
        <xdr:cNvPicPr>
          <a:picLocks noChangeAspect="1"/>
        </xdr:cNvPicPr>
      </xdr:nvPicPr>
      <xdr:blipFill>
        <a:blip xmlns:r="http://schemas.openxmlformats.org/officeDocument/2006/relationships" r:embed="rId1"/>
        <a:stretch>
          <a:fillRect/>
        </a:stretch>
      </xdr:blipFill>
      <xdr:spPr>
        <a:xfrm>
          <a:off x="66675" y="57150"/>
          <a:ext cx="1428874" cy="5487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90103-DC06-4CFC-9B05-C96BAA427669}">
  <sheetPr>
    <tabColor theme="0"/>
  </sheetPr>
  <dimension ref="A4:L14"/>
  <sheetViews>
    <sheetView showGridLines="0" tabSelected="1" workbookViewId="0">
      <selection activeCell="A13" sqref="A13:L13"/>
    </sheetView>
  </sheetViews>
  <sheetFormatPr defaultColWidth="10.6640625" defaultRowHeight="15" x14ac:dyDescent="0.25"/>
  <cols>
    <col min="1" max="1" width="10.5" style="117" customWidth="1"/>
    <col min="2" max="16384" width="10.6640625" style="117"/>
  </cols>
  <sheetData>
    <row r="4" spans="1:12" ht="15.75" thickBot="1" x14ac:dyDescent="0.3"/>
    <row r="5" spans="1:12" ht="42.75" customHeight="1" x14ac:dyDescent="0.4">
      <c r="A5" s="118" t="s">
        <v>107</v>
      </c>
      <c r="B5" s="119"/>
      <c r="C5" s="119"/>
      <c r="D5" s="119"/>
      <c r="E5" s="119"/>
      <c r="F5" s="119"/>
      <c r="G5" s="119"/>
      <c r="H5" s="119"/>
      <c r="I5" s="119"/>
      <c r="J5" s="119"/>
      <c r="K5" s="119"/>
      <c r="L5" s="120"/>
    </row>
    <row r="6" spans="1:12" ht="48" customHeight="1" x14ac:dyDescent="0.6">
      <c r="A6" s="121" t="s">
        <v>108</v>
      </c>
      <c r="B6" s="122"/>
      <c r="C6" s="122"/>
      <c r="D6" s="122"/>
      <c r="E6" s="122"/>
      <c r="F6" s="122"/>
      <c r="G6" s="122"/>
      <c r="H6" s="122"/>
      <c r="I6" s="122"/>
      <c r="J6" s="122"/>
      <c r="K6" s="122"/>
      <c r="L6" s="123"/>
    </row>
    <row r="7" spans="1:12" s="127" customFormat="1" ht="23.25" x14ac:dyDescent="0.35">
      <c r="A7" s="124" t="s">
        <v>109</v>
      </c>
      <c r="B7" s="125"/>
      <c r="C7" s="125"/>
      <c r="D7" s="125"/>
      <c r="E7" s="125"/>
      <c r="F7" s="125"/>
      <c r="G7" s="125"/>
      <c r="H7" s="125"/>
      <c r="I7" s="125"/>
      <c r="J7" s="125"/>
      <c r="K7" s="125"/>
      <c r="L7" s="126"/>
    </row>
    <row r="8" spans="1:12" s="127" customFormat="1" ht="23.25" x14ac:dyDescent="0.35">
      <c r="A8" s="124" t="s">
        <v>110</v>
      </c>
      <c r="B8" s="125"/>
      <c r="C8" s="125"/>
      <c r="D8" s="125"/>
      <c r="E8" s="125"/>
      <c r="F8" s="125"/>
      <c r="G8" s="125"/>
      <c r="H8" s="125"/>
      <c r="I8" s="125"/>
      <c r="J8" s="125"/>
      <c r="K8" s="125"/>
      <c r="L8" s="126"/>
    </row>
    <row r="9" spans="1:12" s="127" customFormat="1" ht="23.25" x14ac:dyDescent="0.35">
      <c r="A9" s="124" t="s">
        <v>111</v>
      </c>
      <c r="B9" s="125"/>
      <c r="C9" s="125"/>
      <c r="D9" s="125"/>
      <c r="E9" s="125"/>
      <c r="F9" s="125"/>
      <c r="G9" s="125"/>
      <c r="H9" s="125"/>
      <c r="I9" s="125"/>
      <c r="J9" s="125"/>
      <c r="K9" s="125"/>
      <c r="L9" s="126"/>
    </row>
    <row r="10" spans="1:12" s="127" customFormat="1" ht="23.25" x14ac:dyDescent="0.35">
      <c r="A10" s="124" t="s">
        <v>112</v>
      </c>
      <c r="B10" s="125"/>
      <c r="C10" s="125"/>
      <c r="D10" s="125"/>
      <c r="E10" s="125"/>
      <c r="F10" s="125"/>
      <c r="G10" s="125"/>
      <c r="H10" s="125"/>
      <c r="I10" s="125"/>
      <c r="J10" s="125"/>
      <c r="K10" s="125"/>
      <c r="L10" s="126"/>
    </row>
    <row r="11" spans="1:12" s="127" customFormat="1" ht="23.25" x14ac:dyDescent="0.35">
      <c r="A11" s="124" t="s">
        <v>113</v>
      </c>
      <c r="B11" s="125"/>
      <c r="C11" s="125"/>
      <c r="D11" s="125"/>
      <c r="E11" s="125"/>
      <c r="F11" s="125"/>
      <c r="G11" s="125"/>
      <c r="H11" s="125"/>
      <c r="I11" s="125"/>
      <c r="J11" s="125"/>
      <c r="K11" s="125"/>
      <c r="L11" s="126"/>
    </row>
    <row r="12" spans="1:12" s="127" customFormat="1" ht="23.25" x14ac:dyDescent="0.35">
      <c r="A12" s="128"/>
      <c r="B12" s="129"/>
      <c r="C12" s="129"/>
      <c r="D12" s="129"/>
      <c r="E12" s="129"/>
      <c r="F12" s="129"/>
      <c r="G12" s="129"/>
      <c r="H12" s="129"/>
      <c r="I12" s="129"/>
      <c r="J12" s="129"/>
      <c r="K12" s="129"/>
      <c r="L12" s="130"/>
    </row>
    <row r="13" spans="1:12" ht="22.15" customHeight="1" x14ac:dyDescent="0.25">
      <c r="A13" s="131" t="s">
        <v>114</v>
      </c>
      <c r="B13" s="132"/>
      <c r="C13" s="132"/>
      <c r="D13" s="132"/>
      <c r="E13" s="132"/>
      <c r="F13" s="132"/>
      <c r="G13" s="132"/>
      <c r="H13" s="132"/>
      <c r="I13" s="132"/>
      <c r="J13" s="132"/>
      <c r="K13" s="132"/>
      <c r="L13" s="133"/>
    </row>
    <row r="14" spans="1:12" ht="24" thickBot="1" x14ac:dyDescent="0.3">
      <c r="A14" s="134"/>
      <c r="B14" s="135"/>
      <c r="C14" s="135"/>
      <c r="D14" s="135"/>
      <c r="E14" s="135"/>
      <c r="F14" s="135"/>
      <c r="G14" s="135"/>
      <c r="H14" s="135"/>
      <c r="I14" s="135"/>
      <c r="J14" s="135"/>
      <c r="K14" s="135"/>
      <c r="L14" s="136"/>
    </row>
  </sheetData>
  <mergeCells count="8">
    <mergeCell ref="A11:L11"/>
    <mergeCell ref="A13:L13"/>
    <mergeCell ref="A5:L5"/>
    <mergeCell ref="A6:L6"/>
    <mergeCell ref="A7:L7"/>
    <mergeCell ref="A8:L8"/>
    <mergeCell ref="A9:L9"/>
    <mergeCell ref="A10:L1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zoomScaleNormal="100" workbookViewId="0">
      <selection sqref="A1:K1"/>
    </sheetView>
  </sheetViews>
  <sheetFormatPr defaultColWidth="9.33203125" defaultRowHeight="11.25" customHeight="1" x14ac:dyDescent="0.2"/>
  <cols>
    <col min="1" max="1" width="25" style="1" customWidth="1"/>
    <col min="2" max="2" width="1.83203125" style="1" customWidth="1"/>
    <col min="3" max="3" width="9.33203125" style="1"/>
    <col min="4" max="4" width="1.83203125" style="1" customWidth="1"/>
    <col min="5" max="5" width="9.33203125" style="1"/>
    <col min="6" max="6" width="1.83203125" style="1" customWidth="1"/>
    <col min="7" max="7" width="9.33203125" style="1"/>
    <col min="8" max="8" width="1.83203125" style="1" customWidth="1"/>
    <col min="9" max="9" width="9.33203125" style="1"/>
    <col min="10" max="10" width="1.83203125" style="1" customWidth="1"/>
    <col min="11" max="16384" width="9.33203125" style="1"/>
  </cols>
  <sheetData>
    <row r="1" spans="1:11" ht="11.25" customHeight="1" x14ac:dyDescent="0.2">
      <c r="A1" s="101" t="s">
        <v>0</v>
      </c>
      <c r="B1" s="101"/>
      <c r="C1" s="101"/>
      <c r="D1" s="101"/>
      <c r="E1" s="101"/>
      <c r="F1" s="101"/>
      <c r="G1" s="101"/>
      <c r="H1" s="101"/>
      <c r="I1" s="101"/>
      <c r="J1" s="101"/>
      <c r="K1" s="101"/>
    </row>
    <row r="2" spans="1:11" ht="11.25" customHeight="1" x14ac:dyDescent="0.2">
      <c r="A2" s="101" t="s">
        <v>1</v>
      </c>
      <c r="B2" s="101"/>
      <c r="C2" s="101"/>
      <c r="D2" s="101"/>
      <c r="E2" s="101"/>
      <c r="F2" s="101"/>
      <c r="G2" s="101"/>
      <c r="H2" s="101"/>
      <c r="I2" s="101"/>
      <c r="J2" s="101"/>
      <c r="K2" s="101"/>
    </row>
    <row r="3" spans="1:11" ht="11.25" customHeight="1" x14ac:dyDescent="0.2">
      <c r="A3" s="101"/>
      <c r="B3" s="101"/>
      <c r="C3" s="101"/>
      <c r="D3" s="101"/>
      <c r="E3" s="101"/>
      <c r="F3" s="101"/>
      <c r="G3" s="101"/>
      <c r="H3" s="101"/>
      <c r="I3" s="101"/>
      <c r="J3" s="101"/>
      <c r="K3" s="101"/>
    </row>
    <row r="4" spans="1:11" ht="11.25" customHeight="1" x14ac:dyDescent="0.2">
      <c r="A4" s="101" t="s">
        <v>2</v>
      </c>
      <c r="B4" s="101"/>
      <c r="C4" s="101"/>
      <c r="D4" s="101"/>
      <c r="E4" s="101"/>
      <c r="F4" s="101"/>
      <c r="G4" s="101"/>
      <c r="H4" s="101"/>
      <c r="I4" s="101"/>
      <c r="J4" s="101"/>
      <c r="K4" s="101"/>
    </row>
    <row r="5" spans="1:11" ht="11.25" customHeight="1" x14ac:dyDescent="0.2">
      <c r="A5" s="103"/>
      <c r="B5" s="103"/>
      <c r="C5" s="103"/>
      <c r="D5" s="103"/>
      <c r="E5" s="103"/>
      <c r="F5" s="103"/>
      <c r="G5" s="103"/>
      <c r="H5" s="103"/>
      <c r="I5" s="103"/>
      <c r="J5" s="103"/>
      <c r="K5" s="103"/>
    </row>
    <row r="6" spans="1:11" ht="11.25" customHeight="1" x14ac:dyDescent="0.2">
      <c r="A6" s="32"/>
      <c r="B6" s="32"/>
      <c r="C6" s="4" t="s">
        <v>3</v>
      </c>
      <c r="D6" s="3"/>
      <c r="E6" s="4" t="s">
        <v>4</v>
      </c>
      <c r="F6" s="3"/>
      <c r="G6" s="4" t="s">
        <v>5</v>
      </c>
      <c r="H6" s="3"/>
      <c r="I6" s="4" t="s">
        <v>6</v>
      </c>
      <c r="J6" s="3"/>
      <c r="K6" s="4" t="s">
        <v>7</v>
      </c>
    </row>
    <row r="7" spans="1:11" ht="11.25" customHeight="1" x14ac:dyDescent="0.2">
      <c r="A7" s="35" t="s">
        <v>8</v>
      </c>
      <c r="D7" s="2"/>
      <c r="F7" s="2"/>
      <c r="H7" s="2"/>
      <c r="J7" s="2"/>
    </row>
    <row r="8" spans="1:11" ht="11.25" customHeight="1" x14ac:dyDescent="0.2">
      <c r="A8" s="5" t="s">
        <v>9</v>
      </c>
      <c r="B8" s="6"/>
      <c r="C8" s="41" t="s">
        <v>10</v>
      </c>
      <c r="D8" s="9"/>
      <c r="E8" s="41" t="s">
        <v>10</v>
      </c>
      <c r="F8" s="9"/>
      <c r="G8" s="41" t="s">
        <v>10</v>
      </c>
      <c r="H8" s="9"/>
      <c r="I8" s="41" t="s">
        <v>10</v>
      </c>
      <c r="J8" s="9"/>
      <c r="K8" s="41" t="s">
        <v>10</v>
      </c>
    </row>
    <row r="9" spans="1:11" ht="11.25" customHeight="1" x14ac:dyDescent="0.2">
      <c r="A9" s="10" t="s">
        <v>11</v>
      </c>
      <c r="B9" s="6"/>
      <c r="C9" s="43">
        <v>1960</v>
      </c>
      <c r="D9" s="9"/>
      <c r="E9" s="43">
        <v>1660</v>
      </c>
      <c r="F9" s="9"/>
      <c r="G9" s="43">
        <v>1660</v>
      </c>
      <c r="H9" s="34"/>
      <c r="I9" s="43">
        <v>1200</v>
      </c>
      <c r="J9" s="34" t="s">
        <v>12</v>
      </c>
      <c r="K9" s="43">
        <v>1870</v>
      </c>
    </row>
    <row r="10" spans="1:11" ht="11.25" customHeight="1" x14ac:dyDescent="0.2">
      <c r="A10" s="10" t="s">
        <v>13</v>
      </c>
      <c r="B10" s="6"/>
      <c r="C10" s="43">
        <v>3330</v>
      </c>
      <c r="D10" s="9"/>
      <c r="E10" s="43">
        <v>3420</v>
      </c>
      <c r="F10" s="9"/>
      <c r="G10" s="43">
        <v>2620</v>
      </c>
      <c r="H10" s="34"/>
      <c r="I10" s="43">
        <v>2460</v>
      </c>
      <c r="J10" s="34"/>
      <c r="K10" s="43">
        <v>2640</v>
      </c>
    </row>
    <row r="11" spans="1:11" ht="11.25" customHeight="1" x14ac:dyDescent="0.2">
      <c r="A11" s="10" t="s">
        <v>14</v>
      </c>
      <c r="B11" s="6"/>
      <c r="C11" s="43">
        <v>3000</v>
      </c>
      <c r="D11" s="44"/>
      <c r="E11" s="43">
        <v>3000</v>
      </c>
      <c r="F11" s="44"/>
      <c r="G11" s="43">
        <v>2000</v>
      </c>
      <c r="H11" s="44"/>
      <c r="I11" s="43">
        <v>2000</v>
      </c>
      <c r="J11" s="44"/>
      <c r="K11" s="43">
        <v>2000</v>
      </c>
    </row>
    <row r="12" spans="1:11" ht="11.25" customHeight="1" x14ac:dyDescent="0.2">
      <c r="A12" s="33" t="s">
        <v>15</v>
      </c>
      <c r="B12" s="6"/>
      <c r="C12" s="45">
        <v>76400</v>
      </c>
      <c r="E12" s="45">
        <v>91800</v>
      </c>
      <c r="G12" s="45">
        <v>83800</v>
      </c>
      <c r="H12" s="34" t="s">
        <v>12</v>
      </c>
      <c r="I12" s="45">
        <v>82700</v>
      </c>
      <c r="J12" s="34" t="s">
        <v>12</v>
      </c>
      <c r="K12" s="45">
        <v>107000</v>
      </c>
    </row>
    <row r="13" spans="1:11" ht="11.25" customHeight="1" x14ac:dyDescent="0.2">
      <c r="A13" s="98" t="s">
        <v>16</v>
      </c>
      <c r="B13" s="98"/>
      <c r="C13" s="98"/>
      <c r="D13" s="98"/>
      <c r="E13" s="98"/>
      <c r="F13" s="98"/>
      <c r="G13" s="98"/>
      <c r="H13" s="98"/>
      <c r="I13" s="98"/>
      <c r="J13" s="98"/>
      <c r="K13" s="98"/>
    </row>
    <row r="14" spans="1:11" ht="22.5" customHeight="1" x14ac:dyDescent="0.2">
      <c r="A14" s="99" t="s">
        <v>17</v>
      </c>
      <c r="B14" s="99"/>
      <c r="C14" s="99"/>
      <c r="D14" s="99"/>
      <c r="E14" s="99"/>
      <c r="F14" s="99"/>
      <c r="G14" s="99"/>
      <c r="H14" s="99"/>
      <c r="I14" s="99"/>
      <c r="J14" s="99"/>
      <c r="K14" s="99"/>
    </row>
    <row r="15" spans="1:11" ht="11.25" customHeight="1" x14ac:dyDescent="0.2">
      <c r="A15" s="100" t="s">
        <v>18</v>
      </c>
      <c r="B15" s="100"/>
      <c r="C15" s="100"/>
      <c r="D15" s="100"/>
      <c r="E15" s="100"/>
      <c r="F15" s="100"/>
      <c r="G15" s="100"/>
      <c r="H15" s="100"/>
      <c r="I15" s="100"/>
      <c r="J15" s="100"/>
      <c r="K15" s="100"/>
    </row>
    <row r="16" spans="1:11" ht="11.25" customHeight="1" x14ac:dyDescent="0.2">
      <c r="A16" s="102" t="s">
        <v>19</v>
      </c>
      <c r="B16" s="100"/>
      <c r="C16" s="100"/>
      <c r="D16" s="100"/>
      <c r="E16" s="100"/>
      <c r="F16" s="100"/>
      <c r="G16" s="100"/>
      <c r="H16" s="100"/>
      <c r="I16" s="100"/>
      <c r="J16" s="100"/>
      <c r="K16" s="100"/>
    </row>
    <row r="17" spans="1:11" ht="11.25" customHeight="1" x14ac:dyDescent="0.2">
      <c r="A17" s="100" t="s">
        <v>20</v>
      </c>
      <c r="B17" s="100"/>
      <c r="C17" s="100"/>
      <c r="D17" s="100"/>
      <c r="E17" s="100"/>
      <c r="F17" s="100"/>
      <c r="G17" s="100"/>
      <c r="H17" s="100"/>
      <c r="I17" s="100"/>
      <c r="J17" s="100"/>
      <c r="K17" s="100"/>
    </row>
    <row r="18" spans="1:11" ht="11.25" customHeight="1" x14ac:dyDescent="0.2">
      <c r="A18" s="12"/>
      <c r="B18" s="12"/>
      <c r="C18" s="12"/>
      <c r="D18" s="12"/>
      <c r="E18" s="12"/>
      <c r="F18" s="12"/>
      <c r="G18" s="12"/>
      <c r="H18" s="12"/>
      <c r="I18" s="12"/>
      <c r="J18" s="12"/>
      <c r="K18" s="12"/>
    </row>
  </sheetData>
  <mergeCells count="10">
    <mergeCell ref="A13:K13"/>
    <mergeCell ref="A14:K14"/>
    <mergeCell ref="A15:K15"/>
    <mergeCell ref="A17:K17"/>
    <mergeCell ref="A1:K1"/>
    <mergeCell ref="A2:K2"/>
    <mergeCell ref="A4:K4"/>
    <mergeCell ref="A16:K16"/>
    <mergeCell ref="A3:K3"/>
    <mergeCell ref="A5:K5"/>
  </mergeCells>
  <pageMargins left="0.5" right="0.5" top="0.5" bottom="0.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7"/>
  <sheetViews>
    <sheetView topLeftCell="A39" zoomScaleNormal="100" workbookViewId="0">
      <selection activeCell="P22" sqref="P22"/>
    </sheetView>
  </sheetViews>
  <sheetFormatPr defaultColWidth="9.33203125" defaultRowHeight="11.25" customHeight="1" x14ac:dyDescent="0.2"/>
  <cols>
    <col min="1" max="1" width="32.5" style="12" bestFit="1" customWidth="1"/>
    <col min="2" max="2" width="1.83203125" style="12" customWidth="1"/>
    <col min="3" max="3" width="12.83203125" style="12" bestFit="1" customWidth="1"/>
    <col min="4" max="4" width="1.83203125" style="13" customWidth="1"/>
    <col min="5" max="5" width="12" style="12" bestFit="1" customWidth="1"/>
    <col min="6" max="6" width="1.83203125" style="13" customWidth="1"/>
    <col min="7" max="7" width="12.83203125" style="12" bestFit="1" customWidth="1"/>
    <col min="8" max="8" width="1.83203125" style="13" customWidth="1"/>
    <col min="9" max="9" width="12" style="12" bestFit="1" customWidth="1"/>
    <col min="10" max="11" width="9.33203125" style="12"/>
    <col min="12" max="12" width="9.83203125" style="12" bestFit="1" customWidth="1"/>
    <col min="13" max="16384" width="9.33203125" style="12"/>
  </cols>
  <sheetData>
    <row r="1" spans="1:12" ht="11.25" customHeight="1" x14ac:dyDescent="0.2">
      <c r="A1" s="104" t="s">
        <v>21</v>
      </c>
      <c r="B1" s="104"/>
      <c r="C1" s="104"/>
      <c r="D1" s="104"/>
      <c r="E1" s="104"/>
      <c r="F1" s="104"/>
      <c r="G1" s="104"/>
      <c r="H1" s="104"/>
      <c r="I1" s="104"/>
    </row>
    <row r="2" spans="1:12" ht="11.25" customHeight="1" x14ac:dyDescent="0.2">
      <c r="A2" s="104" t="s">
        <v>22</v>
      </c>
      <c r="B2" s="104"/>
      <c r="C2" s="104"/>
      <c r="D2" s="104"/>
      <c r="E2" s="104"/>
      <c r="F2" s="104"/>
      <c r="G2" s="104"/>
      <c r="H2" s="104"/>
      <c r="I2" s="104"/>
    </row>
    <row r="3" spans="1:12" ht="11.25" customHeight="1" x14ac:dyDescent="0.2">
      <c r="A3" s="110"/>
      <c r="B3" s="110"/>
      <c r="C3" s="110"/>
      <c r="D3" s="110"/>
      <c r="E3" s="110"/>
      <c r="F3" s="110"/>
      <c r="G3" s="110"/>
      <c r="H3" s="110"/>
      <c r="I3" s="110"/>
    </row>
    <row r="4" spans="1:12" ht="11.25" customHeight="1" x14ac:dyDescent="0.2">
      <c r="C4" s="105" t="s">
        <v>6</v>
      </c>
      <c r="D4" s="105"/>
      <c r="E4" s="105"/>
      <c r="G4" s="105" t="s">
        <v>7</v>
      </c>
      <c r="H4" s="105"/>
      <c r="I4" s="105"/>
    </row>
    <row r="5" spans="1:12" ht="11.25" customHeight="1" x14ac:dyDescent="0.2">
      <c r="C5" s="95" t="s">
        <v>23</v>
      </c>
      <c r="E5" s="95" t="s">
        <v>24</v>
      </c>
      <c r="G5" s="95" t="s">
        <v>23</v>
      </c>
      <c r="I5" s="95" t="s">
        <v>24</v>
      </c>
    </row>
    <row r="6" spans="1:12" ht="11.25" customHeight="1" x14ac:dyDescent="0.2">
      <c r="A6" s="16" t="s">
        <v>25</v>
      </c>
      <c r="B6" s="6"/>
      <c r="C6" s="17" t="s">
        <v>26</v>
      </c>
      <c r="D6" s="8"/>
      <c r="E6" s="17" t="s">
        <v>27</v>
      </c>
      <c r="F6" s="8"/>
      <c r="G6" s="17" t="s">
        <v>26</v>
      </c>
      <c r="H6" s="8"/>
      <c r="I6" s="17" t="s">
        <v>27</v>
      </c>
    </row>
    <row r="7" spans="1:12" ht="11.25" customHeight="1" x14ac:dyDescent="0.2">
      <c r="A7" s="40" t="s">
        <v>28</v>
      </c>
      <c r="C7" s="18"/>
      <c r="E7" s="18"/>
      <c r="G7" s="18"/>
      <c r="I7" s="18"/>
      <c r="J7" s="47"/>
      <c r="K7" s="48"/>
      <c r="L7" s="47"/>
    </row>
    <row r="8" spans="1:12" ht="11.25" customHeight="1" x14ac:dyDescent="0.2">
      <c r="A8" s="19" t="s">
        <v>29</v>
      </c>
      <c r="C8" s="21">
        <v>9</v>
      </c>
      <c r="E8" s="20">
        <v>31</v>
      </c>
      <c r="G8" s="21">
        <v>4</v>
      </c>
      <c r="I8" s="20">
        <v>14</v>
      </c>
    </row>
    <row r="9" spans="1:12" ht="11.25" customHeight="1" x14ac:dyDescent="0.2">
      <c r="A9" s="19" t="s">
        <v>30</v>
      </c>
      <c r="C9" s="21">
        <v>67</v>
      </c>
      <c r="E9" s="21">
        <v>293</v>
      </c>
      <c r="G9" s="21">
        <v>55</v>
      </c>
      <c r="I9" s="21">
        <v>261</v>
      </c>
    </row>
    <row r="10" spans="1:12" ht="11.25" customHeight="1" x14ac:dyDescent="0.2">
      <c r="A10" s="19" t="s">
        <v>31</v>
      </c>
      <c r="C10" s="21">
        <v>5</v>
      </c>
      <c r="E10" s="21">
        <v>19</v>
      </c>
      <c r="G10" s="21">
        <v>9</v>
      </c>
      <c r="I10" s="21">
        <v>32</v>
      </c>
    </row>
    <row r="11" spans="1:12" ht="11.25" customHeight="1" x14ac:dyDescent="0.2">
      <c r="A11" s="19" t="s">
        <v>32</v>
      </c>
      <c r="C11" s="30" t="s">
        <v>33</v>
      </c>
      <c r="D11" s="31"/>
      <c r="E11" s="30" t="s">
        <v>33</v>
      </c>
      <c r="G11" s="21">
        <v>5</v>
      </c>
      <c r="I11" s="21">
        <v>16</v>
      </c>
    </row>
    <row r="12" spans="1:12" ht="11.25" customHeight="1" x14ac:dyDescent="0.2">
      <c r="A12" s="19" t="s">
        <v>34</v>
      </c>
      <c r="C12" s="21">
        <v>48</v>
      </c>
      <c r="E12" s="21">
        <v>172</v>
      </c>
      <c r="G12" s="21">
        <v>41</v>
      </c>
      <c r="I12" s="21">
        <v>149</v>
      </c>
    </row>
    <row r="13" spans="1:12" ht="11.25" customHeight="1" x14ac:dyDescent="0.2">
      <c r="A13" s="19" t="s">
        <v>35</v>
      </c>
      <c r="C13" s="21">
        <v>5</v>
      </c>
      <c r="E13" s="21">
        <v>104</v>
      </c>
      <c r="G13" s="30" t="s">
        <v>33</v>
      </c>
      <c r="H13" s="31"/>
      <c r="I13" s="30" t="s">
        <v>33</v>
      </c>
    </row>
    <row r="14" spans="1:12" ht="11.25" customHeight="1" x14ac:dyDescent="0.2">
      <c r="A14" s="19" t="s">
        <v>36</v>
      </c>
      <c r="C14" s="30" t="s">
        <v>33</v>
      </c>
      <c r="D14" s="31"/>
      <c r="E14" s="30" t="s">
        <v>33</v>
      </c>
      <c r="G14" s="21">
        <v>18</v>
      </c>
      <c r="I14" s="21">
        <v>263</v>
      </c>
    </row>
    <row r="15" spans="1:12" ht="11.25" customHeight="1" x14ac:dyDescent="0.2">
      <c r="A15" s="19" t="s">
        <v>37</v>
      </c>
      <c r="C15" s="21">
        <v>563</v>
      </c>
      <c r="E15" s="21">
        <v>6090</v>
      </c>
      <c r="G15" s="21">
        <v>700</v>
      </c>
      <c r="I15" s="21">
        <v>4940</v>
      </c>
    </row>
    <row r="16" spans="1:12" ht="11.25" customHeight="1" x14ac:dyDescent="0.2">
      <c r="A16" s="19" t="s">
        <v>38</v>
      </c>
      <c r="C16" s="21">
        <v>274</v>
      </c>
      <c r="E16" s="21">
        <v>1550</v>
      </c>
      <c r="G16" s="21">
        <v>385</v>
      </c>
      <c r="I16" s="21">
        <v>2060</v>
      </c>
    </row>
    <row r="17" spans="1:9" ht="11.25" customHeight="1" x14ac:dyDescent="0.2">
      <c r="A17" s="19" t="s">
        <v>39</v>
      </c>
      <c r="C17" s="30" t="s">
        <v>33</v>
      </c>
      <c r="D17" s="31"/>
      <c r="E17" s="30" t="s">
        <v>33</v>
      </c>
      <c r="G17" s="21">
        <v>304</v>
      </c>
      <c r="I17" s="21">
        <v>1820</v>
      </c>
    </row>
    <row r="18" spans="1:9" ht="11.25" customHeight="1" x14ac:dyDescent="0.2">
      <c r="A18" s="19" t="s">
        <v>40</v>
      </c>
      <c r="C18" s="30" t="s">
        <v>33</v>
      </c>
      <c r="D18" s="31"/>
      <c r="E18" s="30" t="s">
        <v>33</v>
      </c>
      <c r="G18" s="21">
        <v>1050</v>
      </c>
      <c r="I18" s="21">
        <v>3980</v>
      </c>
    </row>
    <row r="19" spans="1:9" ht="11.25" customHeight="1" x14ac:dyDescent="0.2">
      <c r="A19" s="19" t="s">
        <v>41</v>
      </c>
      <c r="C19" s="21">
        <v>26</v>
      </c>
      <c r="E19" s="21">
        <v>95</v>
      </c>
      <c r="G19" s="21">
        <v>72</v>
      </c>
      <c r="I19" s="21">
        <v>260</v>
      </c>
    </row>
    <row r="20" spans="1:9" ht="11.25" customHeight="1" x14ac:dyDescent="0.2">
      <c r="A20" s="19" t="s">
        <v>42</v>
      </c>
      <c r="C20" s="7">
        <v>4</v>
      </c>
      <c r="D20" s="8"/>
      <c r="E20" s="7">
        <v>22</v>
      </c>
      <c r="F20" s="34"/>
      <c r="G20" s="7">
        <v>17</v>
      </c>
      <c r="H20" s="8"/>
      <c r="I20" s="7">
        <v>60</v>
      </c>
    </row>
    <row r="21" spans="1:9" ht="11.25" customHeight="1" x14ac:dyDescent="0.2">
      <c r="A21" s="22" t="s">
        <v>43</v>
      </c>
      <c r="C21" s="23">
        <v>1000</v>
      </c>
      <c r="D21" s="24"/>
      <c r="E21" s="23">
        <v>8380</v>
      </c>
      <c r="F21" s="24"/>
      <c r="G21" s="23">
        <v>2660</v>
      </c>
      <c r="H21" s="24"/>
      <c r="I21" s="23">
        <v>13900</v>
      </c>
    </row>
    <row r="22" spans="1:9" ht="11.25" customHeight="1" x14ac:dyDescent="0.2">
      <c r="A22" s="22" t="s">
        <v>44</v>
      </c>
      <c r="C22" s="25">
        <v>188</v>
      </c>
      <c r="D22" s="26"/>
      <c r="E22" s="36" t="s">
        <v>45</v>
      </c>
      <c r="F22" s="26"/>
      <c r="G22" s="25">
        <v>500</v>
      </c>
      <c r="H22" s="26"/>
      <c r="I22" s="36" t="s">
        <v>45</v>
      </c>
    </row>
    <row r="23" spans="1:9" ht="11.25" customHeight="1" x14ac:dyDescent="0.2">
      <c r="A23" s="40" t="s">
        <v>46</v>
      </c>
      <c r="C23" s="18"/>
      <c r="E23" s="18"/>
      <c r="G23" s="18"/>
      <c r="I23" s="18"/>
    </row>
    <row r="24" spans="1:9" ht="11.25" customHeight="1" x14ac:dyDescent="0.2">
      <c r="A24" s="19" t="s">
        <v>47</v>
      </c>
      <c r="C24" s="30" t="s">
        <v>33</v>
      </c>
      <c r="D24" s="31"/>
      <c r="E24" s="30" t="s">
        <v>33</v>
      </c>
      <c r="G24" s="18">
        <v>6</v>
      </c>
      <c r="I24" s="18">
        <v>39</v>
      </c>
    </row>
    <row r="25" spans="1:9" ht="11.25" customHeight="1" x14ac:dyDescent="0.2">
      <c r="A25" s="19" t="s">
        <v>29</v>
      </c>
      <c r="C25" s="18">
        <v>2</v>
      </c>
      <c r="E25" s="18">
        <v>59</v>
      </c>
      <c r="G25" s="18">
        <v>62</v>
      </c>
      <c r="I25" s="18">
        <v>536</v>
      </c>
    </row>
    <row r="26" spans="1:9" ht="11.25" customHeight="1" x14ac:dyDescent="0.2">
      <c r="A26" s="19" t="s">
        <v>32</v>
      </c>
      <c r="C26" s="30" t="s">
        <v>33</v>
      </c>
      <c r="D26" s="31"/>
      <c r="E26" s="30" t="s">
        <v>33</v>
      </c>
      <c r="G26" s="18">
        <v>19</v>
      </c>
      <c r="I26" s="18">
        <v>315</v>
      </c>
    </row>
    <row r="27" spans="1:9" ht="11.25" customHeight="1" x14ac:dyDescent="0.2">
      <c r="A27" s="19" t="s">
        <v>38</v>
      </c>
      <c r="C27" s="18">
        <v>81</v>
      </c>
      <c r="E27" s="18">
        <v>2070</v>
      </c>
      <c r="F27" s="31"/>
      <c r="G27" s="18">
        <v>6</v>
      </c>
      <c r="I27" s="18">
        <v>227</v>
      </c>
    </row>
    <row r="28" spans="1:9" ht="11.25" customHeight="1" x14ac:dyDescent="0.2">
      <c r="A28" s="19" t="s">
        <v>48</v>
      </c>
      <c r="C28" s="18">
        <v>5</v>
      </c>
      <c r="E28" s="18">
        <v>235</v>
      </c>
      <c r="F28" s="31"/>
      <c r="G28" s="30" t="s">
        <v>33</v>
      </c>
      <c r="H28" s="31"/>
      <c r="I28" s="30" t="s">
        <v>33</v>
      </c>
    </row>
    <row r="29" spans="1:9" ht="11.25" customHeight="1" x14ac:dyDescent="0.2">
      <c r="A29" s="19" t="s">
        <v>49</v>
      </c>
      <c r="C29" s="18">
        <v>124</v>
      </c>
      <c r="E29" s="18">
        <v>803</v>
      </c>
      <c r="G29" s="18">
        <v>55</v>
      </c>
      <c r="I29" s="18">
        <v>542</v>
      </c>
    </row>
    <row r="30" spans="1:9" ht="11.25" customHeight="1" x14ac:dyDescent="0.2">
      <c r="A30" s="19" t="s">
        <v>50</v>
      </c>
      <c r="C30" s="30" t="s">
        <v>33</v>
      </c>
      <c r="D30" s="31"/>
      <c r="E30" s="30" t="s">
        <v>33</v>
      </c>
      <c r="G30" s="18">
        <v>5</v>
      </c>
      <c r="I30" s="18">
        <v>43</v>
      </c>
    </row>
    <row r="31" spans="1:9" ht="11.25" customHeight="1" x14ac:dyDescent="0.2">
      <c r="A31" s="19" t="s">
        <v>42</v>
      </c>
      <c r="C31" s="11">
        <v>1</v>
      </c>
      <c r="D31" s="34" t="s">
        <v>12</v>
      </c>
      <c r="E31" s="11">
        <v>23</v>
      </c>
      <c r="F31" s="34" t="s">
        <v>12</v>
      </c>
      <c r="G31" s="50" t="s">
        <v>51</v>
      </c>
      <c r="H31" s="8"/>
      <c r="I31" s="11">
        <v>73</v>
      </c>
    </row>
    <row r="32" spans="1:9" ht="11.25" customHeight="1" x14ac:dyDescent="0.2">
      <c r="A32" s="22" t="s">
        <v>43</v>
      </c>
      <c r="C32" s="23">
        <v>213</v>
      </c>
      <c r="D32" s="24"/>
      <c r="E32" s="23">
        <v>3190</v>
      </c>
      <c r="F32" s="39"/>
      <c r="G32" s="23">
        <v>153</v>
      </c>
      <c r="H32" s="24"/>
      <c r="I32" s="23">
        <v>1770</v>
      </c>
    </row>
    <row r="33" spans="1:9" ht="11.25" customHeight="1" x14ac:dyDescent="0.2">
      <c r="A33" s="22" t="s">
        <v>44</v>
      </c>
      <c r="C33" s="25">
        <v>40</v>
      </c>
      <c r="D33" s="26"/>
      <c r="E33" s="36" t="s">
        <v>45</v>
      </c>
      <c r="F33" s="26"/>
      <c r="G33" s="25">
        <v>29</v>
      </c>
      <c r="H33" s="26"/>
      <c r="I33" s="36" t="s">
        <v>45</v>
      </c>
    </row>
    <row r="34" spans="1:9" ht="11.25" customHeight="1" x14ac:dyDescent="0.2">
      <c r="A34" s="40" t="s">
        <v>52</v>
      </c>
      <c r="C34" s="18"/>
      <c r="E34" s="18"/>
      <c r="G34" s="18"/>
      <c r="I34" s="18"/>
    </row>
    <row r="35" spans="1:9" ht="11.25" customHeight="1" x14ac:dyDescent="0.2">
      <c r="A35" s="5" t="s">
        <v>47</v>
      </c>
      <c r="C35" s="18">
        <v>149</v>
      </c>
      <c r="E35" s="18">
        <v>1980</v>
      </c>
      <c r="G35" s="18">
        <v>125</v>
      </c>
      <c r="I35" s="18">
        <v>1370</v>
      </c>
    </row>
    <row r="36" spans="1:9" ht="11.25" customHeight="1" x14ac:dyDescent="0.2">
      <c r="A36" s="10" t="s">
        <v>53</v>
      </c>
      <c r="C36" s="21">
        <v>30</v>
      </c>
      <c r="E36" s="21">
        <v>432</v>
      </c>
      <c r="G36" s="21">
        <v>192</v>
      </c>
      <c r="I36" s="21">
        <v>2080</v>
      </c>
    </row>
    <row r="37" spans="1:9" ht="11.25" customHeight="1" x14ac:dyDescent="0.2">
      <c r="A37" s="10" t="s">
        <v>29</v>
      </c>
      <c r="C37" s="21">
        <v>99</v>
      </c>
      <c r="E37" s="18">
        <v>828</v>
      </c>
      <c r="F37" s="31"/>
      <c r="G37" s="21">
        <v>778</v>
      </c>
      <c r="I37" s="18">
        <v>8300</v>
      </c>
    </row>
    <row r="38" spans="1:9" ht="11.25" customHeight="1" x14ac:dyDescent="0.2">
      <c r="A38" s="10" t="s">
        <v>30</v>
      </c>
      <c r="C38" s="18">
        <v>224</v>
      </c>
      <c r="E38" s="18">
        <v>1240</v>
      </c>
      <c r="G38" s="18">
        <v>305</v>
      </c>
      <c r="I38" s="18">
        <v>1920</v>
      </c>
    </row>
    <row r="39" spans="1:9" ht="11.25" customHeight="1" x14ac:dyDescent="0.2">
      <c r="A39" s="10" t="s">
        <v>31</v>
      </c>
      <c r="C39" s="18">
        <v>6</v>
      </c>
      <c r="E39" s="18">
        <v>101</v>
      </c>
      <c r="G39" s="18">
        <v>6</v>
      </c>
      <c r="I39" s="18">
        <v>102</v>
      </c>
    </row>
    <row r="40" spans="1:9" ht="11.25" customHeight="1" x14ac:dyDescent="0.2">
      <c r="A40" s="10" t="s">
        <v>34</v>
      </c>
      <c r="C40" s="47">
        <v>4</v>
      </c>
      <c r="D40" s="60"/>
      <c r="E40" s="47">
        <v>63</v>
      </c>
      <c r="F40" s="60"/>
      <c r="G40" s="47">
        <v>1</v>
      </c>
      <c r="H40" s="48"/>
      <c r="I40" s="47">
        <v>21</v>
      </c>
    </row>
    <row r="41" spans="1:9" ht="11.25" customHeight="1" x14ac:dyDescent="0.2">
      <c r="A41" s="10" t="s">
        <v>54</v>
      </c>
      <c r="C41" s="47">
        <v>2</v>
      </c>
      <c r="D41" s="48"/>
      <c r="E41" s="47">
        <v>25</v>
      </c>
      <c r="G41" s="47">
        <v>4</v>
      </c>
      <c r="H41" s="48"/>
      <c r="I41" s="47">
        <v>34</v>
      </c>
    </row>
    <row r="42" spans="1:9" ht="11.25" customHeight="1" x14ac:dyDescent="0.2">
      <c r="A42" s="10" t="s">
        <v>55</v>
      </c>
      <c r="C42" s="47">
        <v>44</v>
      </c>
      <c r="D42" s="48"/>
      <c r="E42" s="47">
        <v>495</v>
      </c>
      <c r="G42" s="47">
        <v>44</v>
      </c>
      <c r="H42" s="48"/>
      <c r="I42" s="47">
        <v>370</v>
      </c>
    </row>
    <row r="43" spans="1:9" ht="11.25" customHeight="1" x14ac:dyDescent="0.2">
      <c r="A43" s="10" t="s">
        <v>36</v>
      </c>
      <c r="C43" s="47">
        <v>8</v>
      </c>
      <c r="D43" s="48"/>
      <c r="E43" s="49">
        <v>451</v>
      </c>
      <c r="G43" s="50" t="s">
        <v>51</v>
      </c>
      <c r="H43" s="48"/>
      <c r="I43" s="49">
        <v>261</v>
      </c>
    </row>
    <row r="44" spans="1:9" ht="11.25" customHeight="1" x14ac:dyDescent="0.2">
      <c r="A44" s="10" t="s">
        <v>37</v>
      </c>
      <c r="C44" s="47">
        <v>200</v>
      </c>
      <c r="D44" s="48"/>
      <c r="E44" s="47">
        <v>3400</v>
      </c>
      <c r="G44" s="47">
        <v>767</v>
      </c>
      <c r="H44" s="48"/>
      <c r="I44" s="47">
        <v>9250</v>
      </c>
    </row>
    <row r="45" spans="1:9" ht="11.25" customHeight="1" x14ac:dyDescent="0.2">
      <c r="A45" s="10" t="s">
        <v>56</v>
      </c>
      <c r="C45" s="47">
        <v>6</v>
      </c>
      <c r="D45" s="48"/>
      <c r="E45" s="47">
        <v>101</v>
      </c>
      <c r="G45" s="30" t="s">
        <v>33</v>
      </c>
      <c r="H45" s="31"/>
      <c r="I45" s="30" t="s">
        <v>33</v>
      </c>
    </row>
    <row r="46" spans="1:9" ht="11.25" customHeight="1" x14ac:dyDescent="0.2">
      <c r="A46" s="10" t="s">
        <v>39</v>
      </c>
      <c r="C46" s="47">
        <v>4630</v>
      </c>
      <c r="D46" s="60" t="s">
        <v>12</v>
      </c>
      <c r="E46" s="47">
        <v>49700</v>
      </c>
      <c r="F46" s="31"/>
      <c r="G46" s="47">
        <v>4830</v>
      </c>
      <c r="H46" s="48"/>
      <c r="I46" s="47">
        <v>55300</v>
      </c>
    </row>
    <row r="47" spans="1:9" ht="11.25" customHeight="1" x14ac:dyDescent="0.2">
      <c r="A47" s="10" t="s">
        <v>57</v>
      </c>
      <c r="C47" s="47">
        <v>58</v>
      </c>
      <c r="D47" s="48"/>
      <c r="E47" s="47">
        <v>922</v>
      </c>
      <c r="G47" s="47">
        <v>628</v>
      </c>
      <c r="H47" s="48"/>
      <c r="I47" s="47">
        <v>7090</v>
      </c>
    </row>
    <row r="48" spans="1:9" ht="11.25" customHeight="1" x14ac:dyDescent="0.2">
      <c r="A48" s="10" t="s">
        <v>49</v>
      </c>
      <c r="C48" s="47">
        <v>6</v>
      </c>
      <c r="D48" s="48"/>
      <c r="E48" s="47">
        <v>105</v>
      </c>
      <c r="G48" s="47">
        <v>4</v>
      </c>
      <c r="H48" s="48"/>
      <c r="I48" s="47">
        <v>71</v>
      </c>
    </row>
    <row r="49" spans="1:12" ht="11.25" customHeight="1" x14ac:dyDescent="0.2">
      <c r="A49" s="10" t="s">
        <v>50</v>
      </c>
      <c r="C49" s="47">
        <v>183</v>
      </c>
      <c r="D49" s="48"/>
      <c r="E49" s="47">
        <v>1640</v>
      </c>
      <c r="G49" s="47">
        <v>1</v>
      </c>
      <c r="H49" s="48"/>
      <c r="I49" s="47">
        <v>124</v>
      </c>
    </row>
    <row r="50" spans="1:12" ht="11.25" customHeight="1" x14ac:dyDescent="0.2">
      <c r="A50" s="10" t="s">
        <v>58</v>
      </c>
      <c r="C50" s="47">
        <v>108</v>
      </c>
      <c r="D50" s="48"/>
      <c r="E50" s="47">
        <v>845</v>
      </c>
      <c r="G50" s="47">
        <v>144</v>
      </c>
      <c r="H50" s="48"/>
      <c r="I50" s="47">
        <v>981</v>
      </c>
    </row>
    <row r="51" spans="1:12" ht="11.25" customHeight="1" x14ac:dyDescent="0.2">
      <c r="A51" s="10" t="s">
        <v>59</v>
      </c>
      <c r="C51" s="47">
        <v>33</v>
      </c>
      <c r="D51" s="48"/>
      <c r="E51" s="47">
        <v>716</v>
      </c>
      <c r="G51" s="47">
        <v>81</v>
      </c>
      <c r="H51" s="48"/>
      <c r="I51" s="47">
        <v>951</v>
      </c>
    </row>
    <row r="52" spans="1:12" ht="11.25" customHeight="1" x14ac:dyDescent="0.2">
      <c r="A52" s="10" t="s">
        <v>41</v>
      </c>
      <c r="C52" s="47">
        <v>3</v>
      </c>
      <c r="D52" s="48"/>
      <c r="E52" s="47">
        <v>22</v>
      </c>
      <c r="G52" s="47">
        <v>59</v>
      </c>
      <c r="H52" s="48"/>
      <c r="I52" s="47">
        <v>732</v>
      </c>
    </row>
    <row r="53" spans="1:12" ht="11.25" customHeight="1" x14ac:dyDescent="0.2">
      <c r="A53" s="10" t="s">
        <v>60</v>
      </c>
      <c r="C53" s="47">
        <v>69</v>
      </c>
      <c r="D53" s="48"/>
      <c r="E53" s="47">
        <v>609</v>
      </c>
      <c r="G53" s="47">
        <v>80</v>
      </c>
      <c r="H53" s="48"/>
      <c r="I53" s="47">
        <v>863</v>
      </c>
    </row>
    <row r="54" spans="1:12" ht="11.25" customHeight="1" x14ac:dyDescent="0.2">
      <c r="A54" s="10" t="s">
        <v>61</v>
      </c>
      <c r="C54" s="47">
        <v>7</v>
      </c>
      <c r="D54" s="48"/>
      <c r="E54" s="47">
        <v>129</v>
      </c>
      <c r="G54" s="47">
        <v>4</v>
      </c>
      <c r="H54" s="48"/>
      <c r="I54" s="47">
        <v>151</v>
      </c>
    </row>
    <row r="55" spans="1:12" ht="11.25" customHeight="1" x14ac:dyDescent="0.2">
      <c r="A55" s="5" t="s">
        <v>62</v>
      </c>
      <c r="C55" s="49">
        <v>7</v>
      </c>
      <c r="D55" s="48"/>
      <c r="E55" s="49">
        <v>795</v>
      </c>
      <c r="G55" s="49">
        <v>52</v>
      </c>
      <c r="H55" s="48"/>
      <c r="I55" s="49">
        <v>3740</v>
      </c>
    </row>
    <row r="56" spans="1:12" ht="11.25" customHeight="1" x14ac:dyDescent="0.2">
      <c r="A56" s="10" t="s">
        <v>42</v>
      </c>
      <c r="C56" s="45">
        <v>8</v>
      </c>
      <c r="D56" s="44" t="s">
        <v>12</v>
      </c>
      <c r="E56" s="45">
        <v>534</v>
      </c>
      <c r="F56" s="44" t="s">
        <v>12</v>
      </c>
      <c r="G56" s="45">
        <v>14</v>
      </c>
      <c r="H56" s="46"/>
      <c r="I56" s="45">
        <v>1250</v>
      </c>
    </row>
    <row r="57" spans="1:12" ht="11.25" customHeight="1" x14ac:dyDescent="0.2">
      <c r="A57" s="28" t="s">
        <v>43</v>
      </c>
      <c r="C57" s="51">
        <v>5890</v>
      </c>
      <c r="D57" s="37" t="s">
        <v>12</v>
      </c>
      <c r="E57" s="51">
        <v>65100</v>
      </c>
      <c r="F57" s="37"/>
      <c r="G57" s="51">
        <v>8120</v>
      </c>
      <c r="H57" s="52"/>
      <c r="I57" s="51">
        <v>95000</v>
      </c>
    </row>
    <row r="58" spans="1:12" ht="11.25" customHeight="1" x14ac:dyDescent="0.2">
      <c r="A58" s="42" t="s">
        <v>44</v>
      </c>
      <c r="B58" s="6"/>
      <c r="C58" s="45">
        <v>972</v>
      </c>
      <c r="D58" s="44" t="s">
        <v>12</v>
      </c>
      <c r="E58" s="53" t="s">
        <v>45</v>
      </c>
      <c r="F58" s="8"/>
      <c r="G58" s="45">
        <v>1340</v>
      </c>
      <c r="H58" s="46"/>
      <c r="I58" s="53" t="s">
        <v>45</v>
      </c>
    </row>
    <row r="59" spans="1:12" ht="11.25" customHeight="1" x14ac:dyDescent="0.2">
      <c r="A59" s="108" t="s">
        <v>63</v>
      </c>
      <c r="B59" s="109"/>
      <c r="C59" s="109"/>
      <c r="D59" s="109"/>
      <c r="E59" s="109"/>
      <c r="F59" s="109"/>
      <c r="G59" s="109"/>
      <c r="H59" s="109"/>
      <c r="I59" s="109"/>
      <c r="L59" s="56"/>
    </row>
    <row r="60" spans="1:12" s="38" customFormat="1" ht="22.5" customHeight="1" x14ac:dyDescent="0.2">
      <c r="A60" s="99" t="s">
        <v>64</v>
      </c>
      <c r="B60" s="107"/>
      <c r="C60" s="107"/>
      <c r="D60" s="107"/>
      <c r="E60" s="107"/>
      <c r="F60" s="107"/>
      <c r="G60" s="107"/>
      <c r="H60" s="107"/>
      <c r="I60" s="107"/>
    </row>
    <row r="61" spans="1:12" ht="11.25" customHeight="1" x14ac:dyDescent="0.2">
      <c r="A61" s="100" t="s">
        <v>65</v>
      </c>
      <c r="B61" s="106"/>
      <c r="C61" s="106"/>
      <c r="D61" s="106"/>
      <c r="E61" s="106"/>
      <c r="F61" s="106"/>
      <c r="G61" s="106"/>
      <c r="H61" s="106"/>
      <c r="I61" s="106"/>
    </row>
    <row r="62" spans="1:12" ht="11.25" customHeight="1" x14ac:dyDescent="0.2">
      <c r="A62" s="100" t="s">
        <v>66</v>
      </c>
      <c r="B62" s="106"/>
      <c r="C62" s="106"/>
      <c r="D62" s="106"/>
      <c r="E62" s="106"/>
      <c r="F62" s="106"/>
      <c r="G62" s="106"/>
      <c r="H62" s="106"/>
      <c r="I62" s="106"/>
    </row>
    <row r="63" spans="1:12" ht="11.25" customHeight="1" x14ac:dyDescent="0.2">
      <c r="A63" s="100" t="s">
        <v>67</v>
      </c>
      <c r="B63" s="100"/>
      <c r="C63" s="100"/>
      <c r="D63" s="100"/>
      <c r="E63" s="100"/>
      <c r="F63" s="100"/>
      <c r="G63" s="100"/>
      <c r="H63" s="100"/>
      <c r="I63" s="100"/>
    </row>
    <row r="64" spans="1:12" ht="11.25" customHeight="1" x14ac:dyDescent="0.2">
      <c r="A64" s="104"/>
      <c r="B64" s="104"/>
      <c r="C64" s="104"/>
      <c r="D64" s="104"/>
      <c r="E64" s="104"/>
      <c r="F64" s="104"/>
      <c r="G64" s="104"/>
      <c r="H64" s="104"/>
      <c r="I64" s="104"/>
    </row>
    <row r="65" spans="1:9" ht="11.25" customHeight="1" x14ac:dyDescent="0.2">
      <c r="A65" s="106" t="s">
        <v>68</v>
      </c>
      <c r="B65" s="106"/>
      <c r="C65" s="106"/>
      <c r="D65" s="106"/>
      <c r="E65" s="106"/>
      <c r="F65" s="106"/>
      <c r="G65" s="106"/>
      <c r="H65" s="106"/>
      <c r="I65" s="106"/>
    </row>
    <row r="66" spans="1:9" ht="11.25" customHeight="1" x14ac:dyDescent="0.2">
      <c r="A66" s="29"/>
    </row>
    <row r="67" spans="1:9" ht="11.25" customHeight="1" x14ac:dyDescent="0.2">
      <c r="A67" s="29"/>
    </row>
    <row r="68" spans="1:9" ht="11.25" customHeight="1" x14ac:dyDescent="0.2">
      <c r="A68" s="29"/>
    </row>
    <row r="69" spans="1:9" ht="11.25" customHeight="1" x14ac:dyDescent="0.2">
      <c r="A69" s="29"/>
      <c r="C69" s="27"/>
      <c r="G69" s="27"/>
    </row>
    <row r="70" spans="1:9" ht="11.25" customHeight="1" x14ac:dyDescent="0.2">
      <c r="A70" s="29"/>
    </row>
    <row r="71" spans="1:9" ht="11.25" customHeight="1" x14ac:dyDescent="0.2">
      <c r="A71" s="29"/>
    </row>
    <row r="72" spans="1:9" ht="11.25" customHeight="1" x14ac:dyDescent="0.2">
      <c r="A72" s="29"/>
    </row>
    <row r="73" spans="1:9" ht="11.25" customHeight="1" x14ac:dyDescent="0.2">
      <c r="A73" s="29"/>
    </row>
    <row r="74" spans="1:9" ht="11.25" customHeight="1" x14ac:dyDescent="0.2">
      <c r="A74" s="29"/>
    </row>
    <row r="75" spans="1:9" ht="11.25" customHeight="1" x14ac:dyDescent="0.2">
      <c r="A75" s="29"/>
    </row>
    <row r="76" spans="1:9" ht="11.25" customHeight="1" x14ac:dyDescent="0.2">
      <c r="A76" s="29"/>
    </row>
    <row r="77" spans="1:9" ht="11.25" customHeight="1" x14ac:dyDescent="0.2">
      <c r="A77" s="29"/>
    </row>
  </sheetData>
  <mergeCells count="12">
    <mergeCell ref="A1:I1"/>
    <mergeCell ref="A2:I2"/>
    <mergeCell ref="C4:E4"/>
    <mergeCell ref="G4:I4"/>
    <mergeCell ref="A65:I65"/>
    <mergeCell ref="A62:I62"/>
    <mergeCell ref="A61:I61"/>
    <mergeCell ref="A60:I60"/>
    <mergeCell ref="A59:I59"/>
    <mergeCell ref="A3:I3"/>
    <mergeCell ref="A64:I64"/>
    <mergeCell ref="A63:I63"/>
  </mergeCells>
  <pageMargins left="0.5" right="0.5" top="0.5" bottom="0.5" header="0" footer="0"/>
  <pageSetup scale="9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2"/>
  <sheetViews>
    <sheetView topLeftCell="A5" zoomScaleNormal="100" workbookViewId="0">
      <selection activeCell="C18" sqref="C18"/>
    </sheetView>
  </sheetViews>
  <sheetFormatPr defaultColWidth="9.33203125" defaultRowHeight="11.25" customHeight="1" x14ac:dyDescent="0.2"/>
  <cols>
    <col min="1" max="1" width="40.33203125" style="12" customWidth="1"/>
    <col min="2" max="2" width="1.83203125" style="12" customWidth="1"/>
    <col min="3" max="3" width="12.83203125" style="12" bestFit="1" customWidth="1"/>
    <col min="4" max="4" width="1.83203125" style="12" customWidth="1"/>
    <col min="5" max="5" width="12" style="12" bestFit="1" customWidth="1"/>
    <col min="6" max="6" width="1.83203125" style="12" customWidth="1"/>
    <col min="7" max="7" width="12.83203125" style="12" bestFit="1" customWidth="1"/>
    <col min="8" max="8" width="1.83203125" style="12" customWidth="1"/>
    <col min="9" max="9" width="12" style="12" bestFit="1" customWidth="1"/>
    <col min="10" max="16384" width="9.33203125" style="12"/>
  </cols>
  <sheetData>
    <row r="1" spans="1:9" ht="11.25" customHeight="1" x14ac:dyDescent="0.2">
      <c r="A1" s="104" t="s">
        <v>69</v>
      </c>
      <c r="B1" s="104"/>
      <c r="C1" s="104"/>
      <c r="D1" s="104"/>
      <c r="E1" s="104"/>
      <c r="F1" s="104"/>
      <c r="G1" s="104"/>
      <c r="H1" s="104"/>
      <c r="I1" s="104"/>
    </row>
    <row r="2" spans="1:9" ht="11.25" customHeight="1" x14ac:dyDescent="0.2">
      <c r="A2" s="104" t="s">
        <v>70</v>
      </c>
      <c r="B2" s="104"/>
      <c r="C2" s="104"/>
      <c r="D2" s="104"/>
      <c r="E2" s="104"/>
      <c r="F2" s="104"/>
      <c r="G2" s="104"/>
      <c r="H2" s="104"/>
      <c r="I2" s="104"/>
    </row>
    <row r="3" spans="1:9" ht="11.25" customHeight="1" x14ac:dyDescent="0.2">
      <c r="A3" s="104" t="s">
        <v>71</v>
      </c>
      <c r="B3" s="104"/>
      <c r="C3" s="104"/>
      <c r="D3" s="104"/>
      <c r="E3" s="104"/>
      <c r="F3" s="104"/>
      <c r="G3" s="104"/>
      <c r="H3" s="104"/>
      <c r="I3" s="104"/>
    </row>
    <row r="4" spans="1:9" ht="11.25" customHeight="1" x14ac:dyDescent="0.2">
      <c r="A4" s="110"/>
      <c r="B4" s="110"/>
      <c r="C4" s="110"/>
      <c r="D4" s="110"/>
      <c r="E4" s="110"/>
      <c r="F4" s="110"/>
      <c r="G4" s="110"/>
      <c r="H4" s="110"/>
      <c r="I4" s="110"/>
    </row>
    <row r="5" spans="1:9" ht="11.25" customHeight="1" x14ac:dyDescent="0.2">
      <c r="C5" s="105" t="s">
        <v>6</v>
      </c>
      <c r="D5" s="105"/>
      <c r="E5" s="105"/>
      <c r="G5" s="105" t="s">
        <v>7</v>
      </c>
      <c r="H5" s="105"/>
      <c r="I5" s="105"/>
    </row>
    <row r="6" spans="1:9" ht="11.25" customHeight="1" x14ac:dyDescent="0.2">
      <c r="C6" s="95" t="s">
        <v>23</v>
      </c>
      <c r="E6" s="95" t="s">
        <v>24</v>
      </c>
      <c r="G6" s="95" t="s">
        <v>23</v>
      </c>
      <c r="I6" s="95" t="s">
        <v>24</v>
      </c>
    </row>
    <row r="7" spans="1:9" ht="11.25" customHeight="1" x14ac:dyDescent="0.2">
      <c r="A7" s="16" t="s">
        <v>25</v>
      </c>
      <c r="B7" s="6"/>
      <c r="C7" s="17" t="s">
        <v>26</v>
      </c>
      <c r="D7" s="6"/>
      <c r="E7" s="17" t="s">
        <v>27</v>
      </c>
      <c r="F7" s="6"/>
      <c r="G7" s="17" t="s">
        <v>26</v>
      </c>
      <c r="H7" s="6"/>
      <c r="I7" s="17" t="s">
        <v>27</v>
      </c>
    </row>
    <row r="8" spans="1:9" ht="11.25" customHeight="1" x14ac:dyDescent="0.2">
      <c r="A8" s="40" t="s">
        <v>28</v>
      </c>
    </row>
    <row r="9" spans="1:9" ht="11.25" customHeight="1" x14ac:dyDescent="0.2">
      <c r="A9" s="19" t="s">
        <v>47</v>
      </c>
      <c r="C9" s="21">
        <v>7440</v>
      </c>
      <c r="D9" s="13"/>
      <c r="E9" s="20">
        <v>39300</v>
      </c>
      <c r="F9" s="31"/>
      <c r="G9" s="21">
        <v>6280</v>
      </c>
      <c r="H9" s="13"/>
      <c r="I9" s="20">
        <v>34200</v>
      </c>
    </row>
    <row r="10" spans="1:9" ht="11.25" customHeight="1" x14ac:dyDescent="0.2">
      <c r="A10" s="19" t="s">
        <v>29</v>
      </c>
      <c r="C10" s="57" t="s">
        <v>33</v>
      </c>
      <c r="D10" s="15"/>
      <c r="E10" s="57" t="s">
        <v>33</v>
      </c>
      <c r="F10" s="31"/>
      <c r="G10" s="21">
        <v>36</v>
      </c>
      <c r="H10" s="13"/>
      <c r="I10" s="21">
        <v>223</v>
      </c>
    </row>
    <row r="11" spans="1:9" ht="11.25" customHeight="1" x14ac:dyDescent="0.2">
      <c r="A11" s="19" t="s">
        <v>31</v>
      </c>
      <c r="C11" s="18">
        <v>4010</v>
      </c>
      <c r="D11" s="13"/>
      <c r="E11" s="18">
        <v>33600</v>
      </c>
      <c r="F11" s="31"/>
      <c r="G11" s="18">
        <v>5800</v>
      </c>
      <c r="H11" s="13"/>
      <c r="I11" s="18">
        <v>39500</v>
      </c>
    </row>
    <row r="12" spans="1:9" ht="11.25" customHeight="1" x14ac:dyDescent="0.2">
      <c r="A12" s="19" t="s">
        <v>32</v>
      </c>
      <c r="C12" s="18">
        <v>174</v>
      </c>
      <c r="D12" s="13"/>
      <c r="E12" s="18">
        <v>1850</v>
      </c>
      <c r="F12" s="13"/>
      <c r="G12" s="18">
        <v>88</v>
      </c>
      <c r="H12" s="13"/>
      <c r="I12" s="18">
        <v>938</v>
      </c>
    </row>
    <row r="13" spans="1:9" ht="11.25" customHeight="1" x14ac:dyDescent="0.2">
      <c r="A13" s="19" t="s">
        <v>38</v>
      </c>
      <c r="C13" s="57" t="s">
        <v>33</v>
      </c>
      <c r="D13" s="15"/>
      <c r="E13" s="57" t="s">
        <v>33</v>
      </c>
      <c r="F13" s="13"/>
      <c r="G13" s="18">
        <v>10</v>
      </c>
      <c r="H13" s="13"/>
      <c r="I13" s="18">
        <v>131</v>
      </c>
    </row>
    <row r="14" spans="1:9" ht="11.25" customHeight="1" x14ac:dyDescent="0.2">
      <c r="A14" s="19" t="s">
        <v>39</v>
      </c>
      <c r="C14" s="18">
        <v>4</v>
      </c>
      <c r="D14" s="13"/>
      <c r="E14" s="18">
        <v>77</v>
      </c>
      <c r="F14" s="13"/>
      <c r="G14" s="18">
        <v>20</v>
      </c>
      <c r="H14" s="13"/>
      <c r="I14" s="18">
        <v>148</v>
      </c>
    </row>
    <row r="15" spans="1:9" ht="11.25" customHeight="1" x14ac:dyDescent="0.2">
      <c r="A15" s="19" t="s">
        <v>50</v>
      </c>
      <c r="C15" s="18">
        <v>13</v>
      </c>
      <c r="D15" s="13"/>
      <c r="E15" s="18">
        <v>104</v>
      </c>
      <c r="F15" s="13"/>
      <c r="G15" s="18">
        <v>10</v>
      </c>
      <c r="H15" s="13"/>
      <c r="I15" s="18">
        <v>68</v>
      </c>
    </row>
    <row r="16" spans="1:9" ht="11.25" customHeight="1" x14ac:dyDescent="0.2">
      <c r="A16" s="19" t="s">
        <v>40</v>
      </c>
      <c r="C16" s="18">
        <v>5</v>
      </c>
      <c r="D16" s="13"/>
      <c r="E16" s="18">
        <v>42</v>
      </c>
      <c r="F16" s="13"/>
      <c r="G16" s="57" t="s">
        <v>33</v>
      </c>
      <c r="H16" s="15"/>
      <c r="I16" s="57" t="s">
        <v>33</v>
      </c>
    </row>
    <row r="17" spans="1:11" ht="11.25" customHeight="1" x14ac:dyDescent="0.2">
      <c r="A17" s="19" t="s">
        <v>62</v>
      </c>
      <c r="C17" s="18">
        <v>17</v>
      </c>
      <c r="D17" s="13"/>
      <c r="E17" s="18">
        <v>121</v>
      </c>
      <c r="F17" s="13"/>
      <c r="G17" s="18">
        <v>17</v>
      </c>
      <c r="H17" s="13"/>
      <c r="I17" s="18">
        <v>231</v>
      </c>
    </row>
    <row r="18" spans="1:11" ht="11.25" customHeight="1" x14ac:dyDescent="0.2">
      <c r="A18" s="19" t="s">
        <v>42</v>
      </c>
      <c r="C18" s="57" t="s">
        <v>33</v>
      </c>
      <c r="D18" s="8"/>
      <c r="E18" s="57" t="s">
        <v>33</v>
      </c>
      <c r="F18" s="34"/>
      <c r="G18" s="50" t="s">
        <v>72</v>
      </c>
      <c r="H18" s="8"/>
      <c r="I18" s="54">
        <v>12</v>
      </c>
    </row>
    <row r="19" spans="1:11" ht="11.25" customHeight="1" x14ac:dyDescent="0.2">
      <c r="A19" s="22" t="s">
        <v>43</v>
      </c>
      <c r="C19" s="23">
        <v>11700</v>
      </c>
      <c r="D19" s="24"/>
      <c r="E19" s="23">
        <v>75100</v>
      </c>
      <c r="F19" s="39"/>
      <c r="G19" s="23">
        <v>12300</v>
      </c>
      <c r="H19" s="24"/>
      <c r="I19" s="23">
        <v>75500</v>
      </c>
    </row>
    <row r="20" spans="1:11" ht="11.25" customHeight="1" x14ac:dyDescent="0.2">
      <c r="A20" s="22" t="s">
        <v>44</v>
      </c>
      <c r="C20" s="58">
        <v>2190</v>
      </c>
      <c r="D20" s="15"/>
      <c r="E20" s="59" t="s">
        <v>45</v>
      </c>
      <c r="F20" s="15"/>
      <c r="G20" s="58">
        <v>2310</v>
      </c>
      <c r="H20" s="15"/>
      <c r="I20" s="59" t="s">
        <v>45</v>
      </c>
      <c r="K20" s="61"/>
    </row>
    <row r="21" spans="1:11" ht="11.25" customHeight="1" x14ac:dyDescent="0.2">
      <c r="A21" s="40" t="s">
        <v>73</v>
      </c>
      <c r="C21" s="50" t="s">
        <v>72</v>
      </c>
      <c r="D21" s="15"/>
      <c r="E21" s="18">
        <v>10</v>
      </c>
      <c r="F21" s="13"/>
      <c r="G21" s="50" t="s">
        <v>72</v>
      </c>
      <c r="H21" s="15"/>
      <c r="I21" s="18">
        <v>5</v>
      </c>
    </row>
    <row r="22" spans="1:11" ht="11.25" customHeight="1" x14ac:dyDescent="0.2">
      <c r="A22" s="40" t="s">
        <v>74</v>
      </c>
      <c r="C22" s="55" t="s">
        <v>72</v>
      </c>
      <c r="D22" s="26"/>
      <c r="E22" s="36" t="s">
        <v>45</v>
      </c>
      <c r="F22" s="26"/>
      <c r="G22" s="55" t="s">
        <v>72</v>
      </c>
      <c r="H22" s="26"/>
      <c r="I22" s="36" t="s">
        <v>45</v>
      </c>
    </row>
    <row r="23" spans="1:11" ht="11.25" customHeight="1" x14ac:dyDescent="0.2">
      <c r="A23" s="40" t="s">
        <v>52</v>
      </c>
      <c r="C23" s="18"/>
      <c r="D23" s="13"/>
      <c r="E23" s="18"/>
      <c r="F23" s="13"/>
      <c r="G23" s="18"/>
      <c r="H23" s="13"/>
      <c r="I23" s="18"/>
    </row>
    <row r="24" spans="1:11" ht="11.25" customHeight="1" x14ac:dyDescent="0.2">
      <c r="A24" s="19" t="s">
        <v>31</v>
      </c>
      <c r="C24" s="18">
        <v>710</v>
      </c>
      <c r="D24" s="13"/>
      <c r="E24" s="18">
        <v>6730</v>
      </c>
      <c r="F24" s="13"/>
      <c r="G24" s="18">
        <v>1650</v>
      </c>
      <c r="H24" s="13"/>
      <c r="I24" s="18">
        <v>15200</v>
      </c>
    </row>
    <row r="25" spans="1:11" ht="11.25" customHeight="1" x14ac:dyDescent="0.2">
      <c r="A25" s="19" t="s">
        <v>32</v>
      </c>
      <c r="C25" s="47">
        <v>29</v>
      </c>
      <c r="D25" s="48"/>
      <c r="E25" s="47">
        <v>207</v>
      </c>
      <c r="F25" s="31" t="s">
        <v>12</v>
      </c>
      <c r="G25" s="47">
        <v>35</v>
      </c>
      <c r="H25" s="48"/>
      <c r="I25" s="47">
        <v>279</v>
      </c>
    </row>
    <row r="26" spans="1:11" ht="11.25" customHeight="1" x14ac:dyDescent="0.2">
      <c r="A26" s="19" t="s">
        <v>37</v>
      </c>
      <c r="C26" s="47">
        <v>100</v>
      </c>
      <c r="D26" s="48"/>
      <c r="E26" s="47">
        <v>557</v>
      </c>
      <c r="F26" s="13"/>
      <c r="G26" s="47">
        <v>39</v>
      </c>
      <c r="H26" s="48"/>
      <c r="I26" s="47">
        <v>219</v>
      </c>
    </row>
    <row r="27" spans="1:11" ht="11.25" customHeight="1" x14ac:dyDescent="0.2">
      <c r="A27" s="19" t="s">
        <v>39</v>
      </c>
      <c r="C27" s="47">
        <v>11</v>
      </c>
      <c r="D27" s="48"/>
      <c r="E27" s="47">
        <v>87</v>
      </c>
      <c r="F27" s="13"/>
      <c r="G27" s="47">
        <v>12</v>
      </c>
      <c r="H27" s="48"/>
      <c r="I27" s="47">
        <v>65</v>
      </c>
    </row>
    <row r="28" spans="1:11" ht="11.25" customHeight="1" x14ac:dyDescent="0.2">
      <c r="A28" s="19" t="s">
        <v>75</v>
      </c>
      <c r="C28" s="47">
        <v>6</v>
      </c>
      <c r="D28" s="48"/>
      <c r="E28" s="47">
        <v>466</v>
      </c>
      <c r="F28" s="31"/>
      <c r="G28" s="57" t="s">
        <v>33</v>
      </c>
      <c r="H28" s="15"/>
      <c r="I28" s="57" t="s">
        <v>33</v>
      </c>
    </row>
    <row r="29" spans="1:11" ht="11.25" customHeight="1" x14ac:dyDescent="0.2">
      <c r="A29" s="19" t="s">
        <v>40</v>
      </c>
      <c r="C29" s="47">
        <v>732</v>
      </c>
      <c r="D29" s="48"/>
      <c r="E29" s="47">
        <v>6400</v>
      </c>
      <c r="F29" s="13"/>
      <c r="G29" s="47">
        <v>238</v>
      </c>
      <c r="H29" s="48"/>
      <c r="I29" s="47">
        <v>2980</v>
      </c>
    </row>
    <row r="30" spans="1:11" ht="11.25" customHeight="1" x14ac:dyDescent="0.2">
      <c r="A30" s="19" t="s">
        <v>62</v>
      </c>
      <c r="C30" s="47">
        <v>6</v>
      </c>
      <c r="D30" s="48"/>
      <c r="E30" s="47">
        <v>185</v>
      </c>
      <c r="F30" s="13"/>
      <c r="G30" s="47">
        <v>1</v>
      </c>
      <c r="H30" s="48"/>
      <c r="I30" s="47">
        <v>33</v>
      </c>
    </row>
    <row r="31" spans="1:11" ht="11.25" customHeight="1" x14ac:dyDescent="0.2">
      <c r="A31" s="5" t="s">
        <v>42</v>
      </c>
      <c r="C31" s="54">
        <v>1</v>
      </c>
      <c r="D31" s="46"/>
      <c r="E31" s="54">
        <v>40</v>
      </c>
      <c r="F31" s="34"/>
      <c r="G31" s="54">
        <v>4</v>
      </c>
      <c r="H31" s="46"/>
      <c r="I31" s="54">
        <v>60</v>
      </c>
    </row>
    <row r="32" spans="1:11" ht="11.25" customHeight="1" x14ac:dyDescent="0.2">
      <c r="A32" s="28" t="s">
        <v>43</v>
      </c>
      <c r="B32" s="14"/>
      <c r="C32" s="51">
        <v>1600</v>
      </c>
      <c r="D32" s="52"/>
      <c r="E32" s="51">
        <v>14700</v>
      </c>
      <c r="F32" s="37"/>
      <c r="G32" s="51">
        <v>1980</v>
      </c>
      <c r="H32" s="52"/>
      <c r="I32" s="51">
        <v>18800</v>
      </c>
    </row>
    <row r="33" spans="1:9" ht="11.25" customHeight="1" x14ac:dyDescent="0.2">
      <c r="A33" s="22" t="s">
        <v>44</v>
      </c>
      <c r="B33" s="6"/>
      <c r="C33" s="45">
        <v>265</v>
      </c>
      <c r="D33" s="46"/>
      <c r="E33" s="53" t="s">
        <v>45</v>
      </c>
      <c r="F33" s="8"/>
      <c r="G33" s="45">
        <v>329</v>
      </c>
      <c r="H33" s="46"/>
      <c r="I33" s="53" t="s">
        <v>45</v>
      </c>
    </row>
    <row r="34" spans="1:9" ht="11.25" customHeight="1" x14ac:dyDescent="0.2">
      <c r="A34" s="98" t="s">
        <v>63</v>
      </c>
      <c r="B34" s="109"/>
      <c r="C34" s="109"/>
      <c r="D34" s="109"/>
      <c r="E34" s="109"/>
      <c r="F34" s="109"/>
      <c r="G34" s="109"/>
      <c r="H34" s="109"/>
      <c r="I34" s="109"/>
    </row>
    <row r="35" spans="1:9" s="38" customFormat="1" ht="22.5" customHeight="1" x14ac:dyDescent="0.2">
      <c r="A35" s="99" t="s">
        <v>64</v>
      </c>
      <c r="B35" s="99"/>
      <c r="C35" s="99"/>
      <c r="D35" s="99"/>
      <c r="E35" s="99"/>
      <c r="F35" s="99"/>
      <c r="G35" s="99"/>
      <c r="H35" s="99"/>
      <c r="I35" s="99"/>
    </row>
    <row r="36" spans="1:9" ht="11.25" customHeight="1" x14ac:dyDescent="0.2">
      <c r="A36" s="100" t="s">
        <v>76</v>
      </c>
      <c r="B36" s="100"/>
      <c r="C36" s="100"/>
      <c r="D36" s="100"/>
      <c r="E36" s="100"/>
      <c r="F36" s="100"/>
      <c r="G36" s="100"/>
      <c r="H36" s="100"/>
      <c r="I36" s="100"/>
    </row>
    <row r="37" spans="1:9" ht="11.25" customHeight="1" x14ac:dyDescent="0.2">
      <c r="A37" s="100" t="s">
        <v>77</v>
      </c>
      <c r="B37" s="100"/>
      <c r="C37" s="100"/>
      <c r="D37" s="100"/>
      <c r="E37" s="100"/>
      <c r="F37" s="100"/>
      <c r="G37" s="100"/>
      <c r="H37" s="100"/>
      <c r="I37" s="100"/>
    </row>
    <row r="38" spans="1:9" ht="11.25" customHeight="1" x14ac:dyDescent="0.2">
      <c r="A38" s="100" t="s">
        <v>78</v>
      </c>
      <c r="B38" s="106"/>
      <c r="C38" s="106"/>
      <c r="D38" s="106"/>
      <c r="E38" s="106"/>
      <c r="F38" s="106"/>
      <c r="G38" s="106"/>
      <c r="H38" s="106"/>
      <c r="I38" s="106"/>
    </row>
    <row r="39" spans="1:9" ht="11.25" customHeight="1" x14ac:dyDescent="0.2">
      <c r="A39" s="106"/>
      <c r="B39" s="106"/>
      <c r="C39" s="106"/>
      <c r="D39" s="106"/>
      <c r="E39" s="106"/>
      <c r="F39" s="106"/>
      <c r="G39" s="106"/>
      <c r="H39" s="106"/>
      <c r="I39" s="106"/>
    </row>
    <row r="40" spans="1:9" ht="11.25" customHeight="1" x14ac:dyDescent="0.2">
      <c r="A40" s="106" t="s">
        <v>68</v>
      </c>
      <c r="B40" s="106"/>
      <c r="C40" s="106"/>
      <c r="D40" s="106"/>
      <c r="E40" s="106"/>
      <c r="F40" s="106"/>
      <c r="G40" s="106"/>
      <c r="H40" s="106"/>
      <c r="I40" s="106"/>
    </row>
    <row r="42" spans="1:9" ht="11.25" customHeight="1" x14ac:dyDescent="0.2">
      <c r="C42" s="27"/>
      <c r="G42" s="27"/>
    </row>
  </sheetData>
  <mergeCells count="13">
    <mergeCell ref="A36:I36"/>
    <mergeCell ref="A40:I40"/>
    <mergeCell ref="A1:I1"/>
    <mergeCell ref="A2:I2"/>
    <mergeCell ref="G5:I5"/>
    <mergeCell ref="C5:E5"/>
    <mergeCell ref="A34:I34"/>
    <mergeCell ref="A35:I35"/>
    <mergeCell ref="A38:I38"/>
    <mergeCell ref="A37:I37"/>
    <mergeCell ref="A4:I4"/>
    <mergeCell ref="A39:I39"/>
    <mergeCell ref="A3:I3"/>
  </mergeCells>
  <pageMargins left="0.5" right="0.5" top="0.5" bottom="0.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9320-3D42-42D7-9626-450E2EC42AF6}">
  <dimension ref="A1:U47"/>
  <sheetViews>
    <sheetView topLeftCell="A12" zoomScaleNormal="100" workbookViewId="0">
      <selection activeCell="V35" sqref="V35"/>
    </sheetView>
  </sheetViews>
  <sheetFormatPr defaultColWidth="9" defaultRowHeight="11.25" x14ac:dyDescent="0.2"/>
  <cols>
    <col min="1" max="1" width="44.33203125" style="94" customWidth="1"/>
    <col min="2" max="2" width="2.33203125" style="73" customWidth="1"/>
    <col min="3" max="3" width="12.1640625" style="82" customWidth="1"/>
    <col min="4" max="4" width="2.33203125" style="77" customWidth="1"/>
    <col min="5" max="5" width="10.6640625" style="82" customWidth="1"/>
    <col min="6" max="6" width="2.33203125" style="77" customWidth="1"/>
    <col min="7" max="7" width="10.6640625" style="82" customWidth="1"/>
    <col min="8" max="8" width="2.33203125" style="73" customWidth="1"/>
    <col min="9" max="9" width="14.1640625" style="82" customWidth="1"/>
    <col min="10" max="10" width="2.33203125" style="73" customWidth="1"/>
    <col min="11" max="11" width="10.6640625" style="82" customWidth="1"/>
    <col min="12" max="12" width="2.33203125" style="77" customWidth="1"/>
    <col min="13" max="13" width="10.6640625" style="82" customWidth="1"/>
    <col min="14" max="14" width="2.33203125" style="77" customWidth="1"/>
    <col min="15" max="15" width="13.1640625" style="82" customWidth="1"/>
    <col min="16" max="16" width="2.33203125" style="73" customWidth="1"/>
    <col min="17" max="17" width="10.6640625" style="82" customWidth="1"/>
    <col min="18" max="18" width="2.33203125" style="77" customWidth="1"/>
    <col min="19" max="19" width="10.6640625" style="82" customWidth="1"/>
    <col min="20" max="20" width="2.33203125" style="74" customWidth="1"/>
    <col min="21" max="16384" width="9" style="62"/>
  </cols>
  <sheetData>
    <row r="1" spans="1:20" ht="11.25" customHeight="1" x14ac:dyDescent="0.2">
      <c r="A1" s="115" t="s">
        <v>79</v>
      </c>
      <c r="B1" s="115"/>
      <c r="C1" s="115"/>
      <c r="D1" s="115"/>
      <c r="E1" s="115"/>
      <c r="F1" s="115"/>
      <c r="G1" s="115"/>
      <c r="H1" s="115"/>
      <c r="I1" s="115"/>
      <c r="J1" s="115"/>
      <c r="K1" s="115"/>
      <c r="L1" s="115"/>
      <c r="M1" s="115"/>
      <c r="N1" s="115"/>
      <c r="O1" s="115"/>
      <c r="P1" s="115"/>
      <c r="Q1" s="115"/>
      <c r="R1" s="115"/>
      <c r="S1" s="115"/>
      <c r="T1" s="115"/>
    </row>
    <row r="2" spans="1:20" ht="11.25" customHeight="1" x14ac:dyDescent="0.2">
      <c r="A2" s="115" t="s">
        <v>80</v>
      </c>
      <c r="B2" s="115"/>
      <c r="C2" s="115"/>
      <c r="D2" s="115"/>
      <c r="E2" s="115"/>
      <c r="F2" s="115"/>
      <c r="G2" s="115"/>
      <c r="H2" s="115"/>
      <c r="I2" s="115"/>
      <c r="J2" s="115"/>
      <c r="K2" s="115"/>
      <c r="L2" s="115"/>
      <c r="M2" s="115"/>
      <c r="N2" s="115"/>
      <c r="O2" s="115"/>
      <c r="P2" s="115"/>
      <c r="Q2" s="115"/>
      <c r="R2" s="115"/>
      <c r="S2" s="115"/>
      <c r="T2" s="115"/>
    </row>
    <row r="3" spans="1:20" ht="11.25" customHeight="1" x14ac:dyDescent="0.2">
      <c r="A3" s="115"/>
      <c r="B3" s="115"/>
      <c r="C3" s="115"/>
      <c r="D3" s="115"/>
      <c r="E3" s="115"/>
      <c r="F3" s="115"/>
      <c r="G3" s="115"/>
      <c r="H3" s="115"/>
      <c r="I3" s="115"/>
      <c r="J3" s="115"/>
      <c r="K3" s="115"/>
      <c r="L3" s="115"/>
      <c r="M3" s="115"/>
      <c r="N3" s="115"/>
      <c r="O3" s="115"/>
      <c r="P3" s="115"/>
      <c r="Q3" s="115"/>
      <c r="R3" s="115"/>
      <c r="S3" s="115"/>
      <c r="T3" s="115"/>
    </row>
    <row r="4" spans="1:20" ht="11.25" customHeight="1" x14ac:dyDescent="0.2">
      <c r="A4" s="115" t="s">
        <v>81</v>
      </c>
      <c r="B4" s="115"/>
      <c r="C4" s="115"/>
      <c r="D4" s="115"/>
      <c r="E4" s="115"/>
      <c r="F4" s="115"/>
      <c r="G4" s="115"/>
      <c r="H4" s="115"/>
      <c r="I4" s="115"/>
      <c r="J4" s="115"/>
      <c r="K4" s="115"/>
      <c r="L4" s="115"/>
      <c r="M4" s="115"/>
      <c r="N4" s="115"/>
      <c r="O4" s="115"/>
      <c r="P4" s="115"/>
      <c r="Q4" s="115"/>
      <c r="R4" s="115"/>
      <c r="S4" s="115"/>
      <c r="T4" s="115"/>
    </row>
    <row r="5" spans="1:20" ht="11.25" customHeight="1" x14ac:dyDescent="0.2">
      <c r="A5" s="116"/>
      <c r="B5" s="116"/>
      <c r="C5" s="116"/>
      <c r="D5" s="116"/>
      <c r="E5" s="116"/>
      <c r="F5" s="116"/>
      <c r="G5" s="116"/>
      <c r="H5" s="116"/>
      <c r="I5" s="116"/>
      <c r="J5" s="116"/>
      <c r="K5" s="116"/>
      <c r="L5" s="116"/>
      <c r="M5" s="116"/>
      <c r="N5" s="116"/>
      <c r="O5" s="116"/>
      <c r="P5" s="116"/>
      <c r="Q5" s="116"/>
      <c r="R5" s="116"/>
      <c r="S5" s="116"/>
      <c r="T5" s="116"/>
    </row>
    <row r="6" spans="1:20" ht="11.25" customHeight="1" x14ac:dyDescent="0.2">
      <c r="A6" s="63"/>
      <c r="B6" s="63"/>
      <c r="C6" s="112">
        <v>2017</v>
      </c>
      <c r="D6" s="112"/>
      <c r="E6" s="112"/>
      <c r="F6" s="112"/>
      <c r="G6" s="112"/>
      <c r="H6" s="96"/>
      <c r="I6" s="112">
        <v>2018</v>
      </c>
      <c r="J6" s="112"/>
      <c r="K6" s="112"/>
      <c r="L6" s="112"/>
      <c r="M6" s="112"/>
      <c r="N6" s="96"/>
      <c r="O6" s="112">
        <v>2019</v>
      </c>
      <c r="P6" s="112"/>
      <c r="Q6" s="112"/>
      <c r="R6" s="112"/>
      <c r="S6" s="112"/>
      <c r="T6" s="112"/>
    </row>
    <row r="7" spans="1:20" ht="11.25" customHeight="1" x14ac:dyDescent="0.2">
      <c r="A7" s="97" t="s">
        <v>82</v>
      </c>
      <c r="B7" s="64"/>
      <c r="C7" s="65" t="s">
        <v>23</v>
      </c>
      <c r="D7" s="66"/>
      <c r="E7" s="65" t="s">
        <v>83</v>
      </c>
      <c r="F7" s="66"/>
      <c r="G7" s="65" t="s">
        <v>84</v>
      </c>
      <c r="H7" s="67"/>
      <c r="I7" s="65" t="s">
        <v>23</v>
      </c>
      <c r="J7" s="68"/>
      <c r="K7" s="65" t="s">
        <v>83</v>
      </c>
      <c r="L7" s="66"/>
      <c r="M7" s="65" t="s">
        <v>84</v>
      </c>
      <c r="N7" s="66"/>
      <c r="O7" s="65" t="s">
        <v>23</v>
      </c>
      <c r="P7" s="67"/>
      <c r="Q7" s="65" t="s">
        <v>83</v>
      </c>
      <c r="R7" s="66"/>
      <c r="S7" s="65" t="s">
        <v>84</v>
      </c>
      <c r="T7" s="69"/>
    </row>
    <row r="8" spans="1:20" ht="11.25" customHeight="1" x14ac:dyDescent="0.2">
      <c r="A8" s="70" t="s">
        <v>85</v>
      </c>
      <c r="B8" s="62"/>
      <c r="C8" s="71"/>
      <c r="D8" s="72"/>
      <c r="E8" s="71"/>
      <c r="F8" s="72"/>
      <c r="G8" s="71"/>
      <c r="I8" s="71"/>
      <c r="K8" s="71"/>
      <c r="L8" s="72"/>
      <c r="M8" s="71"/>
      <c r="N8" s="72"/>
      <c r="O8" s="71"/>
      <c r="Q8" s="71"/>
      <c r="R8" s="72"/>
      <c r="S8" s="71"/>
    </row>
    <row r="9" spans="1:20" ht="11.25" customHeight="1" x14ac:dyDescent="0.2">
      <c r="A9" s="75" t="s">
        <v>86</v>
      </c>
      <c r="C9" s="76">
        <v>26559</v>
      </c>
      <c r="E9" s="78">
        <f>C9*0.188</f>
        <v>4993</v>
      </c>
      <c r="G9" s="76">
        <f>C9</f>
        <v>26559</v>
      </c>
      <c r="I9" s="76">
        <v>29707</v>
      </c>
      <c r="K9" s="78">
        <f>I9*0.188</f>
        <v>5585</v>
      </c>
      <c r="M9" s="76">
        <f>I9</f>
        <v>29707</v>
      </c>
      <c r="O9" s="76">
        <v>29994</v>
      </c>
      <c r="Q9" s="78">
        <f>O9*0.188</f>
        <v>5639</v>
      </c>
      <c r="S9" s="76">
        <f>O9</f>
        <v>29994</v>
      </c>
    </row>
    <row r="10" spans="1:20" ht="11.25" customHeight="1" x14ac:dyDescent="0.2">
      <c r="A10" s="79" t="s">
        <v>87</v>
      </c>
      <c r="C10" s="76">
        <v>4501</v>
      </c>
      <c r="E10" s="78">
        <f>C10*0.163</f>
        <v>734</v>
      </c>
      <c r="G10" s="90">
        <f>E10*5.323</f>
        <v>3907</v>
      </c>
      <c r="I10" s="76">
        <v>5005</v>
      </c>
      <c r="K10" s="78">
        <f>I10*0.163</f>
        <v>816</v>
      </c>
      <c r="M10" s="76">
        <f>K10*5.323</f>
        <v>4344</v>
      </c>
      <c r="O10" s="76">
        <v>4284</v>
      </c>
      <c r="Q10" s="78">
        <f>O10*0.163</f>
        <v>698</v>
      </c>
      <c r="S10" s="76">
        <f>Q10*5.323</f>
        <v>3715</v>
      </c>
    </row>
    <row r="11" spans="1:20" ht="11.25" customHeight="1" x14ac:dyDescent="0.2">
      <c r="A11" s="80" t="s">
        <v>88</v>
      </c>
      <c r="C11" s="76">
        <v>1706618</v>
      </c>
      <c r="E11" s="81">
        <f>C11*0.06*0.464</f>
        <v>47512</v>
      </c>
      <c r="G11" s="76">
        <f>E11*5.323</f>
        <v>252906</v>
      </c>
      <c r="I11" s="76">
        <v>1965910</v>
      </c>
      <c r="K11" s="78">
        <f>I11*0.06*0.464</f>
        <v>54731</v>
      </c>
      <c r="M11" s="76">
        <f>K11*5.323</f>
        <v>291333</v>
      </c>
      <c r="O11" s="76">
        <v>1587980</v>
      </c>
      <c r="Q11" s="78">
        <f>O11*0.06*0.464</f>
        <v>44209</v>
      </c>
      <c r="S11" s="76">
        <f>Q11*5.323</f>
        <v>235325</v>
      </c>
    </row>
    <row r="12" spans="1:20" ht="11.25" customHeight="1" x14ac:dyDescent="0.2">
      <c r="A12" s="80" t="s">
        <v>89</v>
      </c>
      <c r="C12" s="76">
        <v>10547</v>
      </c>
      <c r="E12" s="78">
        <f>C12*0.06*0.464</f>
        <v>294</v>
      </c>
      <c r="G12" s="76">
        <f>E12*5.323</f>
        <v>1565</v>
      </c>
      <c r="I12" s="76">
        <v>41000</v>
      </c>
      <c r="K12" s="81">
        <f>I12*0.06*0.464</f>
        <v>1141</v>
      </c>
      <c r="M12" s="76">
        <f>K12*5.323</f>
        <v>6074</v>
      </c>
      <c r="O12" s="76">
        <v>33700</v>
      </c>
      <c r="P12" s="73" t="s">
        <v>12</v>
      </c>
      <c r="Q12" s="78">
        <f>O12*0.06*0.464</f>
        <v>938</v>
      </c>
      <c r="R12" s="77" t="s">
        <v>12</v>
      </c>
      <c r="S12" s="76">
        <f>Q12*5.323</f>
        <v>4993</v>
      </c>
      <c r="T12" s="74" t="s">
        <v>12</v>
      </c>
    </row>
    <row r="13" spans="1:20" ht="11.25" customHeight="1" x14ac:dyDescent="0.2">
      <c r="A13" s="80" t="s">
        <v>90</v>
      </c>
      <c r="C13" s="82" t="s">
        <v>33</v>
      </c>
      <c r="E13" s="83" t="s">
        <v>91</v>
      </c>
      <c r="G13" s="83" t="s">
        <v>91</v>
      </c>
      <c r="I13" s="76">
        <v>114000</v>
      </c>
      <c r="K13" s="78">
        <f>I13*0.046*0.464</f>
        <v>2433</v>
      </c>
      <c r="M13" s="76">
        <f>K13*5.323</f>
        <v>12951</v>
      </c>
      <c r="O13" s="76">
        <v>9000</v>
      </c>
      <c r="Q13" s="84">
        <f>O13*0.046*0.464</f>
        <v>192</v>
      </c>
      <c r="S13" s="76">
        <f>Q13*5.323</f>
        <v>1022</v>
      </c>
    </row>
    <row r="14" spans="1:20" ht="11.25" customHeight="1" x14ac:dyDescent="0.2">
      <c r="A14" s="80" t="s">
        <v>92</v>
      </c>
      <c r="C14" s="76"/>
      <c r="E14" s="83"/>
      <c r="G14" s="76"/>
      <c r="I14" s="76"/>
      <c r="K14" s="76"/>
      <c r="M14" s="76"/>
      <c r="O14" s="76"/>
      <c r="Q14" s="76"/>
      <c r="S14" s="76"/>
    </row>
    <row r="15" spans="1:20" ht="11.25" customHeight="1" x14ac:dyDescent="0.2">
      <c r="A15" s="79" t="s">
        <v>86</v>
      </c>
      <c r="C15" s="76">
        <v>73563</v>
      </c>
      <c r="E15" s="78">
        <f>C15*0.188</f>
        <v>13830</v>
      </c>
      <c r="G15" s="76">
        <f>C15</f>
        <v>73563</v>
      </c>
      <c r="I15" s="76">
        <v>87029</v>
      </c>
      <c r="K15" s="78">
        <f>I15*0.188</f>
        <v>16361</v>
      </c>
      <c r="M15" s="76">
        <f>I15</f>
        <v>87029</v>
      </c>
      <c r="O15" s="76">
        <v>100787</v>
      </c>
      <c r="Q15" s="78">
        <f>O15*0.188</f>
        <v>18948</v>
      </c>
      <c r="S15" s="76">
        <f>O15</f>
        <v>100787</v>
      </c>
    </row>
    <row r="16" spans="1:20" ht="11.25" customHeight="1" x14ac:dyDescent="0.2">
      <c r="A16" s="79" t="s">
        <v>87</v>
      </c>
      <c r="C16" s="76">
        <v>2535</v>
      </c>
      <c r="E16" s="78">
        <f>C16*0.163</f>
        <v>413</v>
      </c>
      <c r="G16" s="76">
        <f>E16*5.323</f>
        <v>2198</v>
      </c>
      <c r="I16" s="76">
        <v>3826</v>
      </c>
      <c r="K16" s="78">
        <f>I16*0.163</f>
        <v>624</v>
      </c>
      <c r="M16" s="76">
        <f>K16*5.323</f>
        <v>3322</v>
      </c>
      <c r="O16" s="76">
        <v>1886</v>
      </c>
      <c r="Q16" s="78">
        <f>O16*0.163</f>
        <v>307</v>
      </c>
      <c r="S16" s="76">
        <f>Q16*5.323</f>
        <v>1634</v>
      </c>
    </row>
    <row r="17" spans="1:20" ht="11.25" customHeight="1" x14ac:dyDescent="0.2">
      <c r="A17" s="79" t="s">
        <v>93</v>
      </c>
      <c r="C17" s="76">
        <v>5280</v>
      </c>
      <c r="E17" s="78">
        <f>C17*0.165</f>
        <v>871</v>
      </c>
      <c r="G17" s="76">
        <f>E17*5.323</f>
        <v>4636</v>
      </c>
      <c r="I17" s="76">
        <v>6468</v>
      </c>
      <c r="K17" s="78">
        <f>I17*0.165</f>
        <v>1067</v>
      </c>
      <c r="M17" s="76">
        <f>K17*5.323</f>
        <v>5680</v>
      </c>
      <c r="O17" s="76">
        <v>9934</v>
      </c>
      <c r="Q17" s="78">
        <f>O17*0.165</f>
        <v>1639</v>
      </c>
      <c r="S17" s="76">
        <f>Q17*5.323</f>
        <v>8724</v>
      </c>
    </row>
    <row r="18" spans="1:20" ht="11.25" customHeight="1" x14ac:dyDescent="0.2">
      <c r="A18" s="80" t="s">
        <v>94</v>
      </c>
      <c r="C18" s="76">
        <v>37300</v>
      </c>
      <c r="E18" s="78">
        <f t="shared" ref="E18" si="0">C18*0.188</f>
        <v>7012</v>
      </c>
      <c r="G18" s="76">
        <f>C18</f>
        <v>37300</v>
      </c>
      <c r="I18" s="76">
        <v>37800</v>
      </c>
      <c r="K18" s="78">
        <f t="shared" ref="K18" si="1">I18*0.188</f>
        <v>7106</v>
      </c>
      <c r="M18" s="76">
        <f>I18</f>
        <v>37800</v>
      </c>
      <c r="O18" s="76">
        <v>57500</v>
      </c>
      <c r="Q18" s="78">
        <f t="shared" ref="Q18" si="2">O18*0.188</f>
        <v>10810</v>
      </c>
      <c r="S18" s="76">
        <f>O18</f>
        <v>57500</v>
      </c>
    </row>
    <row r="19" spans="1:20" ht="11.25" customHeight="1" x14ac:dyDescent="0.2">
      <c r="A19" s="80" t="s">
        <v>95</v>
      </c>
      <c r="C19" s="82" t="s">
        <v>33</v>
      </c>
      <c r="E19" s="83" t="s">
        <v>33</v>
      </c>
      <c r="G19" s="83" t="s">
        <v>33</v>
      </c>
      <c r="I19" s="76">
        <v>30000</v>
      </c>
      <c r="K19" s="78">
        <f>I19*0.0086</f>
        <v>258</v>
      </c>
      <c r="M19" s="76">
        <f>K19*5.323</f>
        <v>1373</v>
      </c>
      <c r="O19" s="82" t="s">
        <v>33</v>
      </c>
      <c r="Q19" s="82" t="s">
        <v>33</v>
      </c>
      <c r="S19" s="82" t="s">
        <v>33</v>
      </c>
    </row>
    <row r="20" spans="1:20" ht="11.25" customHeight="1" x14ac:dyDescent="0.2">
      <c r="A20" s="80" t="s">
        <v>96</v>
      </c>
      <c r="C20" s="76">
        <v>52741</v>
      </c>
      <c r="E20" s="78">
        <f>C20*0.015</f>
        <v>791</v>
      </c>
      <c r="G20" s="76">
        <f>E20*5.323</f>
        <v>4210</v>
      </c>
      <c r="I20" s="76">
        <v>76818</v>
      </c>
      <c r="K20" s="81">
        <f>I20*0.015</f>
        <v>1152</v>
      </c>
      <c r="M20" s="76">
        <f>K20*5.323</f>
        <v>6132</v>
      </c>
      <c r="O20" s="76">
        <v>59912</v>
      </c>
      <c r="Q20" s="78">
        <f>O20*0.015</f>
        <v>899</v>
      </c>
      <c r="S20" s="76">
        <f>Q20*5.323</f>
        <v>4785</v>
      </c>
    </row>
    <row r="21" spans="1:20" ht="11.25" customHeight="1" x14ac:dyDescent="0.2">
      <c r="A21" s="80" t="s">
        <v>97</v>
      </c>
      <c r="C21" s="82" t="s">
        <v>10</v>
      </c>
      <c r="E21" s="83" t="s">
        <v>10</v>
      </c>
      <c r="G21" s="83" t="s">
        <v>10</v>
      </c>
      <c r="I21" s="82" t="s">
        <v>10</v>
      </c>
      <c r="K21" s="83" t="s">
        <v>10</v>
      </c>
      <c r="M21" s="83" t="s">
        <v>10</v>
      </c>
      <c r="O21" s="82" t="s">
        <v>10</v>
      </c>
      <c r="Q21" s="83" t="s">
        <v>10</v>
      </c>
      <c r="S21" s="83" t="s">
        <v>10</v>
      </c>
    </row>
    <row r="22" spans="1:20" ht="11.25" customHeight="1" x14ac:dyDescent="0.2">
      <c r="A22" s="80" t="s">
        <v>98</v>
      </c>
      <c r="C22" s="76">
        <v>40000</v>
      </c>
      <c r="E22" s="78">
        <f>C22*0.02</f>
        <v>800</v>
      </c>
      <c r="G22" s="76">
        <f>E22*5.323</f>
        <v>4258</v>
      </c>
      <c r="I22" s="76">
        <v>80000</v>
      </c>
      <c r="K22" s="78">
        <f>I22*0.02</f>
        <v>1600</v>
      </c>
      <c r="M22" s="76">
        <f>K22*5.323</f>
        <v>8517</v>
      </c>
      <c r="O22" s="76">
        <v>60400</v>
      </c>
      <c r="P22" s="73" t="s">
        <v>99</v>
      </c>
      <c r="Q22" s="78">
        <f>O22*0.02</f>
        <v>1208</v>
      </c>
      <c r="S22" s="76">
        <f>Q22*5.323</f>
        <v>6430</v>
      </c>
    </row>
    <row r="23" spans="1:20" ht="11.25" customHeight="1" x14ac:dyDescent="0.2">
      <c r="A23" s="79" t="s">
        <v>100</v>
      </c>
      <c r="B23" s="67"/>
      <c r="C23" s="85">
        <v>1950000</v>
      </c>
      <c r="D23" s="86"/>
      <c r="E23" s="85">
        <v>76400</v>
      </c>
      <c r="F23" s="86"/>
      <c r="G23" s="85">
        <v>406000</v>
      </c>
      <c r="H23" s="87"/>
      <c r="I23" s="85">
        <v>2470000</v>
      </c>
      <c r="J23" s="87"/>
      <c r="K23" s="85">
        <v>91800</v>
      </c>
      <c r="L23" s="86"/>
      <c r="M23" s="85">
        <v>489000</v>
      </c>
      <c r="N23" s="86"/>
      <c r="O23" s="85">
        <v>1950000</v>
      </c>
      <c r="P23" s="87" t="s">
        <v>12</v>
      </c>
      <c r="Q23" s="85">
        <v>83800</v>
      </c>
      <c r="R23" s="86" t="s">
        <v>12</v>
      </c>
      <c r="S23" s="85">
        <v>446000</v>
      </c>
      <c r="T23" s="69" t="s">
        <v>12</v>
      </c>
    </row>
    <row r="24" spans="1:20" ht="11.25" customHeight="1" x14ac:dyDescent="0.2">
      <c r="A24" s="63"/>
      <c r="C24" s="112">
        <v>2020</v>
      </c>
      <c r="D24" s="112"/>
      <c r="E24" s="112"/>
      <c r="F24" s="112"/>
      <c r="G24" s="112"/>
      <c r="H24" s="96"/>
      <c r="I24" s="112">
        <v>2021</v>
      </c>
      <c r="J24" s="112"/>
      <c r="K24" s="112"/>
      <c r="L24" s="112"/>
      <c r="M24" s="112"/>
      <c r="N24" s="88"/>
      <c r="O24" s="89"/>
      <c r="P24" s="96"/>
      <c r="Q24" s="89"/>
      <c r="R24" s="88"/>
      <c r="S24" s="89"/>
    </row>
    <row r="25" spans="1:20" ht="11.25" customHeight="1" x14ac:dyDescent="0.2">
      <c r="A25" s="97" t="s">
        <v>82</v>
      </c>
      <c r="B25" s="67"/>
      <c r="C25" s="65" t="s">
        <v>23</v>
      </c>
      <c r="D25" s="67"/>
      <c r="E25" s="65" t="s">
        <v>83</v>
      </c>
      <c r="F25" s="66"/>
      <c r="G25" s="65" t="s">
        <v>84</v>
      </c>
      <c r="I25" s="65" t="s">
        <v>23</v>
      </c>
      <c r="J25" s="65"/>
      <c r="K25" s="65" t="s">
        <v>83</v>
      </c>
      <c r="L25" s="66"/>
      <c r="M25" s="65" t="s">
        <v>84</v>
      </c>
      <c r="N25" s="73"/>
      <c r="O25" s="71"/>
      <c r="Q25" s="71"/>
      <c r="R25" s="72"/>
      <c r="S25" s="71"/>
    </row>
    <row r="26" spans="1:20" ht="11.25" customHeight="1" x14ac:dyDescent="0.2">
      <c r="A26" s="70" t="s">
        <v>85</v>
      </c>
      <c r="C26" s="71"/>
      <c r="D26" s="73"/>
      <c r="E26" s="89"/>
      <c r="F26" s="88"/>
      <c r="G26" s="89"/>
      <c r="H26" s="96"/>
      <c r="I26" s="71"/>
      <c r="K26" s="89"/>
      <c r="L26" s="88"/>
      <c r="M26" s="89"/>
      <c r="N26" s="72"/>
      <c r="O26" s="71"/>
      <c r="Q26" s="71"/>
      <c r="R26" s="72"/>
      <c r="S26" s="71"/>
    </row>
    <row r="27" spans="1:20" ht="11.25" customHeight="1" x14ac:dyDescent="0.2">
      <c r="A27" s="75" t="s">
        <v>86</v>
      </c>
      <c r="C27" s="76">
        <v>26911</v>
      </c>
      <c r="D27" s="73"/>
      <c r="E27" s="78">
        <f>C27*0.188</f>
        <v>5059</v>
      </c>
      <c r="F27" s="72"/>
      <c r="G27" s="90">
        <f>C27</f>
        <v>26911</v>
      </c>
      <c r="I27" s="76">
        <v>28520</v>
      </c>
      <c r="K27" s="91">
        <f>I27*0.188</f>
        <v>5362</v>
      </c>
      <c r="L27" s="72"/>
      <c r="M27" s="90">
        <f>I27</f>
        <v>28520</v>
      </c>
      <c r="N27" s="72"/>
      <c r="O27" s="71"/>
      <c r="Q27" s="71"/>
      <c r="R27" s="72"/>
      <c r="S27" s="71"/>
    </row>
    <row r="28" spans="1:20" ht="11.25" customHeight="1" x14ac:dyDescent="0.2">
      <c r="A28" s="79" t="s">
        <v>87</v>
      </c>
      <c r="C28" s="76">
        <v>4836</v>
      </c>
      <c r="D28" s="73"/>
      <c r="E28" s="78">
        <f>C28*0.163</f>
        <v>788</v>
      </c>
      <c r="F28" s="72"/>
      <c r="G28" s="90">
        <f>E28*5.323</f>
        <v>4195</v>
      </c>
      <c r="I28" s="76">
        <v>3723</v>
      </c>
      <c r="K28" s="91">
        <f>I28*0.163</f>
        <v>607</v>
      </c>
      <c r="L28" s="72"/>
      <c r="M28" s="90">
        <f>K28*5.323</f>
        <v>3231</v>
      </c>
      <c r="N28" s="72"/>
      <c r="O28" s="71"/>
      <c r="Q28" s="71"/>
      <c r="R28" s="72"/>
      <c r="S28" s="71"/>
    </row>
    <row r="29" spans="1:20" ht="11.25" customHeight="1" x14ac:dyDescent="0.2">
      <c r="A29" s="80" t="s">
        <v>88</v>
      </c>
      <c r="C29" s="76">
        <v>1427380</v>
      </c>
      <c r="D29" s="73"/>
      <c r="E29" s="78">
        <f>C29*0.06*0.464</f>
        <v>39738</v>
      </c>
      <c r="F29" s="72"/>
      <c r="G29" s="90">
        <f>E29*5.323</f>
        <v>211525</v>
      </c>
      <c r="I29" s="76">
        <v>1985670</v>
      </c>
      <c r="K29" s="91">
        <f>I29*0.06*0.464</f>
        <v>55281</v>
      </c>
      <c r="L29" s="72"/>
      <c r="M29" s="90">
        <f>K29*5.323</f>
        <v>294261</v>
      </c>
      <c r="N29" s="72"/>
      <c r="O29" s="71"/>
      <c r="Q29" s="71"/>
      <c r="R29" s="72"/>
      <c r="S29" s="71"/>
    </row>
    <row r="30" spans="1:20" ht="11.25" customHeight="1" x14ac:dyDescent="0.2">
      <c r="A30" s="80" t="s">
        <v>89</v>
      </c>
      <c r="C30" s="76">
        <v>57500</v>
      </c>
      <c r="D30" s="73" t="s">
        <v>12</v>
      </c>
      <c r="E30" s="78">
        <f>C30*0.06*0.464</f>
        <v>1601</v>
      </c>
      <c r="F30" s="72" t="s">
        <v>12</v>
      </c>
      <c r="G30" s="90">
        <f>E30*5.323</f>
        <v>8522</v>
      </c>
      <c r="H30" s="73" t="s">
        <v>12</v>
      </c>
      <c r="I30" s="76">
        <v>60000</v>
      </c>
      <c r="J30" s="73" t="s">
        <v>99</v>
      </c>
      <c r="K30" s="91">
        <f>I30*0.06*0.464</f>
        <v>1670</v>
      </c>
      <c r="L30" s="72"/>
      <c r="M30" s="90">
        <f>K30*5.323</f>
        <v>8889</v>
      </c>
      <c r="N30" s="72"/>
      <c r="O30" s="71"/>
      <c r="Q30" s="71"/>
      <c r="R30" s="72"/>
      <c r="S30" s="71"/>
    </row>
    <row r="31" spans="1:20" ht="11.25" customHeight="1" x14ac:dyDescent="0.2">
      <c r="A31" s="80" t="s">
        <v>90</v>
      </c>
      <c r="C31" s="82" t="s">
        <v>33</v>
      </c>
      <c r="D31" s="73"/>
      <c r="E31" s="82" t="s">
        <v>33</v>
      </c>
      <c r="F31" s="72"/>
      <c r="G31" s="82" t="s">
        <v>33</v>
      </c>
      <c r="I31" s="82" t="s">
        <v>33</v>
      </c>
      <c r="K31" s="83" t="s">
        <v>33</v>
      </c>
      <c r="L31" s="72"/>
      <c r="M31" s="82" t="s">
        <v>33</v>
      </c>
      <c r="N31" s="72"/>
      <c r="O31" s="71"/>
      <c r="Q31" s="71"/>
      <c r="R31" s="72"/>
      <c r="S31" s="71"/>
    </row>
    <row r="32" spans="1:20" ht="11.25" customHeight="1" x14ac:dyDescent="0.2">
      <c r="A32" s="80" t="s">
        <v>92</v>
      </c>
      <c r="C32" s="76"/>
      <c r="D32" s="73"/>
      <c r="E32" s="78"/>
      <c r="F32" s="72"/>
      <c r="G32" s="90"/>
      <c r="I32" s="76"/>
      <c r="K32" s="91"/>
      <c r="L32" s="72"/>
      <c r="M32" s="90"/>
      <c r="N32" s="72"/>
      <c r="O32" s="71"/>
      <c r="Q32" s="71"/>
      <c r="R32" s="72"/>
      <c r="S32" s="71"/>
    </row>
    <row r="33" spans="1:21" ht="11.25" customHeight="1" x14ac:dyDescent="0.2">
      <c r="A33" s="79" t="s">
        <v>86</v>
      </c>
      <c r="C33" s="76">
        <v>114260</v>
      </c>
      <c r="D33" s="73"/>
      <c r="E33" s="78">
        <f>C33*0.188</f>
        <v>21481</v>
      </c>
      <c r="F33" s="72"/>
      <c r="G33" s="90">
        <f>C33</f>
        <v>114260</v>
      </c>
      <c r="I33" s="76">
        <v>150348</v>
      </c>
      <c r="K33" s="91">
        <f>I33*0.188</f>
        <v>28265</v>
      </c>
      <c r="L33" s="72"/>
      <c r="M33" s="90">
        <f>I33</f>
        <v>150348</v>
      </c>
      <c r="N33" s="72"/>
      <c r="O33" s="71"/>
      <c r="Q33" s="71"/>
      <c r="R33" s="72"/>
      <c r="S33" s="71"/>
    </row>
    <row r="34" spans="1:21" ht="11.25" customHeight="1" x14ac:dyDescent="0.2">
      <c r="A34" s="79" t="s">
        <v>87</v>
      </c>
      <c r="C34" s="82" t="s">
        <v>33</v>
      </c>
      <c r="D34" s="73"/>
      <c r="E34" s="82" t="s">
        <v>33</v>
      </c>
      <c r="F34" s="72"/>
      <c r="G34" s="82" t="s">
        <v>33</v>
      </c>
      <c r="I34" s="82" t="s">
        <v>33</v>
      </c>
      <c r="K34" s="83" t="s">
        <v>33</v>
      </c>
      <c r="L34" s="72"/>
      <c r="M34" s="82" t="s">
        <v>33</v>
      </c>
      <c r="N34" s="72"/>
      <c r="O34" s="71"/>
      <c r="Q34" s="71"/>
      <c r="R34" s="72"/>
      <c r="S34" s="71"/>
    </row>
    <row r="35" spans="1:21" ht="11.25" customHeight="1" x14ac:dyDescent="0.2">
      <c r="A35" s="79" t="s">
        <v>93</v>
      </c>
      <c r="C35" s="76">
        <v>9030</v>
      </c>
      <c r="D35" s="73"/>
      <c r="E35" s="78">
        <f>C35*0.165</f>
        <v>1490</v>
      </c>
      <c r="F35" s="72"/>
      <c r="G35" s="90">
        <f>E35*5.323</f>
        <v>7931</v>
      </c>
      <c r="I35" s="76">
        <v>12129</v>
      </c>
      <c r="K35" s="91">
        <f>I35*0.165</f>
        <v>2001</v>
      </c>
      <c r="L35" s="72"/>
      <c r="M35" s="90">
        <f>K35*5.323</f>
        <v>10651</v>
      </c>
      <c r="N35" s="72"/>
      <c r="O35" s="71"/>
      <c r="Q35" s="71"/>
      <c r="R35" s="72"/>
      <c r="S35" s="71"/>
    </row>
    <row r="36" spans="1:21" ht="11.25" customHeight="1" x14ac:dyDescent="0.2">
      <c r="A36" s="80" t="s">
        <v>94</v>
      </c>
      <c r="C36" s="76">
        <v>70600</v>
      </c>
      <c r="D36" s="73"/>
      <c r="E36" s="78">
        <f t="shared" ref="E36" si="3">C36*0.188</f>
        <v>13273</v>
      </c>
      <c r="F36" s="72"/>
      <c r="G36" s="90">
        <f>C36</f>
        <v>70600</v>
      </c>
      <c r="I36" s="76">
        <v>75000</v>
      </c>
      <c r="J36" s="73" t="s">
        <v>99</v>
      </c>
      <c r="K36" s="91">
        <f t="shared" ref="K36" si="4">I36*0.188</f>
        <v>14100</v>
      </c>
      <c r="L36" s="72"/>
      <c r="M36" s="90">
        <f>I36</f>
        <v>75000</v>
      </c>
      <c r="N36" s="72"/>
      <c r="O36" s="71"/>
      <c r="Q36" s="71"/>
      <c r="R36" s="72"/>
      <c r="S36" s="71"/>
    </row>
    <row r="37" spans="1:21" ht="11.25" customHeight="1" x14ac:dyDescent="0.2">
      <c r="A37" s="80" t="s">
        <v>95</v>
      </c>
      <c r="C37" s="82" t="s">
        <v>33</v>
      </c>
      <c r="D37" s="73"/>
      <c r="E37" s="83" t="s">
        <v>33</v>
      </c>
      <c r="F37" s="72"/>
      <c r="G37" s="82" t="s">
        <v>33</v>
      </c>
      <c r="I37" s="82" t="s">
        <v>33</v>
      </c>
      <c r="K37" s="83" t="s">
        <v>33</v>
      </c>
      <c r="L37" s="72"/>
      <c r="M37" s="82" t="s">
        <v>33</v>
      </c>
      <c r="N37" s="72"/>
      <c r="O37" s="71"/>
      <c r="Q37" s="71"/>
      <c r="R37" s="72"/>
      <c r="S37" s="71"/>
    </row>
    <row r="38" spans="1:21" ht="11.25" customHeight="1" x14ac:dyDescent="0.2">
      <c r="A38" s="80" t="s">
        <v>96</v>
      </c>
      <c r="C38" s="76">
        <v>23185</v>
      </c>
      <c r="D38" s="73"/>
      <c r="E38" s="78">
        <f>C38*0.015</f>
        <v>348</v>
      </c>
      <c r="F38" s="72"/>
      <c r="G38" s="90">
        <f>E38*5.323</f>
        <v>1852</v>
      </c>
      <c r="I38" s="76">
        <v>60000</v>
      </c>
      <c r="J38" s="73" t="s">
        <v>99</v>
      </c>
      <c r="K38" s="91">
        <f>I38*0.015</f>
        <v>900</v>
      </c>
      <c r="L38" s="72"/>
      <c r="M38" s="90">
        <f>K38*5.323</f>
        <v>4791</v>
      </c>
      <c r="N38" s="72"/>
      <c r="O38" s="71"/>
      <c r="Q38" s="71"/>
      <c r="R38" s="72"/>
      <c r="S38" s="71"/>
    </row>
    <row r="39" spans="1:21" ht="11.25" customHeight="1" x14ac:dyDescent="0.2">
      <c r="A39" s="80" t="s">
        <v>97</v>
      </c>
      <c r="C39" s="82" t="s">
        <v>10</v>
      </c>
      <c r="D39" s="73"/>
      <c r="E39" s="83" t="s">
        <v>10</v>
      </c>
      <c r="F39" s="72"/>
      <c r="G39" s="83" t="s">
        <v>10</v>
      </c>
      <c r="I39" s="82" t="s">
        <v>10</v>
      </c>
      <c r="K39" s="83" t="s">
        <v>10</v>
      </c>
      <c r="L39" s="72"/>
      <c r="M39" s="83" t="s">
        <v>10</v>
      </c>
      <c r="N39" s="72"/>
      <c r="O39" s="71"/>
      <c r="Q39" s="71"/>
      <c r="R39" s="72"/>
      <c r="S39" s="71"/>
    </row>
    <row r="40" spans="1:21" ht="11.25" customHeight="1" x14ac:dyDescent="0.2">
      <c r="A40" s="80" t="s">
        <v>98</v>
      </c>
      <c r="C40" s="76">
        <v>20859</v>
      </c>
      <c r="D40" s="73"/>
      <c r="E40" s="78">
        <f>C40*0.02</f>
        <v>417</v>
      </c>
      <c r="F40" s="72"/>
      <c r="G40" s="90">
        <f>E40*5.323</f>
        <v>2220</v>
      </c>
      <c r="I40" s="76">
        <v>35500</v>
      </c>
      <c r="J40" s="73" t="s">
        <v>99</v>
      </c>
      <c r="K40" s="91">
        <f>I40*0.02</f>
        <v>710</v>
      </c>
      <c r="L40" s="72"/>
      <c r="M40" s="90">
        <f>K40*5.323</f>
        <v>3779</v>
      </c>
      <c r="N40" s="72"/>
      <c r="O40" s="71"/>
      <c r="Q40" s="71"/>
      <c r="R40" s="72"/>
      <c r="S40" s="71"/>
    </row>
    <row r="41" spans="1:21" ht="11.25" customHeight="1" x14ac:dyDescent="0.2">
      <c r="A41" s="79" t="s">
        <v>100</v>
      </c>
      <c r="C41" s="85">
        <v>1750000</v>
      </c>
      <c r="D41" s="87" t="s">
        <v>12</v>
      </c>
      <c r="E41" s="92">
        <v>82700</v>
      </c>
      <c r="F41" s="88" t="s">
        <v>12</v>
      </c>
      <c r="G41" s="92">
        <v>440000</v>
      </c>
      <c r="H41" s="96" t="s">
        <v>12</v>
      </c>
      <c r="I41" s="85">
        <v>2400000</v>
      </c>
      <c r="J41" s="87"/>
      <c r="K41" s="92">
        <v>107000</v>
      </c>
      <c r="L41" s="88"/>
      <c r="M41" s="92">
        <v>569000</v>
      </c>
      <c r="N41" s="72"/>
      <c r="O41" s="71"/>
      <c r="Q41" s="71"/>
      <c r="R41" s="72"/>
      <c r="S41" s="71"/>
    </row>
    <row r="42" spans="1:21" ht="11.25" customHeight="1" x14ac:dyDescent="0.2">
      <c r="A42" s="113" t="s">
        <v>101</v>
      </c>
      <c r="B42" s="113"/>
      <c r="C42" s="113"/>
      <c r="D42" s="113"/>
      <c r="E42" s="113"/>
      <c r="F42" s="113"/>
      <c r="G42" s="113"/>
      <c r="H42" s="113"/>
      <c r="I42" s="113"/>
      <c r="J42" s="113"/>
      <c r="K42" s="113"/>
      <c r="L42" s="113"/>
      <c r="M42" s="113"/>
      <c r="N42" s="113"/>
      <c r="O42" s="113"/>
      <c r="P42" s="113"/>
      <c r="Q42" s="113"/>
      <c r="R42" s="113"/>
      <c r="S42" s="113"/>
      <c r="T42" s="113"/>
      <c r="U42" s="93"/>
    </row>
    <row r="43" spans="1:21" ht="22.5" customHeight="1" x14ac:dyDescent="0.2">
      <c r="A43" s="114" t="s">
        <v>102</v>
      </c>
      <c r="B43" s="114"/>
      <c r="C43" s="114"/>
      <c r="D43" s="114"/>
      <c r="E43" s="114"/>
      <c r="F43" s="114"/>
      <c r="G43" s="114"/>
      <c r="H43" s="114"/>
      <c r="I43" s="114"/>
      <c r="J43" s="114"/>
      <c r="K43" s="114"/>
      <c r="L43" s="114"/>
      <c r="M43" s="114"/>
      <c r="N43" s="114"/>
      <c r="O43" s="114"/>
      <c r="P43" s="114"/>
      <c r="Q43" s="114"/>
      <c r="R43" s="114"/>
      <c r="S43" s="114"/>
      <c r="T43" s="114"/>
      <c r="U43" s="93"/>
    </row>
    <row r="44" spans="1:21" ht="22.5" customHeight="1" x14ac:dyDescent="0.2">
      <c r="A44" s="114" t="s">
        <v>103</v>
      </c>
      <c r="B44" s="114"/>
      <c r="C44" s="114"/>
      <c r="D44" s="114"/>
      <c r="E44" s="114"/>
      <c r="F44" s="114"/>
      <c r="G44" s="114"/>
      <c r="H44" s="114"/>
      <c r="I44" s="114"/>
      <c r="J44" s="114"/>
      <c r="K44" s="114"/>
      <c r="L44" s="114"/>
      <c r="M44" s="114"/>
      <c r="N44" s="114"/>
      <c r="O44" s="114"/>
      <c r="P44" s="114"/>
      <c r="Q44" s="114"/>
      <c r="R44" s="114"/>
      <c r="S44" s="114"/>
      <c r="T44" s="114"/>
      <c r="U44" s="93"/>
    </row>
    <row r="45" spans="1:21" ht="11.25" customHeight="1" x14ac:dyDescent="0.2">
      <c r="A45" s="111" t="s">
        <v>104</v>
      </c>
      <c r="B45" s="111"/>
      <c r="C45" s="111"/>
      <c r="D45" s="111"/>
      <c r="E45" s="111"/>
      <c r="F45" s="111"/>
      <c r="G45" s="111"/>
      <c r="H45" s="111"/>
      <c r="I45" s="111"/>
      <c r="J45" s="111"/>
      <c r="K45" s="111"/>
      <c r="L45" s="111"/>
      <c r="M45" s="111"/>
      <c r="N45" s="111"/>
      <c r="O45" s="111"/>
      <c r="P45" s="111"/>
      <c r="Q45" s="111"/>
      <c r="R45" s="111"/>
      <c r="S45" s="111"/>
      <c r="T45" s="111"/>
    </row>
    <row r="46" spans="1:21" ht="11.25" customHeight="1" x14ac:dyDescent="0.2">
      <c r="A46" s="111" t="s">
        <v>105</v>
      </c>
      <c r="B46" s="111"/>
      <c r="C46" s="111"/>
      <c r="D46" s="111"/>
      <c r="E46" s="111"/>
      <c r="F46" s="111"/>
      <c r="G46" s="111"/>
      <c r="H46" s="111"/>
      <c r="I46" s="111"/>
      <c r="J46" s="111"/>
      <c r="K46" s="111"/>
      <c r="L46" s="111"/>
      <c r="M46" s="111"/>
      <c r="N46" s="111"/>
      <c r="O46" s="111"/>
      <c r="P46" s="111"/>
      <c r="Q46" s="111"/>
      <c r="R46" s="111"/>
      <c r="S46" s="111"/>
      <c r="T46" s="111"/>
    </row>
    <row r="47" spans="1:21" ht="11.25" customHeight="1" x14ac:dyDescent="0.2">
      <c r="A47" s="111" t="s">
        <v>106</v>
      </c>
      <c r="B47" s="111"/>
      <c r="C47" s="111"/>
      <c r="D47" s="111"/>
      <c r="E47" s="111"/>
      <c r="F47" s="111"/>
      <c r="G47" s="111"/>
      <c r="H47" s="111"/>
      <c r="I47" s="111"/>
      <c r="J47" s="111"/>
      <c r="K47" s="111"/>
      <c r="L47" s="111"/>
      <c r="M47" s="111"/>
      <c r="N47" s="111"/>
      <c r="O47" s="111"/>
      <c r="P47" s="111"/>
      <c r="Q47" s="111"/>
      <c r="R47" s="111"/>
      <c r="S47" s="111"/>
      <c r="T47" s="111"/>
    </row>
  </sheetData>
  <mergeCells count="16">
    <mergeCell ref="C6:G6"/>
    <mergeCell ref="I6:M6"/>
    <mergeCell ref="O6:T6"/>
    <mergeCell ref="A1:T1"/>
    <mergeCell ref="A2:T2"/>
    <mergeCell ref="A3:T3"/>
    <mergeCell ref="A4:T4"/>
    <mergeCell ref="A5:T5"/>
    <mergeCell ref="A46:T46"/>
    <mergeCell ref="A47:T47"/>
    <mergeCell ref="C24:G24"/>
    <mergeCell ref="I24:M24"/>
    <mergeCell ref="A42:T42"/>
    <mergeCell ref="A43:T43"/>
    <mergeCell ref="A44:T44"/>
    <mergeCell ref="A45:T45"/>
  </mergeCells>
  <pageMargins left="0.5" right="0.5" top="0.5" bottom="0.75" header="0.3" footer="0.3"/>
  <pageSetup orientation="landscape"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0AE6DDCCE4F64AB96B54634ACF1B32" ma:contentTypeVersion="18" ma:contentTypeDescription="Create a new document." ma:contentTypeScope="" ma:versionID="00433e69deb5416dc2568ab62e11c7a2">
  <xsd:schema xmlns:xsd="http://www.w3.org/2001/XMLSchema" xmlns:xs="http://www.w3.org/2001/XMLSchema" xmlns:p="http://schemas.microsoft.com/office/2006/metadata/properties" xmlns:ns1="http://schemas.microsoft.com/sharepoint/v3" xmlns:ns2="d925d976-9e2a-4bab-ad6d-d3ef45ec2550" xmlns:ns3="08020ff4-f632-4952-8504-a4a18e274e6c" xmlns:ns4="31062a0d-ede8-4112-b4bb-00a9c1bc8e16" targetNamespace="http://schemas.microsoft.com/office/2006/metadata/properties" ma:root="true" ma:fieldsID="c616de73b0be3fca7fbfe435818f65e9" ns1:_="" ns2:_="" ns3:_="" ns4:_="">
    <xsd:import namespace="http://schemas.microsoft.com/sharepoint/v3"/>
    <xsd:import namespace="d925d976-9e2a-4bab-ad6d-d3ef45ec2550"/>
    <xsd:import namespace="08020ff4-f632-4952-8504-a4a18e274e6c"/>
    <xsd:import namespace="31062a0d-ede8-4112-b4bb-00a9c1bc8e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Date_x0020_and_x0020_Time" minOccurs="0"/>
                <xsd:element ref="ns2:MediaServiceOCR" minOccurs="0"/>
                <xsd:element ref="ns2:MediaServiceDateTaken" minOccurs="0"/>
                <xsd:element ref="ns2:MediaServiceLocation" minOccurs="0"/>
                <xsd:element ref="ns1:_ip_UnifiedCompliancePolicyProperties" minOccurs="0"/>
                <xsd:element ref="ns1:_ip_UnifiedCompliancePolicyUIAction" minOccurs="0"/>
                <xsd:element ref="ns2:lcf76f155ced4ddcb4097134ff3c332f" minOccurs="0"/>
                <xsd:element ref="ns4:TaxCatchAll"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25d976-9e2a-4bab-ad6d-d3ef45ec25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Date_x0020_and_x0020_Time" ma:index="15" nillable="true" ma:displayName="Date and Time" ma:format="DateTime" ma:internalName="Date_x0020_and_x0020_Time">
      <xsd:simpleType>
        <xsd:restriction base="dms:DateTim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c5df3ad-b4e5-45d1-88c9-23db5f1fe61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LengthInSeconds" ma:index="2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8020ff4-f632-4952-8504-a4a18e274e6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062a0d-ede8-4112-b4bb-00a9c1bc8e16"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65462c4f-e196-468f-8ddd-ac3b3426e5e8}" ma:internalName="TaxCatchAll" ma:showField="CatchAllData" ma:web="d36856fe-d4a9-4f0b-87a7-8fa063632c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Date_x0020_and_x0020_Time xmlns="d925d976-9e2a-4bab-ad6d-d3ef45ec2550" xsi:nil="true"/>
    <_ip_UnifiedCompliancePolicyProperties xmlns="http://schemas.microsoft.com/sharepoint/v3" xsi:nil="true"/>
    <lcf76f155ced4ddcb4097134ff3c332f xmlns="d925d976-9e2a-4bab-ad6d-d3ef45ec2550">
      <Terms xmlns="http://schemas.microsoft.com/office/infopath/2007/PartnerControls"/>
    </lcf76f155ced4ddcb4097134ff3c332f>
    <TaxCatchAll xmlns="31062a0d-ede8-4112-b4bb-00a9c1bc8e16" xsi:nil="true"/>
  </documentManagement>
</p:properties>
</file>

<file path=customXml/itemProps1.xml><?xml version="1.0" encoding="utf-8"?>
<ds:datastoreItem xmlns:ds="http://schemas.openxmlformats.org/officeDocument/2006/customXml" ds:itemID="{731ADAA8-0919-4530-A9D1-5DCF98A9BA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925d976-9e2a-4bab-ad6d-d3ef45ec2550"/>
    <ds:schemaRef ds:uri="08020ff4-f632-4952-8504-a4a18e274e6c"/>
    <ds:schemaRef ds:uri="31062a0d-ede8-4112-b4bb-00a9c1bc8e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1A6949-D667-4110-9AEF-657602947DE0}">
  <ds:schemaRefs>
    <ds:schemaRef ds:uri="http://schemas.microsoft.com/sharepoint/v3/contenttype/forms"/>
  </ds:schemaRefs>
</ds:datastoreItem>
</file>

<file path=customXml/itemProps3.xml><?xml version="1.0" encoding="utf-8"?>
<ds:datastoreItem xmlns:ds="http://schemas.openxmlformats.org/officeDocument/2006/customXml" ds:itemID="{9593D889-B2E3-4CF0-9E42-0BD3A82C9F2F}">
  <ds:schemaRefs>
    <ds:schemaRef ds:uri="http://schemas.microsoft.com/office/2006/metadata/properties"/>
    <ds:schemaRef ds:uri="http://schemas.microsoft.com/office/infopath/2007/PartnerControls"/>
    <ds:schemaRef ds:uri="http://schemas.microsoft.com/sharepoint/v3"/>
    <ds:schemaRef ds:uri="d925d976-9e2a-4bab-ad6d-d3ef45ec2550"/>
    <ds:schemaRef ds:uri="31062a0d-ede8-4112-b4bb-00a9c1bc8e1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Note</vt:lpstr>
      <vt:lpstr>T1</vt:lpstr>
      <vt:lpstr>T2</vt:lpstr>
      <vt:lpstr>T3</vt:lpstr>
      <vt:lpstr>T4</vt:lpstr>
      <vt:lpstr>'T2'!Print_Titles</vt:lpstr>
      <vt:lpstr>'T4'!Print_Titles</vt:lpstr>
    </vt:vector>
  </TitlesOfParts>
  <Manager/>
  <Company>U.S. Geological Survey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Lithium in 2021</dc:title>
  <dc:subject>USGS Mineral Industry Surveys</dc:subject>
  <dc:creator>USGS National Minerals Information Center</dc:creator>
  <cp:keywords>Lithium; statistics</cp:keywords>
  <dc:description/>
  <cp:lastModifiedBy>Hakim, Samir</cp:lastModifiedBy>
  <cp:revision/>
  <dcterms:created xsi:type="dcterms:W3CDTF">2013-04-12T13:27:07Z</dcterms:created>
  <dcterms:modified xsi:type="dcterms:W3CDTF">2023-08-09T14:06:49Z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0x010100E70AE6DDCCE4F64AB96B54634ACF1B32</vt:lpwstr>
  </property>
</Properties>
</file>