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l\Documents\Locating-APLs\Data\"/>
    </mc:Choice>
  </mc:AlternateContent>
  <xr:revisionPtr revIDLastSave="0" documentId="13_ncr:1_{33088EA9-E6AE-493C-B530-DD2FCCAADDE8}" xr6:coauthVersionLast="47" xr6:coauthVersionMax="47" xr10:uidLastSave="{00000000-0000-0000-0000-000000000000}"/>
  <bookViews>
    <workbookView xWindow="-110" yWindow="-110" windowWidth="19420" windowHeight="11500" xr2:uid="{BB1C52BF-C5D3-4F86-A824-41C71A3207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M12" i="1"/>
  <c r="Q12" i="1" s="1"/>
  <c r="M11" i="1"/>
  <c r="Q11" i="1" s="1"/>
  <c r="Q2" i="1"/>
  <c r="Q3" i="1"/>
  <c r="Q4" i="1"/>
  <c r="Q5" i="1"/>
  <c r="Q6" i="1"/>
  <c r="Q7" i="1"/>
  <c r="Q8" i="1"/>
  <c r="Q9" i="1"/>
  <c r="Q10" i="1"/>
  <c r="Q15" i="1"/>
</calcChain>
</file>

<file path=xl/sharedStrings.xml><?xml version="1.0" encoding="utf-8"?>
<sst xmlns="http://schemas.openxmlformats.org/spreadsheetml/2006/main" count="84" uniqueCount="52">
  <si>
    <t>Heuristik</t>
  </si>
  <si>
    <t>Base Case</t>
  </si>
  <si>
    <t>Demand Scenario</t>
  </si>
  <si>
    <t>Total setup costs</t>
  </si>
  <si>
    <t>Demand +</t>
  </si>
  <si>
    <t>Demand -</t>
  </si>
  <si>
    <t>Max Walking Distance +</t>
  </si>
  <si>
    <t>Max Walking Distance -</t>
  </si>
  <si>
    <t>APL Capacity +</t>
  </si>
  <si>
    <t>APL Capacity -</t>
  </si>
  <si>
    <t>Setup Costs</t>
  </si>
  <si>
    <t>Number of unserviced Customer Cells</t>
  </si>
  <si>
    <t>Vehicle Capacity +</t>
  </si>
  <si>
    <t>Vehicle Capacity -</t>
  </si>
  <si>
    <t>1700m</t>
  </si>
  <si>
    <t>APL Capacity (deliveries per month)</t>
  </si>
  <si>
    <t>Vehicle Capacity ( deliveries per day)</t>
  </si>
  <si>
    <t>Number of opened APLs</t>
  </si>
  <si>
    <t>Minimize Walking Distances</t>
  </si>
  <si>
    <t>Max Walking Distance Threshold</t>
  </si>
  <si>
    <t>False</t>
  </si>
  <si>
    <t>?</t>
  </si>
  <si>
    <t>Remark</t>
  </si>
  <si>
    <t>Neutral (10)</t>
  </si>
  <si>
    <t>Optimistic (15)</t>
  </si>
  <si>
    <t>Optimistic (20)</t>
  </si>
  <si>
    <t>Pessimistic (5)</t>
  </si>
  <si>
    <t>Pessimistic (1)</t>
  </si>
  <si>
    <t>2000m</t>
  </si>
  <si>
    <t>1500m</t>
  </si>
  <si>
    <t>True</t>
  </si>
  <si>
    <t>Number of underutilized APLs</t>
  </si>
  <si>
    <t xml:space="preserve">Avg. daily delivery route </t>
  </si>
  <si>
    <t>Test Case</t>
  </si>
  <si>
    <t>Parameter</t>
  </si>
  <si>
    <t>A lot more APLs, unnecessary if you compare to real DHL APLs</t>
  </si>
  <si>
    <t>Still way too many APLs</t>
  </si>
  <si>
    <t>Less APLs but better reliability, probably due to stochastic demand</t>
  </si>
  <si>
    <t>Number of Vehicles</t>
  </si>
  <si>
    <t>Objective Function</t>
  </si>
  <si>
    <t>Good reliability for the number of APLs</t>
  </si>
  <si>
    <t>Combined costs</t>
  </si>
  <si>
    <t>Many unserviced cells</t>
  </si>
  <si>
    <t>More locations with multiple APL setups</t>
  </si>
  <si>
    <t>Desirable in terms of costs and reliability but probably not realisitic</t>
  </si>
  <si>
    <t>Infeasible</t>
  </si>
  <si>
    <t>Really good reliability</t>
  </si>
  <si>
    <t>Not considered</t>
  </si>
  <si>
    <t>1500m air distance</t>
  </si>
  <si>
    <t>Service Reliability</t>
  </si>
  <si>
    <t>Demand Satisfaction Rate</t>
  </si>
  <si>
    <t>Objective function coefficient: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</si>
</sst>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</cellXfs>
  <cellStyles count="1">
    <cellStyle name="Standard" xfId="0" builtinId="0"/>
  </cellStyles>
  <dxfs count="11"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849FE-0F20-457D-91F8-537ED9744974}" name="Tabelle1" displayName="Tabelle1" ref="A1:R15" totalsRowShown="0" headerRowDxfId="10">
  <autoFilter ref="A1:R15" xr:uid="{9FE849FE-0F20-457D-91F8-537ED9744974}"/>
  <tableColumns count="18">
    <tableColumn id="15" xr3:uid="{E897A7E3-BAEB-4C16-A342-C76F6747445C}" name="Test Case" dataDxfId="9"/>
    <tableColumn id="1" xr3:uid="{666BA25E-2C0C-435E-ABC5-DFFC2868B108}" name="Parameter" dataDxfId="8"/>
    <tableColumn id="14" xr3:uid="{1478F476-F851-4401-8764-2E550B5E4C49}" name="Minimize Walking Distances"/>
    <tableColumn id="2" xr3:uid="{3121E816-E60E-41C9-B8AF-5BA5C2E38E7F}" name="Demand Scenario"/>
    <tableColumn id="3" xr3:uid="{1D2BF31A-0845-4F43-8DF7-3672B166E77A}" name="Max Walking Distance Threshold"/>
    <tableColumn id="4" xr3:uid="{1F7B0B3A-F73D-43A5-82C5-E571C1D66BB2}" name="Setup Costs"/>
    <tableColumn id="5" xr3:uid="{1700E94D-EBA5-455E-9DF8-ABFA122331AB}" name="APL Capacity (deliveries per month)"/>
    <tableColumn id="17" xr3:uid="{417EB6CC-8723-46B2-84B7-03E639833C38}" name="Number of Vehicles"/>
    <tableColumn id="6" xr3:uid="{A7D1883C-DCEA-4456-BFAD-FC53E2821087}" name="Vehicle Capacity ( deliveries per day)"/>
    <tableColumn id="7" xr3:uid="{9ECCA277-8193-41A5-BBFB-6C8B037121D9}" name="Number of opened APLs" dataDxfId="7"/>
    <tableColumn id="8" xr3:uid="{2F47A723-3488-4352-A173-8AA129D4E7E2}" name="Number of unserviced Customer Cells" dataDxfId="6"/>
    <tableColumn id="9" xr3:uid="{EA634541-254F-4AAC-BD48-5B0B7478E3F6}" name="Number of underutilized APLs" dataDxfId="5"/>
    <tableColumn id="11" xr3:uid="{71BA0B31-675C-480E-B687-AFAFE32D091E}" name="Total setup costs" dataDxfId="4"/>
    <tableColumn id="10" xr3:uid="{1EDC6398-4D87-4FBA-851B-6BAA603FD5A5}" name="Service Reliability" dataDxfId="3"/>
    <tableColumn id="18" xr3:uid="{EC688221-D3A3-455F-B1A9-DF4AECF868D8}" name="Demand Satisfaction Rate"/>
    <tableColumn id="12" xr3:uid="{A0EA4B7D-3D44-4ADB-966A-6910F1B3B2F4}" name="Avg. daily delivery route " dataDxfId="2"/>
    <tableColumn id="16" xr3:uid="{B0E6C52F-0911-4BA8-9DD1-A650904603A4}" name="Combined costs" dataDxfId="1">
      <calculatedColumnFormula>Tabelle1[[#This Row],[Total setup costs]]+(0.00037*Tabelle1[[#This Row],[Avg. daily delivery route ]])</calculatedColumnFormula>
    </tableColumn>
    <tableColumn id="13" xr3:uid="{E6E3F93D-4CE0-4715-B581-9216A1EDC3AD}" name="Rema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388D-1D83-4A59-ACFE-6176EA6FCED9}">
  <dimension ref="A1:R15"/>
  <sheetViews>
    <sheetView tabSelected="1" topLeftCell="H1" zoomScale="90" zoomScaleNormal="90" workbookViewId="0">
      <selection activeCell="I14" sqref="I14"/>
    </sheetView>
  </sheetViews>
  <sheetFormatPr baseColWidth="10" defaultRowHeight="14.5" x14ac:dyDescent="0.35"/>
  <cols>
    <col min="1" max="1" width="11" bestFit="1" customWidth="1"/>
    <col min="2" max="2" width="17.6328125" customWidth="1"/>
    <col min="3" max="3" width="21.08984375" customWidth="1"/>
    <col min="4" max="4" width="22.453125" bestFit="1" customWidth="1"/>
    <col min="5" max="5" width="24.54296875" bestFit="1" customWidth="1"/>
    <col min="6" max="6" width="20" customWidth="1"/>
    <col min="7" max="7" width="18.08984375" customWidth="1"/>
    <col min="8" max="8" width="23.54296875" customWidth="1"/>
    <col min="9" max="9" width="14.453125" customWidth="1"/>
    <col min="10" max="10" width="14.6328125" customWidth="1"/>
    <col min="11" max="11" width="16.81640625" customWidth="1"/>
    <col min="12" max="12" width="25.90625" customWidth="1"/>
    <col min="13" max="13" width="16.90625" customWidth="1"/>
    <col min="14" max="14" width="19.6328125" customWidth="1"/>
  </cols>
  <sheetData>
    <row r="1" spans="1:18" ht="43.5" x14ac:dyDescent="0.35">
      <c r="A1" s="1" t="s">
        <v>33</v>
      </c>
      <c r="B1" s="5" t="s">
        <v>34</v>
      </c>
      <c r="C1" s="1" t="s">
        <v>18</v>
      </c>
      <c r="D1" s="1" t="s">
        <v>2</v>
      </c>
      <c r="E1" s="1" t="s">
        <v>19</v>
      </c>
      <c r="F1" s="1" t="s">
        <v>10</v>
      </c>
      <c r="G1" s="1" t="s">
        <v>15</v>
      </c>
      <c r="H1" s="1" t="s">
        <v>38</v>
      </c>
      <c r="I1" s="5" t="s">
        <v>16</v>
      </c>
      <c r="J1" s="1" t="s">
        <v>17</v>
      </c>
      <c r="K1" s="1" t="s">
        <v>11</v>
      </c>
      <c r="L1" s="1" t="s">
        <v>31</v>
      </c>
      <c r="M1" s="1" t="s">
        <v>3</v>
      </c>
      <c r="N1" s="1" t="s">
        <v>49</v>
      </c>
      <c r="O1" s="1" t="s">
        <v>50</v>
      </c>
      <c r="P1" s="1" t="s">
        <v>32</v>
      </c>
      <c r="Q1" s="1" t="s">
        <v>41</v>
      </c>
      <c r="R1" s="1" t="s">
        <v>22</v>
      </c>
    </row>
    <row r="2" spans="1:18" x14ac:dyDescent="0.35">
      <c r="A2">
        <v>1</v>
      </c>
      <c r="B2" s="6" t="s">
        <v>1</v>
      </c>
      <c r="C2" t="s">
        <v>20</v>
      </c>
      <c r="D2" t="s">
        <v>23</v>
      </c>
      <c r="E2" t="s">
        <v>14</v>
      </c>
      <c r="F2">
        <v>5500</v>
      </c>
      <c r="G2">
        <v>4000</v>
      </c>
      <c r="H2">
        <v>15</v>
      </c>
      <c r="I2" s="6">
        <v>250</v>
      </c>
      <c r="J2">
        <v>39</v>
      </c>
      <c r="K2">
        <v>10</v>
      </c>
      <c r="L2">
        <v>5</v>
      </c>
      <c r="M2" s="8">
        <v>214500</v>
      </c>
      <c r="N2">
        <v>0.87590000000000001</v>
      </c>
      <c r="O2">
        <v>0.98950000000000005</v>
      </c>
      <c r="P2" s="12">
        <v>266044</v>
      </c>
      <c r="Q2" s="12">
        <f>Tabelle1[[#This Row],[Total setup costs]]+(0.00037*Tabelle1[[#This Row],[Avg. daily delivery route ]])</f>
        <v>214598.43627999999</v>
      </c>
    </row>
    <row r="3" spans="1:18" x14ac:dyDescent="0.35">
      <c r="A3">
        <v>2</v>
      </c>
      <c r="B3" s="6" t="s">
        <v>39</v>
      </c>
      <c r="C3" s="2" t="s">
        <v>30</v>
      </c>
      <c r="D3" t="s">
        <v>23</v>
      </c>
      <c r="E3" t="s">
        <v>14</v>
      </c>
      <c r="F3">
        <v>5500</v>
      </c>
      <c r="G3">
        <v>4000</v>
      </c>
      <c r="H3">
        <v>15</v>
      </c>
      <c r="I3" s="6">
        <v>250</v>
      </c>
      <c r="J3">
        <v>65</v>
      </c>
      <c r="K3">
        <v>10</v>
      </c>
      <c r="L3">
        <v>14</v>
      </c>
      <c r="M3" s="8">
        <v>357500</v>
      </c>
      <c r="N3">
        <v>0.97570000000000001</v>
      </c>
      <c r="O3">
        <v>0.99870000000000003</v>
      </c>
      <c r="P3" s="12">
        <v>275360</v>
      </c>
      <c r="Q3" s="12">
        <f>Tabelle1[[#This Row],[Total setup costs]]+(0.00037*Tabelle1[[#This Row],[Avg. daily delivery route ]])</f>
        <v>357601.88319999998</v>
      </c>
      <c r="R3" t="s">
        <v>35</v>
      </c>
    </row>
    <row r="4" spans="1:18" ht="29" x14ac:dyDescent="0.35">
      <c r="A4">
        <v>3</v>
      </c>
      <c r="B4" s="6" t="s">
        <v>39</v>
      </c>
      <c r="C4" s="4" t="s">
        <v>51</v>
      </c>
      <c r="F4">
        <v>5500</v>
      </c>
      <c r="H4">
        <v>15</v>
      </c>
      <c r="I4" s="6"/>
      <c r="J4">
        <v>60</v>
      </c>
      <c r="K4">
        <v>10</v>
      </c>
      <c r="L4">
        <v>12</v>
      </c>
      <c r="M4" s="8">
        <v>330000</v>
      </c>
      <c r="N4">
        <v>0.97709999999999997</v>
      </c>
      <c r="O4">
        <v>0.999</v>
      </c>
      <c r="P4" s="12">
        <v>250596</v>
      </c>
      <c r="Q4" s="12">
        <f>Tabelle1[[#This Row],[Total setup costs]]+(0.00037*Tabelle1[[#This Row],[Avg. daily delivery route ]])</f>
        <v>330092.72051999997</v>
      </c>
      <c r="R4" t="s">
        <v>36</v>
      </c>
    </row>
    <row r="5" spans="1:18" x14ac:dyDescent="0.35">
      <c r="A5">
        <v>4</v>
      </c>
      <c r="B5" s="6" t="s">
        <v>5</v>
      </c>
      <c r="C5" t="s">
        <v>20</v>
      </c>
      <c r="D5" s="2" t="s">
        <v>27</v>
      </c>
      <c r="E5" t="s">
        <v>14</v>
      </c>
      <c r="F5">
        <v>5500</v>
      </c>
      <c r="G5">
        <v>4000</v>
      </c>
      <c r="H5">
        <v>15</v>
      </c>
      <c r="I5" s="6">
        <v>250</v>
      </c>
      <c r="J5">
        <v>34</v>
      </c>
      <c r="K5">
        <v>10</v>
      </c>
      <c r="L5">
        <v>5</v>
      </c>
      <c r="M5" s="8">
        <v>187000</v>
      </c>
      <c r="N5">
        <v>0.65049999999999997</v>
      </c>
      <c r="O5">
        <v>0.87719999999999998</v>
      </c>
      <c r="P5" s="12">
        <v>275360</v>
      </c>
      <c r="Q5" s="12">
        <f>Tabelle1[[#This Row],[Total setup costs]]+(0.00037*Tabelle1[[#This Row],[Avg. daily delivery route ]])</f>
        <v>187101.88320000001</v>
      </c>
    </row>
    <row r="6" spans="1:18" x14ac:dyDescent="0.35">
      <c r="A6">
        <v>5</v>
      </c>
      <c r="B6" s="6" t="s">
        <v>5</v>
      </c>
      <c r="C6" t="s">
        <v>20</v>
      </c>
      <c r="D6" s="2" t="s">
        <v>26</v>
      </c>
      <c r="E6" t="s">
        <v>14</v>
      </c>
      <c r="F6">
        <v>5500</v>
      </c>
      <c r="G6">
        <v>4000</v>
      </c>
      <c r="H6">
        <v>15</v>
      </c>
      <c r="I6" s="6">
        <v>250</v>
      </c>
      <c r="J6">
        <v>36</v>
      </c>
      <c r="K6">
        <v>10</v>
      </c>
      <c r="L6">
        <v>5</v>
      </c>
      <c r="M6" s="8">
        <v>198000</v>
      </c>
      <c r="N6">
        <v>0.71319999999999995</v>
      </c>
      <c r="O6">
        <v>0.91039999999999999</v>
      </c>
      <c r="P6" s="12">
        <v>238079</v>
      </c>
      <c r="Q6" s="12">
        <f>Tabelle1[[#This Row],[Total setup costs]]+(0.00037*Tabelle1[[#This Row],[Avg. daily delivery route ]])</f>
        <v>198088.08923000001</v>
      </c>
      <c r="R6" t="s">
        <v>37</v>
      </c>
    </row>
    <row r="7" spans="1:18" x14ac:dyDescent="0.35">
      <c r="A7">
        <v>6</v>
      </c>
      <c r="B7" s="6" t="s">
        <v>4</v>
      </c>
      <c r="C7" t="s">
        <v>20</v>
      </c>
      <c r="D7" s="2" t="s">
        <v>24</v>
      </c>
      <c r="E7" t="s">
        <v>14</v>
      </c>
      <c r="F7">
        <v>5500</v>
      </c>
      <c r="G7">
        <v>4000</v>
      </c>
      <c r="H7">
        <v>15</v>
      </c>
      <c r="I7" s="6">
        <v>250</v>
      </c>
      <c r="J7">
        <v>39</v>
      </c>
      <c r="K7">
        <v>10</v>
      </c>
      <c r="L7">
        <v>5</v>
      </c>
      <c r="M7" s="8">
        <v>214500</v>
      </c>
      <c r="N7">
        <v>0.92500000000000004</v>
      </c>
      <c r="O7">
        <v>0.99409999999999998</v>
      </c>
      <c r="P7" s="12">
        <v>233348</v>
      </c>
      <c r="Q7" s="12">
        <f>Tabelle1[[#This Row],[Total setup costs]]+(0.00037*Tabelle1[[#This Row],[Avg. daily delivery route ]])</f>
        <v>214586.33876000001</v>
      </c>
    </row>
    <row r="8" spans="1:18" x14ac:dyDescent="0.35">
      <c r="A8">
        <v>7</v>
      </c>
      <c r="B8" s="6" t="s">
        <v>4</v>
      </c>
      <c r="C8" t="s">
        <v>20</v>
      </c>
      <c r="D8" s="2" t="s">
        <v>25</v>
      </c>
      <c r="E8" t="s">
        <v>14</v>
      </c>
      <c r="F8">
        <v>5500</v>
      </c>
      <c r="G8">
        <v>4000</v>
      </c>
      <c r="H8">
        <v>15</v>
      </c>
      <c r="I8" s="6">
        <v>250</v>
      </c>
      <c r="J8">
        <v>41</v>
      </c>
      <c r="K8">
        <v>10</v>
      </c>
      <c r="L8">
        <v>3</v>
      </c>
      <c r="M8" s="8">
        <v>225500</v>
      </c>
      <c r="N8">
        <v>0.90529999999999999</v>
      </c>
      <c r="O8">
        <v>0.97470000000000001</v>
      </c>
      <c r="P8" s="12">
        <v>250611</v>
      </c>
      <c r="Q8" s="12">
        <f>Tabelle1[[#This Row],[Total setup costs]]+(0.00037*Tabelle1[[#This Row],[Avg. daily delivery route ]])</f>
        <v>225592.72607</v>
      </c>
      <c r="R8" t="s">
        <v>46</v>
      </c>
    </row>
    <row r="9" spans="1:18" x14ac:dyDescent="0.35">
      <c r="A9">
        <v>8</v>
      </c>
      <c r="B9" s="6" t="s">
        <v>6</v>
      </c>
      <c r="C9" t="s">
        <v>20</v>
      </c>
      <c r="D9" t="s">
        <v>23</v>
      </c>
      <c r="E9" s="2" t="s">
        <v>28</v>
      </c>
      <c r="F9">
        <v>5500</v>
      </c>
      <c r="G9">
        <v>4000</v>
      </c>
      <c r="H9">
        <v>15</v>
      </c>
      <c r="I9" s="6">
        <v>250</v>
      </c>
      <c r="J9">
        <v>35</v>
      </c>
      <c r="K9" s="11">
        <v>2</v>
      </c>
      <c r="L9">
        <v>1</v>
      </c>
      <c r="M9" s="8">
        <v>192500</v>
      </c>
      <c r="N9">
        <v>0.82809999999999995</v>
      </c>
      <c r="O9">
        <v>0.97299999999999998</v>
      </c>
      <c r="P9" s="12">
        <v>210672</v>
      </c>
      <c r="Q9" s="12">
        <f>Tabelle1[[#This Row],[Total setup costs]]+(0.00037*Tabelle1[[#This Row],[Avg. daily delivery route ]])</f>
        <v>192577.94863999999</v>
      </c>
      <c r="R9" t="s">
        <v>40</v>
      </c>
    </row>
    <row r="10" spans="1:18" x14ac:dyDescent="0.35">
      <c r="A10">
        <v>9</v>
      </c>
      <c r="B10" s="6" t="s">
        <v>7</v>
      </c>
      <c r="C10" t="s">
        <v>20</v>
      </c>
      <c r="D10" t="s">
        <v>23</v>
      </c>
      <c r="E10" s="2" t="s">
        <v>29</v>
      </c>
      <c r="F10">
        <v>5500</v>
      </c>
      <c r="G10">
        <v>4000</v>
      </c>
      <c r="H10">
        <v>15</v>
      </c>
      <c r="I10" s="6">
        <v>250</v>
      </c>
      <c r="J10">
        <v>41</v>
      </c>
      <c r="K10" s="11">
        <v>25</v>
      </c>
      <c r="L10">
        <v>5</v>
      </c>
      <c r="M10" s="8">
        <v>225500</v>
      </c>
      <c r="N10" s="13">
        <v>0.8851</v>
      </c>
      <c r="O10" s="13">
        <v>0.97119999999999995</v>
      </c>
      <c r="P10" s="12">
        <v>232588</v>
      </c>
      <c r="Q10" s="12">
        <f>Tabelle1[[#This Row],[Total setup costs]]+(0.00037*Tabelle1[[#This Row],[Avg. daily delivery route ]])</f>
        <v>225586.05755999999</v>
      </c>
      <c r="R10" t="s">
        <v>42</v>
      </c>
    </row>
    <row r="11" spans="1:18" x14ac:dyDescent="0.35">
      <c r="A11">
        <v>10</v>
      </c>
      <c r="B11" s="6" t="s">
        <v>9</v>
      </c>
      <c r="C11" t="s">
        <v>20</v>
      </c>
      <c r="D11" t="s">
        <v>23</v>
      </c>
      <c r="E11" t="s">
        <v>14</v>
      </c>
      <c r="F11" s="3">
        <v>4125</v>
      </c>
      <c r="G11" s="3">
        <v>3000</v>
      </c>
      <c r="H11">
        <v>16</v>
      </c>
      <c r="I11" s="6">
        <v>250</v>
      </c>
      <c r="J11">
        <v>49</v>
      </c>
      <c r="K11">
        <v>10</v>
      </c>
      <c r="L11">
        <v>3</v>
      </c>
      <c r="M11" s="8">
        <f>Tabelle1[[#This Row],[Setup Costs]]*Tabelle1[[#This Row],[Number of opened APLs]]</f>
        <v>202125</v>
      </c>
      <c r="N11">
        <v>0.76329999999999998</v>
      </c>
      <c r="O11">
        <v>0.90200000000000002</v>
      </c>
      <c r="P11" s="12">
        <v>263178</v>
      </c>
      <c r="Q11" s="12">
        <f>Tabelle1[[#This Row],[Total setup costs]]+(0.00037*Tabelle1[[#This Row],[Avg. daily delivery route ]])</f>
        <v>202222.37586</v>
      </c>
      <c r="R11" t="s">
        <v>43</v>
      </c>
    </row>
    <row r="12" spans="1:18" x14ac:dyDescent="0.35">
      <c r="A12">
        <v>11</v>
      </c>
      <c r="B12" s="6" t="s">
        <v>8</v>
      </c>
      <c r="C12" t="s">
        <v>20</v>
      </c>
      <c r="D12" t="s">
        <v>23</v>
      </c>
      <c r="E12" t="s">
        <v>14</v>
      </c>
      <c r="F12" s="3">
        <v>6875</v>
      </c>
      <c r="G12" s="3">
        <v>5000</v>
      </c>
      <c r="H12">
        <v>15</v>
      </c>
      <c r="I12" s="6">
        <v>300</v>
      </c>
      <c r="J12">
        <v>34</v>
      </c>
      <c r="K12">
        <v>10</v>
      </c>
      <c r="L12">
        <v>5</v>
      </c>
      <c r="M12" s="8">
        <f>Tabelle1[[#This Row],[Setup Costs]]*Tabelle1[[#This Row],[Number of opened APLs]]</f>
        <v>233750</v>
      </c>
      <c r="N12">
        <v>0.66959999999999997</v>
      </c>
      <c r="O12">
        <v>0.92430000000000001</v>
      </c>
      <c r="P12" s="12">
        <v>206765</v>
      </c>
      <c r="Q12" s="12">
        <f>Tabelle1[[#This Row],[Total setup costs]]+(0.00037*Tabelle1[[#This Row],[Avg. daily delivery route ]])</f>
        <v>233826.50305</v>
      </c>
      <c r="R12" t="s">
        <v>44</v>
      </c>
    </row>
    <row r="13" spans="1:18" x14ac:dyDescent="0.35">
      <c r="A13">
        <v>12</v>
      </c>
      <c r="B13" s="6" t="s">
        <v>13</v>
      </c>
      <c r="C13" t="s">
        <v>20</v>
      </c>
      <c r="D13" t="s">
        <v>23</v>
      </c>
      <c r="E13" t="s">
        <v>14</v>
      </c>
      <c r="F13">
        <v>5500</v>
      </c>
      <c r="G13">
        <v>4000</v>
      </c>
      <c r="H13">
        <v>15</v>
      </c>
      <c r="I13" s="7">
        <v>200</v>
      </c>
      <c r="J13">
        <v>39</v>
      </c>
      <c r="K13">
        <v>10</v>
      </c>
      <c r="L13">
        <v>5</v>
      </c>
      <c r="M13" s="8">
        <v>214500</v>
      </c>
      <c r="N13">
        <v>0.87590000000000001</v>
      </c>
      <c r="O13">
        <v>0.98950000000000005</v>
      </c>
      <c r="P13" s="12" t="s">
        <v>45</v>
      </c>
      <c r="Q13" s="12" t="e">
        <f>Tabelle1[[#This Row],[Total setup costs]]+(0.00037*Tabelle1[[#This Row],[Avg. daily delivery route ]])</f>
        <v>#VALUE!</v>
      </c>
    </row>
    <row r="14" spans="1:18" x14ac:dyDescent="0.35">
      <c r="A14">
        <v>13</v>
      </c>
      <c r="B14" s="6" t="s">
        <v>12</v>
      </c>
      <c r="C14" t="s">
        <v>20</v>
      </c>
      <c r="D14" t="s">
        <v>23</v>
      </c>
      <c r="E14" t="s">
        <v>14</v>
      </c>
      <c r="F14">
        <v>5500</v>
      </c>
      <c r="G14">
        <v>4000</v>
      </c>
      <c r="H14">
        <v>15</v>
      </c>
      <c r="I14" s="7">
        <v>300</v>
      </c>
      <c r="J14">
        <v>39</v>
      </c>
      <c r="K14">
        <v>10</v>
      </c>
      <c r="L14">
        <v>5</v>
      </c>
      <c r="M14" s="8">
        <v>214500</v>
      </c>
      <c r="N14">
        <v>0.87590000000000001</v>
      </c>
      <c r="O14">
        <v>0.98950000000000005</v>
      </c>
      <c r="P14" s="12">
        <v>203914</v>
      </c>
      <c r="Q14" s="12">
        <f>Tabelle1[[#This Row],[Total setup costs]]+(0.00037*Tabelle1[[#This Row],[Avg. daily delivery route ]])</f>
        <v>214575.44818000001</v>
      </c>
    </row>
    <row r="15" spans="1:18" x14ac:dyDescent="0.35">
      <c r="A15">
        <v>14</v>
      </c>
      <c r="B15" s="6" t="s">
        <v>0</v>
      </c>
      <c r="C15" t="s">
        <v>20</v>
      </c>
      <c r="D15" t="s">
        <v>47</v>
      </c>
      <c r="E15" t="s">
        <v>48</v>
      </c>
      <c r="F15" t="s">
        <v>47</v>
      </c>
      <c r="G15">
        <v>4000</v>
      </c>
      <c r="H15">
        <v>15</v>
      </c>
      <c r="I15" s="6">
        <v>250</v>
      </c>
      <c r="J15" s="9">
        <v>40</v>
      </c>
      <c r="K15" s="9">
        <v>56</v>
      </c>
      <c r="L15" s="9" t="s">
        <v>21</v>
      </c>
      <c r="M15" s="10">
        <v>220000</v>
      </c>
      <c r="N15" s="9">
        <v>0.84770000000000001</v>
      </c>
      <c r="O15" s="9">
        <v>0.89539999999999997</v>
      </c>
      <c r="P15" s="12">
        <v>173097</v>
      </c>
      <c r="Q15" s="12">
        <f>Tabelle1[[#This Row],[Total setup costs]]+(0.00037*Tabelle1[[#This Row],[Avg. daily delivery route ]])</f>
        <v>220064.04589000001</v>
      </c>
      <c r="R15" t="s">
        <v>42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 Friedl</dc:creator>
  <cp:lastModifiedBy>Annelie Friedl</cp:lastModifiedBy>
  <dcterms:created xsi:type="dcterms:W3CDTF">2025-05-30T09:26:08Z</dcterms:created>
  <dcterms:modified xsi:type="dcterms:W3CDTF">2025-06-12T11:46:12Z</dcterms:modified>
</cp:coreProperties>
</file>