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o365coloradoedu-my.sharepoint.com/personal/jefo6893_colorado_edu/Documents/Projects/Annie Thompson/Matlab/Kinetically guided, ratiometric tuning of fatty acid biosynthesis/"/>
    </mc:Choice>
  </mc:AlternateContent>
  <xr:revisionPtr revIDLastSave="759" documentId="8_{46222E54-B5F8-5F49-B76F-698935A1DDE1}" xr6:coauthVersionLast="47" xr6:coauthVersionMax="47" xr10:uidLastSave="{B30880A9-3D53-7949-9F12-17D0E8ADB66B}"/>
  <bookViews>
    <workbookView xWindow="0" yWindow="0" windowWidth="28800" windowHeight="18000" activeTab="4" xr2:uid="{D01A1F58-C3AF-4BBD-A7FB-E8392BCF7DC2}"/>
  </bookViews>
  <sheets>
    <sheet name="Fig 1C" sheetId="16" r:id="rId1"/>
    <sheet name="Reference 1" sheetId="9" r:id="rId2"/>
    <sheet name="10T 1" sheetId="1" r:id="rId3"/>
    <sheet name="10F 1" sheetId="2" r:id="rId4"/>
    <sheet name="Fig 1D" sheetId="17" r:id="rId5"/>
    <sheet name="Reference 2" sheetId="10" r:id="rId6"/>
    <sheet name="10T 2" sheetId="5" r:id="rId7"/>
    <sheet name="10F 2" sheetId="6" r:id="rId8"/>
    <sheet name="10 T, 0.1 F, 0 B, 10 H" sheetId="3" r:id="rId9"/>
    <sheet name="0.1 T, 10 F, 0 B, 10 H" sheetId="4" r:id="rId10"/>
    <sheet name="10 T, 0.1 F, 1 B, 10 H" sheetId="8" r:id="rId11"/>
    <sheet name="0.1 T, 10 F, 1 B, 10 H" sheetId="7" r:id="rId12"/>
    <sheet name="C16 t=tests" sheetId="11" r:id="rId13"/>
    <sheet name="Prod" sheetId="14" r:id="rId14"/>
    <sheet name="Figs" sheetId="15" r:id="rId15"/>
    <sheet name="CL t=tests" sheetId="12" r:id="rId16"/>
  </sheets>
  <definedNames>
    <definedName name="_xlchart.v1.0" hidden="1">'Fig 1D'!$F$48:$H$48</definedName>
    <definedName name="_xlchart.v1.1" hidden="1">'Fig 1D'!$F$69:$H$69</definedName>
    <definedName name="_xlchart.v1.2" hidden="1">'Fig 1D'!$F$70:$H$70</definedName>
    <definedName name="_xlchart.v1.3" hidden="1">'Fig 1D'!$F$71:$H$71</definedName>
    <definedName name="_xlchart.v1.4" hidden="1">'Fig 1D'!$F$72:$H$72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8" i="10" l="1"/>
  <c r="C24" i="10" s="1"/>
  <c r="G8" i="1"/>
  <c r="I15" i="2"/>
  <c r="H15" i="2"/>
  <c r="B24" i="5"/>
  <c r="B21" i="5"/>
  <c r="B18" i="5"/>
  <c r="C15" i="5"/>
  <c r="B15" i="5"/>
  <c r="H24" i="5"/>
  <c r="H21" i="5"/>
  <c r="H18" i="5"/>
  <c r="H15" i="5"/>
  <c r="B10" i="14"/>
  <c r="C10" i="14"/>
  <c r="K7" i="14"/>
  <c r="J7" i="14"/>
  <c r="I7" i="14"/>
  <c r="H7" i="14"/>
  <c r="G7" i="14"/>
  <c r="F7" i="14"/>
  <c r="E7" i="14"/>
  <c r="D7" i="14"/>
  <c r="C7" i="14"/>
  <c r="B7" i="14"/>
  <c r="K6" i="14"/>
  <c r="J6" i="14"/>
  <c r="I6" i="14"/>
  <c r="H6" i="14"/>
  <c r="G6" i="14"/>
  <c r="F6" i="14"/>
  <c r="E6" i="14"/>
  <c r="D6" i="14"/>
  <c r="C6" i="14"/>
  <c r="B6" i="14"/>
  <c r="D10" i="14" l="1"/>
  <c r="E10" i="14"/>
  <c r="F10" i="14"/>
  <c r="K10" i="14"/>
  <c r="I10" i="14"/>
  <c r="J10" i="14"/>
  <c r="G10" i="14"/>
  <c r="H10" i="14"/>
  <c r="D10" i="12" l="1"/>
  <c r="C10" i="12"/>
  <c r="K7" i="12"/>
  <c r="J7" i="12"/>
  <c r="I7" i="12"/>
  <c r="H7" i="12"/>
  <c r="G7" i="12"/>
  <c r="F7" i="12"/>
  <c r="E7" i="12"/>
  <c r="D7" i="12"/>
  <c r="C7" i="12"/>
  <c r="B7" i="12"/>
  <c r="K6" i="12"/>
  <c r="J6" i="12"/>
  <c r="I6" i="12"/>
  <c r="H10" i="12" s="1"/>
  <c r="H6" i="12"/>
  <c r="K10" i="12" s="1"/>
  <c r="G6" i="12"/>
  <c r="J10" i="12" s="1"/>
  <c r="F6" i="12"/>
  <c r="E6" i="12"/>
  <c r="E10" i="12" s="1"/>
  <c r="D6" i="12"/>
  <c r="C6" i="12"/>
  <c r="F10" i="12" s="1"/>
  <c r="B6" i="12"/>
  <c r="K10" i="11"/>
  <c r="I10" i="11"/>
  <c r="J10" i="11"/>
  <c r="G10" i="11"/>
  <c r="H10" i="11"/>
  <c r="B10" i="11"/>
  <c r="F10" i="11"/>
  <c r="E10" i="11"/>
  <c r="D10" i="11"/>
  <c r="C10" i="11"/>
  <c r="C6" i="11"/>
  <c r="D6" i="11"/>
  <c r="E6" i="11"/>
  <c r="F6" i="11"/>
  <c r="G6" i="11"/>
  <c r="H6" i="11"/>
  <c r="I6" i="11"/>
  <c r="J6" i="11"/>
  <c r="K6" i="11"/>
  <c r="C7" i="11"/>
  <c r="D7" i="11"/>
  <c r="E7" i="11"/>
  <c r="F7" i="11"/>
  <c r="G7" i="11"/>
  <c r="H7" i="11"/>
  <c r="I7" i="11"/>
  <c r="J7" i="11"/>
  <c r="K7" i="11"/>
  <c r="B7" i="11"/>
  <c r="B6" i="11"/>
  <c r="G10" i="12" l="1"/>
  <c r="I10" i="12"/>
  <c r="B10" i="12"/>
  <c r="H21" i="10"/>
  <c r="P18" i="10"/>
  <c r="L24" i="10" s="1"/>
  <c r="O18" i="10"/>
  <c r="K24" i="10" s="1"/>
  <c r="N18" i="10"/>
  <c r="J24" i="10" s="1"/>
  <c r="M18" i="10"/>
  <c r="L18" i="10"/>
  <c r="K18" i="10"/>
  <c r="J18" i="10"/>
  <c r="H24" i="10" s="1"/>
  <c r="I18" i="10"/>
  <c r="H18" i="10"/>
  <c r="G18" i="10"/>
  <c r="F18" i="10"/>
  <c r="F24" i="10" s="1"/>
  <c r="E18" i="10"/>
  <c r="E24" i="10" s="1"/>
  <c r="D18" i="10"/>
  <c r="D24" i="10" s="1"/>
  <c r="B18" i="10"/>
  <c r="B24" i="10" s="1"/>
  <c r="P15" i="10"/>
  <c r="L21" i="10" s="1"/>
  <c r="O15" i="10"/>
  <c r="K21" i="10" s="1"/>
  <c r="N15" i="10"/>
  <c r="J21" i="10" s="1"/>
  <c r="M15" i="10"/>
  <c r="L15" i="10"/>
  <c r="K15" i="10"/>
  <c r="J15" i="10"/>
  <c r="I15" i="10"/>
  <c r="H15" i="10"/>
  <c r="G15" i="10"/>
  <c r="F15" i="10"/>
  <c r="F21" i="10" s="1"/>
  <c r="E15" i="10"/>
  <c r="E21" i="10" s="1"/>
  <c r="D15" i="10"/>
  <c r="D21" i="10" s="1"/>
  <c r="C15" i="10"/>
  <c r="C21" i="10" s="1"/>
  <c r="B15" i="10"/>
  <c r="B21" i="10" s="1"/>
  <c r="L10" i="10"/>
  <c r="K10" i="10"/>
  <c r="J10" i="10"/>
  <c r="I10" i="10"/>
  <c r="H10" i="10"/>
  <c r="G10" i="10"/>
  <c r="F10" i="10"/>
  <c r="E10" i="10"/>
  <c r="D10" i="10"/>
  <c r="C10" i="10"/>
  <c r="B10" i="10"/>
  <c r="L9" i="10"/>
  <c r="K9" i="10"/>
  <c r="J9" i="10"/>
  <c r="I9" i="10"/>
  <c r="H9" i="10"/>
  <c r="G9" i="10"/>
  <c r="F9" i="10"/>
  <c r="E9" i="10"/>
  <c r="D9" i="10"/>
  <c r="C9" i="10"/>
  <c r="B9" i="10"/>
  <c r="L8" i="10"/>
  <c r="K8" i="10"/>
  <c r="J8" i="10"/>
  <c r="I8" i="10"/>
  <c r="H8" i="10"/>
  <c r="G8" i="10"/>
  <c r="F8" i="10"/>
  <c r="E8" i="10"/>
  <c r="D8" i="10"/>
  <c r="C8" i="10"/>
  <c r="B8" i="10"/>
  <c r="O15" i="9"/>
  <c r="E24" i="9"/>
  <c r="C21" i="9"/>
  <c r="B21" i="9"/>
  <c r="P18" i="9"/>
  <c r="L24" i="9" s="1"/>
  <c r="M18" i="9"/>
  <c r="L18" i="9"/>
  <c r="K18" i="9"/>
  <c r="J18" i="9"/>
  <c r="I18" i="9"/>
  <c r="G24" i="9" s="1"/>
  <c r="H18" i="9"/>
  <c r="G18" i="9"/>
  <c r="F24" i="9" s="1"/>
  <c r="F18" i="9"/>
  <c r="E18" i="9"/>
  <c r="D18" i="9"/>
  <c r="D24" i="9" s="1"/>
  <c r="C18" i="9"/>
  <c r="C24" i="9" s="1"/>
  <c r="B18" i="9"/>
  <c r="B24" i="9" s="1"/>
  <c r="P15" i="9"/>
  <c r="L21" i="9" s="1"/>
  <c r="N15" i="9"/>
  <c r="J21" i="9" s="1"/>
  <c r="M15" i="9"/>
  <c r="L15" i="9"/>
  <c r="I21" i="9" s="1"/>
  <c r="K15" i="9"/>
  <c r="J15" i="9"/>
  <c r="H21" i="9" s="1"/>
  <c r="I15" i="9"/>
  <c r="H15" i="9"/>
  <c r="G15" i="9"/>
  <c r="F15" i="9"/>
  <c r="E15" i="9"/>
  <c r="E21" i="9" s="1"/>
  <c r="D15" i="9"/>
  <c r="D21" i="9" s="1"/>
  <c r="C15" i="9"/>
  <c r="B15" i="9"/>
  <c r="L10" i="9"/>
  <c r="I10" i="9"/>
  <c r="H10" i="9"/>
  <c r="G10" i="9"/>
  <c r="F10" i="9"/>
  <c r="E10" i="9"/>
  <c r="D10" i="9"/>
  <c r="C10" i="9"/>
  <c r="B10" i="9"/>
  <c r="L9" i="9"/>
  <c r="J9" i="9"/>
  <c r="I9" i="9"/>
  <c r="H9" i="9"/>
  <c r="G9" i="9"/>
  <c r="F9" i="9"/>
  <c r="E9" i="9"/>
  <c r="D9" i="9"/>
  <c r="C9" i="9"/>
  <c r="B9" i="9"/>
  <c r="L8" i="9"/>
  <c r="J8" i="9"/>
  <c r="I8" i="9"/>
  <c r="H8" i="9"/>
  <c r="G8" i="9"/>
  <c r="F8" i="9"/>
  <c r="E8" i="9"/>
  <c r="D8" i="9"/>
  <c r="C8" i="9"/>
  <c r="B8" i="9"/>
  <c r="K10" i="9"/>
  <c r="J10" i="9"/>
  <c r="K9" i="9"/>
  <c r="K8" i="9"/>
  <c r="N18" i="9"/>
  <c r="J24" i="9" s="1"/>
  <c r="O4" i="7"/>
  <c r="N4" i="7"/>
  <c r="O3" i="7"/>
  <c r="N3" i="7"/>
  <c r="N15" i="7" s="1"/>
  <c r="J21" i="7" s="1"/>
  <c r="O2" i="7"/>
  <c r="N2" i="7"/>
  <c r="O4" i="8"/>
  <c r="N4" i="8"/>
  <c r="O3" i="8"/>
  <c r="N3" i="8"/>
  <c r="O2" i="8"/>
  <c r="N2" i="8"/>
  <c r="N18" i="8" s="1"/>
  <c r="J24" i="8" s="1"/>
  <c r="P18" i="8"/>
  <c r="L24" i="8" s="1"/>
  <c r="M18" i="8"/>
  <c r="I24" i="8" s="1"/>
  <c r="L18" i="8"/>
  <c r="K18" i="8"/>
  <c r="J18" i="8"/>
  <c r="H24" i="8" s="1"/>
  <c r="I18" i="8"/>
  <c r="G24" i="8" s="1"/>
  <c r="H18" i="8"/>
  <c r="G18" i="8"/>
  <c r="F18" i="8"/>
  <c r="F24" i="8" s="1"/>
  <c r="E18" i="8"/>
  <c r="E24" i="8" s="1"/>
  <c r="D18" i="8"/>
  <c r="D24" i="8" s="1"/>
  <c r="C18" i="8"/>
  <c r="C24" i="8" s="1"/>
  <c r="B18" i="8"/>
  <c r="B24" i="8" s="1"/>
  <c r="P15" i="8"/>
  <c r="L21" i="8" s="1"/>
  <c r="M15" i="8"/>
  <c r="L15" i="8"/>
  <c r="I21" i="8" s="1"/>
  <c r="K15" i="8"/>
  <c r="J15" i="8"/>
  <c r="H21" i="8" s="1"/>
  <c r="I15" i="8"/>
  <c r="H15" i="8"/>
  <c r="G21" i="8" s="1"/>
  <c r="G15" i="8"/>
  <c r="F15" i="8"/>
  <c r="E15" i="8"/>
  <c r="E21" i="8" s="1"/>
  <c r="D15" i="8"/>
  <c r="D21" i="8" s="1"/>
  <c r="C15" i="8"/>
  <c r="C21" i="8" s="1"/>
  <c r="B15" i="8"/>
  <c r="B21" i="8" s="1"/>
  <c r="L10" i="8"/>
  <c r="I10" i="8"/>
  <c r="H10" i="8"/>
  <c r="G10" i="8"/>
  <c r="F10" i="8"/>
  <c r="E10" i="8"/>
  <c r="D10" i="8"/>
  <c r="C10" i="8"/>
  <c r="B10" i="8"/>
  <c r="L9" i="8"/>
  <c r="I9" i="8"/>
  <c r="H9" i="8"/>
  <c r="G9" i="8"/>
  <c r="F9" i="8"/>
  <c r="E9" i="8"/>
  <c r="D9" i="8"/>
  <c r="C9" i="8"/>
  <c r="B9" i="8"/>
  <c r="L8" i="8"/>
  <c r="I8" i="8"/>
  <c r="H8" i="8"/>
  <c r="G8" i="8"/>
  <c r="F8" i="8"/>
  <c r="E8" i="8"/>
  <c r="D8" i="8"/>
  <c r="C8" i="8"/>
  <c r="B8" i="8"/>
  <c r="K10" i="8"/>
  <c r="J10" i="8"/>
  <c r="K9" i="8"/>
  <c r="J9" i="8"/>
  <c r="K8" i="8"/>
  <c r="E24" i="7"/>
  <c r="P18" i="7"/>
  <c r="L24" i="7" s="1"/>
  <c r="M18" i="7"/>
  <c r="L18" i="7"/>
  <c r="K18" i="7"/>
  <c r="J18" i="7"/>
  <c r="H24" i="7" s="1"/>
  <c r="I18" i="7"/>
  <c r="G24" i="7" s="1"/>
  <c r="H18" i="7"/>
  <c r="G18" i="7"/>
  <c r="F24" i="7" s="1"/>
  <c r="F18" i="7"/>
  <c r="E18" i="7"/>
  <c r="D18" i="7"/>
  <c r="D24" i="7" s="1"/>
  <c r="C18" i="7"/>
  <c r="C24" i="7" s="1"/>
  <c r="B18" i="7"/>
  <c r="B24" i="7" s="1"/>
  <c r="P15" i="7"/>
  <c r="L21" i="7" s="1"/>
  <c r="M15" i="7"/>
  <c r="L15" i="7"/>
  <c r="I21" i="7" s="1"/>
  <c r="K15" i="7"/>
  <c r="J15" i="7"/>
  <c r="H21" i="7" s="1"/>
  <c r="I15" i="7"/>
  <c r="H15" i="7"/>
  <c r="G21" i="7" s="1"/>
  <c r="G15" i="7"/>
  <c r="F15" i="7"/>
  <c r="E15" i="7"/>
  <c r="E21" i="7" s="1"/>
  <c r="D15" i="7"/>
  <c r="D21" i="7" s="1"/>
  <c r="C15" i="7"/>
  <c r="C21" i="7" s="1"/>
  <c r="B15" i="7"/>
  <c r="B21" i="7" s="1"/>
  <c r="L10" i="7"/>
  <c r="I10" i="7"/>
  <c r="H10" i="7"/>
  <c r="G10" i="7"/>
  <c r="F10" i="7"/>
  <c r="E10" i="7"/>
  <c r="D10" i="7"/>
  <c r="C10" i="7"/>
  <c r="B10" i="7"/>
  <c r="L9" i="7"/>
  <c r="I9" i="7"/>
  <c r="H9" i="7"/>
  <c r="G9" i="7"/>
  <c r="F9" i="7"/>
  <c r="E9" i="7"/>
  <c r="D9" i="7"/>
  <c r="C9" i="7"/>
  <c r="B9" i="7"/>
  <c r="L8" i="7"/>
  <c r="I8" i="7"/>
  <c r="H8" i="7"/>
  <c r="G8" i="7"/>
  <c r="F8" i="7"/>
  <c r="E8" i="7"/>
  <c r="D8" i="7"/>
  <c r="C8" i="7"/>
  <c r="B8" i="7"/>
  <c r="K10" i="7"/>
  <c r="J10" i="7"/>
  <c r="K9" i="7"/>
  <c r="J9" i="7"/>
  <c r="K8" i="7"/>
  <c r="O4" i="6"/>
  <c r="N4" i="6"/>
  <c r="O3" i="6"/>
  <c r="N3" i="6"/>
  <c r="O2" i="6"/>
  <c r="K8" i="6" s="1"/>
  <c r="N2" i="6"/>
  <c r="P18" i="6"/>
  <c r="L24" i="6" s="1"/>
  <c r="M18" i="6"/>
  <c r="L18" i="6"/>
  <c r="K18" i="6"/>
  <c r="J18" i="6"/>
  <c r="I18" i="6"/>
  <c r="G24" i="6" s="1"/>
  <c r="H18" i="6"/>
  <c r="G18" i="6"/>
  <c r="F18" i="6"/>
  <c r="F24" i="6" s="1"/>
  <c r="E18" i="6"/>
  <c r="E24" i="6" s="1"/>
  <c r="D18" i="6"/>
  <c r="D24" i="6" s="1"/>
  <c r="C18" i="6"/>
  <c r="C24" i="6" s="1"/>
  <c r="B18" i="6"/>
  <c r="B24" i="6" s="1"/>
  <c r="P15" i="6"/>
  <c r="L21" i="6" s="1"/>
  <c r="M15" i="6"/>
  <c r="L15" i="6"/>
  <c r="I21" i="6" s="1"/>
  <c r="K15" i="6"/>
  <c r="H21" i="6" s="1"/>
  <c r="J15" i="6"/>
  <c r="I15" i="6"/>
  <c r="H15" i="6"/>
  <c r="G21" i="6" s="1"/>
  <c r="G15" i="6"/>
  <c r="F15" i="6"/>
  <c r="F21" i="6" s="1"/>
  <c r="E15" i="6"/>
  <c r="E21" i="6" s="1"/>
  <c r="D15" i="6"/>
  <c r="D21" i="6" s="1"/>
  <c r="C15" i="6"/>
  <c r="C21" i="6" s="1"/>
  <c r="B15" i="6"/>
  <c r="B21" i="6" s="1"/>
  <c r="L10" i="6"/>
  <c r="I10" i="6"/>
  <c r="H10" i="6"/>
  <c r="G10" i="6"/>
  <c r="F10" i="6"/>
  <c r="E10" i="6"/>
  <c r="D10" i="6"/>
  <c r="C10" i="6"/>
  <c r="B10" i="6"/>
  <c r="L9" i="6"/>
  <c r="K9" i="6"/>
  <c r="J9" i="6"/>
  <c r="I9" i="6"/>
  <c r="H9" i="6"/>
  <c r="G9" i="6"/>
  <c r="F9" i="6"/>
  <c r="E9" i="6"/>
  <c r="D9" i="6"/>
  <c r="C9" i="6"/>
  <c r="B9" i="6"/>
  <c r="L8" i="6"/>
  <c r="I8" i="6"/>
  <c r="H8" i="6"/>
  <c r="G8" i="6"/>
  <c r="F8" i="6"/>
  <c r="E8" i="6"/>
  <c r="D8" i="6"/>
  <c r="C8" i="6"/>
  <c r="B8" i="6"/>
  <c r="K10" i="6"/>
  <c r="J10" i="6"/>
  <c r="N18" i="6"/>
  <c r="J24" i="6" s="1"/>
  <c r="F24" i="5"/>
  <c r="F21" i="5"/>
  <c r="F18" i="5"/>
  <c r="F15" i="5"/>
  <c r="F8" i="5"/>
  <c r="O4" i="5"/>
  <c r="N4" i="5"/>
  <c r="O3" i="5"/>
  <c r="N3" i="5"/>
  <c r="O2" i="5"/>
  <c r="K8" i="5" s="1"/>
  <c r="N2" i="5"/>
  <c r="E24" i="5"/>
  <c r="I21" i="5"/>
  <c r="P18" i="5"/>
  <c r="L24" i="5" s="1"/>
  <c r="M18" i="5"/>
  <c r="I24" i="5" s="1"/>
  <c r="L18" i="5"/>
  <c r="K18" i="5"/>
  <c r="J18" i="5"/>
  <c r="I18" i="5"/>
  <c r="G18" i="5"/>
  <c r="E18" i="5"/>
  <c r="D18" i="5"/>
  <c r="D24" i="5" s="1"/>
  <c r="C18" i="5"/>
  <c r="C24" i="5" s="1"/>
  <c r="P15" i="5"/>
  <c r="L21" i="5" s="1"/>
  <c r="N15" i="5"/>
  <c r="J21" i="5" s="1"/>
  <c r="M15" i="5"/>
  <c r="L15" i="5"/>
  <c r="K15" i="5"/>
  <c r="J15" i="5"/>
  <c r="I15" i="5"/>
  <c r="G15" i="5"/>
  <c r="E15" i="5"/>
  <c r="E21" i="5" s="1"/>
  <c r="D15" i="5"/>
  <c r="D21" i="5" s="1"/>
  <c r="C21" i="5"/>
  <c r="L10" i="5"/>
  <c r="I10" i="5"/>
  <c r="H10" i="5"/>
  <c r="G10" i="5"/>
  <c r="F10" i="5"/>
  <c r="E10" i="5"/>
  <c r="D10" i="5"/>
  <c r="C10" i="5"/>
  <c r="B10" i="5"/>
  <c r="L9" i="5"/>
  <c r="I9" i="5"/>
  <c r="H9" i="5"/>
  <c r="G9" i="5"/>
  <c r="F9" i="5"/>
  <c r="E9" i="5"/>
  <c r="D9" i="5"/>
  <c r="C9" i="5"/>
  <c r="B9" i="5"/>
  <c r="L8" i="5"/>
  <c r="I8" i="5"/>
  <c r="H8" i="5"/>
  <c r="G8" i="5"/>
  <c r="E8" i="5"/>
  <c r="D8" i="5"/>
  <c r="C8" i="5"/>
  <c r="B8" i="5"/>
  <c r="K10" i="5"/>
  <c r="J10" i="5"/>
  <c r="K9" i="5"/>
  <c r="J9" i="5"/>
  <c r="N18" i="5"/>
  <c r="J24" i="5" s="1"/>
  <c r="I21" i="10" l="1"/>
  <c r="I24" i="10"/>
  <c r="G21" i="10"/>
  <c r="G24" i="10"/>
  <c r="F21" i="9"/>
  <c r="G21" i="9"/>
  <c r="H24" i="9"/>
  <c r="I24" i="9"/>
  <c r="O18" i="9"/>
  <c r="K24" i="9" s="1"/>
  <c r="K21" i="9"/>
  <c r="N18" i="7"/>
  <c r="J24" i="7" s="1"/>
  <c r="I24" i="7"/>
  <c r="F21" i="7"/>
  <c r="F21" i="8"/>
  <c r="N15" i="8"/>
  <c r="J21" i="8" s="1"/>
  <c r="O15" i="8"/>
  <c r="K21" i="8" s="1"/>
  <c r="J8" i="8"/>
  <c r="O18" i="8"/>
  <c r="K24" i="8" s="1"/>
  <c r="J8" i="7"/>
  <c r="O18" i="7"/>
  <c r="K24" i="7" s="1"/>
  <c r="O15" i="7"/>
  <c r="K21" i="7" s="1"/>
  <c r="I24" i="6"/>
  <c r="H24" i="6"/>
  <c r="O15" i="6"/>
  <c r="K21" i="6" s="1"/>
  <c r="N15" i="6"/>
  <c r="J21" i="6" s="1"/>
  <c r="O18" i="6"/>
  <c r="K24" i="6" s="1"/>
  <c r="J8" i="6"/>
  <c r="G24" i="5"/>
  <c r="G21" i="5"/>
  <c r="O15" i="5"/>
  <c r="K21" i="5" s="1"/>
  <c r="J8" i="5"/>
  <c r="O18" i="5"/>
  <c r="K24" i="5" s="1"/>
  <c r="J15" i="4" l="1"/>
  <c r="H21" i="4" s="1"/>
  <c r="O4" i="4"/>
  <c r="N4" i="4"/>
  <c r="O3" i="4"/>
  <c r="N3" i="4"/>
  <c r="O2" i="4"/>
  <c r="N2" i="4"/>
  <c r="F24" i="4"/>
  <c r="I21" i="4"/>
  <c r="P18" i="4"/>
  <c r="L24" i="4" s="1"/>
  <c r="M18" i="4"/>
  <c r="I24" i="4" s="1"/>
  <c r="L18" i="4"/>
  <c r="K18" i="4"/>
  <c r="J18" i="4"/>
  <c r="H24" i="4" s="1"/>
  <c r="I18" i="4"/>
  <c r="H18" i="4"/>
  <c r="G18" i="4"/>
  <c r="F18" i="4"/>
  <c r="E18" i="4"/>
  <c r="E24" i="4" s="1"/>
  <c r="D18" i="4"/>
  <c r="D24" i="4" s="1"/>
  <c r="C18" i="4"/>
  <c r="C24" i="4" s="1"/>
  <c r="B18" i="4"/>
  <c r="B24" i="4" s="1"/>
  <c r="P15" i="4"/>
  <c r="L21" i="4" s="1"/>
  <c r="O15" i="4"/>
  <c r="K21" i="4" s="1"/>
  <c r="M15" i="4"/>
  <c r="L15" i="4"/>
  <c r="K15" i="4"/>
  <c r="I15" i="4"/>
  <c r="H15" i="4"/>
  <c r="G21" i="4" s="1"/>
  <c r="G15" i="4"/>
  <c r="F15" i="4"/>
  <c r="F21" i="4" s="1"/>
  <c r="E15" i="4"/>
  <c r="E21" i="4" s="1"/>
  <c r="D15" i="4"/>
  <c r="D21" i="4" s="1"/>
  <c r="C15" i="4"/>
  <c r="C21" i="4" s="1"/>
  <c r="B15" i="4"/>
  <c r="B21" i="4" s="1"/>
  <c r="L10" i="4"/>
  <c r="I10" i="4"/>
  <c r="H10" i="4"/>
  <c r="G10" i="4"/>
  <c r="F10" i="4"/>
  <c r="E10" i="4"/>
  <c r="D10" i="4"/>
  <c r="C10" i="4"/>
  <c r="B10" i="4"/>
  <c r="L9" i="4"/>
  <c r="I9" i="4"/>
  <c r="H9" i="4"/>
  <c r="G9" i="4"/>
  <c r="F9" i="4"/>
  <c r="E9" i="4"/>
  <c r="D9" i="4"/>
  <c r="C9" i="4"/>
  <c r="B9" i="4"/>
  <c r="L8" i="4"/>
  <c r="I8" i="4"/>
  <c r="H8" i="4"/>
  <c r="G8" i="4"/>
  <c r="F8" i="4"/>
  <c r="E8" i="4"/>
  <c r="D8" i="4"/>
  <c r="C8" i="4"/>
  <c r="B8" i="4"/>
  <c r="K10" i="4"/>
  <c r="J10" i="4"/>
  <c r="K9" i="4"/>
  <c r="J9" i="4"/>
  <c r="K8" i="4"/>
  <c r="N18" i="4"/>
  <c r="J24" i="4" s="1"/>
  <c r="F21" i="3"/>
  <c r="F15" i="3"/>
  <c r="F8" i="3"/>
  <c r="O4" i="3"/>
  <c r="N4" i="3"/>
  <c r="O3" i="3"/>
  <c r="N3" i="3"/>
  <c r="O2" i="3"/>
  <c r="O15" i="3" s="1"/>
  <c r="K21" i="3" s="1"/>
  <c r="N2" i="3"/>
  <c r="P18" i="3"/>
  <c r="L24" i="3" s="1"/>
  <c r="M18" i="3"/>
  <c r="I24" i="3" s="1"/>
  <c r="L18" i="3"/>
  <c r="K18" i="3"/>
  <c r="J18" i="3"/>
  <c r="H24" i="3" s="1"/>
  <c r="I18" i="3"/>
  <c r="G24" i="3" s="1"/>
  <c r="H18" i="3"/>
  <c r="G18" i="3"/>
  <c r="F18" i="3"/>
  <c r="F24" i="3" s="1"/>
  <c r="E18" i="3"/>
  <c r="E24" i="3" s="1"/>
  <c r="D18" i="3"/>
  <c r="D24" i="3" s="1"/>
  <c r="C18" i="3"/>
  <c r="C24" i="3" s="1"/>
  <c r="B18" i="3"/>
  <c r="B24" i="3" s="1"/>
  <c r="P15" i="3"/>
  <c r="L21" i="3" s="1"/>
  <c r="M15" i="3"/>
  <c r="I21" i="3" s="1"/>
  <c r="L15" i="3"/>
  <c r="K15" i="3"/>
  <c r="J15" i="3"/>
  <c r="I15" i="3"/>
  <c r="H15" i="3"/>
  <c r="G21" i="3" s="1"/>
  <c r="G15" i="3"/>
  <c r="E15" i="3"/>
  <c r="E21" i="3" s="1"/>
  <c r="D15" i="3"/>
  <c r="D21" i="3" s="1"/>
  <c r="C15" i="3"/>
  <c r="C21" i="3" s="1"/>
  <c r="B15" i="3"/>
  <c r="B21" i="3" s="1"/>
  <c r="L10" i="3"/>
  <c r="I10" i="3"/>
  <c r="H10" i="3"/>
  <c r="G10" i="3"/>
  <c r="F10" i="3"/>
  <c r="E10" i="3"/>
  <c r="D10" i="3"/>
  <c r="C10" i="3"/>
  <c r="B10" i="3"/>
  <c r="L9" i="3"/>
  <c r="I9" i="3"/>
  <c r="H9" i="3"/>
  <c r="G9" i="3"/>
  <c r="F9" i="3"/>
  <c r="E9" i="3"/>
  <c r="D9" i="3"/>
  <c r="C9" i="3"/>
  <c r="B9" i="3"/>
  <c r="L8" i="3"/>
  <c r="I8" i="3"/>
  <c r="H8" i="3"/>
  <c r="G8" i="3"/>
  <c r="E8" i="3"/>
  <c r="D8" i="3"/>
  <c r="C8" i="3"/>
  <c r="B8" i="3"/>
  <c r="K10" i="3"/>
  <c r="J10" i="3"/>
  <c r="K9" i="3"/>
  <c r="J9" i="3"/>
  <c r="K8" i="3"/>
  <c r="N18" i="3"/>
  <c r="J24" i="3" s="1"/>
  <c r="F24" i="2"/>
  <c r="F21" i="2"/>
  <c r="E21" i="2"/>
  <c r="P18" i="2"/>
  <c r="L24" i="2" s="1"/>
  <c r="C18" i="2"/>
  <c r="C24" i="2" s="1"/>
  <c r="D18" i="2"/>
  <c r="D24" i="2" s="1"/>
  <c r="E18" i="2"/>
  <c r="F18" i="2"/>
  <c r="G18" i="2"/>
  <c r="H18" i="2"/>
  <c r="I18" i="2"/>
  <c r="J18" i="2"/>
  <c r="K18" i="2"/>
  <c r="L18" i="2"/>
  <c r="I24" i="2" s="1"/>
  <c r="M18" i="2"/>
  <c r="N18" i="2"/>
  <c r="O18" i="2"/>
  <c r="B18" i="2"/>
  <c r="B24" i="2" s="1"/>
  <c r="O15" i="2"/>
  <c r="K21" i="2" s="1"/>
  <c r="C15" i="2"/>
  <c r="D15" i="2"/>
  <c r="E15" i="2"/>
  <c r="F15" i="2"/>
  <c r="G15" i="2"/>
  <c r="J15" i="2"/>
  <c r="K15" i="2"/>
  <c r="H21" i="2" s="1"/>
  <c r="L15" i="2"/>
  <c r="I21" i="2" s="1"/>
  <c r="M15" i="2"/>
  <c r="N15" i="2"/>
  <c r="J21" i="2" s="1"/>
  <c r="P15" i="2"/>
  <c r="L21" i="2" s="1"/>
  <c r="B15" i="2"/>
  <c r="B21" i="2" s="1"/>
  <c r="O4" i="2"/>
  <c r="K10" i="2" s="1"/>
  <c r="N4" i="2"/>
  <c r="O3" i="2"/>
  <c r="N3" i="2"/>
  <c r="O2" i="2"/>
  <c r="N2" i="2"/>
  <c r="J8" i="2" s="1"/>
  <c r="K24" i="2"/>
  <c r="J24" i="2"/>
  <c r="H24" i="2"/>
  <c r="G24" i="2"/>
  <c r="E24" i="2"/>
  <c r="G21" i="2"/>
  <c r="D21" i="2"/>
  <c r="C21" i="2"/>
  <c r="L10" i="2"/>
  <c r="I10" i="2"/>
  <c r="H10" i="2"/>
  <c r="G10" i="2"/>
  <c r="F10" i="2"/>
  <c r="E10" i="2"/>
  <c r="D10" i="2"/>
  <c r="C10" i="2"/>
  <c r="B10" i="2"/>
  <c r="L9" i="2"/>
  <c r="I9" i="2"/>
  <c r="H9" i="2"/>
  <c r="G9" i="2"/>
  <c r="F9" i="2"/>
  <c r="E9" i="2"/>
  <c r="D9" i="2"/>
  <c r="C9" i="2"/>
  <c r="B9" i="2"/>
  <c r="L8" i="2"/>
  <c r="I8" i="2"/>
  <c r="H8" i="2"/>
  <c r="G8" i="2"/>
  <c r="F8" i="2"/>
  <c r="E8" i="2"/>
  <c r="D8" i="2"/>
  <c r="C8" i="2"/>
  <c r="B8" i="2"/>
  <c r="J10" i="2"/>
  <c r="K9" i="2"/>
  <c r="J9" i="2"/>
  <c r="K8" i="2"/>
  <c r="B9" i="1"/>
  <c r="C9" i="1"/>
  <c r="D9" i="1"/>
  <c r="E9" i="1"/>
  <c r="F9" i="1"/>
  <c r="G9" i="1"/>
  <c r="H9" i="1"/>
  <c r="I9" i="1"/>
  <c r="J9" i="1"/>
  <c r="K9" i="1"/>
  <c r="L9" i="1"/>
  <c r="B10" i="1"/>
  <c r="C10" i="1"/>
  <c r="D10" i="1"/>
  <c r="E10" i="1"/>
  <c r="F10" i="1"/>
  <c r="G10" i="1"/>
  <c r="H10" i="1"/>
  <c r="I10" i="1"/>
  <c r="J10" i="1"/>
  <c r="K10" i="1"/>
  <c r="L10" i="1"/>
  <c r="K8" i="1"/>
  <c r="L8" i="1"/>
  <c r="J8" i="1"/>
  <c r="I8" i="1"/>
  <c r="H8" i="1"/>
  <c r="F8" i="1"/>
  <c r="C8" i="1"/>
  <c r="D8" i="1"/>
  <c r="E8" i="1"/>
  <c r="B8" i="1"/>
  <c r="K24" i="1"/>
  <c r="L24" i="1"/>
  <c r="J24" i="1"/>
  <c r="I24" i="1"/>
  <c r="H24" i="1"/>
  <c r="G24" i="1"/>
  <c r="F24" i="1"/>
  <c r="C24" i="1"/>
  <c r="D24" i="1"/>
  <c r="E24" i="1"/>
  <c r="B24" i="1"/>
  <c r="K21" i="1"/>
  <c r="L21" i="1"/>
  <c r="J21" i="1"/>
  <c r="I21" i="1"/>
  <c r="H21" i="1"/>
  <c r="G21" i="1"/>
  <c r="F21" i="1"/>
  <c r="E21" i="1"/>
  <c r="C21" i="1"/>
  <c r="D21" i="1"/>
  <c r="B21" i="1"/>
  <c r="O3" i="1"/>
  <c r="O4" i="1"/>
  <c r="O2" i="1"/>
  <c r="N4" i="1"/>
  <c r="N3" i="1"/>
  <c r="N2" i="1"/>
  <c r="G24" i="4" l="1"/>
  <c r="N15" i="4"/>
  <c r="J21" i="4" s="1"/>
  <c r="O18" i="4"/>
  <c r="K24" i="4" s="1"/>
  <c r="J8" i="4"/>
  <c r="H21" i="3"/>
  <c r="N15" i="3"/>
  <c r="J21" i="3" s="1"/>
  <c r="O18" i="3"/>
  <c r="K24" i="3" s="1"/>
  <c r="J8" i="3"/>
</calcChain>
</file>

<file path=xl/sharedStrings.xml><?xml version="1.0" encoding="utf-8"?>
<sst xmlns="http://schemas.openxmlformats.org/spreadsheetml/2006/main" count="1790" uniqueCount="183">
  <si>
    <t>Butyric acid, methyl ester</t>
  </si>
  <si>
    <t>Hexanoic acid, methyl ester</t>
  </si>
  <si>
    <t>Octanoic acid, methyl ester</t>
  </si>
  <si>
    <t>Decanoic acid, methyl ester</t>
  </si>
  <si>
    <t>Methyl dodecenoate</t>
  </si>
  <si>
    <t>Dodecanoic acid, methyl ester</t>
  </si>
  <si>
    <t>Methyl tetradecenoate</t>
  </si>
  <si>
    <t>Myristic acid, methyl ester</t>
  </si>
  <si>
    <t>Cis-9-hexadecanoic acid, methyl ester</t>
  </si>
  <si>
    <t>Palmitic acid, methyl ester</t>
  </si>
  <si>
    <t>Cis-11-octadecanoic acid, methyl ester</t>
  </si>
  <si>
    <t>Stearic acid, methyl ester</t>
  </si>
  <si>
    <t>Total (uM)</t>
  </si>
  <si>
    <t>0.1 uM FabF, 10 uM TesA, 1 uM FabH, A</t>
  </si>
  <si>
    <t>0.1 uM FabF, 10 uM TesA, 1 uM FabH, B</t>
  </si>
  <si>
    <t>0.1 uM FabF, 10 uM TesA, 1 uM FabH, C</t>
  </si>
  <si>
    <t>Avg Chain Length</t>
  </si>
  <si>
    <t>C16 Equiv</t>
  </si>
  <si>
    <t>C4 Avg</t>
  </si>
  <si>
    <t>C6 Avg</t>
  </si>
  <si>
    <t>C8 Avg</t>
  </si>
  <si>
    <t>C10 Avg</t>
  </si>
  <si>
    <t>C12-1 Avg</t>
  </si>
  <si>
    <t>C12 Avg</t>
  </si>
  <si>
    <t>C14-1 Avg</t>
  </si>
  <si>
    <t>C14 avg</t>
  </si>
  <si>
    <t>C16-1 Avg</t>
  </si>
  <si>
    <t>C16 Avg</t>
  </si>
  <si>
    <t>C18-1 Avg</t>
  </si>
  <si>
    <t>C18 Avg</t>
  </si>
  <si>
    <t>Total</t>
  </si>
  <si>
    <t>Avg CL</t>
  </si>
  <si>
    <t>C4 SE</t>
  </si>
  <si>
    <t>C8 SE</t>
  </si>
  <si>
    <t>C10 SE</t>
  </si>
  <si>
    <t>C12-1 SE</t>
  </si>
  <si>
    <t>C12 SE</t>
  </si>
  <si>
    <t>C14-1 SE</t>
  </si>
  <si>
    <t>C14 SE</t>
  </si>
  <si>
    <t>C16-1 SE</t>
  </si>
  <si>
    <t>C16 SE</t>
  </si>
  <si>
    <t>C18-1 SE</t>
  </si>
  <si>
    <t>C18 SE</t>
  </si>
  <si>
    <t>Total SE</t>
  </si>
  <si>
    <t>C16 Equiv SE</t>
  </si>
  <si>
    <t>Avg CL SE</t>
  </si>
  <si>
    <t>0.1 uM FabF, 10 uM TesA, 1 uM FabH, Stderr</t>
  </si>
  <si>
    <t>0.1 uM FabF, 10 uM TesA, 1 uM FabH, 0 uM FabB Avg</t>
  </si>
  <si>
    <t>C6 SE</t>
  </si>
  <si>
    <t>C4</t>
  </si>
  <si>
    <t>C6</t>
  </si>
  <si>
    <t>C8</t>
  </si>
  <si>
    <t>C10</t>
  </si>
  <si>
    <t>C12</t>
  </si>
  <si>
    <t>C14</t>
  </si>
  <si>
    <t>C16</t>
  </si>
  <si>
    <t>C18</t>
  </si>
  <si>
    <t>10 uM FabF, 0.1 uM TesA, 10 uM FabH, A</t>
  </si>
  <si>
    <t>10 uM FabF, 0.1 uM TesA, 10 uM FabH, B</t>
  </si>
  <si>
    <t>10 uM FabF, 0.1 uM TesA, 10 uM FabH, C</t>
  </si>
  <si>
    <t>1 uM FabB, 1 uM FabH, 0.1 uM FabF, 10 uM TesA A</t>
  </si>
  <si>
    <t>1 uM FabB, 1 uM FabH, 0.1 uM FabF, 10 uM TesA B</t>
  </si>
  <si>
    <t>1 uM FabB, 1 uM FabH, 0.1 uM FabF, 10 uM TesA C</t>
  </si>
  <si>
    <t>1 uM FabB, 1 uM FabH, 10 uM FabF, 0.1 uM TesA A</t>
  </si>
  <si>
    <t>1 uM FabB, 1 uM FabH, 10 uM FabF, 0.1 uM TesA B</t>
  </si>
  <si>
    <t>1 uM FabB, 1 uM FabH, 10 uM FabF, 0.1 uM TesA C</t>
  </si>
  <si>
    <t>High T, Low F, 1 um B, 10 uM H, A</t>
  </si>
  <si>
    <t>High T, Low F, 1 um B, 10 uM H, B</t>
  </si>
  <si>
    <t>High T, Low F, 1 um B, 10 uM H, C</t>
  </si>
  <si>
    <t>Low T, High F, 1 um B, 10 uM H, A</t>
  </si>
  <si>
    <t>Low T, High F, 1 um B, 10 uM H, B</t>
  </si>
  <si>
    <t>Low T, High F, 1 um B, 10 uM H, C</t>
  </si>
  <si>
    <t>C1-1, 1 uM F, 0 uM B</t>
  </si>
  <si>
    <t>C2-1, 1 uM F, 0 uM B</t>
  </si>
  <si>
    <t>C3-1, 1 uM F, 0 uM B</t>
  </si>
  <si>
    <t>5A-1, 1 uM F, 1 uM B</t>
  </si>
  <si>
    <t>5B-1, 1 uM F, 1 uM B</t>
  </si>
  <si>
    <t>5C-1, 1 uM F, 1 uM B</t>
  </si>
  <si>
    <t>10 uM FabF, 0.1 uM TesA, 1 uM FabH, A</t>
  </si>
  <si>
    <t>10 uM FabF, 0.1 uM TesA, 1 uM FabH, B</t>
  </si>
  <si>
    <t>10 uM FabF, 0.1 uM TesA, 1 uM FabH, C</t>
  </si>
  <si>
    <t>0.1 uM FabF, 10 uM TesA, 10 uM FabH, A</t>
  </si>
  <si>
    <t>0.1 uM FabF, 10 uM TesA, 10 uM FabH, B</t>
  </si>
  <si>
    <t>0.1 uM FabF, 10 uM TesA, 10 uM FabH, C</t>
  </si>
  <si>
    <t>C16 Equiv, (0.1 F, 10 T, 1 H, 0 B)</t>
  </si>
  <si>
    <t>C16 Equiv, 10 F, 0.1 T, 1 H, 0 B)</t>
  </si>
  <si>
    <t xml:space="preserve">Rep </t>
  </si>
  <si>
    <t>C16 Equiv (0.1 F, 10 T, 10 H, 0 B)</t>
  </si>
  <si>
    <t>C16 Equiv (10 F, 0.1 T, 10 H, 0 B)</t>
  </si>
  <si>
    <t>C16 Equiv (0.1 F, 10 T, 10 H, 1 B)</t>
  </si>
  <si>
    <t>C16 Equiv (0.1 F, 10 T, 1 H, 1 B)</t>
  </si>
  <si>
    <t>C16 Equiv, 10 F, 0.1 T, 1 H, 1 B)</t>
  </si>
  <si>
    <t>C16 Equiv, 10 F, 0.1 T, 10 H, 1 B)</t>
  </si>
  <si>
    <t>C16 Equiv 1 F, 10 T, 1 H, 1 B)</t>
  </si>
  <si>
    <t>F-Test Two-Sample for Variances</t>
  </si>
  <si>
    <t>Variable 1</t>
  </si>
  <si>
    <t>Variable 2</t>
  </si>
  <si>
    <t>Mean</t>
  </si>
  <si>
    <t>Variance</t>
  </si>
  <si>
    <t>Observations</t>
  </si>
  <si>
    <t>df</t>
  </si>
  <si>
    <t>F</t>
  </si>
  <si>
    <t>P(F&lt;=f) one-tail</t>
  </si>
  <si>
    <t>F Critical one-tail</t>
  </si>
  <si>
    <t>Unequal</t>
  </si>
  <si>
    <t>1+2</t>
  </si>
  <si>
    <t>2+3</t>
  </si>
  <si>
    <t>1+3</t>
  </si>
  <si>
    <t>Equal</t>
  </si>
  <si>
    <t>1+4</t>
  </si>
  <si>
    <t>2+5</t>
  </si>
  <si>
    <t>6+7</t>
  </si>
  <si>
    <t>6+8</t>
  </si>
  <si>
    <t>7+8</t>
  </si>
  <si>
    <t>6+9</t>
  </si>
  <si>
    <t>7+10</t>
  </si>
  <si>
    <t>F-tests</t>
  </si>
  <si>
    <t>T-tests</t>
  </si>
  <si>
    <t>t-Test: Two-Sample Assuming Unequal Variances</t>
  </si>
  <si>
    <t>Hypothesized Mean Difference</t>
  </si>
  <si>
    <t>t Stat</t>
  </si>
  <si>
    <t>P(T&lt;=t) one-tail</t>
  </si>
  <si>
    <t>t Critical one-tail</t>
  </si>
  <si>
    <t>P(T&lt;=t) two-tail</t>
  </si>
  <si>
    <t>t Critical two-tail</t>
  </si>
  <si>
    <t>t-Test: Two-Sample Assuming Equal Variances</t>
  </si>
  <si>
    <t>Pooled Variance</t>
  </si>
  <si>
    <t>0 to 10 H (10 F, 0.1 T, 1 B)</t>
  </si>
  <si>
    <t>0 to 10 H (0.1 F, 10 T, 1 B)</t>
  </si>
  <si>
    <t>0.1 F, 10 T, 1 H, 1 B to 10 F, 0.1 T, 1 H, 1 B</t>
  </si>
  <si>
    <t>0.1 F, 10 T, 1 H, 1 B to 1 F, 10 T, 1 H, 1 B</t>
  </si>
  <si>
    <t>10 F, 0.1 T, 1 H, 1 B to 1 F, 10 T, 1 H, 1 B</t>
  </si>
  <si>
    <t>0 to 10 H (0.1 F, 10 T, 0 B)</t>
  </si>
  <si>
    <t>0 to 10 H (10 F, 0.1 T, 0 B)</t>
  </si>
  <si>
    <t>0.1 F, 10 T, 1 H, 0 B to 10 F, 0.1 T, 1 H, 0 B</t>
  </si>
  <si>
    <t>0.1 F, 10 T, 1 H, 0 B to 1 F, 10 T, 1 H, 0 B</t>
  </si>
  <si>
    <t>10 F, 0.1 T, 1 H, 0 B to 1 F, 10 T, 1 H, 0 B</t>
  </si>
  <si>
    <t>Avg</t>
  </si>
  <si>
    <t>SE</t>
  </si>
  <si>
    <t>% change</t>
  </si>
  <si>
    <t>CL, (0.1 F, 10 T, 1 H, 0 B)</t>
  </si>
  <si>
    <t>CL, 10 F, 0.1 T, 1 H, 0 B)</t>
  </si>
  <si>
    <t>CL (0.1 F, 10 T, 10 H, 0 B)</t>
  </si>
  <si>
    <t>CL (10 F, 0.1 T, 10 H, 0 B)</t>
  </si>
  <si>
    <t>CL (0.1 F, 10 T, 1 H, 1 B)</t>
  </si>
  <si>
    <t>CL, 10 F, 0.1 T, 1 H, 1 B)</t>
  </si>
  <si>
    <t>CL, (1 F, 10 T, 1 H, 1 B)</t>
  </si>
  <si>
    <t>CL (0.1 F, 10 T, 10 H, 1 B)</t>
  </si>
  <si>
    <t>CL, 10 F, 0.1 T, 10 H, 1 B)</t>
  </si>
  <si>
    <t>CL, 1 F, 10 T, 1 H, 0 B)</t>
  </si>
  <si>
    <t>C16 Equiv, 1 F, 10 T, 1 H, 0 B)</t>
  </si>
  <si>
    <t xml:space="preserve">Equal </t>
  </si>
  <si>
    <t>Prod, (0.1 F, 10 T, 1 H, 0 B)</t>
  </si>
  <si>
    <t>Prodf, 10 F, 0.1 T, 1 H, 0 B)</t>
  </si>
  <si>
    <t>Prod, 1 F, 10 T, 1 H, 0 B)</t>
  </si>
  <si>
    <t>Prod, (10 F, 0.1 T, 10 H, 0 B)</t>
  </si>
  <si>
    <t>Prod, (0.1 F, 10 T, 10 H, 0 B)</t>
  </si>
  <si>
    <t>Prod, (0.1 F, 10 T, 1 H, 1 B)</t>
  </si>
  <si>
    <t>Prod, 10 F, 0.1 T, 1 H, 1 B)</t>
  </si>
  <si>
    <t>Prod, 1 F, 10 T, 1 H, 1 B)</t>
  </si>
  <si>
    <t>Prod, (0.1 F, 10 T, 10 H, 1 B)</t>
  </si>
  <si>
    <t>Prod, 10 F, 0.1 T, 10 H, 1 B)</t>
  </si>
  <si>
    <t>Case</t>
  </si>
  <si>
    <t>Avg 1</t>
  </si>
  <si>
    <t>Avg 2</t>
  </si>
  <si>
    <t>Avg 3</t>
  </si>
  <si>
    <t>Avg 4</t>
  </si>
  <si>
    <t>C</t>
  </si>
  <si>
    <t>D</t>
  </si>
  <si>
    <t>Reference</t>
  </si>
  <si>
    <t>10 uM T, 0.1 uM F</t>
  </si>
  <si>
    <t>0.1 uM T, 10 uM F</t>
  </si>
  <si>
    <t>Average</t>
  </si>
  <si>
    <t>Data Points</t>
  </si>
  <si>
    <t>these are just for graphing purposes</t>
  </si>
  <si>
    <t>Prod. (uM C16)</t>
  </si>
  <si>
    <t>Avg.CL</t>
  </si>
  <si>
    <t>F (uM) :</t>
  </si>
  <si>
    <t>T (uM) :</t>
  </si>
  <si>
    <t>B (uM) :</t>
  </si>
  <si>
    <t>Reference, 1 uM B</t>
  </si>
  <si>
    <t>10 uM T, 0.1 uM F, 1 uM B</t>
  </si>
  <si>
    <t>0.1 uM T, 10 uM F, 1 uM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</si>
</sst>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1" xfId="0" applyFill="1" applyBorder="1" applyAlignment="1">
      <alignment wrapText="1"/>
    </xf>
    <xf numFmtId="0" fontId="0" fillId="2" borderId="2" xfId="0" applyFill="1" applyBorder="1" applyAlignment="1">
      <alignment wrapText="1"/>
    </xf>
    <xf numFmtId="0" fontId="0" fillId="2" borderId="0" xfId="0" applyFill="1" applyAlignment="1">
      <alignment wrapText="1"/>
    </xf>
    <xf numFmtId="0" fontId="0" fillId="0" borderId="0" xfId="0" applyAlignment="1">
      <alignment wrapText="1"/>
    </xf>
    <xf numFmtId="0" fontId="0" fillId="0" borderId="3" xfId="0" applyBorder="1"/>
    <xf numFmtId="0" fontId="1" fillId="0" borderId="4" xfId="0" applyFont="1" applyBorder="1" applyAlignment="1">
      <alignment horizontal="center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9" borderId="3" xfId="0" applyFill="1" applyBorder="1"/>
    <xf numFmtId="0" fontId="0" fillId="10" borderId="0" xfId="0" applyFill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720384951881014"/>
          <c:y val="5.0347769028871399E-2"/>
          <c:w val="0.8445302361122129"/>
          <c:h val="0.795235016382915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'Fig 1C'!$B$4</c:f>
              <c:strCache>
                <c:ptCount val="1"/>
                <c:pt idx="0">
                  <c:v>Reference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 1C'!$C$28:$Z$28</c:f>
                <c:numCache>
                  <c:formatCode>General</c:formatCode>
                  <c:ptCount val="24"/>
                  <c:pt idx="0">
                    <c:v>0</c:v>
                  </c:pt>
                  <c:pt idx="3">
                    <c:v>1.0410340056296896</c:v>
                  </c:pt>
                  <c:pt idx="6">
                    <c:v>1.2124762506137634</c:v>
                  </c:pt>
                  <c:pt idx="9">
                    <c:v>0.13539469424386133</c:v>
                  </c:pt>
                  <c:pt idx="12">
                    <c:v>0.35985334308615052</c:v>
                  </c:pt>
                  <c:pt idx="15">
                    <c:v>0.40159657257434506</c:v>
                  </c:pt>
                  <c:pt idx="18">
                    <c:v>0.47156073068749244</c:v>
                  </c:pt>
                  <c:pt idx="21">
                    <c:v>0.51065684083085849</c:v>
                  </c:pt>
                </c:numCache>
              </c:numRef>
            </c:plus>
            <c:minus>
              <c:numRef>
                <c:f>'Fig 1C'!$C$28:$Z$28</c:f>
                <c:numCache>
                  <c:formatCode>General</c:formatCode>
                  <c:ptCount val="24"/>
                  <c:pt idx="0">
                    <c:v>0</c:v>
                  </c:pt>
                  <c:pt idx="3">
                    <c:v>1.0410340056296896</c:v>
                  </c:pt>
                  <c:pt idx="6">
                    <c:v>1.2124762506137634</c:v>
                  </c:pt>
                  <c:pt idx="9">
                    <c:v>0.13539469424386133</c:v>
                  </c:pt>
                  <c:pt idx="12">
                    <c:v>0.35985334308615052</c:v>
                  </c:pt>
                  <c:pt idx="15">
                    <c:v>0.40159657257434506</c:v>
                  </c:pt>
                  <c:pt idx="18">
                    <c:v>0.47156073068749244</c:v>
                  </c:pt>
                  <c:pt idx="21">
                    <c:v>0.51065684083085849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'Fig 1C'!$C$3:$Z$3</c:f>
              <c:numCache>
                <c:formatCode>General</c:formatCode>
                <c:ptCount val="24"/>
                <c:pt idx="0">
                  <c:v>3.8</c:v>
                </c:pt>
                <c:pt idx="1">
                  <c:v>4</c:v>
                </c:pt>
                <c:pt idx="2">
                  <c:v>4.2</c:v>
                </c:pt>
                <c:pt idx="3">
                  <c:v>5.8</c:v>
                </c:pt>
                <c:pt idx="4">
                  <c:v>6</c:v>
                </c:pt>
                <c:pt idx="5">
                  <c:v>6.2</c:v>
                </c:pt>
                <c:pt idx="6">
                  <c:v>7.8</c:v>
                </c:pt>
                <c:pt idx="7">
                  <c:v>8</c:v>
                </c:pt>
                <c:pt idx="8">
                  <c:v>8.1999999999999993</c:v>
                </c:pt>
                <c:pt idx="9">
                  <c:v>9.8000000000000007</c:v>
                </c:pt>
                <c:pt idx="10">
                  <c:v>10</c:v>
                </c:pt>
                <c:pt idx="11">
                  <c:v>10.199999999999999</c:v>
                </c:pt>
                <c:pt idx="12">
                  <c:v>11.8</c:v>
                </c:pt>
                <c:pt idx="13">
                  <c:v>12</c:v>
                </c:pt>
                <c:pt idx="14">
                  <c:v>12.2</c:v>
                </c:pt>
                <c:pt idx="15">
                  <c:v>13.8</c:v>
                </c:pt>
                <c:pt idx="16">
                  <c:v>14</c:v>
                </c:pt>
                <c:pt idx="17">
                  <c:v>14.2</c:v>
                </c:pt>
                <c:pt idx="18">
                  <c:v>15.8</c:v>
                </c:pt>
                <c:pt idx="19">
                  <c:v>16</c:v>
                </c:pt>
                <c:pt idx="20">
                  <c:v>16.2</c:v>
                </c:pt>
                <c:pt idx="21">
                  <c:v>17.8</c:v>
                </c:pt>
                <c:pt idx="22">
                  <c:v>18</c:v>
                </c:pt>
                <c:pt idx="23">
                  <c:v>18.2</c:v>
                </c:pt>
              </c:numCache>
            </c:numRef>
          </c:cat>
          <c:val>
            <c:numRef>
              <c:f>'Fig 1C'!$C$4:$Z$4</c:f>
              <c:numCache>
                <c:formatCode>General</c:formatCode>
                <c:ptCount val="24"/>
                <c:pt idx="0">
                  <c:v>0</c:v>
                </c:pt>
                <c:pt idx="3">
                  <c:v>4.6621013987016999</c:v>
                </c:pt>
                <c:pt idx="6">
                  <c:v>14.325202680746067</c:v>
                </c:pt>
                <c:pt idx="9">
                  <c:v>1.2943875993311333</c:v>
                </c:pt>
                <c:pt idx="12">
                  <c:v>26.068667603660032</c:v>
                </c:pt>
                <c:pt idx="15">
                  <c:v>14.655758249500746</c:v>
                </c:pt>
                <c:pt idx="18">
                  <c:v>15.478625459773152</c:v>
                </c:pt>
                <c:pt idx="21">
                  <c:v>2.9450175536285772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6FE6-1D44-AD55-9B6FA9A83239}"/>
            </c:ext>
          </c:extLst>
        </c:ser>
        <c:ser>
          <c:idx val="1"/>
          <c:order val="10"/>
          <c:tx>
            <c:strRef>
              <c:f>'Fig 1C'!$B$5</c:f>
              <c:strCache>
                <c:ptCount val="1"/>
                <c:pt idx="0">
                  <c:v>10 uM T, 0.1 uM F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 1C'!$C$29:$Z$29</c:f>
                <c:numCache>
                  <c:formatCode>General</c:formatCode>
                  <c:ptCount val="24"/>
                  <c:pt idx="1">
                    <c:v>0</c:v>
                  </c:pt>
                  <c:pt idx="4">
                    <c:v>0.51314656014113391</c:v>
                  </c:pt>
                  <c:pt idx="7">
                    <c:v>6.1875943618337841</c:v>
                  </c:pt>
                  <c:pt idx="10">
                    <c:v>1.487163911430746</c:v>
                  </c:pt>
                  <c:pt idx="13">
                    <c:v>1.7560350958200153</c:v>
                  </c:pt>
                  <c:pt idx="16">
                    <c:v>0.14363637643518121</c:v>
                  </c:pt>
                  <c:pt idx="19">
                    <c:v>0</c:v>
                  </c:pt>
                  <c:pt idx="22">
                    <c:v>0.53323259035120329</c:v>
                  </c:pt>
                </c:numCache>
              </c:numRef>
            </c:plus>
            <c:minus>
              <c:numRef>
                <c:f>'Fig 1C'!$C$29:$Z$29</c:f>
                <c:numCache>
                  <c:formatCode>General</c:formatCode>
                  <c:ptCount val="24"/>
                  <c:pt idx="1">
                    <c:v>0</c:v>
                  </c:pt>
                  <c:pt idx="4">
                    <c:v>0.51314656014113391</c:v>
                  </c:pt>
                  <c:pt idx="7">
                    <c:v>6.1875943618337841</c:v>
                  </c:pt>
                  <c:pt idx="10">
                    <c:v>1.487163911430746</c:v>
                  </c:pt>
                  <c:pt idx="13">
                    <c:v>1.7560350958200153</c:v>
                  </c:pt>
                  <c:pt idx="16">
                    <c:v>0.14363637643518121</c:v>
                  </c:pt>
                  <c:pt idx="19">
                    <c:v>0</c:v>
                  </c:pt>
                  <c:pt idx="22">
                    <c:v>0.53323259035120329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'Fig 1C'!$C$3:$Z$3</c:f>
              <c:numCache>
                <c:formatCode>General</c:formatCode>
                <c:ptCount val="24"/>
                <c:pt idx="0">
                  <c:v>3.8</c:v>
                </c:pt>
                <c:pt idx="1">
                  <c:v>4</c:v>
                </c:pt>
                <c:pt idx="2">
                  <c:v>4.2</c:v>
                </c:pt>
                <c:pt idx="3">
                  <c:v>5.8</c:v>
                </c:pt>
                <c:pt idx="4">
                  <c:v>6</c:v>
                </c:pt>
                <c:pt idx="5">
                  <c:v>6.2</c:v>
                </c:pt>
                <c:pt idx="6">
                  <c:v>7.8</c:v>
                </c:pt>
                <c:pt idx="7">
                  <c:v>8</c:v>
                </c:pt>
                <c:pt idx="8">
                  <c:v>8.1999999999999993</c:v>
                </c:pt>
                <c:pt idx="9">
                  <c:v>9.8000000000000007</c:v>
                </c:pt>
                <c:pt idx="10">
                  <c:v>10</c:v>
                </c:pt>
                <c:pt idx="11">
                  <c:v>10.199999999999999</c:v>
                </c:pt>
                <c:pt idx="12">
                  <c:v>11.8</c:v>
                </c:pt>
                <c:pt idx="13">
                  <c:v>12</c:v>
                </c:pt>
                <c:pt idx="14">
                  <c:v>12.2</c:v>
                </c:pt>
                <c:pt idx="15">
                  <c:v>13.8</c:v>
                </c:pt>
                <c:pt idx="16">
                  <c:v>14</c:v>
                </c:pt>
                <c:pt idx="17">
                  <c:v>14.2</c:v>
                </c:pt>
                <c:pt idx="18">
                  <c:v>15.8</c:v>
                </c:pt>
                <c:pt idx="19">
                  <c:v>16</c:v>
                </c:pt>
                <c:pt idx="20">
                  <c:v>16.2</c:v>
                </c:pt>
                <c:pt idx="21">
                  <c:v>17.8</c:v>
                </c:pt>
                <c:pt idx="22">
                  <c:v>18</c:v>
                </c:pt>
                <c:pt idx="23">
                  <c:v>18.2</c:v>
                </c:pt>
              </c:numCache>
            </c:numRef>
          </c:cat>
          <c:val>
            <c:numRef>
              <c:f>'Fig 1C'!$C$5:$Z$5</c:f>
              <c:numCache>
                <c:formatCode>General</c:formatCode>
                <c:ptCount val="24"/>
                <c:pt idx="1">
                  <c:v>0</c:v>
                </c:pt>
                <c:pt idx="4">
                  <c:v>2.1684860169509301</c:v>
                </c:pt>
                <c:pt idx="7">
                  <c:v>24.395940358311403</c:v>
                </c:pt>
                <c:pt idx="10">
                  <c:v>7.9038735497933041</c:v>
                </c:pt>
                <c:pt idx="13">
                  <c:v>20.455562457971567</c:v>
                </c:pt>
                <c:pt idx="16">
                  <c:v>0.68996430848968926</c:v>
                </c:pt>
                <c:pt idx="19">
                  <c:v>0</c:v>
                </c:pt>
                <c:pt idx="22">
                  <c:v>0.72681994852730314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6FE6-1D44-AD55-9B6FA9A83239}"/>
            </c:ext>
          </c:extLst>
        </c:ser>
        <c:ser>
          <c:idx val="2"/>
          <c:order val="11"/>
          <c:tx>
            <c:strRef>
              <c:f>'Fig 1C'!$B$6</c:f>
              <c:strCache>
                <c:ptCount val="1"/>
                <c:pt idx="0">
                  <c:v>0.1 uM T, 10 uM 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 1C'!$C$30:$Z$30</c:f>
                <c:numCache>
                  <c:formatCode>General</c:formatCode>
                  <c:ptCount val="24"/>
                  <c:pt idx="2">
                    <c:v>0</c:v>
                  </c:pt>
                  <c:pt idx="5">
                    <c:v>0</c:v>
                  </c:pt>
                  <c:pt idx="8">
                    <c:v>0</c:v>
                  </c:pt>
                  <c:pt idx="11">
                    <c:v>0</c:v>
                  </c:pt>
                  <c:pt idx="14">
                    <c:v>0.29663693770193683</c:v>
                  </c:pt>
                  <c:pt idx="17">
                    <c:v>0.57951090822275764</c:v>
                  </c:pt>
                  <c:pt idx="20">
                    <c:v>0.49971989449779891</c:v>
                  </c:pt>
                  <c:pt idx="23">
                    <c:v>0.95440671962933921</c:v>
                  </c:pt>
                </c:numCache>
              </c:numRef>
            </c:plus>
            <c:minus>
              <c:numRef>
                <c:f>'Fig 1C'!$C$30:$Z$30</c:f>
                <c:numCache>
                  <c:formatCode>General</c:formatCode>
                  <c:ptCount val="24"/>
                  <c:pt idx="2">
                    <c:v>0</c:v>
                  </c:pt>
                  <c:pt idx="5">
                    <c:v>0</c:v>
                  </c:pt>
                  <c:pt idx="8">
                    <c:v>0</c:v>
                  </c:pt>
                  <c:pt idx="11">
                    <c:v>0</c:v>
                  </c:pt>
                  <c:pt idx="14">
                    <c:v>0.29663693770193683</c:v>
                  </c:pt>
                  <c:pt idx="17">
                    <c:v>0.57951090822275764</c:v>
                  </c:pt>
                  <c:pt idx="20">
                    <c:v>0.49971989449779891</c:v>
                  </c:pt>
                  <c:pt idx="23">
                    <c:v>0.95440671962933921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'Fig 1C'!$C$3:$Z$3</c:f>
              <c:numCache>
                <c:formatCode>General</c:formatCode>
                <c:ptCount val="24"/>
                <c:pt idx="0">
                  <c:v>3.8</c:v>
                </c:pt>
                <c:pt idx="1">
                  <c:v>4</c:v>
                </c:pt>
                <c:pt idx="2">
                  <c:v>4.2</c:v>
                </c:pt>
                <c:pt idx="3">
                  <c:v>5.8</c:v>
                </c:pt>
                <c:pt idx="4">
                  <c:v>6</c:v>
                </c:pt>
                <c:pt idx="5">
                  <c:v>6.2</c:v>
                </c:pt>
                <c:pt idx="6">
                  <c:v>7.8</c:v>
                </c:pt>
                <c:pt idx="7">
                  <c:v>8</c:v>
                </c:pt>
                <c:pt idx="8">
                  <c:v>8.1999999999999993</c:v>
                </c:pt>
                <c:pt idx="9">
                  <c:v>9.8000000000000007</c:v>
                </c:pt>
                <c:pt idx="10">
                  <c:v>10</c:v>
                </c:pt>
                <c:pt idx="11">
                  <c:v>10.199999999999999</c:v>
                </c:pt>
                <c:pt idx="12">
                  <c:v>11.8</c:v>
                </c:pt>
                <c:pt idx="13">
                  <c:v>12</c:v>
                </c:pt>
                <c:pt idx="14">
                  <c:v>12.2</c:v>
                </c:pt>
                <c:pt idx="15">
                  <c:v>13.8</c:v>
                </c:pt>
                <c:pt idx="16">
                  <c:v>14</c:v>
                </c:pt>
                <c:pt idx="17">
                  <c:v>14.2</c:v>
                </c:pt>
                <c:pt idx="18">
                  <c:v>15.8</c:v>
                </c:pt>
                <c:pt idx="19">
                  <c:v>16</c:v>
                </c:pt>
                <c:pt idx="20">
                  <c:v>16.2</c:v>
                </c:pt>
                <c:pt idx="21">
                  <c:v>17.8</c:v>
                </c:pt>
                <c:pt idx="22">
                  <c:v>18</c:v>
                </c:pt>
                <c:pt idx="23">
                  <c:v>18.2</c:v>
                </c:pt>
              </c:numCache>
            </c:numRef>
          </c:cat>
          <c:val>
            <c:numRef>
              <c:f>'Fig 1C'!$C$6:$Z$6</c:f>
              <c:numCache>
                <c:formatCode>General</c:formatCode>
                <c:ptCount val="24"/>
                <c:pt idx="2">
                  <c:v>0</c:v>
                </c:pt>
                <c:pt idx="5">
                  <c:v>0</c:v>
                </c:pt>
                <c:pt idx="8">
                  <c:v>0</c:v>
                </c:pt>
                <c:pt idx="11">
                  <c:v>0</c:v>
                </c:pt>
                <c:pt idx="14">
                  <c:v>1.5855330753785382</c:v>
                </c:pt>
                <c:pt idx="17">
                  <c:v>3.9610939076914304</c:v>
                </c:pt>
                <c:pt idx="20">
                  <c:v>1.4359706044319296</c:v>
                </c:pt>
                <c:pt idx="23">
                  <c:v>23.033134829722101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6FE6-1D44-AD55-9B6FA9A832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8"/>
        <c:overlap val="100"/>
        <c:axId val="711572608"/>
        <c:axId val="711783552"/>
      </c:barChart>
      <c:lineChart>
        <c:grouping val="standard"/>
        <c:varyColors val="0"/>
        <c:ser>
          <c:idx val="3"/>
          <c:order val="1"/>
          <c:tx>
            <c:strRef>
              <c:f>'Fig 1C'!$B$36</c:f>
              <c:strCache>
                <c:ptCount val="1"/>
                <c:pt idx="0">
                  <c:v>Reference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'Fig 1C'!$C$3:$Z$3</c:f>
              <c:numCache>
                <c:formatCode>General</c:formatCode>
                <c:ptCount val="24"/>
                <c:pt idx="0">
                  <c:v>3.8</c:v>
                </c:pt>
                <c:pt idx="1">
                  <c:v>4</c:v>
                </c:pt>
                <c:pt idx="2">
                  <c:v>4.2</c:v>
                </c:pt>
                <c:pt idx="3">
                  <c:v>5.8</c:v>
                </c:pt>
                <c:pt idx="4">
                  <c:v>6</c:v>
                </c:pt>
                <c:pt idx="5">
                  <c:v>6.2</c:v>
                </c:pt>
                <c:pt idx="6">
                  <c:v>7.8</c:v>
                </c:pt>
                <c:pt idx="7">
                  <c:v>8</c:v>
                </c:pt>
                <c:pt idx="8">
                  <c:v>8.1999999999999993</c:v>
                </c:pt>
                <c:pt idx="9">
                  <c:v>9.8000000000000007</c:v>
                </c:pt>
                <c:pt idx="10">
                  <c:v>10</c:v>
                </c:pt>
                <c:pt idx="11">
                  <c:v>10.199999999999999</c:v>
                </c:pt>
                <c:pt idx="12">
                  <c:v>11.8</c:v>
                </c:pt>
                <c:pt idx="13">
                  <c:v>12</c:v>
                </c:pt>
                <c:pt idx="14">
                  <c:v>12.2</c:v>
                </c:pt>
                <c:pt idx="15">
                  <c:v>13.8</c:v>
                </c:pt>
                <c:pt idx="16">
                  <c:v>14</c:v>
                </c:pt>
                <c:pt idx="17">
                  <c:v>14.2</c:v>
                </c:pt>
                <c:pt idx="18">
                  <c:v>15.8</c:v>
                </c:pt>
                <c:pt idx="19">
                  <c:v>16</c:v>
                </c:pt>
                <c:pt idx="20">
                  <c:v>16.2</c:v>
                </c:pt>
                <c:pt idx="21">
                  <c:v>17.8</c:v>
                </c:pt>
                <c:pt idx="22">
                  <c:v>18</c:v>
                </c:pt>
                <c:pt idx="23">
                  <c:v>18.2</c:v>
                </c:pt>
              </c:numCache>
            </c:numRef>
          </c:cat>
          <c:val>
            <c:numRef>
              <c:f>'Fig 1C'!$C$36:$Z$36</c:f>
              <c:numCache>
                <c:formatCode>General</c:formatCode>
                <c:ptCount val="24"/>
                <c:pt idx="0">
                  <c:v>0</c:v>
                </c:pt>
                <c:pt idx="3">
                  <c:v>2.8577470653116048</c:v>
                </c:pt>
                <c:pt idx="6">
                  <c:v>13.013185952888499</c:v>
                </c:pt>
                <c:pt idx="9">
                  <c:v>1.039965214141225</c:v>
                </c:pt>
                <c:pt idx="12">
                  <c:v>25.828708999946649</c:v>
                </c:pt>
                <c:pt idx="15">
                  <c:v>14.255565759228871</c:v>
                </c:pt>
                <c:pt idx="18">
                  <c:v>15.227571629384851</c:v>
                </c:pt>
                <c:pt idx="21">
                  <c:v>1.9409227191910865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6FE6-1D44-AD55-9B6FA9A83239}"/>
            </c:ext>
          </c:extLst>
        </c:ser>
        <c:ser>
          <c:idx val="4"/>
          <c:order val="2"/>
          <c:tx>
            <c:strRef>
              <c:f>'Fig 1C'!$B$37</c:f>
              <c:strCache>
                <c:ptCount val="1"/>
                <c:pt idx="0">
                  <c:v>Reference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'Fig 1C'!$C$3:$Z$3</c:f>
              <c:numCache>
                <c:formatCode>General</c:formatCode>
                <c:ptCount val="24"/>
                <c:pt idx="0">
                  <c:v>3.8</c:v>
                </c:pt>
                <c:pt idx="1">
                  <c:v>4</c:v>
                </c:pt>
                <c:pt idx="2">
                  <c:v>4.2</c:v>
                </c:pt>
                <c:pt idx="3">
                  <c:v>5.8</c:v>
                </c:pt>
                <c:pt idx="4">
                  <c:v>6</c:v>
                </c:pt>
                <c:pt idx="5">
                  <c:v>6.2</c:v>
                </c:pt>
                <c:pt idx="6">
                  <c:v>7.8</c:v>
                </c:pt>
                <c:pt idx="7">
                  <c:v>8</c:v>
                </c:pt>
                <c:pt idx="8">
                  <c:v>8.1999999999999993</c:v>
                </c:pt>
                <c:pt idx="9">
                  <c:v>9.8000000000000007</c:v>
                </c:pt>
                <c:pt idx="10">
                  <c:v>10</c:v>
                </c:pt>
                <c:pt idx="11">
                  <c:v>10.199999999999999</c:v>
                </c:pt>
                <c:pt idx="12">
                  <c:v>11.8</c:v>
                </c:pt>
                <c:pt idx="13">
                  <c:v>12</c:v>
                </c:pt>
                <c:pt idx="14">
                  <c:v>12.2</c:v>
                </c:pt>
                <c:pt idx="15">
                  <c:v>13.8</c:v>
                </c:pt>
                <c:pt idx="16">
                  <c:v>14</c:v>
                </c:pt>
                <c:pt idx="17">
                  <c:v>14.2</c:v>
                </c:pt>
                <c:pt idx="18">
                  <c:v>15.8</c:v>
                </c:pt>
                <c:pt idx="19">
                  <c:v>16</c:v>
                </c:pt>
                <c:pt idx="20">
                  <c:v>16.2</c:v>
                </c:pt>
                <c:pt idx="21">
                  <c:v>17.8</c:v>
                </c:pt>
                <c:pt idx="22">
                  <c:v>18</c:v>
                </c:pt>
                <c:pt idx="23">
                  <c:v>18.2</c:v>
                </c:pt>
              </c:numCache>
            </c:numRef>
          </c:cat>
          <c:val>
            <c:numRef>
              <c:f>'Fig 1C'!$C$37:$Z$37</c:f>
              <c:numCache>
                <c:formatCode>General</c:formatCode>
                <c:ptCount val="24"/>
                <c:pt idx="0">
                  <c:v>0</c:v>
                </c:pt>
                <c:pt idx="3">
                  <c:v>6.4639921210990501</c:v>
                </c:pt>
                <c:pt idx="6">
                  <c:v>16.747352334117352</c:v>
                </c:pt>
                <c:pt idx="9">
                  <c:v>1.3413049121850098</c:v>
                </c:pt>
                <c:pt idx="12">
                  <c:v>26.36622557798685</c:v>
                </c:pt>
                <c:pt idx="15">
                  <c:v>15.693881727325836</c:v>
                </c:pt>
                <c:pt idx="18">
                  <c:v>15.115668789410751</c:v>
                </c:pt>
                <c:pt idx="21">
                  <c:v>3.6721561906233799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6FE6-1D44-AD55-9B6FA9A83239}"/>
            </c:ext>
          </c:extLst>
        </c:ser>
        <c:ser>
          <c:idx val="5"/>
          <c:order val="3"/>
          <c:tx>
            <c:strRef>
              <c:f>'Fig 1C'!$B$38</c:f>
              <c:strCache>
                <c:ptCount val="1"/>
                <c:pt idx="0">
                  <c:v>Reference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'Fig 1C'!$C$3:$Z$3</c:f>
              <c:numCache>
                <c:formatCode>General</c:formatCode>
                <c:ptCount val="24"/>
                <c:pt idx="0">
                  <c:v>3.8</c:v>
                </c:pt>
                <c:pt idx="1">
                  <c:v>4</c:v>
                </c:pt>
                <c:pt idx="2">
                  <c:v>4.2</c:v>
                </c:pt>
                <c:pt idx="3">
                  <c:v>5.8</c:v>
                </c:pt>
                <c:pt idx="4">
                  <c:v>6</c:v>
                </c:pt>
                <c:pt idx="5">
                  <c:v>6.2</c:v>
                </c:pt>
                <c:pt idx="6">
                  <c:v>7.8</c:v>
                </c:pt>
                <c:pt idx="7">
                  <c:v>8</c:v>
                </c:pt>
                <c:pt idx="8">
                  <c:v>8.1999999999999993</c:v>
                </c:pt>
                <c:pt idx="9">
                  <c:v>9.8000000000000007</c:v>
                </c:pt>
                <c:pt idx="10">
                  <c:v>10</c:v>
                </c:pt>
                <c:pt idx="11">
                  <c:v>10.199999999999999</c:v>
                </c:pt>
                <c:pt idx="12">
                  <c:v>11.8</c:v>
                </c:pt>
                <c:pt idx="13">
                  <c:v>12</c:v>
                </c:pt>
                <c:pt idx="14">
                  <c:v>12.2</c:v>
                </c:pt>
                <c:pt idx="15">
                  <c:v>13.8</c:v>
                </c:pt>
                <c:pt idx="16">
                  <c:v>14</c:v>
                </c:pt>
                <c:pt idx="17">
                  <c:v>14.2</c:v>
                </c:pt>
                <c:pt idx="18">
                  <c:v>15.8</c:v>
                </c:pt>
                <c:pt idx="19">
                  <c:v>16</c:v>
                </c:pt>
                <c:pt idx="20">
                  <c:v>16.2</c:v>
                </c:pt>
                <c:pt idx="21">
                  <c:v>17.8</c:v>
                </c:pt>
                <c:pt idx="22">
                  <c:v>18</c:v>
                </c:pt>
                <c:pt idx="23">
                  <c:v>18.2</c:v>
                </c:pt>
              </c:numCache>
            </c:numRef>
          </c:cat>
          <c:val>
            <c:numRef>
              <c:f>'Fig 1C'!$C$38:$Z$38</c:f>
              <c:numCache>
                <c:formatCode>General</c:formatCode>
                <c:ptCount val="24"/>
                <c:pt idx="0">
                  <c:v>0</c:v>
                </c:pt>
                <c:pt idx="3">
                  <c:v>4.6645650096944449</c:v>
                </c:pt>
                <c:pt idx="6">
                  <c:v>13.215069755232349</c:v>
                </c:pt>
                <c:pt idx="9">
                  <c:v>1.501892671667165</c:v>
                </c:pt>
                <c:pt idx="12">
                  <c:v>26.011068233046601</c:v>
                </c:pt>
                <c:pt idx="15">
                  <c:v>14.017827261947524</c:v>
                </c:pt>
                <c:pt idx="18">
                  <c:v>16.09263596052385</c:v>
                </c:pt>
                <c:pt idx="21">
                  <c:v>3.2219737510712649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6FE6-1D44-AD55-9B6FA9A83239}"/>
            </c:ext>
          </c:extLst>
        </c:ser>
        <c:ser>
          <c:idx val="6"/>
          <c:order val="4"/>
          <c:tx>
            <c:strRef>
              <c:f>'Fig 1C'!$B$39</c:f>
              <c:strCache>
                <c:ptCount val="1"/>
                <c:pt idx="0">
                  <c:v>10 uM T, 0.1 uM F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'Fig 1C'!$C$3:$Z$3</c:f>
              <c:numCache>
                <c:formatCode>General</c:formatCode>
                <c:ptCount val="24"/>
                <c:pt idx="0">
                  <c:v>3.8</c:v>
                </c:pt>
                <c:pt idx="1">
                  <c:v>4</c:v>
                </c:pt>
                <c:pt idx="2">
                  <c:v>4.2</c:v>
                </c:pt>
                <c:pt idx="3">
                  <c:v>5.8</c:v>
                </c:pt>
                <c:pt idx="4">
                  <c:v>6</c:v>
                </c:pt>
                <c:pt idx="5">
                  <c:v>6.2</c:v>
                </c:pt>
                <c:pt idx="6">
                  <c:v>7.8</c:v>
                </c:pt>
                <c:pt idx="7">
                  <c:v>8</c:v>
                </c:pt>
                <c:pt idx="8">
                  <c:v>8.1999999999999993</c:v>
                </c:pt>
                <c:pt idx="9">
                  <c:v>9.8000000000000007</c:v>
                </c:pt>
                <c:pt idx="10">
                  <c:v>10</c:v>
                </c:pt>
                <c:pt idx="11">
                  <c:v>10.199999999999999</c:v>
                </c:pt>
                <c:pt idx="12">
                  <c:v>11.8</c:v>
                </c:pt>
                <c:pt idx="13">
                  <c:v>12</c:v>
                </c:pt>
                <c:pt idx="14">
                  <c:v>12.2</c:v>
                </c:pt>
                <c:pt idx="15">
                  <c:v>13.8</c:v>
                </c:pt>
                <c:pt idx="16">
                  <c:v>14</c:v>
                </c:pt>
                <c:pt idx="17">
                  <c:v>14.2</c:v>
                </c:pt>
                <c:pt idx="18">
                  <c:v>15.8</c:v>
                </c:pt>
                <c:pt idx="19">
                  <c:v>16</c:v>
                </c:pt>
                <c:pt idx="20">
                  <c:v>16.2</c:v>
                </c:pt>
                <c:pt idx="21">
                  <c:v>17.8</c:v>
                </c:pt>
                <c:pt idx="22">
                  <c:v>18</c:v>
                </c:pt>
                <c:pt idx="23">
                  <c:v>18.2</c:v>
                </c:pt>
              </c:numCache>
            </c:numRef>
          </c:cat>
          <c:val>
            <c:numRef>
              <c:f>'Fig 1C'!$C$39:$Z$39</c:f>
              <c:numCache>
                <c:formatCode>General</c:formatCode>
                <c:ptCount val="24"/>
                <c:pt idx="1">
                  <c:v>0</c:v>
                </c:pt>
                <c:pt idx="4">
                  <c:v>1.4070523299856601</c:v>
                </c:pt>
                <c:pt idx="7">
                  <c:v>29.487085310401302</c:v>
                </c:pt>
                <c:pt idx="10">
                  <c:v>9.4574798442935908</c:v>
                </c:pt>
                <c:pt idx="13">
                  <c:v>23.138195874815018</c:v>
                </c:pt>
                <c:pt idx="16">
                  <c:v>0.64022493641418399</c:v>
                </c:pt>
                <c:pt idx="19">
                  <c:v>0</c:v>
                </c:pt>
                <c:pt idx="22">
                  <c:v>1.7898240163422301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6FE6-1D44-AD55-9B6FA9A83239}"/>
            </c:ext>
          </c:extLst>
        </c:ser>
        <c:ser>
          <c:idx val="7"/>
          <c:order val="5"/>
          <c:tx>
            <c:strRef>
              <c:f>'Fig 1C'!$B$40</c:f>
              <c:strCache>
                <c:ptCount val="1"/>
                <c:pt idx="0">
                  <c:v>10 uM T, 0.1 uM F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'Fig 1C'!$C$3:$Z$3</c:f>
              <c:numCache>
                <c:formatCode>General</c:formatCode>
                <c:ptCount val="24"/>
                <c:pt idx="0">
                  <c:v>3.8</c:v>
                </c:pt>
                <c:pt idx="1">
                  <c:v>4</c:v>
                </c:pt>
                <c:pt idx="2">
                  <c:v>4.2</c:v>
                </c:pt>
                <c:pt idx="3">
                  <c:v>5.8</c:v>
                </c:pt>
                <c:pt idx="4">
                  <c:v>6</c:v>
                </c:pt>
                <c:pt idx="5">
                  <c:v>6.2</c:v>
                </c:pt>
                <c:pt idx="6">
                  <c:v>7.8</c:v>
                </c:pt>
                <c:pt idx="7">
                  <c:v>8</c:v>
                </c:pt>
                <c:pt idx="8">
                  <c:v>8.1999999999999993</c:v>
                </c:pt>
                <c:pt idx="9">
                  <c:v>9.8000000000000007</c:v>
                </c:pt>
                <c:pt idx="10">
                  <c:v>10</c:v>
                </c:pt>
                <c:pt idx="11">
                  <c:v>10.199999999999999</c:v>
                </c:pt>
                <c:pt idx="12">
                  <c:v>11.8</c:v>
                </c:pt>
                <c:pt idx="13">
                  <c:v>12</c:v>
                </c:pt>
                <c:pt idx="14">
                  <c:v>12.2</c:v>
                </c:pt>
                <c:pt idx="15">
                  <c:v>13.8</c:v>
                </c:pt>
                <c:pt idx="16">
                  <c:v>14</c:v>
                </c:pt>
                <c:pt idx="17">
                  <c:v>14.2</c:v>
                </c:pt>
                <c:pt idx="18">
                  <c:v>15.8</c:v>
                </c:pt>
                <c:pt idx="19">
                  <c:v>16</c:v>
                </c:pt>
                <c:pt idx="20">
                  <c:v>16.2</c:v>
                </c:pt>
                <c:pt idx="21">
                  <c:v>17.8</c:v>
                </c:pt>
                <c:pt idx="22">
                  <c:v>18</c:v>
                </c:pt>
                <c:pt idx="23">
                  <c:v>18.2</c:v>
                </c:pt>
              </c:numCache>
            </c:numRef>
          </c:cat>
          <c:val>
            <c:numRef>
              <c:f>'Fig 1C'!$C$40:$Z$40</c:f>
              <c:numCache>
                <c:formatCode>General</c:formatCode>
                <c:ptCount val="24"/>
                <c:pt idx="1">
                  <c:v>0</c:v>
                </c:pt>
                <c:pt idx="4">
                  <c:v>1.9532815302062501</c:v>
                </c:pt>
                <c:pt idx="7">
                  <c:v>31.618640721791301</c:v>
                </c:pt>
                <c:pt idx="10">
                  <c:v>9.32359040237308</c:v>
                </c:pt>
                <c:pt idx="13">
                  <c:v>21.569650613024603</c:v>
                </c:pt>
                <c:pt idx="16">
                  <c:v>0.959861997121917</c:v>
                </c:pt>
                <c:pt idx="19">
                  <c:v>0</c:v>
                </c:pt>
                <c:pt idx="22">
                  <c:v>0.12096907404615601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6FE6-1D44-AD55-9B6FA9A83239}"/>
            </c:ext>
          </c:extLst>
        </c:ser>
        <c:ser>
          <c:idx val="8"/>
          <c:order val="6"/>
          <c:tx>
            <c:strRef>
              <c:f>'Fig 1C'!$B$41</c:f>
              <c:strCache>
                <c:ptCount val="1"/>
                <c:pt idx="0">
                  <c:v>10 uM T, 0.1 uM F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'Fig 1C'!$C$3:$Z$3</c:f>
              <c:numCache>
                <c:formatCode>General</c:formatCode>
                <c:ptCount val="24"/>
                <c:pt idx="0">
                  <c:v>3.8</c:v>
                </c:pt>
                <c:pt idx="1">
                  <c:v>4</c:v>
                </c:pt>
                <c:pt idx="2">
                  <c:v>4.2</c:v>
                </c:pt>
                <c:pt idx="3">
                  <c:v>5.8</c:v>
                </c:pt>
                <c:pt idx="4">
                  <c:v>6</c:v>
                </c:pt>
                <c:pt idx="5">
                  <c:v>6.2</c:v>
                </c:pt>
                <c:pt idx="6">
                  <c:v>7.8</c:v>
                </c:pt>
                <c:pt idx="7">
                  <c:v>8</c:v>
                </c:pt>
                <c:pt idx="8">
                  <c:v>8.1999999999999993</c:v>
                </c:pt>
                <c:pt idx="9">
                  <c:v>9.8000000000000007</c:v>
                </c:pt>
                <c:pt idx="10">
                  <c:v>10</c:v>
                </c:pt>
                <c:pt idx="11">
                  <c:v>10.199999999999999</c:v>
                </c:pt>
                <c:pt idx="12">
                  <c:v>11.8</c:v>
                </c:pt>
                <c:pt idx="13">
                  <c:v>12</c:v>
                </c:pt>
                <c:pt idx="14">
                  <c:v>12.2</c:v>
                </c:pt>
                <c:pt idx="15">
                  <c:v>13.8</c:v>
                </c:pt>
                <c:pt idx="16">
                  <c:v>14</c:v>
                </c:pt>
                <c:pt idx="17">
                  <c:v>14.2</c:v>
                </c:pt>
                <c:pt idx="18">
                  <c:v>15.8</c:v>
                </c:pt>
                <c:pt idx="19">
                  <c:v>16</c:v>
                </c:pt>
                <c:pt idx="20">
                  <c:v>16.2</c:v>
                </c:pt>
                <c:pt idx="21">
                  <c:v>17.8</c:v>
                </c:pt>
                <c:pt idx="22">
                  <c:v>18</c:v>
                </c:pt>
                <c:pt idx="23">
                  <c:v>18.2</c:v>
                </c:pt>
              </c:numCache>
            </c:numRef>
          </c:cat>
          <c:val>
            <c:numRef>
              <c:f>'Fig 1C'!$C$41:$Z$41</c:f>
              <c:numCache>
                <c:formatCode>General</c:formatCode>
                <c:ptCount val="24"/>
                <c:pt idx="1">
                  <c:v>0</c:v>
                </c:pt>
                <c:pt idx="4">
                  <c:v>3.14512419066088</c:v>
                </c:pt>
                <c:pt idx="7">
                  <c:v>12.082095042741599</c:v>
                </c:pt>
                <c:pt idx="10">
                  <c:v>4.9305504027132399</c:v>
                </c:pt>
                <c:pt idx="13">
                  <c:v>16.65884088607508</c:v>
                </c:pt>
                <c:pt idx="16">
                  <c:v>0.46980599193296702</c:v>
                </c:pt>
                <c:pt idx="19">
                  <c:v>0</c:v>
                </c:pt>
                <c:pt idx="22">
                  <c:v>0.26966675519352301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6FE6-1D44-AD55-9B6FA9A83239}"/>
            </c:ext>
          </c:extLst>
        </c:ser>
        <c:ser>
          <c:idx val="9"/>
          <c:order val="7"/>
          <c:tx>
            <c:strRef>
              <c:f>'Fig 1C'!$B$42</c:f>
              <c:strCache>
                <c:ptCount val="1"/>
                <c:pt idx="0">
                  <c:v>0.1 uM T, 10 uM F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'Fig 1C'!$C$3:$Z$3</c:f>
              <c:numCache>
                <c:formatCode>General</c:formatCode>
                <c:ptCount val="24"/>
                <c:pt idx="0">
                  <c:v>3.8</c:v>
                </c:pt>
                <c:pt idx="1">
                  <c:v>4</c:v>
                </c:pt>
                <c:pt idx="2">
                  <c:v>4.2</c:v>
                </c:pt>
                <c:pt idx="3">
                  <c:v>5.8</c:v>
                </c:pt>
                <c:pt idx="4">
                  <c:v>6</c:v>
                </c:pt>
                <c:pt idx="5">
                  <c:v>6.2</c:v>
                </c:pt>
                <c:pt idx="6">
                  <c:v>7.8</c:v>
                </c:pt>
                <c:pt idx="7">
                  <c:v>8</c:v>
                </c:pt>
                <c:pt idx="8">
                  <c:v>8.1999999999999993</c:v>
                </c:pt>
                <c:pt idx="9">
                  <c:v>9.8000000000000007</c:v>
                </c:pt>
                <c:pt idx="10">
                  <c:v>10</c:v>
                </c:pt>
                <c:pt idx="11">
                  <c:v>10.199999999999999</c:v>
                </c:pt>
                <c:pt idx="12">
                  <c:v>11.8</c:v>
                </c:pt>
                <c:pt idx="13">
                  <c:v>12</c:v>
                </c:pt>
                <c:pt idx="14">
                  <c:v>12.2</c:v>
                </c:pt>
                <c:pt idx="15">
                  <c:v>13.8</c:v>
                </c:pt>
                <c:pt idx="16">
                  <c:v>14</c:v>
                </c:pt>
                <c:pt idx="17">
                  <c:v>14.2</c:v>
                </c:pt>
                <c:pt idx="18">
                  <c:v>15.8</c:v>
                </c:pt>
                <c:pt idx="19">
                  <c:v>16</c:v>
                </c:pt>
                <c:pt idx="20">
                  <c:v>16.2</c:v>
                </c:pt>
                <c:pt idx="21">
                  <c:v>17.8</c:v>
                </c:pt>
                <c:pt idx="22">
                  <c:v>18</c:v>
                </c:pt>
                <c:pt idx="23">
                  <c:v>18.2</c:v>
                </c:pt>
              </c:numCache>
            </c:numRef>
          </c:cat>
          <c:val>
            <c:numRef>
              <c:f>'Fig 1C'!$C$42:$Z$42</c:f>
              <c:numCache>
                <c:formatCode>General</c:formatCode>
                <c:ptCount val="24"/>
                <c:pt idx="2">
                  <c:v>0</c:v>
                </c:pt>
                <c:pt idx="5">
                  <c:v>0</c:v>
                </c:pt>
                <c:pt idx="8">
                  <c:v>0</c:v>
                </c:pt>
                <c:pt idx="11">
                  <c:v>0</c:v>
                </c:pt>
                <c:pt idx="14">
                  <c:v>1.04791717616293</c:v>
                </c:pt>
                <c:pt idx="17">
                  <c:v>3.33590313637563</c:v>
                </c:pt>
                <c:pt idx="20">
                  <c:v>2.232860062496409</c:v>
                </c:pt>
                <c:pt idx="23">
                  <c:v>23.352060107145601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6FE6-1D44-AD55-9B6FA9A83239}"/>
            </c:ext>
          </c:extLst>
        </c:ser>
        <c:ser>
          <c:idx val="10"/>
          <c:order val="8"/>
          <c:tx>
            <c:strRef>
              <c:f>'Fig 1C'!$B$43</c:f>
              <c:strCache>
                <c:ptCount val="1"/>
                <c:pt idx="0">
                  <c:v>0.1 uM T, 10 uM F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'Fig 1C'!$C$3:$Z$3</c:f>
              <c:numCache>
                <c:formatCode>General</c:formatCode>
                <c:ptCount val="24"/>
                <c:pt idx="0">
                  <c:v>3.8</c:v>
                </c:pt>
                <c:pt idx="1">
                  <c:v>4</c:v>
                </c:pt>
                <c:pt idx="2">
                  <c:v>4.2</c:v>
                </c:pt>
                <c:pt idx="3">
                  <c:v>5.8</c:v>
                </c:pt>
                <c:pt idx="4">
                  <c:v>6</c:v>
                </c:pt>
                <c:pt idx="5">
                  <c:v>6.2</c:v>
                </c:pt>
                <c:pt idx="6">
                  <c:v>7.8</c:v>
                </c:pt>
                <c:pt idx="7">
                  <c:v>8</c:v>
                </c:pt>
                <c:pt idx="8">
                  <c:v>8.1999999999999993</c:v>
                </c:pt>
                <c:pt idx="9">
                  <c:v>9.8000000000000007</c:v>
                </c:pt>
                <c:pt idx="10">
                  <c:v>10</c:v>
                </c:pt>
                <c:pt idx="11">
                  <c:v>10.199999999999999</c:v>
                </c:pt>
                <c:pt idx="12">
                  <c:v>11.8</c:v>
                </c:pt>
                <c:pt idx="13">
                  <c:v>12</c:v>
                </c:pt>
                <c:pt idx="14">
                  <c:v>12.2</c:v>
                </c:pt>
                <c:pt idx="15">
                  <c:v>13.8</c:v>
                </c:pt>
                <c:pt idx="16">
                  <c:v>14</c:v>
                </c:pt>
                <c:pt idx="17">
                  <c:v>14.2</c:v>
                </c:pt>
                <c:pt idx="18">
                  <c:v>15.8</c:v>
                </c:pt>
                <c:pt idx="19">
                  <c:v>16</c:v>
                </c:pt>
                <c:pt idx="20">
                  <c:v>16.2</c:v>
                </c:pt>
                <c:pt idx="21">
                  <c:v>17.8</c:v>
                </c:pt>
                <c:pt idx="22">
                  <c:v>18</c:v>
                </c:pt>
                <c:pt idx="23">
                  <c:v>18.2</c:v>
                </c:pt>
              </c:numCache>
            </c:numRef>
          </c:cat>
          <c:val>
            <c:numRef>
              <c:f>'Fig 1C'!$C$43:$Z$43</c:f>
              <c:numCache>
                <c:formatCode>General</c:formatCode>
                <c:ptCount val="24"/>
                <c:pt idx="2">
                  <c:v>0</c:v>
                </c:pt>
                <c:pt idx="5">
                  <c:v>0</c:v>
                </c:pt>
                <c:pt idx="8">
                  <c:v>0</c:v>
                </c:pt>
                <c:pt idx="11">
                  <c:v>0</c:v>
                </c:pt>
                <c:pt idx="14">
                  <c:v>1.4192804357724</c:v>
                </c:pt>
                <c:pt idx="17">
                  <c:v>3.1445646242016201</c:v>
                </c:pt>
                <c:pt idx="20">
                  <c:v>0.33266139505404302</c:v>
                </c:pt>
                <c:pt idx="23">
                  <c:v>24.503516220353699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6FE6-1D44-AD55-9B6FA9A83239}"/>
            </c:ext>
          </c:extLst>
        </c:ser>
        <c:ser>
          <c:idx val="11"/>
          <c:order val="9"/>
          <c:tx>
            <c:strRef>
              <c:f>'Fig 1C'!$B$44</c:f>
              <c:strCache>
                <c:ptCount val="1"/>
                <c:pt idx="0">
                  <c:v>0.1 uM T, 10 uM F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dPt>
            <c:idx val="23"/>
            <c:marker>
              <c:symbol val="circle"/>
              <c:size val="5"/>
              <c:spPr>
                <a:solidFill>
                  <a:schemeClr val="bg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2-6FE6-1D44-AD55-9B6FA9A83239}"/>
              </c:ext>
            </c:extLst>
          </c:dPt>
          <c:cat>
            <c:numRef>
              <c:f>'Fig 1C'!$C$3:$Z$3</c:f>
              <c:numCache>
                <c:formatCode>General</c:formatCode>
                <c:ptCount val="24"/>
                <c:pt idx="0">
                  <c:v>3.8</c:v>
                </c:pt>
                <c:pt idx="1">
                  <c:v>4</c:v>
                </c:pt>
                <c:pt idx="2">
                  <c:v>4.2</c:v>
                </c:pt>
                <c:pt idx="3">
                  <c:v>5.8</c:v>
                </c:pt>
                <c:pt idx="4">
                  <c:v>6</c:v>
                </c:pt>
                <c:pt idx="5">
                  <c:v>6.2</c:v>
                </c:pt>
                <c:pt idx="6">
                  <c:v>7.8</c:v>
                </c:pt>
                <c:pt idx="7">
                  <c:v>8</c:v>
                </c:pt>
                <c:pt idx="8">
                  <c:v>8.1999999999999993</c:v>
                </c:pt>
                <c:pt idx="9">
                  <c:v>9.8000000000000007</c:v>
                </c:pt>
                <c:pt idx="10">
                  <c:v>10</c:v>
                </c:pt>
                <c:pt idx="11">
                  <c:v>10.199999999999999</c:v>
                </c:pt>
                <c:pt idx="12">
                  <c:v>11.8</c:v>
                </c:pt>
                <c:pt idx="13">
                  <c:v>12</c:v>
                </c:pt>
                <c:pt idx="14">
                  <c:v>12.2</c:v>
                </c:pt>
                <c:pt idx="15">
                  <c:v>13.8</c:v>
                </c:pt>
                <c:pt idx="16">
                  <c:v>14</c:v>
                </c:pt>
                <c:pt idx="17">
                  <c:v>14.2</c:v>
                </c:pt>
                <c:pt idx="18">
                  <c:v>15.8</c:v>
                </c:pt>
                <c:pt idx="19">
                  <c:v>16</c:v>
                </c:pt>
                <c:pt idx="20">
                  <c:v>16.2</c:v>
                </c:pt>
                <c:pt idx="21">
                  <c:v>17.8</c:v>
                </c:pt>
                <c:pt idx="22">
                  <c:v>18</c:v>
                </c:pt>
                <c:pt idx="23">
                  <c:v>18.2</c:v>
                </c:pt>
              </c:numCache>
            </c:numRef>
          </c:cat>
          <c:val>
            <c:numRef>
              <c:f>'Fig 1C'!$C$44:$Z$44</c:f>
              <c:numCache>
                <c:formatCode>General</c:formatCode>
                <c:ptCount val="24"/>
                <c:pt idx="2">
                  <c:v>0</c:v>
                </c:pt>
                <c:pt idx="5">
                  <c:v>0</c:v>
                </c:pt>
                <c:pt idx="8">
                  <c:v>0</c:v>
                </c:pt>
                <c:pt idx="11">
                  <c:v>0</c:v>
                </c:pt>
                <c:pt idx="14">
                  <c:v>2.2894016142002842</c:v>
                </c:pt>
                <c:pt idx="17">
                  <c:v>5.4028139624970404</c:v>
                </c:pt>
                <c:pt idx="20">
                  <c:v>1.7423903557453368</c:v>
                </c:pt>
                <c:pt idx="23">
                  <c:v>21.243828161667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6FE6-1D44-AD55-9B6FA9A832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7042576"/>
        <c:axId val="388431840"/>
      </c:lineChart>
      <c:catAx>
        <c:axId val="711572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Fatty Acid Chain Length</a:t>
                </a:r>
              </a:p>
            </c:rich>
          </c:tx>
          <c:layout>
            <c:manualLayout>
              <c:xMode val="edge"/>
              <c:yMode val="edge"/>
              <c:x val="0.37242446596859613"/>
              <c:y val="0.916793765005509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one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27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783552"/>
        <c:crosses val="autoZero"/>
        <c:auto val="1"/>
        <c:lblAlgn val="ctr"/>
        <c:lblOffset val="100"/>
        <c:tickLblSkip val="2"/>
        <c:tickMarkSkip val="3"/>
        <c:noMultiLvlLbl val="0"/>
      </c:catAx>
      <c:valAx>
        <c:axId val="711783552"/>
        <c:scaling>
          <c:orientation val="minMax"/>
          <c:max val="6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Production (uM)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572608"/>
        <c:crosses val="autoZero"/>
        <c:crossBetween val="between"/>
        <c:majorUnit val="20"/>
        <c:minorUnit val="10"/>
      </c:valAx>
      <c:valAx>
        <c:axId val="388431840"/>
        <c:scaling>
          <c:orientation val="minMax"/>
          <c:max val="60"/>
        </c:scaling>
        <c:delete val="1"/>
        <c:axPos val="r"/>
        <c:numFmt formatCode="General" sourceLinked="1"/>
        <c:majorTickMark val="out"/>
        <c:minorTickMark val="none"/>
        <c:tickLblPos val="nextTo"/>
        <c:crossAx val="317042576"/>
        <c:crosses val="max"/>
        <c:crossBetween val="between"/>
      </c:valAx>
      <c:catAx>
        <c:axId val="3170425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8431840"/>
        <c:crosses val="autoZero"/>
        <c:auto val="1"/>
        <c:lblAlgn val="ctr"/>
        <c:lblOffset val="100"/>
        <c:noMultiLvlLbl val="0"/>
      </c:catAx>
      <c:spPr>
        <a:noFill/>
        <a:ln w="25400">
          <a:noFill/>
        </a:ln>
        <a:effectLst/>
      </c:spPr>
    </c:plotArea>
    <c:legend>
      <c:legendPos val="t"/>
      <c:legendEntry>
        <c:idx val="3"/>
        <c:delete val="1"/>
      </c:legendEntry>
      <c:layout>
        <c:manualLayout>
          <c:xMode val="edge"/>
          <c:yMode val="edge"/>
          <c:x val="0.14530183727034124"/>
          <c:y val="6.1002178649237473E-2"/>
          <c:w val="0.32606277340332457"/>
          <c:h val="0.181485409486306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40271725348886273"/>
          <c:y val="0.11981087810639293"/>
          <c:w val="0.52286006831756804"/>
          <c:h val="0.61456425345150523"/>
        </c:manualLayout>
      </c:layout>
      <c:lineChart>
        <c:grouping val="standard"/>
        <c:varyColors val="0"/>
        <c:ser>
          <c:idx val="2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bg1">
                  <a:alpha val="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'Fig 1D'!$F$48:$H$48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'Fig 1D'!$F$51:$H$51</c:f>
              <c:numCache>
                <c:formatCode>General</c:formatCode>
                <c:ptCount val="3"/>
                <c:pt idx="0">
                  <c:v>86.042404106823696</c:v>
                </c:pt>
                <c:pt idx="1">
                  <c:v>61.361181078684019</c:v>
                </c:pt>
                <c:pt idx="2">
                  <c:v>52.132908930868616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6D-F345-B15F-F8725C7F064C}"/>
            </c:ext>
          </c:extLst>
        </c:ser>
        <c:ser>
          <c:idx val="1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bg1">
                  <a:alpha val="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'Fig 1D'!$F$48:$H$48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'Fig 1D'!$F$50:$H$50</c:f>
              <c:numCache>
                <c:formatCode>General</c:formatCode>
                <c:ptCount val="3"/>
                <c:pt idx="0">
                  <c:v>79.529672393547685</c:v>
                </c:pt>
                <c:pt idx="1">
                  <c:v>73.008790644750036</c:v>
                </c:pt>
                <c:pt idx="2">
                  <c:v>50.799271616875942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6D-F345-B15F-F8725C7F064C}"/>
            </c:ext>
          </c:extLst>
        </c:ser>
        <c:ser>
          <c:idx val="0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dPt>
            <c:idx val="0"/>
            <c:marker>
              <c:symbol val="circle"/>
              <c:size val="7"/>
              <c:spPr>
                <a:solidFill>
                  <a:schemeClr val="accent4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386D-F345-B15F-F8725C7F064C}"/>
              </c:ext>
            </c:extLst>
          </c:dPt>
          <c:dPt>
            <c:idx val="1"/>
            <c:marker>
              <c:symbol val="circle"/>
              <c:size val="7"/>
              <c:spPr>
                <a:solidFill>
                  <a:schemeClr val="tx1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386D-F345-B15F-F8725C7F064C}"/>
              </c:ext>
            </c:extLst>
          </c:dPt>
          <c:dPt>
            <c:idx val="2"/>
            <c:marker>
              <c:symbol val="circle"/>
              <c:size val="7"/>
              <c:spPr>
                <a:solidFill>
                  <a:schemeClr val="accent1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386D-F345-B15F-F8725C7F064C}"/>
              </c:ext>
            </c:extLst>
          </c:dPt>
          <c:errBars>
            <c:errDir val="y"/>
            <c:errBarType val="both"/>
            <c:errValType val="cust"/>
            <c:noEndCap val="0"/>
            <c:plus>
              <c:numRef>
                <c:f>('Fig 1D'!$C$55,'Fig 1D'!$C$54,'Fig 1D'!$C$56)</c:f>
                <c:numCache>
                  <c:formatCode>General</c:formatCode>
                  <c:ptCount val="3"/>
                  <c:pt idx="0">
                    <c:v>2.0104943456773041</c:v>
                  </c:pt>
                  <c:pt idx="1">
                    <c:v>4.0111448932125686</c:v>
                  </c:pt>
                  <c:pt idx="2">
                    <c:v>2.2552106436258881</c:v>
                  </c:pt>
                </c:numCache>
              </c:numRef>
            </c:plus>
            <c:minus>
              <c:numRef>
                <c:f>('Fig 1D'!$C$55,'Fig 1D'!$C$54,'Fig 1D'!$C$56)</c:f>
                <c:numCache>
                  <c:formatCode>General</c:formatCode>
                  <c:ptCount val="3"/>
                  <c:pt idx="0">
                    <c:v>2.0104943456773041</c:v>
                  </c:pt>
                  <c:pt idx="1">
                    <c:v>4.0111448932125686</c:v>
                  </c:pt>
                  <c:pt idx="2">
                    <c:v>2.2552106436258881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numRef>
              <c:f>'Fig 1D'!$F$48:$H$48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'Fig 1D'!$F$49:$H$49</c:f>
              <c:numCache>
                <c:formatCode>General</c:formatCode>
                <c:ptCount val="3"/>
                <c:pt idx="0">
                  <c:v>83.498392083081356</c:v>
                </c:pt>
                <c:pt idx="1">
                  <c:v>64.997815093185395</c:v>
                </c:pt>
                <c:pt idx="2">
                  <c:v>53.688197233498066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86D-F345-B15F-F8725C7F06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7042576"/>
        <c:axId val="388431840"/>
      </c:lineChart>
      <c:lineChart>
        <c:grouping val="standard"/>
        <c:varyColors val="0"/>
        <c:ser>
          <c:idx val="3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bg1">
                  <a:alpha val="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'Fig 1D'!$F$48:$H$48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'Fig 1D'!$F$52:$H$52</c:f>
              <c:numCache>
                <c:formatCode>General</c:formatCode>
                <c:ptCount val="3"/>
                <c:pt idx="0">
                  <c:v>84.923099748872701</c:v>
                </c:pt>
                <c:pt idx="1">
                  <c:v>60.62347355612215</c:v>
                </c:pt>
                <c:pt idx="2">
                  <c:v>58.13241115274964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86D-F345-B15F-F8725C7F06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2736368"/>
        <c:axId val="432471312"/>
      </c:lineChart>
      <c:valAx>
        <c:axId val="388431840"/>
        <c:scaling>
          <c:orientation val="minMax"/>
        </c:scaling>
        <c:delete val="1"/>
        <c:axPos val="r"/>
        <c:numFmt formatCode="General" sourceLinked="1"/>
        <c:majorTickMark val="none"/>
        <c:minorTickMark val="none"/>
        <c:tickLblPos val="nextTo"/>
        <c:crossAx val="317042576"/>
        <c:crosses val="max"/>
        <c:crossBetween val="between"/>
      </c:valAx>
      <c:catAx>
        <c:axId val="317042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one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431840"/>
        <c:crosses val="autoZero"/>
        <c:auto val="1"/>
        <c:lblAlgn val="ctr"/>
        <c:lblOffset val="100"/>
        <c:noMultiLvlLbl val="0"/>
      </c:catAx>
      <c:valAx>
        <c:axId val="432471312"/>
        <c:scaling>
          <c:orientation val="minMax"/>
          <c:max val="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Prod.</a:t>
                </a:r>
                <a:r>
                  <a:rPr lang="en-US" baseline="0">
                    <a:solidFill>
                      <a:sysClr val="windowText" lastClr="000000"/>
                    </a:solidFill>
                  </a:rPr>
                  <a:t> (uM C16)</a:t>
                </a:r>
                <a:endParaRPr lang="en-US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4.1176720882487472E-2"/>
              <c:y val="7.159680556884291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736368"/>
        <c:crosses val="autoZero"/>
        <c:crossBetween val="between"/>
        <c:majorUnit val="50"/>
        <c:minorUnit val="25"/>
      </c:valAx>
      <c:catAx>
        <c:axId val="4327363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324713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40271725348886273"/>
          <c:y val="0.11981087810639293"/>
          <c:w val="0.52286006831756804"/>
          <c:h val="0.61456425345150523"/>
        </c:manualLayout>
      </c:layout>
      <c:lineChart>
        <c:grouping val="standard"/>
        <c:varyColors val="0"/>
        <c:ser>
          <c:idx val="2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bg1">
                  <a:alpha val="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'Fig 1D'!$F$48:$H$48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'Fig 1D'!$F$71:$H$71</c:f>
              <c:numCache>
                <c:formatCode>General</c:formatCode>
                <c:ptCount val="3"/>
                <c:pt idx="0">
                  <c:v>13.833152614225845</c:v>
                </c:pt>
                <c:pt idx="1">
                  <c:v>13.095536442671104</c:v>
                </c:pt>
                <c:pt idx="2">
                  <c:v>16.028291721889573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6F-FB4F-B26B-CE635DA35B76}"/>
            </c:ext>
          </c:extLst>
        </c:ser>
        <c:ser>
          <c:idx val="1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bg1">
                  <a:alpha val="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'Fig 1D'!$F$48:$H$48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'Fig 1D'!$F$70:$H$70</c:f>
              <c:numCache>
                <c:formatCode>General</c:formatCode>
                <c:ptCount val="3"/>
                <c:pt idx="0">
                  <c:v>14.322515077427127</c:v>
                </c:pt>
                <c:pt idx="1">
                  <c:v>13.511096847685064</c:v>
                </c:pt>
                <c:pt idx="2">
                  <c:v>17.055793008076989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6F-FB4F-B26B-CE635DA35B76}"/>
            </c:ext>
          </c:extLst>
        </c:ser>
        <c:ser>
          <c:idx val="0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bg1">
                  <a:alpha val="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'Fig 1D'!$F$48:$H$48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'Fig 1D'!$F$72:$H$72</c:f>
              <c:numCache>
                <c:formatCode>General</c:formatCode>
                <c:ptCount val="3"/>
                <c:pt idx="0">
                  <c:v>13.009323553578129</c:v>
                </c:pt>
                <c:pt idx="1">
                  <c:v>15.575272617987544</c:v>
                </c:pt>
                <c:pt idx="2">
                  <c:v>16.203777796844946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6F-FB4F-B26B-CE635DA35B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7042576"/>
        <c:axId val="388431840"/>
      </c:lineChart>
      <c:lineChart>
        <c:grouping val="standard"/>
        <c:varyColors val="0"/>
        <c:ser>
          <c:idx val="3"/>
          <c:order val="0"/>
          <c:spPr>
            <a:ln w="25400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Pt>
            <c:idx val="0"/>
            <c:marker>
              <c:symbol val="square"/>
              <c:size val="7"/>
              <c:spPr>
                <a:solidFill>
                  <a:schemeClr val="accent4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626F-FB4F-B26B-CE635DA35B76}"/>
              </c:ext>
            </c:extLst>
          </c:dPt>
          <c:dPt>
            <c:idx val="2"/>
            <c:marker>
              <c:symbol val="square"/>
              <c:size val="7"/>
              <c:spPr>
                <a:solidFill>
                  <a:schemeClr val="accent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626F-FB4F-B26B-CE635DA35B76}"/>
              </c:ext>
            </c:extLst>
          </c:dPt>
          <c:errBars>
            <c:errDir val="y"/>
            <c:errBarType val="both"/>
            <c:errValType val="cust"/>
            <c:noEndCap val="0"/>
            <c:plus>
              <c:numRef>
                <c:f>('Fig 1D'!$D$55,'Fig 1D'!$D$54,'Fig 1D'!$D$56)</c:f>
                <c:numCache>
                  <c:formatCode>General</c:formatCode>
                  <c:ptCount val="3"/>
                  <c:pt idx="0">
                    <c:v>0.38316241985952881</c:v>
                  </c:pt>
                  <c:pt idx="1">
                    <c:v>0.76676099275140663</c:v>
                  </c:pt>
                  <c:pt idx="2">
                    <c:v>0.31732249419433256</c:v>
                  </c:pt>
                </c:numCache>
              </c:numRef>
            </c:plus>
            <c:minus>
              <c:numRef>
                <c:f>('Fig 1D'!$D$55,'Fig 1D'!$D$54,'Fig 1D'!$D$56)</c:f>
                <c:numCache>
                  <c:formatCode>General</c:formatCode>
                  <c:ptCount val="3"/>
                  <c:pt idx="0">
                    <c:v>0.38316241985952881</c:v>
                  </c:pt>
                  <c:pt idx="1">
                    <c:v>0.76676099275140663</c:v>
                  </c:pt>
                  <c:pt idx="2">
                    <c:v>0.31732249419433256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numRef>
              <c:f>'Fig 1D'!$F$48:$H$48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'Fig 1D'!$F$69:$H$69</c:f>
              <c:numCache>
                <c:formatCode>General</c:formatCode>
                <c:ptCount val="3"/>
                <c:pt idx="0">
                  <c:v>13.721663748410366</c:v>
                </c:pt>
                <c:pt idx="1">
                  <c:v>14.060635302781236</c:v>
                </c:pt>
                <c:pt idx="2">
                  <c:v>16.429287508937168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26F-FB4F-B26B-CE635DA35B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2736368"/>
        <c:axId val="432471312"/>
      </c:lineChart>
      <c:valAx>
        <c:axId val="388431840"/>
        <c:scaling>
          <c:orientation val="minMax"/>
        </c:scaling>
        <c:delete val="1"/>
        <c:axPos val="r"/>
        <c:numFmt formatCode="General" sourceLinked="1"/>
        <c:majorTickMark val="none"/>
        <c:minorTickMark val="none"/>
        <c:tickLblPos val="nextTo"/>
        <c:crossAx val="317042576"/>
        <c:crosses val="max"/>
        <c:crossBetween val="between"/>
      </c:valAx>
      <c:catAx>
        <c:axId val="317042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one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431840"/>
        <c:crosses val="autoZero"/>
        <c:auto val="1"/>
        <c:lblAlgn val="ctr"/>
        <c:lblOffset val="100"/>
        <c:noMultiLvlLbl val="0"/>
      </c:catAx>
      <c:valAx>
        <c:axId val="432471312"/>
        <c:scaling>
          <c:orientation val="minMax"/>
          <c:max val="20"/>
          <c:min val="8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Avg.</a:t>
                </a:r>
                <a:r>
                  <a:rPr lang="en-US" baseline="0">
                    <a:solidFill>
                      <a:sysClr val="windowText" lastClr="000000"/>
                    </a:solidFill>
                  </a:rPr>
                  <a:t> CL</a:t>
                </a:r>
                <a:endParaRPr lang="en-US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6.3373188082841481E-2"/>
              <c:y val="0.287871325065727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736368"/>
        <c:crosses val="autoZero"/>
        <c:crossBetween val="between"/>
        <c:majorUnit val="6"/>
        <c:minorUnit val="3"/>
      </c:valAx>
      <c:catAx>
        <c:axId val="4327363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324713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720384951881014"/>
          <c:y val="5.0347769028871399E-2"/>
          <c:w val="0.8445302361122129"/>
          <c:h val="0.795235016382915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'Fig 1D'!$B$4</c:f>
              <c:strCache>
                <c:ptCount val="1"/>
                <c:pt idx="0">
                  <c:v>Reference, 1 uM B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 1D'!$C$28:$Z$28</c:f>
                <c:numCache>
                  <c:formatCode>General</c:formatCode>
                  <c:ptCount val="24"/>
                  <c:pt idx="0">
                    <c:v>0</c:v>
                  </c:pt>
                  <c:pt idx="3">
                    <c:v>1.7944174073075885</c:v>
                  </c:pt>
                  <c:pt idx="6">
                    <c:v>4.2491582538026424</c:v>
                  </c:pt>
                  <c:pt idx="9">
                    <c:v>0.15631066272006697</c:v>
                  </c:pt>
                  <c:pt idx="12">
                    <c:v>3.3110475774416912</c:v>
                  </c:pt>
                  <c:pt idx="15">
                    <c:v>0.95208595960795139</c:v>
                  </c:pt>
                  <c:pt idx="18">
                    <c:v>2.1122787536286425</c:v>
                  </c:pt>
                  <c:pt idx="21">
                    <c:v>2.7306876322547162</c:v>
                  </c:pt>
                </c:numCache>
              </c:numRef>
            </c:plus>
            <c:minus>
              <c:numRef>
                <c:f>'Fig 1D'!$C$28:$Z$28</c:f>
                <c:numCache>
                  <c:formatCode>General</c:formatCode>
                  <c:ptCount val="24"/>
                  <c:pt idx="0">
                    <c:v>0</c:v>
                  </c:pt>
                  <c:pt idx="3">
                    <c:v>1.7944174073075885</c:v>
                  </c:pt>
                  <c:pt idx="6">
                    <c:v>4.2491582538026424</c:v>
                  </c:pt>
                  <c:pt idx="9">
                    <c:v>0.15631066272006697</c:v>
                  </c:pt>
                  <c:pt idx="12">
                    <c:v>3.3110475774416912</c:v>
                  </c:pt>
                  <c:pt idx="15">
                    <c:v>0.95208595960795139</c:v>
                  </c:pt>
                  <c:pt idx="18">
                    <c:v>2.1122787536286425</c:v>
                  </c:pt>
                  <c:pt idx="21">
                    <c:v>2.7306876322547162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'Fig 1D'!$C$3:$Z$3</c:f>
              <c:numCache>
                <c:formatCode>General</c:formatCode>
                <c:ptCount val="24"/>
                <c:pt idx="0">
                  <c:v>3.8</c:v>
                </c:pt>
                <c:pt idx="1">
                  <c:v>4</c:v>
                </c:pt>
                <c:pt idx="2">
                  <c:v>4.2</c:v>
                </c:pt>
                <c:pt idx="3">
                  <c:v>5.8</c:v>
                </c:pt>
                <c:pt idx="4">
                  <c:v>6</c:v>
                </c:pt>
                <c:pt idx="5">
                  <c:v>6.2</c:v>
                </c:pt>
                <c:pt idx="6">
                  <c:v>7.8</c:v>
                </c:pt>
                <c:pt idx="7">
                  <c:v>8</c:v>
                </c:pt>
                <c:pt idx="8">
                  <c:v>8.1999999999999993</c:v>
                </c:pt>
                <c:pt idx="9">
                  <c:v>9.8000000000000007</c:v>
                </c:pt>
                <c:pt idx="10">
                  <c:v>10</c:v>
                </c:pt>
                <c:pt idx="11">
                  <c:v>10.199999999999999</c:v>
                </c:pt>
                <c:pt idx="12">
                  <c:v>11.8</c:v>
                </c:pt>
                <c:pt idx="13">
                  <c:v>12</c:v>
                </c:pt>
                <c:pt idx="14">
                  <c:v>12.2</c:v>
                </c:pt>
                <c:pt idx="15">
                  <c:v>13.8</c:v>
                </c:pt>
                <c:pt idx="16">
                  <c:v>14</c:v>
                </c:pt>
                <c:pt idx="17">
                  <c:v>14.2</c:v>
                </c:pt>
                <c:pt idx="18">
                  <c:v>15.8</c:v>
                </c:pt>
                <c:pt idx="19">
                  <c:v>16</c:v>
                </c:pt>
                <c:pt idx="20">
                  <c:v>16.2</c:v>
                </c:pt>
                <c:pt idx="21">
                  <c:v>17.8</c:v>
                </c:pt>
                <c:pt idx="22">
                  <c:v>18</c:v>
                </c:pt>
                <c:pt idx="23">
                  <c:v>18.2</c:v>
                </c:pt>
              </c:numCache>
            </c:numRef>
          </c:cat>
          <c:val>
            <c:numRef>
              <c:f>'Fig 1D'!$C$4:$Z$4</c:f>
              <c:numCache>
                <c:formatCode>General</c:formatCode>
                <c:ptCount val="24"/>
                <c:pt idx="0">
                  <c:v>0</c:v>
                </c:pt>
                <c:pt idx="3">
                  <c:v>1.7944174073075885</c:v>
                </c:pt>
                <c:pt idx="6">
                  <c:v>8.4967983521998161</c:v>
                </c:pt>
                <c:pt idx="9">
                  <c:v>0.88033535575279009</c:v>
                </c:pt>
                <c:pt idx="12">
                  <c:v>18.638241001694823</c:v>
                </c:pt>
                <c:pt idx="15">
                  <c:v>14.181977657898667</c:v>
                </c:pt>
                <c:pt idx="18">
                  <c:v>26.254807602749427</c:v>
                </c:pt>
                <c:pt idx="21">
                  <c:v>6.1187386553935745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EE-3B45-9517-015779DA9434}"/>
            </c:ext>
          </c:extLst>
        </c:ser>
        <c:ser>
          <c:idx val="1"/>
          <c:order val="10"/>
          <c:tx>
            <c:strRef>
              <c:f>'Fig 1D'!$B$5</c:f>
              <c:strCache>
                <c:ptCount val="1"/>
                <c:pt idx="0">
                  <c:v>10 uM T, 0.1 uM F, 1 uM B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 1D'!$C$29:$Z$29</c:f>
                <c:numCache>
                  <c:formatCode>General</c:formatCode>
                  <c:ptCount val="24"/>
                  <c:pt idx="1">
                    <c:v>2.6574895733333235</c:v>
                  </c:pt>
                  <c:pt idx="4">
                    <c:v>0.95094687024600921</c:v>
                  </c:pt>
                  <c:pt idx="7">
                    <c:v>1.1430680268624602</c:v>
                  </c:pt>
                  <c:pt idx="10">
                    <c:v>0.14879266602579055</c:v>
                  </c:pt>
                  <c:pt idx="13">
                    <c:v>0.26801852937367715</c:v>
                  </c:pt>
                  <c:pt idx="16">
                    <c:v>0.37671345490258479</c:v>
                  </c:pt>
                  <c:pt idx="19">
                    <c:v>1.1325481810299041</c:v>
                  </c:pt>
                  <c:pt idx="22">
                    <c:v>0.88855013358690249</c:v>
                  </c:pt>
                </c:numCache>
              </c:numRef>
            </c:plus>
            <c:minus>
              <c:numRef>
                <c:f>'Fig 1D'!$C$29:$Z$29</c:f>
                <c:numCache>
                  <c:formatCode>General</c:formatCode>
                  <c:ptCount val="24"/>
                  <c:pt idx="1">
                    <c:v>2.6574895733333235</c:v>
                  </c:pt>
                  <c:pt idx="4">
                    <c:v>0.95094687024600921</c:v>
                  </c:pt>
                  <c:pt idx="7">
                    <c:v>1.1430680268624602</c:v>
                  </c:pt>
                  <c:pt idx="10">
                    <c:v>0.14879266602579055</c:v>
                  </c:pt>
                  <c:pt idx="13">
                    <c:v>0.26801852937367715</c:v>
                  </c:pt>
                  <c:pt idx="16">
                    <c:v>0.37671345490258479</c:v>
                  </c:pt>
                  <c:pt idx="19">
                    <c:v>1.1325481810299041</c:v>
                  </c:pt>
                  <c:pt idx="22">
                    <c:v>0.88855013358690249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'Fig 1D'!$C$3:$Z$3</c:f>
              <c:numCache>
                <c:formatCode>General</c:formatCode>
                <c:ptCount val="24"/>
                <c:pt idx="0">
                  <c:v>3.8</c:v>
                </c:pt>
                <c:pt idx="1">
                  <c:v>4</c:v>
                </c:pt>
                <c:pt idx="2">
                  <c:v>4.2</c:v>
                </c:pt>
                <c:pt idx="3">
                  <c:v>5.8</c:v>
                </c:pt>
                <c:pt idx="4">
                  <c:v>6</c:v>
                </c:pt>
                <c:pt idx="5">
                  <c:v>6.2</c:v>
                </c:pt>
                <c:pt idx="6">
                  <c:v>7.8</c:v>
                </c:pt>
                <c:pt idx="7">
                  <c:v>8</c:v>
                </c:pt>
                <c:pt idx="8">
                  <c:v>8.1999999999999993</c:v>
                </c:pt>
                <c:pt idx="9">
                  <c:v>9.8000000000000007</c:v>
                </c:pt>
                <c:pt idx="10">
                  <c:v>10</c:v>
                </c:pt>
                <c:pt idx="11">
                  <c:v>10.199999999999999</c:v>
                </c:pt>
                <c:pt idx="12">
                  <c:v>11.8</c:v>
                </c:pt>
                <c:pt idx="13">
                  <c:v>12</c:v>
                </c:pt>
                <c:pt idx="14">
                  <c:v>12.2</c:v>
                </c:pt>
                <c:pt idx="15">
                  <c:v>13.8</c:v>
                </c:pt>
                <c:pt idx="16">
                  <c:v>14</c:v>
                </c:pt>
                <c:pt idx="17">
                  <c:v>14.2</c:v>
                </c:pt>
                <c:pt idx="18">
                  <c:v>15.8</c:v>
                </c:pt>
                <c:pt idx="19">
                  <c:v>16</c:v>
                </c:pt>
                <c:pt idx="20">
                  <c:v>16.2</c:v>
                </c:pt>
                <c:pt idx="21">
                  <c:v>17.8</c:v>
                </c:pt>
                <c:pt idx="22">
                  <c:v>18</c:v>
                </c:pt>
                <c:pt idx="23">
                  <c:v>18.2</c:v>
                </c:pt>
              </c:numCache>
            </c:numRef>
          </c:cat>
          <c:val>
            <c:numRef>
              <c:f>'Fig 1D'!$C$5:$Z$5</c:f>
              <c:numCache>
                <c:formatCode>General</c:formatCode>
                <c:ptCount val="24"/>
                <c:pt idx="1">
                  <c:v>2.6574895733333235</c:v>
                </c:pt>
                <c:pt idx="4">
                  <c:v>1.8974456268169932</c:v>
                </c:pt>
                <c:pt idx="7">
                  <c:v>5.541502643705539</c:v>
                </c:pt>
                <c:pt idx="10">
                  <c:v>0.68829941106097525</c:v>
                </c:pt>
                <c:pt idx="13">
                  <c:v>26.600560831998116</c:v>
                </c:pt>
                <c:pt idx="16">
                  <c:v>17.316065620956447</c:v>
                </c:pt>
                <c:pt idx="19">
                  <c:v>35.562499208890586</c:v>
                </c:pt>
                <c:pt idx="22">
                  <c:v>7.3396105552886475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EE-3B45-9517-015779DA9434}"/>
            </c:ext>
          </c:extLst>
        </c:ser>
        <c:ser>
          <c:idx val="2"/>
          <c:order val="11"/>
          <c:tx>
            <c:strRef>
              <c:f>'Fig 1D'!$B$6</c:f>
              <c:strCache>
                <c:ptCount val="1"/>
                <c:pt idx="0">
                  <c:v>0.1 uM T, 10 uM F, 1 uM 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 1D'!$C$30:$Z$30</c:f>
                <c:numCache>
                  <c:formatCode>General</c:formatCode>
                  <c:ptCount val="24"/>
                  <c:pt idx="2">
                    <c:v>1.7951010418118689</c:v>
                  </c:pt>
                  <c:pt idx="5">
                    <c:v>0</c:v>
                  </c:pt>
                  <c:pt idx="8">
                    <c:v>9.7590050916458337E-2</c:v>
                  </c:pt>
                  <c:pt idx="11">
                    <c:v>9.7010695150206883E-2</c:v>
                  </c:pt>
                  <c:pt idx="14">
                    <c:v>0.56228229077075742</c:v>
                  </c:pt>
                  <c:pt idx="17">
                    <c:v>0.25089418972484695</c:v>
                  </c:pt>
                  <c:pt idx="20">
                    <c:v>0.78996304915623927</c:v>
                  </c:pt>
                  <c:pt idx="23">
                    <c:v>3.2355457593899346</c:v>
                  </c:pt>
                </c:numCache>
              </c:numRef>
            </c:plus>
            <c:minus>
              <c:numRef>
                <c:f>'Fig 1D'!$C$30:$Z$30</c:f>
                <c:numCache>
                  <c:formatCode>General</c:formatCode>
                  <c:ptCount val="24"/>
                  <c:pt idx="2">
                    <c:v>1.7951010418118689</c:v>
                  </c:pt>
                  <c:pt idx="5">
                    <c:v>0</c:v>
                  </c:pt>
                  <c:pt idx="8">
                    <c:v>9.7590050916458337E-2</c:v>
                  </c:pt>
                  <c:pt idx="11">
                    <c:v>9.7010695150206883E-2</c:v>
                  </c:pt>
                  <c:pt idx="14">
                    <c:v>0.56228229077075742</c:v>
                  </c:pt>
                  <c:pt idx="17">
                    <c:v>0.25089418972484695</c:v>
                  </c:pt>
                  <c:pt idx="20">
                    <c:v>0.78996304915623927</c:v>
                  </c:pt>
                  <c:pt idx="23">
                    <c:v>3.2355457593899346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'Fig 1D'!$C$3:$Z$3</c:f>
              <c:numCache>
                <c:formatCode>General</c:formatCode>
                <c:ptCount val="24"/>
                <c:pt idx="0">
                  <c:v>3.8</c:v>
                </c:pt>
                <c:pt idx="1">
                  <c:v>4</c:v>
                </c:pt>
                <c:pt idx="2">
                  <c:v>4.2</c:v>
                </c:pt>
                <c:pt idx="3">
                  <c:v>5.8</c:v>
                </c:pt>
                <c:pt idx="4">
                  <c:v>6</c:v>
                </c:pt>
                <c:pt idx="5">
                  <c:v>6.2</c:v>
                </c:pt>
                <c:pt idx="6">
                  <c:v>7.8</c:v>
                </c:pt>
                <c:pt idx="7">
                  <c:v>8</c:v>
                </c:pt>
                <c:pt idx="8">
                  <c:v>8.1999999999999993</c:v>
                </c:pt>
                <c:pt idx="9">
                  <c:v>9.8000000000000007</c:v>
                </c:pt>
                <c:pt idx="10">
                  <c:v>10</c:v>
                </c:pt>
                <c:pt idx="11">
                  <c:v>10.199999999999999</c:v>
                </c:pt>
                <c:pt idx="12">
                  <c:v>11.8</c:v>
                </c:pt>
                <c:pt idx="13">
                  <c:v>12</c:v>
                </c:pt>
                <c:pt idx="14">
                  <c:v>12.2</c:v>
                </c:pt>
                <c:pt idx="15">
                  <c:v>13.8</c:v>
                </c:pt>
                <c:pt idx="16">
                  <c:v>14</c:v>
                </c:pt>
                <c:pt idx="17">
                  <c:v>14.2</c:v>
                </c:pt>
                <c:pt idx="18">
                  <c:v>15.8</c:v>
                </c:pt>
                <c:pt idx="19">
                  <c:v>16</c:v>
                </c:pt>
                <c:pt idx="20">
                  <c:v>16.2</c:v>
                </c:pt>
                <c:pt idx="21">
                  <c:v>17.8</c:v>
                </c:pt>
                <c:pt idx="22">
                  <c:v>18</c:v>
                </c:pt>
                <c:pt idx="23">
                  <c:v>18.2</c:v>
                </c:pt>
              </c:numCache>
            </c:numRef>
          </c:cat>
          <c:val>
            <c:numRef>
              <c:f>'Fig 1D'!$C$6:$Z$6</c:f>
              <c:numCache>
                <c:formatCode>General</c:formatCode>
                <c:ptCount val="24"/>
                <c:pt idx="2">
                  <c:v>3.5565971281732929</c:v>
                </c:pt>
                <c:pt idx="5">
                  <c:v>0</c:v>
                </c:pt>
                <c:pt idx="8">
                  <c:v>9.7590050916458337E-2</c:v>
                </c:pt>
                <c:pt idx="11">
                  <c:v>0.43928285951228335</c:v>
                </c:pt>
                <c:pt idx="14">
                  <c:v>2.178835574710531</c:v>
                </c:pt>
                <c:pt idx="17">
                  <c:v>1.9526438735155029</c:v>
                </c:pt>
                <c:pt idx="20">
                  <c:v>4.2020932235045336</c:v>
                </c:pt>
                <c:pt idx="23">
                  <c:v>39.938593639944749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EE-3B45-9517-015779DA94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8"/>
        <c:overlap val="100"/>
        <c:axId val="711572608"/>
        <c:axId val="711783552"/>
      </c:barChart>
      <c:lineChart>
        <c:grouping val="standard"/>
        <c:varyColors val="0"/>
        <c:ser>
          <c:idx val="3"/>
          <c:order val="1"/>
          <c:tx>
            <c:strRef>
              <c:f>'Fig 1D'!$B$36</c:f>
              <c:strCache>
                <c:ptCount val="1"/>
                <c:pt idx="0">
                  <c:v>Reference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'Fig 1D'!$C$3:$Z$3</c:f>
              <c:numCache>
                <c:formatCode>General</c:formatCode>
                <c:ptCount val="24"/>
                <c:pt idx="0">
                  <c:v>3.8</c:v>
                </c:pt>
                <c:pt idx="1">
                  <c:v>4</c:v>
                </c:pt>
                <c:pt idx="2">
                  <c:v>4.2</c:v>
                </c:pt>
                <c:pt idx="3">
                  <c:v>5.8</c:v>
                </c:pt>
                <c:pt idx="4">
                  <c:v>6</c:v>
                </c:pt>
                <c:pt idx="5">
                  <c:v>6.2</c:v>
                </c:pt>
                <c:pt idx="6">
                  <c:v>7.8</c:v>
                </c:pt>
                <c:pt idx="7">
                  <c:v>8</c:v>
                </c:pt>
                <c:pt idx="8">
                  <c:v>8.1999999999999993</c:v>
                </c:pt>
                <c:pt idx="9">
                  <c:v>9.8000000000000007</c:v>
                </c:pt>
                <c:pt idx="10">
                  <c:v>10</c:v>
                </c:pt>
                <c:pt idx="11">
                  <c:v>10.199999999999999</c:v>
                </c:pt>
                <c:pt idx="12">
                  <c:v>11.8</c:v>
                </c:pt>
                <c:pt idx="13">
                  <c:v>12</c:v>
                </c:pt>
                <c:pt idx="14">
                  <c:v>12.2</c:v>
                </c:pt>
                <c:pt idx="15">
                  <c:v>13.8</c:v>
                </c:pt>
                <c:pt idx="16">
                  <c:v>14</c:v>
                </c:pt>
                <c:pt idx="17">
                  <c:v>14.2</c:v>
                </c:pt>
                <c:pt idx="18">
                  <c:v>15.8</c:v>
                </c:pt>
                <c:pt idx="19">
                  <c:v>16</c:v>
                </c:pt>
                <c:pt idx="20">
                  <c:v>16.2</c:v>
                </c:pt>
                <c:pt idx="21">
                  <c:v>17.8</c:v>
                </c:pt>
                <c:pt idx="22">
                  <c:v>18</c:v>
                </c:pt>
                <c:pt idx="23">
                  <c:v>18.2</c:v>
                </c:pt>
              </c:numCache>
            </c:numRef>
          </c:cat>
          <c:val>
            <c:numRef>
              <c:f>'Fig 1D'!$C$36:$Z$36</c:f>
              <c:numCache>
                <c:formatCode>General</c:formatCode>
                <c:ptCount val="24"/>
                <c:pt idx="0">
                  <c:v>0</c:v>
                </c:pt>
                <c:pt idx="3">
                  <c:v>0</c:v>
                </c:pt>
                <c:pt idx="6">
                  <c:v>12.6060899472043</c:v>
                </c:pt>
                <c:pt idx="9">
                  <c:v>0.84860399723595892</c:v>
                </c:pt>
                <c:pt idx="12">
                  <c:v>23.454776314473698</c:v>
                </c:pt>
                <c:pt idx="15">
                  <c:v>15.572899424885501</c:v>
                </c:pt>
                <c:pt idx="18">
                  <c:v>26.135932086031385</c:v>
                </c:pt>
                <c:pt idx="21">
                  <c:v>7.8418372037457003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0EE-3B45-9517-015779DA9434}"/>
            </c:ext>
          </c:extLst>
        </c:ser>
        <c:ser>
          <c:idx val="4"/>
          <c:order val="2"/>
          <c:tx>
            <c:strRef>
              <c:f>'Fig 1D'!$B$37</c:f>
              <c:strCache>
                <c:ptCount val="1"/>
                <c:pt idx="0">
                  <c:v>Reference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'Fig 1D'!$C$3:$Z$3</c:f>
              <c:numCache>
                <c:formatCode>General</c:formatCode>
                <c:ptCount val="24"/>
                <c:pt idx="0">
                  <c:v>3.8</c:v>
                </c:pt>
                <c:pt idx="1">
                  <c:v>4</c:v>
                </c:pt>
                <c:pt idx="2">
                  <c:v>4.2</c:v>
                </c:pt>
                <c:pt idx="3">
                  <c:v>5.8</c:v>
                </c:pt>
                <c:pt idx="4">
                  <c:v>6</c:v>
                </c:pt>
                <c:pt idx="5">
                  <c:v>6.2</c:v>
                </c:pt>
                <c:pt idx="6">
                  <c:v>7.8</c:v>
                </c:pt>
                <c:pt idx="7">
                  <c:v>8</c:v>
                </c:pt>
                <c:pt idx="8">
                  <c:v>8.1999999999999993</c:v>
                </c:pt>
                <c:pt idx="9">
                  <c:v>9.8000000000000007</c:v>
                </c:pt>
                <c:pt idx="10">
                  <c:v>10</c:v>
                </c:pt>
                <c:pt idx="11">
                  <c:v>10.199999999999999</c:v>
                </c:pt>
                <c:pt idx="12">
                  <c:v>11.8</c:v>
                </c:pt>
                <c:pt idx="13">
                  <c:v>12</c:v>
                </c:pt>
                <c:pt idx="14">
                  <c:v>12.2</c:v>
                </c:pt>
                <c:pt idx="15">
                  <c:v>13.8</c:v>
                </c:pt>
                <c:pt idx="16">
                  <c:v>14</c:v>
                </c:pt>
                <c:pt idx="17">
                  <c:v>14.2</c:v>
                </c:pt>
                <c:pt idx="18">
                  <c:v>15.8</c:v>
                </c:pt>
                <c:pt idx="19">
                  <c:v>16</c:v>
                </c:pt>
                <c:pt idx="20">
                  <c:v>16.2</c:v>
                </c:pt>
                <c:pt idx="21">
                  <c:v>17.8</c:v>
                </c:pt>
                <c:pt idx="22">
                  <c:v>18</c:v>
                </c:pt>
                <c:pt idx="23">
                  <c:v>18.2</c:v>
                </c:pt>
              </c:numCache>
            </c:numRef>
          </c:cat>
          <c:val>
            <c:numRef>
              <c:f>'Fig 1D'!$C$37:$Z$37</c:f>
              <c:numCache>
                <c:formatCode>General</c:formatCode>
                <c:ptCount val="24"/>
                <c:pt idx="0">
                  <c:v>0</c:v>
                </c:pt>
                <c:pt idx="3">
                  <c:v>0</c:v>
                </c:pt>
                <c:pt idx="6">
                  <c:v>12.88430510939515</c:v>
                </c:pt>
                <c:pt idx="9">
                  <c:v>0.62686126723643654</c:v>
                </c:pt>
                <c:pt idx="12">
                  <c:v>21.471396762499197</c:v>
                </c:pt>
                <c:pt idx="15">
                  <c:v>14.855544002227305</c:v>
                </c:pt>
                <c:pt idx="18">
                  <c:v>22.7906388551046</c:v>
                </c:pt>
                <c:pt idx="21">
                  <c:v>2.3417358249206899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0EE-3B45-9517-015779DA9434}"/>
            </c:ext>
          </c:extLst>
        </c:ser>
        <c:ser>
          <c:idx val="5"/>
          <c:order val="3"/>
          <c:tx>
            <c:strRef>
              <c:f>'Fig 1D'!$B$38</c:f>
              <c:strCache>
                <c:ptCount val="1"/>
                <c:pt idx="0">
                  <c:v>Reference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'Fig 1D'!$C$3:$Z$3</c:f>
              <c:numCache>
                <c:formatCode>General</c:formatCode>
                <c:ptCount val="24"/>
                <c:pt idx="0">
                  <c:v>3.8</c:v>
                </c:pt>
                <c:pt idx="1">
                  <c:v>4</c:v>
                </c:pt>
                <c:pt idx="2">
                  <c:v>4.2</c:v>
                </c:pt>
                <c:pt idx="3">
                  <c:v>5.8</c:v>
                </c:pt>
                <c:pt idx="4">
                  <c:v>6</c:v>
                </c:pt>
                <c:pt idx="5">
                  <c:v>6.2</c:v>
                </c:pt>
                <c:pt idx="6">
                  <c:v>7.8</c:v>
                </c:pt>
                <c:pt idx="7">
                  <c:v>8</c:v>
                </c:pt>
                <c:pt idx="8">
                  <c:v>8.1999999999999993</c:v>
                </c:pt>
                <c:pt idx="9">
                  <c:v>9.8000000000000007</c:v>
                </c:pt>
                <c:pt idx="10">
                  <c:v>10</c:v>
                </c:pt>
                <c:pt idx="11">
                  <c:v>10.199999999999999</c:v>
                </c:pt>
                <c:pt idx="12">
                  <c:v>11.8</c:v>
                </c:pt>
                <c:pt idx="13">
                  <c:v>12</c:v>
                </c:pt>
                <c:pt idx="14">
                  <c:v>12.2</c:v>
                </c:pt>
                <c:pt idx="15">
                  <c:v>13.8</c:v>
                </c:pt>
                <c:pt idx="16">
                  <c:v>14</c:v>
                </c:pt>
                <c:pt idx="17">
                  <c:v>14.2</c:v>
                </c:pt>
                <c:pt idx="18">
                  <c:v>15.8</c:v>
                </c:pt>
                <c:pt idx="19">
                  <c:v>16</c:v>
                </c:pt>
                <c:pt idx="20">
                  <c:v>16.2</c:v>
                </c:pt>
                <c:pt idx="21">
                  <c:v>17.8</c:v>
                </c:pt>
                <c:pt idx="22">
                  <c:v>18</c:v>
                </c:pt>
                <c:pt idx="23">
                  <c:v>18.2</c:v>
                </c:pt>
              </c:numCache>
            </c:numRef>
          </c:cat>
          <c:val>
            <c:numRef>
              <c:f>'Fig 1D'!$C$38:$Z$38</c:f>
              <c:numCache>
                <c:formatCode>General</c:formatCode>
                <c:ptCount val="24"/>
                <c:pt idx="0">
                  <c:v>0</c:v>
                </c:pt>
                <c:pt idx="3">
                  <c:v>5.3832522219227652</c:v>
                </c:pt>
                <c:pt idx="6">
                  <c:v>0</c:v>
                </c:pt>
                <c:pt idx="9">
                  <c:v>1.165540802785975</c:v>
                </c:pt>
                <c:pt idx="12">
                  <c:v>10.988549928111571</c:v>
                </c:pt>
                <c:pt idx="15">
                  <c:v>12.11748954658318</c:v>
                </c:pt>
                <c:pt idx="18">
                  <c:v>29.837851867112295</c:v>
                </c:pt>
                <c:pt idx="21">
                  <c:v>8.1726429375143326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0EE-3B45-9517-015779DA9434}"/>
            </c:ext>
          </c:extLst>
        </c:ser>
        <c:ser>
          <c:idx val="6"/>
          <c:order val="4"/>
          <c:tx>
            <c:strRef>
              <c:f>'Fig 1D'!$B$39</c:f>
              <c:strCache>
                <c:ptCount val="1"/>
                <c:pt idx="0">
                  <c:v>10 uM T, 0.1 uM F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'Fig 1D'!$C$3:$Z$3</c:f>
              <c:numCache>
                <c:formatCode>General</c:formatCode>
                <c:ptCount val="24"/>
                <c:pt idx="0">
                  <c:v>3.8</c:v>
                </c:pt>
                <c:pt idx="1">
                  <c:v>4</c:v>
                </c:pt>
                <c:pt idx="2">
                  <c:v>4.2</c:v>
                </c:pt>
                <c:pt idx="3">
                  <c:v>5.8</c:v>
                </c:pt>
                <c:pt idx="4">
                  <c:v>6</c:v>
                </c:pt>
                <c:pt idx="5">
                  <c:v>6.2</c:v>
                </c:pt>
                <c:pt idx="6">
                  <c:v>7.8</c:v>
                </c:pt>
                <c:pt idx="7">
                  <c:v>8</c:v>
                </c:pt>
                <c:pt idx="8">
                  <c:v>8.1999999999999993</c:v>
                </c:pt>
                <c:pt idx="9">
                  <c:v>9.8000000000000007</c:v>
                </c:pt>
                <c:pt idx="10">
                  <c:v>10</c:v>
                </c:pt>
                <c:pt idx="11">
                  <c:v>10.199999999999999</c:v>
                </c:pt>
                <c:pt idx="12">
                  <c:v>11.8</c:v>
                </c:pt>
                <c:pt idx="13">
                  <c:v>12</c:v>
                </c:pt>
                <c:pt idx="14">
                  <c:v>12.2</c:v>
                </c:pt>
                <c:pt idx="15">
                  <c:v>13.8</c:v>
                </c:pt>
                <c:pt idx="16">
                  <c:v>14</c:v>
                </c:pt>
                <c:pt idx="17">
                  <c:v>14.2</c:v>
                </c:pt>
                <c:pt idx="18">
                  <c:v>15.8</c:v>
                </c:pt>
                <c:pt idx="19">
                  <c:v>16</c:v>
                </c:pt>
                <c:pt idx="20">
                  <c:v>16.2</c:v>
                </c:pt>
                <c:pt idx="21">
                  <c:v>17.8</c:v>
                </c:pt>
                <c:pt idx="22">
                  <c:v>18</c:v>
                </c:pt>
                <c:pt idx="23">
                  <c:v>18.2</c:v>
                </c:pt>
              </c:numCache>
            </c:numRef>
          </c:cat>
          <c:val>
            <c:numRef>
              <c:f>'Fig 1D'!$C$39:$Z$39</c:f>
              <c:numCache>
                <c:formatCode>General</c:formatCode>
                <c:ptCount val="24"/>
                <c:pt idx="1">
                  <c:v>0</c:v>
                </c:pt>
                <c:pt idx="4">
                  <c:v>0</c:v>
                </c:pt>
                <c:pt idx="7">
                  <c:v>3.2558486981842898</c:v>
                </c:pt>
                <c:pt idx="10">
                  <c:v>0.44833136833653098</c:v>
                </c:pt>
                <c:pt idx="13">
                  <c:v>26.072026655799199</c:v>
                </c:pt>
                <c:pt idx="16">
                  <c:v>16.992741338614259</c:v>
                </c:pt>
                <c:pt idx="19">
                  <c:v>33.087774896130604</c:v>
                </c:pt>
                <c:pt idx="22">
                  <c:v>8.9876421155357704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0EE-3B45-9517-015779DA9434}"/>
            </c:ext>
          </c:extLst>
        </c:ser>
        <c:ser>
          <c:idx val="7"/>
          <c:order val="5"/>
          <c:tx>
            <c:strRef>
              <c:f>'Fig 1D'!$B$40</c:f>
              <c:strCache>
                <c:ptCount val="1"/>
                <c:pt idx="0">
                  <c:v>10 uM T, 0.1 uM F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'Fig 1D'!$C$3:$Z$3</c:f>
              <c:numCache>
                <c:formatCode>General</c:formatCode>
                <c:ptCount val="24"/>
                <c:pt idx="0">
                  <c:v>3.8</c:v>
                </c:pt>
                <c:pt idx="1">
                  <c:v>4</c:v>
                </c:pt>
                <c:pt idx="2">
                  <c:v>4.2</c:v>
                </c:pt>
                <c:pt idx="3">
                  <c:v>5.8</c:v>
                </c:pt>
                <c:pt idx="4">
                  <c:v>6</c:v>
                </c:pt>
                <c:pt idx="5">
                  <c:v>6.2</c:v>
                </c:pt>
                <c:pt idx="6">
                  <c:v>7.8</c:v>
                </c:pt>
                <c:pt idx="7">
                  <c:v>8</c:v>
                </c:pt>
                <c:pt idx="8">
                  <c:v>8.1999999999999993</c:v>
                </c:pt>
                <c:pt idx="9">
                  <c:v>9.8000000000000007</c:v>
                </c:pt>
                <c:pt idx="10">
                  <c:v>10</c:v>
                </c:pt>
                <c:pt idx="11">
                  <c:v>10.199999999999999</c:v>
                </c:pt>
                <c:pt idx="12">
                  <c:v>11.8</c:v>
                </c:pt>
                <c:pt idx="13">
                  <c:v>12</c:v>
                </c:pt>
                <c:pt idx="14">
                  <c:v>12.2</c:v>
                </c:pt>
                <c:pt idx="15">
                  <c:v>13.8</c:v>
                </c:pt>
                <c:pt idx="16">
                  <c:v>14</c:v>
                </c:pt>
                <c:pt idx="17">
                  <c:v>14.2</c:v>
                </c:pt>
                <c:pt idx="18">
                  <c:v>15.8</c:v>
                </c:pt>
                <c:pt idx="19">
                  <c:v>16</c:v>
                </c:pt>
                <c:pt idx="20">
                  <c:v>16.2</c:v>
                </c:pt>
                <c:pt idx="21">
                  <c:v>17.8</c:v>
                </c:pt>
                <c:pt idx="22">
                  <c:v>18</c:v>
                </c:pt>
                <c:pt idx="23">
                  <c:v>18.2</c:v>
                </c:pt>
              </c:numCache>
            </c:numRef>
          </c:cat>
          <c:val>
            <c:numRef>
              <c:f>'Fig 1D'!$C$40:$Z$40</c:f>
              <c:numCache>
                <c:formatCode>General</c:formatCode>
                <c:ptCount val="24"/>
                <c:pt idx="1">
                  <c:v>0</c:v>
                </c:pt>
                <c:pt idx="4">
                  <c:v>2.7335854928185199</c:v>
                </c:pt>
                <c:pt idx="7">
                  <c:v>6.6436716148174604</c:v>
                </c:pt>
                <c:pt idx="10">
                  <c:v>0.96069496821506795</c:v>
                </c:pt>
                <c:pt idx="13">
                  <c:v>27.29545016723392</c:v>
                </c:pt>
                <c:pt idx="16">
                  <c:v>17.560781479980541</c:v>
                </c:pt>
                <c:pt idx="19">
                  <c:v>36.872231086348769</c:v>
                </c:pt>
                <c:pt idx="22">
                  <c:v>7.4538105579701597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0EE-3B45-9517-015779DA9434}"/>
            </c:ext>
          </c:extLst>
        </c:ser>
        <c:ser>
          <c:idx val="8"/>
          <c:order val="6"/>
          <c:tx>
            <c:strRef>
              <c:f>'Fig 1D'!$B$41</c:f>
              <c:strCache>
                <c:ptCount val="1"/>
                <c:pt idx="0">
                  <c:v>10 uM T, 0.1 uM F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'Fig 1D'!$C$3:$Z$3</c:f>
              <c:numCache>
                <c:formatCode>General</c:formatCode>
                <c:ptCount val="24"/>
                <c:pt idx="0">
                  <c:v>3.8</c:v>
                </c:pt>
                <c:pt idx="1">
                  <c:v>4</c:v>
                </c:pt>
                <c:pt idx="2">
                  <c:v>4.2</c:v>
                </c:pt>
                <c:pt idx="3">
                  <c:v>5.8</c:v>
                </c:pt>
                <c:pt idx="4">
                  <c:v>6</c:v>
                </c:pt>
                <c:pt idx="5">
                  <c:v>6.2</c:v>
                </c:pt>
                <c:pt idx="6">
                  <c:v>7.8</c:v>
                </c:pt>
                <c:pt idx="7">
                  <c:v>8</c:v>
                </c:pt>
                <c:pt idx="8">
                  <c:v>8.1999999999999993</c:v>
                </c:pt>
                <c:pt idx="9">
                  <c:v>9.8000000000000007</c:v>
                </c:pt>
                <c:pt idx="10">
                  <c:v>10</c:v>
                </c:pt>
                <c:pt idx="11">
                  <c:v>10.199999999999999</c:v>
                </c:pt>
                <c:pt idx="12">
                  <c:v>11.8</c:v>
                </c:pt>
                <c:pt idx="13">
                  <c:v>12</c:v>
                </c:pt>
                <c:pt idx="14">
                  <c:v>12.2</c:v>
                </c:pt>
                <c:pt idx="15">
                  <c:v>13.8</c:v>
                </c:pt>
                <c:pt idx="16">
                  <c:v>14</c:v>
                </c:pt>
                <c:pt idx="17">
                  <c:v>14.2</c:v>
                </c:pt>
                <c:pt idx="18">
                  <c:v>15.8</c:v>
                </c:pt>
                <c:pt idx="19">
                  <c:v>16</c:v>
                </c:pt>
                <c:pt idx="20">
                  <c:v>16.2</c:v>
                </c:pt>
                <c:pt idx="21">
                  <c:v>17.8</c:v>
                </c:pt>
                <c:pt idx="22">
                  <c:v>18</c:v>
                </c:pt>
                <c:pt idx="23">
                  <c:v>18.2</c:v>
                </c:pt>
              </c:numCache>
            </c:numRef>
          </c:cat>
          <c:val>
            <c:numRef>
              <c:f>'Fig 1D'!$C$41:$Z$41</c:f>
              <c:numCache>
                <c:formatCode>General</c:formatCode>
                <c:ptCount val="24"/>
                <c:pt idx="1">
                  <c:v>7.97246871999997</c:v>
                </c:pt>
                <c:pt idx="4">
                  <c:v>2.9587513876324598</c:v>
                </c:pt>
                <c:pt idx="7">
                  <c:v>6.72498761811487</c:v>
                </c:pt>
                <c:pt idx="10">
                  <c:v>0.65587189663132694</c:v>
                </c:pt>
                <c:pt idx="13">
                  <c:v>26.434205672961237</c:v>
                </c:pt>
                <c:pt idx="16">
                  <c:v>17.394674044274538</c:v>
                </c:pt>
                <c:pt idx="19">
                  <c:v>36.727491644192369</c:v>
                </c:pt>
                <c:pt idx="22">
                  <c:v>5.5773789923600106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0EE-3B45-9517-015779DA9434}"/>
            </c:ext>
          </c:extLst>
        </c:ser>
        <c:ser>
          <c:idx val="9"/>
          <c:order val="7"/>
          <c:tx>
            <c:strRef>
              <c:f>'Fig 1D'!$B$42</c:f>
              <c:strCache>
                <c:ptCount val="1"/>
                <c:pt idx="0">
                  <c:v>0.1 uM T, 10 uM F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'Fig 1D'!$C$3:$Z$3</c:f>
              <c:numCache>
                <c:formatCode>General</c:formatCode>
                <c:ptCount val="24"/>
                <c:pt idx="0">
                  <c:v>3.8</c:v>
                </c:pt>
                <c:pt idx="1">
                  <c:v>4</c:v>
                </c:pt>
                <c:pt idx="2">
                  <c:v>4.2</c:v>
                </c:pt>
                <c:pt idx="3">
                  <c:v>5.8</c:v>
                </c:pt>
                <c:pt idx="4">
                  <c:v>6</c:v>
                </c:pt>
                <c:pt idx="5">
                  <c:v>6.2</c:v>
                </c:pt>
                <c:pt idx="6">
                  <c:v>7.8</c:v>
                </c:pt>
                <c:pt idx="7">
                  <c:v>8</c:v>
                </c:pt>
                <c:pt idx="8">
                  <c:v>8.1999999999999993</c:v>
                </c:pt>
                <c:pt idx="9">
                  <c:v>9.8000000000000007</c:v>
                </c:pt>
                <c:pt idx="10">
                  <c:v>10</c:v>
                </c:pt>
                <c:pt idx="11">
                  <c:v>10.199999999999999</c:v>
                </c:pt>
                <c:pt idx="12">
                  <c:v>11.8</c:v>
                </c:pt>
                <c:pt idx="13">
                  <c:v>12</c:v>
                </c:pt>
                <c:pt idx="14">
                  <c:v>12.2</c:v>
                </c:pt>
                <c:pt idx="15">
                  <c:v>13.8</c:v>
                </c:pt>
                <c:pt idx="16">
                  <c:v>14</c:v>
                </c:pt>
                <c:pt idx="17">
                  <c:v>14.2</c:v>
                </c:pt>
                <c:pt idx="18">
                  <c:v>15.8</c:v>
                </c:pt>
                <c:pt idx="19">
                  <c:v>16</c:v>
                </c:pt>
                <c:pt idx="20">
                  <c:v>16.2</c:v>
                </c:pt>
                <c:pt idx="21">
                  <c:v>17.8</c:v>
                </c:pt>
                <c:pt idx="22">
                  <c:v>18</c:v>
                </c:pt>
                <c:pt idx="23">
                  <c:v>18.2</c:v>
                </c:pt>
              </c:numCache>
            </c:numRef>
          </c:cat>
          <c:val>
            <c:numRef>
              <c:f>'Fig 1D'!$C$42:$Z$42</c:f>
              <c:numCache>
                <c:formatCode>General</c:formatCode>
                <c:ptCount val="24"/>
                <c:pt idx="2">
                  <c:v>0</c:v>
                </c:pt>
                <c:pt idx="5">
                  <c:v>0</c:v>
                </c:pt>
                <c:pt idx="8">
                  <c:v>0.29277015274937501</c:v>
                </c:pt>
                <c:pt idx="11">
                  <c:v>0.42137369272217401</c:v>
                </c:pt>
                <c:pt idx="14">
                  <c:v>3.2859344007680327</c:v>
                </c:pt>
                <c:pt idx="17">
                  <c:v>2.06273436273626</c:v>
                </c:pt>
                <c:pt idx="20">
                  <c:v>5.3653232302479594</c:v>
                </c:pt>
                <c:pt idx="23">
                  <c:v>36.226543452739271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0EE-3B45-9517-015779DA9434}"/>
            </c:ext>
          </c:extLst>
        </c:ser>
        <c:ser>
          <c:idx val="10"/>
          <c:order val="8"/>
          <c:tx>
            <c:strRef>
              <c:f>'Fig 1D'!$B$43</c:f>
              <c:strCache>
                <c:ptCount val="1"/>
                <c:pt idx="0">
                  <c:v>0.1 uM T, 10 uM F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'Fig 1D'!$C$3:$Z$3</c:f>
              <c:numCache>
                <c:formatCode>General</c:formatCode>
                <c:ptCount val="24"/>
                <c:pt idx="0">
                  <c:v>3.8</c:v>
                </c:pt>
                <c:pt idx="1">
                  <c:v>4</c:v>
                </c:pt>
                <c:pt idx="2">
                  <c:v>4.2</c:v>
                </c:pt>
                <c:pt idx="3">
                  <c:v>5.8</c:v>
                </c:pt>
                <c:pt idx="4">
                  <c:v>6</c:v>
                </c:pt>
                <c:pt idx="5">
                  <c:v>6.2</c:v>
                </c:pt>
                <c:pt idx="6">
                  <c:v>7.8</c:v>
                </c:pt>
                <c:pt idx="7">
                  <c:v>8</c:v>
                </c:pt>
                <c:pt idx="8">
                  <c:v>8.1999999999999993</c:v>
                </c:pt>
                <c:pt idx="9">
                  <c:v>9.8000000000000007</c:v>
                </c:pt>
                <c:pt idx="10">
                  <c:v>10</c:v>
                </c:pt>
                <c:pt idx="11">
                  <c:v>10.199999999999999</c:v>
                </c:pt>
                <c:pt idx="12">
                  <c:v>11.8</c:v>
                </c:pt>
                <c:pt idx="13">
                  <c:v>12</c:v>
                </c:pt>
                <c:pt idx="14">
                  <c:v>12.2</c:v>
                </c:pt>
                <c:pt idx="15">
                  <c:v>13.8</c:v>
                </c:pt>
                <c:pt idx="16">
                  <c:v>14</c:v>
                </c:pt>
                <c:pt idx="17">
                  <c:v>14.2</c:v>
                </c:pt>
                <c:pt idx="18">
                  <c:v>15.8</c:v>
                </c:pt>
                <c:pt idx="19">
                  <c:v>16</c:v>
                </c:pt>
                <c:pt idx="20">
                  <c:v>16.2</c:v>
                </c:pt>
                <c:pt idx="21">
                  <c:v>17.8</c:v>
                </c:pt>
                <c:pt idx="22">
                  <c:v>18</c:v>
                </c:pt>
                <c:pt idx="23">
                  <c:v>18.2</c:v>
                </c:pt>
              </c:numCache>
            </c:numRef>
          </c:cat>
          <c:val>
            <c:numRef>
              <c:f>'Fig 1D'!$C$43:$Z$43</c:f>
              <c:numCache>
                <c:formatCode>General</c:formatCode>
                <c:ptCount val="24"/>
                <c:pt idx="2">
                  <c:v>5.7593081117816602</c:v>
                </c:pt>
                <c:pt idx="5">
                  <c:v>0</c:v>
                </c:pt>
                <c:pt idx="8">
                  <c:v>0</c:v>
                </c:pt>
                <c:pt idx="11">
                  <c:v>0.28092733792487701</c:v>
                </c:pt>
                <c:pt idx="14">
                  <c:v>1.519265851343371</c:v>
                </c:pt>
                <c:pt idx="17">
                  <c:v>1.47362487211066</c:v>
                </c:pt>
                <c:pt idx="20">
                  <c:v>2.3608119292157101</c:v>
                </c:pt>
                <c:pt idx="23">
                  <c:v>40.646950431911186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0EE-3B45-9517-015779DA9434}"/>
            </c:ext>
          </c:extLst>
        </c:ser>
        <c:ser>
          <c:idx val="11"/>
          <c:order val="9"/>
          <c:tx>
            <c:strRef>
              <c:f>'Fig 1D'!$B$44</c:f>
              <c:strCache>
                <c:ptCount val="1"/>
                <c:pt idx="0">
                  <c:v>0.1 uM T, 10 uM F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'Fig 1D'!$C$3:$Z$3</c:f>
              <c:numCache>
                <c:formatCode>General</c:formatCode>
                <c:ptCount val="24"/>
                <c:pt idx="0">
                  <c:v>3.8</c:v>
                </c:pt>
                <c:pt idx="1">
                  <c:v>4</c:v>
                </c:pt>
                <c:pt idx="2">
                  <c:v>4.2</c:v>
                </c:pt>
                <c:pt idx="3">
                  <c:v>5.8</c:v>
                </c:pt>
                <c:pt idx="4">
                  <c:v>6</c:v>
                </c:pt>
                <c:pt idx="5">
                  <c:v>6.2</c:v>
                </c:pt>
                <c:pt idx="6">
                  <c:v>7.8</c:v>
                </c:pt>
                <c:pt idx="7">
                  <c:v>8</c:v>
                </c:pt>
                <c:pt idx="8">
                  <c:v>8.1999999999999993</c:v>
                </c:pt>
                <c:pt idx="9">
                  <c:v>9.8000000000000007</c:v>
                </c:pt>
                <c:pt idx="10">
                  <c:v>10</c:v>
                </c:pt>
                <c:pt idx="11">
                  <c:v>10.199999999999999</c:v>
                </c:pt>
                <c:pt idx="12">
                  <c:v>11.8</c:v>
                </c:pt>
                <c:pt idx="13">
                  <c:v>12</c:v>
                </c:pt>
                <c:pt idx="14">
                  <c:v>12.2</c:v>
                </c:pt>
                <c:pt idx="15">
                  <c:v>13.8</c:v>
                </c:pt>
                <c:pt idx="16">
                  <c:v>14</c:v>
                </c:pt>
                <c:pt idx="17">
                  <c:v>14.2</c:v>
                </c:pt>
                <c:pt idx="18">
                  <c:v>15.8</c:v>
                </c:pt>
                <c:pt idx="19">
                  <c:v>16</c:v>
                </c:pt>
                <c:pt idx="20">
                  <c:v>16.2</c:v>
                </c:pt>
                <c:pt idx="21">
                  <c:v>17.8</c:v>
                </c:pt>
                <c:pt idx="22">
                  <c:v>18</c:v>
                </c:pt>
                <c:pt idx="23">
                  <c:v>18.2</c:v>
                </c:pt>
              </c:numCache>
            </c:numRef>
          </c:cat>
          <c:val>
            <c:numRef>
              <c:f>'Fig 1D'!$C$44:$Z$44</c:f>
              <c:numCache>
                <c:formatCode>General</c:formatCode>
                <c:ptCount val="24"/>
                <c:pt idx="2">
                  <c:v>4.9104832727382197</c:v>
                </c:pt>
                <c:pt idx="5">
                  <c:v>0</c:v>
                </c:pt>
                <c:pt idx="8">
                  <c:v>0</c:v>
                </c:pt>
                <c:pt idx="11">
                  <c:v>0.61554754788979904</c:v>
                </c:pt>
                <c:pt idx="14">
                  <c:v>1.7313064720201889</c:v>
                </c:pt>
                <c:pt idx="17">
                  <c:v>2.3215723856995898</c:v>
                </c:pt>
                <c:pt idx="20">
                  <c:v>4.88014451104993</c:v>
                </c:pt>
                <c:pt idx="23">
                  <c:v>42.942287035183774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50EE-3B45-9517-015779DA94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7042576"/>
        <c:axId val="388431840"/>
      </c:lineChart>
      <c:catAx>
        <c:axId val="711572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Fatty Acid Chain Length</a:t>
                </a:r>
              </a:p>
            </c:rich>
          </c:tx>
          <c:layout>
            <c:manualLayout>
              <c:xMode val="edge"/>
              <c:yMode val="edge"/>
              <c:x val="0.37242446596859613"/>
              <c:y val="0.916793765005509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one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27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783552"/>
        <c:crosses val="autoZero"/>
        <c:auto val="1"/>
        <c:lblAlgn val="ctr"/>
        <c:lblOffset val="100"/>
        <c:tickLblSkip val="2"/>
        <c:tickMarkSkip val="3"/>
        <c:noMultiLvlLbl val="0"/>
      </c:catAx>
      <c:valAx>
        <c:axId val="711783552"/>
        <c:scaling>
          <c:orientation val="minMax"/>
          <c:max val="6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Production (uM)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572608"/>
        <c:crosses val="autoZero"/>
        <c:crossBetween val="between"/>
        <c:majorUnit val="20"/>
        <c:minorUnit val="10"/>
      </c:valAx>
      <c:valAx>
        <c:axId val="388431840"/>
        <c:scaling>
          <c:orientation val="minMax"/>
          <c:max val="60"/>
        </c:scaling>
        <c:delete val="1"/>
        <c:axPos val="r"/>
        <c:numFmt formatCode="General" sourceLinked="1"/>
        <c:majorTickMark val="out"/>
        <c:minorTickMark val="none"/>
        <c:tickLblPos val="nextTo"/>
        <c:crossAx val="317042576"/>
        <c:crosses val="max"/>
        <c:crossBetween val="between"/>
      </c:valAx>
      <c:catAx>
        <c:axId val="3170425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8431840"/>
        <c:crosses val="autoZero"/>
        <c:auto val="1"/>
        <c:lblAlgn val="ctr"/>
        <c:lblOffset val="100"/>
        <c:noMultiLvlLbl val="0"/>
      </c:catAx>
      <c:spPr>
        <a:noFill/>
        <a:ln w="25400">
          <a:noFill/>
        </a:ln>
        <a:effectLst/>
      </c:spPr>
    </c:plotArea>
    <c:legend>
      <c:legendPos val="t"/>
      <c:legendEntry>
        <c:idx val="3"/>
        <c:delete val="1"/>
      </c:legendEntry>
      <c:layout>
        <c:manualLayout>
          <c:xMode val="edge"/>
          <c:yMode val="edge"/>
          <c:x val="0.14530183727034124"/>
          <c:y val="6.1002178649237473E-2"/>
          <c:w val="0.38361540060308652"/>
          <c:h val="0.181485409486306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40271725348886273"/>
          <c:y val="0.11981087810639293"/>
          <c:w val="0.52286006831756804"/>
          <c:h val="0.61456425345150523"/>
        </c:manualLayout>
      </c:layout>
      <c:lineChart>
        <c:grouping val="standard"/>
        <c:varyColors val="0"/>
        <c:ser>
          <c:idx val="2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bg1">
                  <a:alpha val="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'Fig 1D'!$F$48:$H$48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'Fig 1D'!$F$51:$H$51</c:f>
              <c:numCache>
                <c:formatCode>General</c:formatCode>
                <c:ptCount val="3"/>
                <c:pt idx="0">
                  <c:v>86.042404106823696</c:v>
                </c:pt>
                <c:pt idx="1">
                  <c:v>61.361181078684019</c:v>
                </c:pt>
                <c:pt idx="2">
                  <c:v>52.132908930868616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39-6B45-86EA-5CA64C095EF3}"/>
            </c:ext>
          </c:extLst>
        </c:ser>
        <c:ser>
          <c:idx val="1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bg1">
                  <a:alpha val="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'Fig 1D'!$F$48:$H$48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'Fig 1D'!$F$50:$H$50</c:f>
              <c:numCache>
                <c:formatCode>General</c:formatCode>
                <c:ptCount val="3"/>
                <c:pt idx="0">
                  <c:v>79.529672393547685</c:v>
                </c:pt>
                <c:pt idx="1">
                  <c:v>73.008790644750036</c:v>
                </c:pt>
                <c:pt idx="2">
                  <c:v>50.799271616875942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39-6B45-86EA-5CA64C095EF3}"/>
            </c:ext>
          </c:extLst>
        </c:ser>
        <c:ser>
          <c:idx val="0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dPt>
            <c:idx val="0"/>
            <c:marker>
              <c:symbol val="circle"/>
              <c:size val="7"/>
              <c:spPr>
                <a:solidFill>
                  <a:schemeClr val="accent4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5539-6B45-86EA-5CA64C095EF3}"/>
              </c:ext>
            </c:extLst>
          </c:dPt>
          <c:dPt>
            <c:idx val="1"/>
            <c:marker>
              <c:symbol val="circle"/>
              <c:size val="7"/>
              <c:spPr>
                <a:solidFill>
                  <a:schemeClr val="tx1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5539-6B45-86EA-5CA64C095EF3}"/>
              </c:ext>
            </c:extLst>
          </c:dPt>
          <c:dPt>
            <c:idx val="2"/>
            <c:marker>
              <c:symbol val="circle"/>
              <c:size val="7"/>
              <c:spPr>
                <a:solidFill>
                  <a:schemeClr val="accent1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5539-6B45-86EA-5CA64C095EF3}"/>
              </c:ext>
            </c:extLst>
          </c:dPt>
          <c:errBars>
            <c:errDir val="y"/>
            <c:errBarType val="both"/>
            <c:errValType val="cust"/>
            <c:noEndCap val="0"/>
            <c:plus>
              <c:numRef>
                <c:f>('Fig 1D'!$C$55,'Fig 1D'!$C$54,'Fig 1D'!$C$56)</c:f>
                <c:numCache>
                  <c:formatCode>General</c:formatCode>
                  <c:ptCount val="3"/>
                  <c:pt idx="0">
                    <c:v>2.0104943456773041</c:v>
                  </c:pt>
                  <c:pt idx="1">
                    <c:v>4.0111448932125686</c:v>
                  </c:pt>
                  <c:pt idx="2">
                    <c:v>2.2552106436258881</c:v>
                  </c:pt>
                </c:numCache>
              </c:numRef>
            </c:plus>
            <c:minus>
              <c:numRef>
                <c:f>('Fig 1D'!$C$55,'Fig 1D'!$C$54,'Fig 1D'!$C$56)</c:f>
                <c:numCache>
                  <c:formatCode>General</c:formatCode>
                  <c:ptCount val="3"/>
                  <c:pt idx="0">
                    <c:v>2.0104943456773041</c:v>
                  </c:pt>
                  <c:pt idx="1">
                    <c:v>4.0111448932125686</c:v>
                  </c:pt>
                  <c:pt idx="2">
                    <c:v>2.2552106436258881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numRef>
              <c:f>'Fig 1D'!$F$48:$H$48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'Fig 1D'!$F$49:$H$49</c:f>
              <c:numCache>
                <c:formatCode>General</c:formatCode>
                <c:ptCount val="3"/>
                <c:pt idx="0">
                  <c:v>83.498392083081356</c:v>
                </c:pt>
                <c:pt idx="1">
                  <c:v>64.997815093185395</c:v>
                </c:pt>
                <c:pt idx="2">
                  <c:v>53.688197233498066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539-6B45-86EA-5CA64C095E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7042576"/>
        <c:axId val="388431840"/>
      </c:lineChart>
      <c:lineChart>
        <c:grouping val="standard"/>
        <c:varyColors val="0"/>
        <c:ser>
          <c:idx val="3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bg1">
                  <a:alpha val="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'Fig 1D'!$F$48:$H$48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'Fig 1D'!$F$52:$H$52</c:f>
              <c:numCache>
                <c:formatCode>General</c:formatCode>
                <c:ptCount val="3"/>
                <c:pt idx="0">
                  <c:v>84.923099748872701</c:v>
                </c:pt>
                <c:pt idx="1">
                  <c:v>60.62347355612215</c:v>
                </c:pt>
                <c:pt idx="2">
                  <c:v>58.13241115274964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539-6B45-86EA-5CA64C095E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2736368"/>
        <c:axId val="432471312"/>
      </c:lineChart>
      <c:valAx>
        <c:axId val="388431840"/>
        <c:scaling>
          <c:orientation val="minMax"/>
        </c:scaling>
        <c:delete val="1"/>
        <c:axPos val="r"/>
        <c:numFmt formatCode="General" sourceLinked="1"/>
        <c:majorTickMark val="none"/>
        <c:minorTickMark val="none"/>
        <c:tickLblPos val="nextTo"/>
        <c:crossAx val="317042576"/>
        <c:crosses val="max"/>
        <c:crossBetween val="between"/>
      </c:valAx>
      <c:catAx>
        <c:axId val="317042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one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431840"/>
        <c:crosses val="autoZero"/>
        <c:auto val="1"/>
        <c:lblAlgn val="ctr"/>
        <c:lblOffset val="100"/>
        <c:noMultiLvlLbl val="0"/>
      </c:catAx>
      <c:valAx>
        <c:axId val="432471312"/>
        <c:scaling>
          <c:orientation val="minMax"/>
          <c:max val="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Prod.</a:t>
                </a:r>
                <a:r>
                  <a:rPr lang="en-US" baseline="0">
                    <a:solidFill>
                      <a:sysClr val="windowText" lastClr="000000"/>
                    </a:solidFill>
                  </a:rPr>
                  <a:t> (uM C16)</a:t>
                </a:r>
                <a:endParaRPr lang="en-US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4.1176720882487472E-2"/>
              <c:y val="7.159680556884291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736368"/>
        <c:crosses val="autoZero"/>
        <c:crossBetween val="between"/>
        <c:majorUnit val="50"/>
        <c:minorUnit val="25"/>
      </c:valAx>
      <c:catAx>
        <c:axId val="4327363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324713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40271725348886273"/>
          <c:y val="0.11981087810639293"/>
          <c:w val="0.52286006831756804"/>
          <c:h val="0.61456425345150523"/>
        </c:manualLayout>
      </c:layout>
      <c:lineChart>
        <c:grouping val="standard"/>
        <c:varyColors val="0"/>
        <c:ser>
          <c:idx val="2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bg1">
                  <a:alpha val="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'Fig 1D'!$F$48:$H$48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'Fig 1D'!$F$71:$H$71</c:f>
              <c:numCache>
                <c:formatCode>General</c:formatCode>
                <c:ptCount val="3"/>
                <c:pt idx="0">
                  <c:v>13.833152614225845</c:v>
                </c:pt>
                <c:pt idx="1">
                  <c:v>13.095536442671104</c:v>
                </c:pt>
                <c:pt idx="2">
                  <c:v>16.028291721889573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48-5E4D-910D-7C3F71645529}"/>
            </c:ext>
          </c:extLst>
        </c:ser>
        <c:ser>
          <c:idx val="1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bg1">
                  <a:alpha val="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'Fig 1D'!$F$48:$H$48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'Fig 1D'!$F$70:$H$70</c:f>
              <c:numCache>
                <c:formatCode>General</c:formatCode>
                <c:ptCount val="3"/>
                <c:pt idx="0">
                  <c:v>14.322515077427127</c:v>
                </c:pt>
                <c:pt idx="1">
                  <c:v>13.511096847685064</c:v>
                </c:pt>
                <c:pt idx="2">
                  <c:v>17.055793008076989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48-5E4D-910D-7C3F71645529}"/>
            </c:ext>
          </c:extLst>
        </c:ser>
        <c:ser>
          <c:idx val="0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bg1">
                  <a:alpha val="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'Fig 1D'!$F$48:$H$48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'Fig 1D'!$F$72:$H$72</c:f>
              <c:numCache>
                <c:formatCode>General</c:formatCode>
                <c:ptCount val="3"/>
                <c:pt idx="0">
                  <c:v>13.009323553578129</c:v>
                </c:pt>
                <c:pt idx="1">
                  <c:v>15.575272617987544</c:v>
                </c:pt>
                <c:pt idx="2">
                  <c:v>16.203777796844946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848-5E4D-910D-7C3F716455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7042576"/>
        <c:axId val="388431840"/>
      </c:lineChart>
      <c:lineChart>
        <c:grouping val="standard"/>
        <c:varyColors val="0"/>
        <c:ser>
          <c:idx val="3"/>
          <c:order val="0"/>
          <c:spPr>
            <a:ln w="25400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Pt>
            <c:idx val="0"/>
            <c:marker>
              <c:symbol val="square"/>
              <c:size val="7"/>
              <c:spPr>
                <a:solidFill>
                  <a:schemeClr val="accent4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F848-5E4D-910D-7C3F71645529}"/>
              </c:ext>
            </c:extLst>
          </c:dPt>
          <c:dPt>
            <c:idx val="2"/>
            <c:marker>
              <c:symbol val="square"/>
              <c:size val="7"/>
              <c:spPr>
                <a:solidFill>
                  <a:schemeClr val="accent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</c:dPt>
          <c:errBars>
            <c:errDir val="y"/>
            <c:errBarType val="both"/>
            <c:errValType val="cust"/>
            <c:noEndCap val="0"/>
            <c:plus>
              <c:numRef>
                <c:f>('Fig 1D'!$D$55,'Fig 1D'!$D$54,'Fig 1D'!$D$56)</c:f>
                <c:numCache>
                  <c:formatCode>General</c:formatCode>
                  <c:ptCount val="3"/>
                  <c:pt idx="0">
                    <c:v>0.38316241985952881</c:v>
                  </c:pt>
                  <c:pt idx="1">
                    <c:v>0.76676099275140663</c:v>
                  </c:pt>
                  <c:pt idx="2">
                    <c:v>0.31732249419433256</c:v>
                  </c:pt>
                </c:numCache>
              </c:numRef>
            </c:plus>
            <c:minus>
              <c:numRef>
                <c:f>('Fig 1D'!$D$55,'Fig 1D'!$D$54,'Fig 1D'!$D$56)</c:f>
                <c:numCache>
                  <c:formatCode>General</c:formatCode>
                  <c:ptCount val="3"/>
                  <c:pt idx="0">
                    <c:v>0.38316241985952881</c:v>
                  </c:pt>
                  <c:pt idx="1">
                    <c:v>0.76676099275140663</c:v>
                  </c:pt>
                  <c:pt idx="2">
                    <c:v>0.31732249419433256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numRef>
              <c:f>'Fig 1D'!$F$48:$H$48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'Fig 1D'!$F$69:$H$69</c:f>
              <c:numCache>
                <c:formatCode>General</c:formatCode>
                <c:ptCount val="3"/>
                <c:pt idx="0">
                  <c:v>13.721663748410366</c:v>
                </c:pt>
                <c:pt idx="1">
                  <c:v>14.060635302781236</c:v>
                </c:pt>
                <c:pt idx="2">
                  <c:v>16.429287508937168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848-5E4D-910D-7C3F716455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2736368"/>
        <c:axId val="432471312"/>
      </c:lineChart>
      <c:valAx>
        <c:axId val="388431840"/>
        <c:scaling>
          <c:orientation val="minMax"/>
        </c:scaling>
        <c:delete val="1"/>
        <c:axPos val="r"/>
        <c:numFmt formatCode="General" sourceLinked="1"/>
        <c:majorTickMark val="none"/>
        <c:minorTickMark val="none"/>
        <c:tickLblPos val="nextTo"/>
        <c:crossAx val="317042576"/>
        <c:crosses val="max"/>
        <c:crossBetween val="between"/>
      </c:valAx>
      <c:catAx>
        <c:axId val="317042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one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431840"/>
        <c:crosses val="autoZero"/>
        <c:auto val="1"/>
        <c:lblAlgn val="ctr"/>
        <c:lblOffset val="100"/>
        <c:noMultiLvlLbl val="0"/>
      </c:catAx>
      <c:valAx>
        <c:axId val="432471312"/>
        <c:scaling>
          <c:orientation val="minMax"/>
          <c:max val="20"/>
          <c:min val="8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Avg.</a:t>
                </a:r>
                <a:r>
                  <a:rPr lang="en-US" baseline="0">
                    <a:solidFill>
                      <a:sysClr val="windowText" lastClr="000000"/>
                    </a:solidFill>
                  </a:rPr>
                  <a:t> CL</a:t>
                </a:r>
                <a:endParaRPr lang="en-US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6.3373188082841481E-2"/>
              <c:y val="0.287871325065727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736368"/>
        <c:crosses val="autoZero"/>
        <c:crossBetween val="between"/>
        <c:majorUnit val="6"/>
        <c:minorUnit val="3"/>
      </c:valAx>
      <c:catAx>
        <c:axId val="4327363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324713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419100</xdr:colOff>
      <xdr:row>6</xdr:row>
      <xdr:rowOff>146049</xdr:rowOff>
    </xdr:from>
    <xdr:to>
      <xdr:col>10</xdr:col>
      <xdr:colOff>287867</xdr:colOff>
      <xdr:row>24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81E3E5-8D3B-4C79-3BB7-65033EB4B1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391630</xdr:colOff>
      <xdr:row>49</xdr:row>
      <xdr:rowOff>44757</xdr:rowOff>
    </xdr:from>
    <xdr:to>
      <xdr:col>11</xdr:col>
      <xdr:colOff>308165</xdr:colOff>
      <xdr:row>56</xdr:row>
      <xdr:rowOff>22175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61B13E3-9267-C54D-A290-BBE7FE5434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288981</xdr:colOff>
      <xdr:row>73</xdr:row>
      <xdr:rowOff>8465</xdr:rowOff>
    </xdr:from>
    <xdr:to>
      <xdr:col>8</xdr:col>
      <xdr:colOff>471496</xdr:colOff>
      <xdr:row>80</xdr:row>
      <xdr:rowOff>159700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6B8AB62-06D3-3C44-8809-ED0562F445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419100</xdr:colOff>
      <xdr:row>6</xdr:row>
      <xdr:rowOff>146049</xdr:rowOff>
    </xdr:from>
    <xdr:to>
      <xdr:col>10</xdr:col>
      <xdr:colOff>287867</xdr:colOff>
      <xdr:row>24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A57887-94EE-F845-91AF-E20F67C278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391630</xdr:colOff>
      <xdr:row>49</xdr:row>
      <xdr:rowOff>44757</xdr:rowOff>
    </xdr:from>
    <xdr:to>
      <xdr:col>10</xdr:col>
      <xdr:colOff>308165</xdr:colOff>
      <xdr:row>56</xdr:row>
      <xdr:rowOff>22175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DFD6AE9-A510-D14E-920D-986E2EBD52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288981</xdr:colOff>
      <xdr:row>73</xdr:row>
      <xdr:rowOff>8465</xdr:rowOff>
    </xdr:from>
    <xdr:to>
      <xdr:col>7</xdr:col>
      <xdr:colOff>471496</xdr:colOff>
      <xdr:row>80</xdr:row>
      <xdr:rowOff>159700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DA998D1-E44A-7045-B351-08434AB20C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4F15D-4E5B-3D4B-8E1C-8B5C8DCD1413}">
  <dimension ref="B3:Z84"/>
  <sheetViews>
    <sheetView topLeftCell="A7" zoomScale="50" zoomScaleNormal="150" workbookViewId="0">
      <selection activeCell="F59" sqref="F59"/>
    </sheetView>
  </sheetViews>
  <sheetFormatPr baseColWidth="10" defaultRowHeight="15" x14ac:dyDescent="0.2"/>
  <cols>
    <col min="1" max="1" width="10.83203125" customWidth="1"/>
    <col min="2" max="2" width="15.5" bestFit="1" customWidth="1"/>
    <col min="3" max="26" width="10.83203125" customWidth="1"/>
  </cols>
  <sheetData>
    <row r="3" spans="2:26" x14ac:dyDescent="0.2">
      <c r="B3" t="s">
        <v>172</v>
      </c>
      <c r="C3">
        <v>3.8</v>
      </c>
      <c r="D3">
        <v>4</v>
      </c>
      <c r="E3">
        <v>4.2</v>
      </c>
      <c r="F3">
        <v>5.8</v>
      </c>
      <c r="G3">
        <v>6</v>
      </c>
      <c r="H3">
        <v>6.2</v>
      </c>
      <c r="I3">
        <v>7.8</v>
      </c>
      <c r="J3">
        <v>8</v>
      </c>
      <c r="K3">
        <v>8.1999999999999993</v>
      </c>
      <c r="L3">
        <v>9.8000000000000007</v>
      </c>
      <c r="M3">
        <v>10</v>
      </c>
      <c r="N3">
        <v>10.199999999999999</v>
      </c>
      <c r="O3">
        <v>11.8</v>
      </c>
      <c r="P3">
        <v>12</v>
      </c>
      <c r="Q3">
        <v>12.2</v>
      </c>
      <c r="R3">
        <v>13.8</v>
      </c>
      <c r="S3">
        <v>14</v>
      </c>
      <c r="T3">
        <v>14.2</v>
      </c>
      <c r="U3">
        <v>15.8</v>
      </c>
      <c r="V3">
        <v>16</v>
      </c>
      <c r="W3">
        <v>16.2</v>
      </c>
      <c r="X3">
        <v>17.8</v>
      </c>
      <c r="Y3">
        <v>18</v>
      </c>
      <c r="Z3">
        <v>18.2</v>
      </c>
    </row>
    <row r="4" spans="2:26" x14ac:dyDescent="0.2">
      <c r="B4" t="s">
        <v>169</v>
      </c>
      <c r="C4">
        <v>0</v>
      </c>
      <c r="F4">
        <v>4.6621013987016999</v>
      </c>
      <c r="I4">
        <v>14.325202680746067</v>
      </c>
      <c r="L4">
        <v>1.2943875993311333</v>
      </c>
      <c r="O4">
        <v>26.068667603660032</v>
      </c>
      <c r="R4">
        <v>14.655758249500746</v>
      </c>
      <c r="U4">
        <v>15.478625459773152</v>
      </c>
      <c r="X4">
        <v>2.9450175536285772</v>
      </c>
    </row>
    <row r="5" spans="2:26" x14ac:dyDescent="0.2">
      <c r="B5" t="s">
        <v>170</v>
      </c>
      <c r="D5">
        <v>0</v>
      </c>
      <c r="G5">
        <v>2.1684860169509301</v>
      </c>
      <c r="J5">
        <v>24.395940358311403</v>
      </c>
      <c r="M5">
        <v>7.9038735497933041</v>
      </c>
      <c r="P5">
        <v>20.455562457971567</v>
      </c>
      <c r="S5">
        <v>0.68996430848968926</v>
      </c>
      <c r="V5">
        <v>0</v>
      </c>
      <c r="Y5">
        <v>0.72681994852730314</v>
      </c>
    </row>
    <row r="6" spans="2:26" x14ac:dyDescent="0.2">
      <c r="B6" t="s">
        <v>171</v>
      </c>
      <c r="E6">
        <v>0</v>
      </c>
      <c r="H6">
        <v>0</v>
      </c>
      <c r="K6">
        <v>0</v>
      </c>
      <c r="N6">
        <v>0</v>
      </c>
      <c r="Q6">
        <v>1.5855330753785382</v>
      </c>
      <c r="T6">
        <v>3.9610939076914304</v>
      </c>
      <c r="W6">
        <v>1.4359706044319296</v>
      </c>
      <c r="Z6">
        <v>23.033134829722101</v>
      </c>
    </row>
    <row r="27" spans="2:26" x14ac:dyDescent="0.2">
      <c r="B27" t="s">
        <v>138</v>
      </c>
      <c r="C27">
        <v>3.8</v>
      </c>
      <c r="D27">
        <v>4</v>
      </c>
      <c r="E27">
        <v>4.2</v>
      </c>
      <c r="F27">
        <v>5.8</v>
      </c>
      <c r="G27">
        <v>6</v>
      </c>
      <c r="H27">
        <v>6.2</v>
      </c>
      <c r="I27">
        <v>7.8</v>
      </c>
      <c r="J27">
        <v>8</v>
      </c>
      <c r="K27">
        <v>8.1999999999999993</v>
      </c>
      <c r="L27">
        <v>9.8000000000000007</v>
      </c>
      <c r="M27">
        <v>10</v>
      </c>
      <c r="N27">
        <v>10.199999999999999</v>
      </c>
      <c r="O27">
        <v>11.8</v>
      </c>
      <c r="P27">
        <v>12</v>
      </c>
      <c r="Q27">
        <v>12.2</v>
      </c>
      <c r="R27">
        <v>13.8</v>
      </c>
      <c r="S27">
        <v>14</v>
      </c>
      <c r="T27">
        <v>14.2</v>
      </c>
      <c r="U27">
        <v>15.8</v>
      </c>
      <c r="V27">
        <v>16</v>
      </c>
      <c r="W27">
        <v>16.2</v>
      </c>
      <c r="X27">
        <v>17.8</v>
      </c>
      <c r="Y27">
        <v>18</v>
      </c>
      <c r="Z27">
        <v>18.2</v>
      </c>
    </row>
    <row r="28" spans="2:26" x14ac:dyDescent="0.2">
      <c r="B28" t="s">
        <v>169</v>
      </c>
      <c r="C28">
        <v>0</v>
      </c>
      <c r="F28">
        <v>1.0410340056296896</v>
      </c>
      <c r="I28">
        <v>1.2124762506137634</v>
      </c>
      <c r="L28">
        <v>0.13539469424386133</v>
      </c>
      <c r="O28">
        <v>0.35985334308615052</v>
      </c>
      <c r="R28">
        <v>0.40159657257434506</v>
      </c>
      <c r="U28">
        <v>0.47156073068749244</v>
      </c>
      <c r="X28">
        <v>0.51065684083085849</v>
      </c>
    </row>
    <row r="29" spans="2:26" x14ac:dyDescent="0.2">
      <c r="B29" t="s">
        <v>170</v>
      </c>
      <c r="D29">
        <v>0</v>
      </c>
      <c r="G29">
        <v>0.51314656014113391</v>
      </c>
      <c r="J29">
        <v>6.1875943618337841</v>
      </c>
      <c r="M29">
        <v>1.487163911430746</v>
      </c>
      <c r="P29">
        <v>1.7560350958200153</v>
      </c>
      <c r="S29">
        <v>0.14363637643518121</v>
      </c>
      <c r="V29">
        <v>0</v>
      </c>
      <c r="Y29">
        <v>0.53323259035120329</v>
      </c>
    </row>
    <row r="30" spans="2:26" x14ac:dyDescent="0.2">
      <c r="B30" t="s">
        <v>171</v>
      </c>
      <c r="E30">
        <v>0</v>
      </c>
      <c r="H30">
        <v>0</v>
      </c>
      <c r="K30">
        <v>0</v>
      </c>
      <c r="N30">
        <v>0</v>
      </c>
      <c r="Q30">
        <v>0.29663693770193683</v>
      </c>
      <c r="T30">
        <v>0.57951090822275764</v>
      </c>
      <c r="W30">
        <v>0.49971989449779891</v>
      </c>
      <c r="Z30">
        <v>0.95440671962933921</v>
      </c>
    </row>
    <row r="35" spans="2:26" x14ac:dyDescent="0.2">
      <c r="B35" t="s">
        <v>173</v>
      </c>
      <c r="C35">
        <v>3.8</v>
      </c>
      <c r="D35">
        <v>4</v>
      </c>
      <c r="E35">
        <v>4.2</v>
      </c>
      <c r="F35">
        <v>5.8</v>
      </c>
      <c r="G35">
        <v>6</v>
      </c>
      <c r="H35">
        <v>6.2</v>
      </c>
      <c r="I35">
        <v>7.8</v>
      </c>
      <c r="J35">
        <v>8</v>
      </c>
      <c r="K35">
        <v>8.1999999999999993</v>
      </c>
      <c r="L35">
        <v>9.8000000000000007</v>
      </c>
      <c r="M35">
        <v>10</v>
      </c>
      <c r="N35">
        <v>10.199999999999999</v>
      </c>
      <c r="O35">
        <v>11.8</v>
      </c>
      <c r="P35">
        <v>12</v>
      </c>
      <c r="Q35">
        <v>12.2</v>
      </c>
      <c r="R35">
        <v>13.8</v>
      </c>
      <c r="S35">
        <v>14</v>
      </c>
      <c r="T35">
        <v>14.2</v>
      </c>
      <c r="U35">
        <v>15.8</v>
      </c>
      <c r="V35">
        <v>16</v>
      </c>
      <c r="W35">
        <v>16.2</v>
      </c>
      <c r="X35">
        <v>17.8</v>
      </c>
      <c r="Y35">
        <v>18</v>
      </c>
      <c r="Z35">
        <v>18.2</v>
      </c>
    </row>
    <row r="36" spans="2:26" x14ac:dyDescent="0.2">
      <c r="B36" t="s">
        <v>169</v>
      </c>
      <c r="C36">
        <v>0</v>
      </c>
      <c r="F36">
        <v>2.8577470653116048</v>
      </c>
      <c r="I36">
        <v>13.013185952888499</v>
      </c>
      <c r="L36">
        <v>1.039965214141225</v>
      </c>
      <c r="O36">
        <v>25.828708999946649</v>
      </c>
      <c r="R36">
        <v>14.255565759228871</v>
      </c>
      <c r="U36">
        <v>15.227571629384851</v>
      </c>
      <c r="X36">
        <v>1.9409227191910865</v>
      </c>
    </row>
    <row r="37" spans="2:26" x14ac:dyDescent="0.2">
      <c r="B37" t="s">
        <v>169</v>
      </c>
      <c r="C37">
        <v>0</v>
      </c>
      <c r="F37">
        <v>6.4639921210990501</v>
      </c>
      <c r="I37">
        <v>16.747352334117352</v>
      </c>
      <c r="L37">
        <v>1.3413049121850098</v>
      </c>
      <c r="O37">
        <v>26.36622557798685</v>
      </c>
      <c r="R37">
        <v>15.693881727325836</v>
      </c>
      <c r="U37">
        <v>15.115668789410751</v>
      </c>
      <c r="X37">
        <v>3.6721561906233799</v>
      </c>
    </row>
    <row r="38" spans="2:26" x14ac:dyDescent="0.2">
      <c r="B38" t="s">
        <v>169</v>
      </c>
      <c r="C38">
        <v>0</v>
      </c>
      <c r="F38">
        <v>4.6645650096944449</v>
      </c>
      <c r="I38">
        <v>13.215069755232349</v>
      </c>
      <c r="L38">
        <v>1.501892671667165</v>
      </c>
      <c r="O38">
        <v>26.011068233046601</v>
      </c>
      <c r="R38">
        <v>14.017827261947524</v>
      </c>
      <c r="U38">
        <v>16.09263596052385</v>
      </c>
      <c r="X38">
        <v>3.2219737510712649</v>
      </c>
    </row>
    <row r="39" spans="2:26" x14ac:dyDescent="0.2">
      <c r="B39" t="s">
        <v>170</v>
      </c>
      <c r="D39">
        <v>0</v>
      </c>
      <c r="G39">
        <v>1.4070523299856601</v>
      </c>
      <c r="J39">
        <v>29.487085310401302</v>
      </c>
      <c r="M39">
        <v>9.4574798442935908</v>
      </c>
      <c r="P39">
        <v>23.138195874815018</v>
      </c>
      <c r="S39">
        <v>0.64022493641418399</v>
      </c>
      <c r="V39">
        <v>0</v>
      </c>
      <c r="Y39">
        <v>1.7898240163422301</v>
      </c>
    </row>
    <row r="40" spans="2:26" x14ac:dyDescent="0.2">
      <c r="B40" t="s">
        <v>170</v>
      </c>
      <c r="D40">
        <v>0</v>
      </c>
      <c r="G40">
        <v>1.9532815302062501</v>
      </c>
      <c r="J40">
        <v>31.618640721791301</v>
      </c>
      <c r="M40">
        <v>9.32359040237308</v>
      </c>
      <c r="P40">
        <v>21.569650613024603</v>
      </c>
      <c r="S40">
        <v>0.959861997121917</v>
      </c>
      <c r="V40">
        <v>0</v>
      </c>
      <c r="Y40">
        <v>0.12096907404615601</v>
      </c>
    </row>
    <row r="41" spans="2:26" x14ac:dyDescent="0.2">
      <c r="B41" t="s">
        <v>170</v>
      </c>
      <c r="D41">
        <v>0</v>
      </c>
      <c r="G41">
        <v>3.14512419066088</v>
      </c>
      <c r="J41">
        <v>12.082095042741599</v>
      </c>
      <c r="M41">
        <v>4.9305504027132399</v>
      </c>
      <c r="P41">
        <v>16.65884088607508</v>
      </c>
      <c r="S41">
        <v>0.46980599193296702</v>
      </c>
      <c r="V41">
        <v>0</v>
      </c>
      <c r="Y41">
        <v>0.26966675519352301</v>
      </c>
    </row>
    <row r="42" spans="2:26" x14ac:dyDescent="0.2">
      <c r="B42" t="s">
        <v>171</v>
      </c>
      <c r="E42">
        <v>0</v>
      </c>
      <c r="H42">
        <v>0</v>
      </c>
      <c r="K42">
        <v>0</v>
      </c>
      <c r="N42">
        <v>0</v>
      </c>
      <c r="Q42">
        <v>1.04791717616293</v>
      </c>
      <c r="T42">
        <v>3.33590313637563</v>
      </c>
      <c r="W42">
        <v>2.232860062496409</v>
      </c>
      <c r="Z42">
        <v>23.352060107145601</v>
      </c>
    </row>
    <row r="43" spans="2:26" x14ac:dyDescent="0.2">
      <c r="B43" t="s">
        <v>171</v>
      </c>
      <c r="E43">
        <v>0</v>
      </c>
      <c r="H43">
        <v>0</v>
      </c>
      <c r="K43">
        <v>0</v>
      </c>
      <c r="N43">
        <v>0</v>
      </c>
      <c r="Q43">
        <v>1.4192804357724</v>
      </c>
      <c r="T43">
        <v>3.1445646242016201</v>
      </c>
      <c r="W43">
        <v>0.33266139505404302</v>
      </c>
      <c r="Z43">
        <v>24.503516220353699</v>
      </c>
    </row>
    <row r="44" spans="2:26" x14ac:dyDescent="0.2">
      <c r="B44" t="s">
        <v>171</v>
      </c>
      <c r="E44">
        <v>0</v>
      </c>
      <c r="H44">
        <v>0</v>
      </c>
      <c r="K44">
        <v>0</v>
      </c>
      <c r="N44">
        <v>0</v>
      </c>
      <c r="Q44">
        <v>2.2894016142002842</v>
      </c>
      <c r="T44">
        <v>5.4028139624970404</v>
      </c>
      <c r="W44">
        <v>1.7423903557453368</v>
      </c>
      <c r="Z44">
        <v>21.243828161667</v>
      </c>
    </row>
    <row r="47" spans="2:26" x14ac:dyDescent="0.2">
      <c r="C47" s="16"/>
      <c r="D47" t="s">
        <v>175</v>
      </c>
      <c r="E47" t="s">
        <v>176</v>
      </c>
    </row>
    <row r="48" spans="2:26" x14ac:dyDescent="0.2">
      <c r="C48" s="16" t="s">
        <v>172</v>
      </c>
      <c r="G48">
        <v>1</v>
      </c>
      <c r="H48">
        <v>2</v>
      </c>
      <c r="I48">
        <v>3</v>
      </c>
    </row>
    <row r="49" spans="3:10" x14ac:dyDescent="0.2">
      <c r="C49" s="16" t="s">
        <v>169</v>
      </c>
      <c r="D49">
        <v>60.886940993131596</v>
      </c>
      <c r="E49">
        <v>13.02537303960856</v>
      </c>
      <c r="G49">
        <v>34.714136459633487</v>
      </c>
      <c r="H49">
        <v>60.886940993131596</v>
      </c>
      <c r="I49">
        <v>32.003354263633199</v>
      </c>
    </row>
    <row r="50" spans="3:10" x14ac:dyDescent="0.2">
      <c r="C50" s="16" t="s">
        <v>170</v>
      </c>
      <c r="D50">
        <v>34.714136459633487</v>
      </c>
      <c r="E50">
        <v>9.8806011155666891</v>
      </c>
      <c r="G50">
        <v>41.109507925487449</v>
      </c>
      <c r="H50">
        <v>57.484487862534436</v>
      </c>
      <c r="I50">
        <v>32.208780809486086</v>
      </c>
    </row>
    <row r="51" spans="3:10" x14ac:dyDescent="0.2">
      <c r="C51" s="16" t="s">
        <v>171</v>
      </c>
      <c r="D51">
        <v>32.003354263633199</v>
      </c>
      <c r="E51">
        <v>17.063344720330367</v>
      </c>
      <c r="G51">
        <v>39.522252351758226</v>
      </c>
      <c r="H51">
        <v>64.389648981348742</v>
      </c>
      <c r="I51">
        <v>31.715071515957671</v>
      </c>
    </row>
    <row r="52" spans="3:10" x14ac:dyDescent="0.2">
      <c r="C52" s="16"/>
      <c r="D52" t="s">
        <v>175</v>
      </c>
      <c r="E52" t="s">
        <v>176</v>
      </c>
      <c r="G52">
        <v>23.510649101654771</v>
      </c>
      <c r="H52">
        <v>60.786686135511623</v>
      </c>
      <c r="I52">
        <v>32.086210465455835</v>
      </c>
    </row>
    <row r="53" spans="3:10" x14ac:dyDescent="0.2">
      <c r="C53" s="16" t="s">
        <v>138</v>
      </c>
    </row>
    <row r="54" spans="3:10" x14ac:dyDescent="0.2">
      <c r="C54" s="16" t="s">
        <v>169</v>
      </c>
      <c r="D54">
        <v>1.9939785017692233</v>
      </c>
      <c r="E54">
        <v>6.8938385546993899E-2</v>
      </c>
    </row>
    <row r="55" spans="3:10" x14ac:dyDescent="0.2">
      <c r="C55" s="16" t="s">
        <v>170</v>
      </c>
      <c r="D55">
        <v>5.6204519924817093</v>
      </c>
      <c r="E55">
        <v>0.11706232850080434</v>
      </c>
    </row>
    <row r="56" spans="3:10" x14ac:dyDescent="0.2">
      <c r="C56" s="16" t="s">
        <v>171</v>
      </c>
      <c r="D56">
        <v>0.14842066260512932</v>
      </c>
      <c r="E56">
        <v>0.16559959114905851</v>
      </c>
    </row>
    <row r="57" spans="3:10" x14ac:dyDescent="0.2">
      <c r="C57" s="16"/>
      <c r="D57" t="s">
        <v>175</v>
      </c>
      <c r="E57" t="s">
        <v>176</v>
      </c>
    </row>
    <row r="58" spans="3:10" x14ac:dyDescent="0.2">
      <c r="C58" s="16" t="s">
        <v>173</v>
      </c>
    </row>
    <row r="59" spans="3:10" x14ac:dyDescent="0.2">
      <c r="C59" s="16" t="s">
        <v>169</v>
      </c>
      <c r="D59">
        <v>57.484487862534436</v>
      </c>
      <c r="E59">
        <v>12.895845660173547</v>
      </c>
    </row>
    <row r="60" spans="3:10" x14ac:dyDescent="0.2">
      <c r="C60" s="16" t="s">
        <v>169</v>
      </c>
      <c r="D60">
        <v>64.389648981348742</v>
      </c>
      <c r="E60">
        <v>13.049216117307161</v>
      </c>
    </row>
    <row r="61" spans="3:10" x14ac:dyDescent="0.2">
      <c r="C61" s="16" t="s">
        <v>169</v>
      </c>
      <c r="D61">
        <v>60.786686135511623</v>
      </c>
      <c r="E61">
        <v>13.13105734134497</v>
      </c>
    </row>
    <row r="62" spans="3:10" x14ac:dyDescent="0.2">
      <c r="C62" s="16" t="s">
        <v>170</v>
      </c>
      <c r="D62">
        <v>41.109507925487449</v>
      </c>
      <c r="E62">
        <v>9.978056745509134</v>
      </c>
      <c r="G62" t="s">
        <v>177</v>
      </c>
      <c r="H62">
        <v>0.1</v>
      </c>
      <c r="I62">
        <v>1</v>
      </c>
      <c r="J62">
        <v>10</v>
      </c>
    </row>
    <row r="63" spans="3:10" x14ac:dyDescent="0.2">
      <c r="C63" s="16" t="s">
        <v>170</v>
      </c>
      <c r="D63">
        <v>39.522252351758226</v>
      </c>
      <c r="E63">
        <v>9.6475161298467231</v>
      </c>
      <c r="G63" t="s">
        <v>178</v>
      </c>
      <c r="H63">
        <v>10</v>
      </c>
      <c r="I63">
        <v>10</v>
      </c>
      <c r="J63">
        <v>0.1</v>
      </c>
    </row>
    <row r="64" spans="3:10" x14ac:dyDescent="0.2">
      <c r="C64" s="16" t="s">
        <v>170</v>
      </c>
      <c r="D64">
        <v>23.510649101654771</v>
      </c>
      <c r="E64">
        <v>10.016230471344212</v>
      </c>
      <c r="G64" t="s">
        <v>179</v>
      </c>
      <c r="H64">
        <v>0</v>
      </c>
      <c r="I64">
        <v>0</v>
      </c>
      <c r="J64">
        <v>0</v>
      </c>
    </row>
    <row r="65" spans="3:9" x14ac:dyDescent="0.2">
      <c r="C65" s="16" t="s">
        <v>171</v>
      </c>
      <c r="D65">
        <v>32.208780809486086</v>
      </c>
      <c r="E65">
        <v>17.195934318901358</v>
      </c>
    </row>
    <row r="66" spans="3:9" x14ac:dyDescent="0.2">
      <c r="C66" s="16" t="s">
        <v>171</v>
      </c>
      <c r="D66">
        <v>31.715071515957671</v>
      </c>
      <c r="E66">
        <v>17.259889553766598</v>
      </c>
    </row>
    <row r="67" spans="3:9" x14ac:dyDescent="0.2">
      <c r="C67" s="16" t="s">
        <v>171</v>
      </c>
      <c r="D67">
        <v>32.086210465455835</v>
      </c>
      <c r="E67">
        <v>16.734210288323141</v>
      </c>
    </row>
    <row r="68" spans="3:9" x14ac:dyDescent="0.2">
      <c r="C68" s="16"/>
      <c r="G68">
        <v>1</v>
      </c>
      <c r="H68">
        <v>2</v>
      </c>
      <c r="I68">
        <v>3</v>
      </c>
    </row>
    <row r="69" spans="3:9" x14ac:dyDescent="0.2">
      <c r="C69" s="16"/>
      <c r="G69">
        <v>9.8806011155666891</v>
      </c>
      <c r="H69">
        <v>13.02537303960856</v>
      </c>
      <c r="I69">
        <v>17.063344720330367</v>
      </c>
    </row>
    <row r="70" spans="3:9" x14ac:dyDescent="0.2">
      <c r="C70" s="16"/>
      <c r="G70">
        <v>9.978056745509134</v>
      </c>
      <c r="H70">
        <v>12.895845660173547</v>
      </c>
      <c r="I70">
        <v>17.195934318901358</v>
      </c>
    </row>
    <row r="71" spans="3:9" x14ac:dyDescent="0.2">
      <c r="C71" s="16"/>
      <c r="G71">
        <v>9.6475161298467231</v>
      </c>
      <c r="H71">
        <v>13.049216117307161</v>
      </c>
      <c r="I71">
        <v>17.259889553766598</v>
      </c>
    </row>
    <row r="72" spans="3:9" x14ac:dyDescent="0.2">
      <c r="C72" s="16"/>
      <c r="G72">
        <v>10.016230471344212</v>
      </c>
      <c r="H72">
        <v>13.13105734134497</v>
      </c>
      <c r="I72">
        <v>16.734210288323141</v>
      </c>
    </row>
    <row r="73" spans="3:9" x14ac:dyDescent="0.2">
      <c r="C73" s="16"/>
    </row>
    <row r="74" spans="3:9" x14ac:dyDescent="0.2">
      <c r="C74" s="16"/>
    </row>
    <row r="75" spans="3:9" x14ac:dyDescent="0.2">
      <c r="C75" s="16"/>
    </row>
    <row r="76" spans="3:9" x14ac:dyDescent="0.2">
      <c r="C76" s="16"/>
    </row>
    <row r="77" spans="3:9" x14ac:dyDescent="0.2">
      <c r="C77" s="16"/>
    </row>
    <row r="78" spans="3:9" x14ac:dyDescent="0.2">
      <c r="C78" s="16"/>
    </row>
    <row r="79" spans="3:9" x14ac:dyDescent="0.2">
      <c r="C79" s="16"/>
    </row>
    <row r="80" spans="3:9" x14ac:dyDescent="0.2">
      <c r="C80" s="16"/>
    </row>
    <row r="81" spans="3:3" x14ac:dyDescent="0.2">
      <c r="C81" s="16"/>
    </row>
    <row r="82" spans="3:3" x14ac:dyDescent="0.2">
      <c r="C82" s="16"/>
    </row>
    <row r="83" spans="3:3" x14ac:dyDescent="0.2">
      <c r="C83" s="16"/>
    </row>
    <row r="84" spans="3:3" x14ac:dyDescent="0.2">
      <c r="C84" s="16"/>
    </row>
  </sheetData>
  <sortState xmlns:xlrd2="http://schemas.microsoft.com/office/spreadsheetml/2017/richdata2" columnSort="1" ref="C27:Z30">
    <sortCondition ref="C27:Z27"/>
  </sortState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33528-81A6-47D0-B715-E4AAB051993F}">
  <dimension ref="A1:P24"/>
  <sheetViews>
    <sheetView workbookViewId="0">
      <selection activeCell="N1" activeCellId="1" sqref="A1:A4 N1:N4"/>
    </sheetView>
  </sheetViews>
  <sheetFormatPr baseColWidth="10" defaultColWidth="8.83203125" defaultRowHeight="15" x14ac:dyDescent="0.2"/>
  <cols>
    <col min="1" max="1" width="47.5" customWidth="1"/>
    <col min="15" max="15" width="17.83203125" customWidth="1"/>
  </cols>
  <sheetData>
    <row r="1" spans="1:16" ht="80" x14ac:dyDescent="0.2"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3" t="s">
        <v>12</v>
      </c>
      <c r="O1" s="3" t="s">
        <v>17</v>
      </c>
      <c r="P1" t="s">
        <v>16</v>
      </c>
    </row>
    <row r="2" spans="1:16" x14ac:dyDescent="0.2">
      <c r="A2" t="s">
        <v>57</v>
      </c>
      <c r="B2">
        <v>0</v>
      </c>
      <c r="C2">
        <v>0</v>
      </c>
      <c r="D2">
        <v>1.1514872181009801</v>
      </c>
      <c r="E2">
        <v>2.1999143222933699</v>
      </c>
      <c r="F2">
        <v>6.4968645024107801</v>
      </c>
      <c r="G2">
        <v>9.1251675075426597</v>
      </c>
      <c r="H2">
        <v>4.5722256905682102</v>
      </c>
      <c r="I2">
        <v>5.3564535786882299</v>
      </c>
      <c r="J2">
        <v>7.1831177964780197</v>
      </c>
      <c r="K2">
        <v>1.4533808786753399</v>
      </c>
      <c r="L2">
        <v>18.495597761325801</v>
      </c>
      <c r="M2">
        <v>2.4284973153160099</v>
      </c>
      <c r="N2">
        <f t="shared" ref="N2:N4" si="0">SUM(B2:M2)</f>
        <v>58.462706571399394</v>
      </c>
      <c r="O2">
        <f t="shared" ref="O2:O4" si="1">((4*B2)+(6*C2)+(8*D2)+(10*E2)+(12*(F2+G2))+(14*(H2+I2))+(16*(J2+K2))+(18*(L2+M2)))/16</f>
        <v>54.530914064923707</v>
      </c>
      <c r="P2">
        <v>14.923951972240939</v>
      </c>
    </row>
    <row r="3" spans="1:16" x14ac:dyDescent="0.2">
      <c r="A3" t="s">
        <v>58</v>
      </c>
      <c r="B3">
        <v>2.6755392411984</v>
      </c>
      <c r="C3">
        <v>0</v>
      </c>
      <c r="D3">
        <v>1.0784680677368801</v>
      </c>
      <c r="E3">
        <v>2.2662522979471702</v>
      </c>
      <c r="F3">
        <v>6.5423997165085597</v>
      </c>
      <c r="G3">
        <v>9.82283969168334</v>
      </c>
      <c r="H3">
        <v>4.2898496601521803</v>
      </c>
      <c r="I3">
        <v>5.9207441874098699</v>
      </c>
      <c r="J3">
        <v>6.4302176144543397</v>
      </c>
      <c r="K3">
        <v>0</v>
      </c>
      <c r="L3">
        <v>13.598484984286999</v>
      </c>
      <c r="M3">
        <v>0</v>
      </c>
      <c r="N3">
        <f t="shared" si="0"/>
        <v>52.624795461377737</v>
      </c>
      <c r="O3">
        <f t="shared" si="1"/>
        <v>45.561238924922954</v>
      </c>
      <c r="P3">
        <v>13.852402017101966</v>
      </c>
    </row>
    <row r="4" spans="1:16" x14ac:dyDescent="0.2">
      <c r="A4" t="s">
        <v>59</v>
      </c>
      <c r="B4">
        <v>0</v>
      </c>
      <c r="C4">
        <v>0</v>
      </c>
      <c r="D4">
        <v>0.84797940693102203</v>
      </c>
      <c r="E4">
        <v>1.76456406836403</v>
      </c>
      <c r="F4">
        <v>5.2582818525731296</v>
      </c>
      <c r="G4">
        <v>9.2548920227644693</v>
      </c>
      <c r="H4">
        <v>4.5632902208043404</v>
      </c>
      <c r="I4">
        <v>6.1605582534871699</v>
      </c>
      <c r="J4">
        <v>5.7696865752617503</v>
      </c>
      <c r="K4">
        <v>1.5156997829310499</v>
      </c>
      <c r="L4">
        <v>13.6841121466214</v>
      </c>
      <c r="M4">
        <v>0</v>
      </c>
      <c r="N4">
        <f t="shared" si="0"/>
        <v>48.819064329738367</v>
      </c>
      <c r="O4">
        <f t="shared" si="1"/>
        <v>44.475102590843179</v>
      </c>
      <c r="P4">
        <v>14.576306433222959</v>
      </c>
    </row>
    <row r="7" spans="1:16" ht="16" x14ac:dyDescent="0.2">
      <c r="B7" t="s">
        <v>49</v>
      </c>
      <c r="C7" t="s">
        <v>50</v>
      </c>
      <c r="D7" t="s">
        <v>51</v>
      </c>
      <c r="E7" t="s">
        <v>52</v>
      </c>
      <c r="F7" t="s">
        <v>53</v>
      </c>
      <c r="G7" t="s">
        <v>54</v>
      </c>
      <c r="H7" t="s">
        <v>55</v>
      </c>
      <c r="I7" t="s">
        <v>56</v>
      </c>
      <c r="J7" s="3" t="s">
        <v>12</v>
      </c>
      <c r="K7" s="3" t="s">
        <v>17</v>
      </c>
      <c r="L7" t="s">
        <v>16</v>
      </c>
    </row>
    <row r="8" spans="1:16" x14ac:dyDescent="0.2">
      <c r="A8" t="s">
        <v>57</v>
      </c>
      <c r="B8">
        <f>B2</f>
        <v>0</v>
      </c>
      <c r="C8">
        <f t="shared" ref="C8:E8" si="2">C2</f>
        <v>0</v>
      </c>
      <c r="D8">
        <f t="shared" si="2"/>
        <v>1.1514872181009801</v>
      </c>
      <c r="E8">
        <f t="shared" si="2"/>
        <v>2.1999143222933699</v>
      </c>
      <c r="F8">
        <f>F2+G2</f>
        <v>15.62203200995344</v>
      </c>
      <c r="G8">
        <f>H2+I2</f>
        <v>9.9286792692564401</v>
      </c>
      <c r="H8">
        <f>J2+K2</f>
        <v>8.6364986751533603</v>
      </c>
      <c r="I8">
        <f>M2+L2</f>
        <v>20.924095076641812</v>
      </c>
      <c r="J8">
        <f>N2</f>
        <v>58.462706571399394</v>
      </c>
      <c r="K8">
        <f t="shared" ref="K8:L10" si="3">O2</f>
        <v>54.530914064923707</v>
      </c>
      <c r="L8">
        <f t="shared" si="3"/>
        <v>14.923951972240939</v>
      </c>
    </row>
    <row r="9" spans="1:16" x14ac:dyDescent="0.2">
      <c r="A9" t="s">
        <v>58</v>
      </c>
      <c r="B9">
        <f t="shared" ref="B9:E10" si="4">B3</f>
        <v>2.6755392411984</v>
      </c>
      <c r="C9">
        <f t="shared" si="4"/>
        <v>0</v>
      </c>
      <c r="D9">
        <f t="shared" si="4"/>
        <v>1.0784680677368801</v>
      </c>
      <c r="E9">
        <f t="shared" si="4"/>
        <v>2.2662522979471702</v>
      </c>
      <c r="F9">
        <f t="shared" ref="F9:F10" si="5">F3+G3</f>
        <v>16.365239408191901</v>
      </c>
      <c r="G9">
        <f t="shared" ref="G9:G10" si="6">H3+I3</f>
        <v>10.21059384756205</v>
      </c>
      <c r="H9">
        <f t="shared" ref="H9:H10" si="7">J3+K3</f>
        <v>6.4302176144543397</v>
      </c>
      <c r="I9">
        <f t="shared" ref="I9:I10" si="8">M3+L3</f>
        <v>13.598484984286999</v>
      </c>
      <c r="J9">
        <f t="shared" ref="J9:J10" si="9">N3</f>
        <v>52.624795461377737</v>
      </c>
      <c r="K9">
        <f t="shared" si="3"/>
        <v>45.561238924922954</v>
      </c>
      <c r="L9">
        <f t="shared" si="3"/>
        <v>13.852402017101966</v>
      </c>
    </row>
    <row r="10" spans="1:16" x14ac:dyDescent="0.2">
      <c r="A10" t="s">
        <v>59</v>
      </c>
      <c r="B10">
        <f t="shared" si="4"/>
        <v>0</v>
      </c>
      <c r="C10">
        <f t="shared" si="4"/>
        <v>0</v>
      </c>
      <c r="D10">
        <f t="shared" si="4"/>
        <v>0.84797940693102203</v>
      </c>
      <c r="E10">
        <f t="shared" si="4"/>
        <v>1.76456406836403</v>
      </c>
      <c r="F10">
        <f t="shared" si="5"/>
        <v>14.5131738753376</v>
      </c>
      <c r="G10">
        <f t="shared" si="6"/>
        <v>10.723848474291511</v>
      </c>
      <c r="H10">
        <f t="shared" si="7"/>
        <v>7.2853863581928007</v>
      </c>
      <c r="I10">
        <f t="shared" si="8"/>
        <v>13.6841121466214</v>
      </c>
      <c r="J10">
        <f t="shared" si="9"/>
        <v>48.819064329738367</v>
      </c>
      <c r="K10">
        <f t="shared" si="3"/>
        <v>44.475102590843179</v>
      </c>
      <c r="L10">
        <f t="shared" si="3"/>
        <v>14.576306433222959</v>
      </c>
    </row>
    <row r="14" spans="1:16" x14ac:dyDescent="0.2">
      <c r="B14" t="s">
        <v>18</v>
      </c>
      <c r="C14" t="s">
        <v>19</v>
      </c>
      <c r="D14" t="s">
        <v>20</v>
      </c>
      <c r="E14" t="s">
        <v>21</v>
      </c>
      <c r="F14" t="s">
        <v>22</v>
      </c>
      <c r="G14" t="s">
        <v>23</v>
      </c>
      <c r="H14" t="s">
        <v>24</v>
      </c>
      <c r="I14" t="s">
        <v>25</v>
      </c>
      <c r="J14" t="s">
        <v>26</v>
      </c>
      <c r="K14" t="s">
        <v>27</v>
      </c>
      <c r="L14" t="s">
        <v>28</v>
      </c>
      <c r="M14" t="s">
        <v>29</v>
      </c>
      <c r="N14" t="s">
        <v>30</v>
      </c>
      <c r="O14" t="s">
        <v>17</v>
      </c>
      <c r="P14" t="s">
        <v>31</v>
      </c>
    </row>
    <row r="15" spans="1:16" x14ac:dyDescent="0.2">
      <c r="B15">
        <f>AVERAGE(B2:B4)</f>
        <v>0.89184641373280005</v>
      </c>
      <c r="C15">
        <f t="shared" ref="C15:P15" si="10">AVERAGE(C2:C4)</f>
        <v>0</v>
      </c>
      <c r="D15">
        <f t="shared" si="10"/>
        <v>1.0259782309229608</v>
      </c>
      <c r="E15">
        <f t="shared" si="10"/>
        <v>2.0769102295348567</v>
      </c>
      <c r="F15">
        <f t="shared" si="10"/>
        <v>6.0991820238308234</v>
      </c>
      <c r="G15">
        <f t="shared" si="10"/>
        <v>9.4009664073301558</v>
      </c>
      <c r="H15">
        <f t="shared" si="10"/>
        <v>4.4751218571749103</v>
      </c>
      <c r="I15">
        <f t="shared" si="10"/>
        <v>5.812585339861756</v>
      </c>
      <c r="J15">
        <f>AVERAGE(J2:J4)</f>
        <v>6.4610073287313696</v>
      </c>
      <c r="K15">
        <f t="shared" si="10"/>
        <v>0.98969355386879665</v>
      </c>
      <c r="L15">
        <f t="shared" si="10"/>
        <v>15.259398297411401</v>
      </c>
      <c r="M15">
        <f t="shared" si="10"/>
        <v>0.80949910510533662</v>
      </c>
      <c r="N15">
        <f t="shared" si="10"/>
        <v>53.302188787505166</v>
      </c>
      <c r="O15">
        <f>AVERAGE(O2:O4)</f>
        <v>48.18908519356328</v>
      </c>
      <c r="P15">
        <f t="shared" si="10"/>
        <v>14.450886807521954</v>
      </c>
    </row>
    <row r="17" spans="2:16" x14ac:dyDescent="0.2">
      <c r="B17" t="s">
        <v>32</v>
      </c>
      <c r="C17" t="s">
        <v>48</v>
      </c>
      <c r="D17" t="s">
        <v>33</v>
      </c>
      <c r="E17" t="s">
        <v>34</v>
      </c>
      <c r="F17" t="s">
        <v>35</v>
      </c>
      <c r="G17" t="s">
        <v>36</v>
      </c>
      <c r="H17" t="s">
        <v>37</v>
      </c>
      <c r="I17" t="s">
        <v>38</v>
      </c>
      <c r="J17" t="s">
        <v>39</v>
      </c>
      <c r="K17" t="s">
        <v>40</v>
      </c>
      <c r="L17" t="s">
        <v>41</v>
      </c>
      <c r="M17" t="s">
        <v>42</v>
      </c>
      <c r="N17" t="s">
        <v>43</v>
      </c>
      <c r="O17" t="s">
        <v>44</v>
      </c>
      <c r="P17" t="s">
        <v>45</v>
      </c>
    </row>
    <row r="18" spans="2:16" x14ac:dyDescent="0.2">
      <c r="B18">
        <f>STDEV(B2:B4)/(3^0.5)</f>
        <v>0.89184641373280005</v>
      </c>
      <c r="C18">
        <f t="shared" ref="C18:O18" si="11">STDEV(C2:C4)/(3^0.5)</f>
        <v>0</v>
      </c>
      <c r="D18">
        <f t="shared" si="11"/>
        <v>9.1461531233735141E-2</v>
      </c>
      <c r="E18">
        <f t="shared" si="11"/>
        <v>0.15734280520790134</v>
      </c>
      <c r="F18">
        <f t="shared" si="11"/>
        <v>0.42065551521668587</v>
      </c>
      <c r="G18">
        <f t="shared" si="11"/>
        <v>0.21423500608801077</v>
      </c>
      <c r="H18">
        <f t="shared" si="11"/>
        <v>9.2672003858046276E-2</v>
      </c>
      <c r="I18">
        <f t="shared" si="11"/>
        <v>0.23834137578662198</v>
      </c>
      <c r="J18">
        <f t="shared" si="11"/>
        <v>0.40831277192701781</v>
      </c>
      <c r="K18">
        <f t="shared" si="11"/>
        <v>0.49517367639512577</v>
      </c>
      <c r="L18">
        <f t="shared" si="11"/>
        <v>1.61828852293734</v>
      </c>
      <c r="M18">
        <f t="shared" si="11"/>
        <v>0.80949910510533662</v>
      </c>
      <c r="N18">
        <f t="shared" si="11"/>
        <v>2.8044075553788965</v>
      </c>
      <c r="O18">
        <f t="shared" si="11"/>
        <v>3.1863782004687584</v>
      </c>
      <c r="P18">
        <f>STDEV(P2:P4)/(3^0.5)</f>
        <v>0.3156223420866669</v>
      </c>
    </row>
    <row r="20" spans="2:16" x14ac:dyDescent="0.2">
      <c r="B20" t="s">
        <v>18</v>
      </c>
      <c r="C20" t="s">
        <v>19</v>
      </c>
      <c r="D20" t="s">
        <v>20</v>
      </c>
      <c r="E20" t="s">
        <v>21</v>
      </c>
      <c r="F20" t="s">
        <v>23</v>
      </c>
      <c r="G20" t="s">
        <v>25</v>
      </c>
      <c r="H20" t="s">
        <v>27</v>
      </c>
      <c r="I20" t="s">
        <v>29</v>
      </c>
      <c r="J20" t="s">
        <v>30</v>
      </c>
      <c r="K20" t="s">
        <v>17</v>
      </c>
      <c r="L20" t="s">
        <v>31</v>
      </c>
    </row>
    <row r="21" spans="2:16" x14ac:dyDescent="0.2">
      <c r="B21">
        <f>B15</f>
        <v>0.89184641373280005</v>
      </c>
      <c r="C21">
        <f t="shared" ref="C21:D21" si="12">C15</f>
        <v>0</v>
      </c>
      <c r="D21">
        <f t="shared" si="12"/>
        <v>1.0259782309229608</v>
      </c>
      <c r="E21">
        <f>E15</f>
        <v>2.0769102295348567</v>
      </c>
      <c r="F21">
        <f>F15+G15</f>
        <v>15.50014843116098</v>
      </c>
      <c r="G21">
        <f>H15+I15</f>
        <v>10.287707197036667</v>
      </c>
      <c r="H21">
        <f>J15+K15</f>
        <v>7.4507008826001666</v>
      </c>
      <c r="I21">
        <f>L15+M15</f>
        <v>16.06889740251674</v>
      </c>
      <c r="J21">
        <f>N15</f>
        <v>53.302188787505166</v>
      </c>
      <c r="K21">
        <f t="shared" ref="K21:L21" si="13">O15</f>
        <v>48.18908519356328</v>
      </c>
      <c r="L21">
        <f t="shared" si="13"/>
        <v>14.450886807521954</v>
      </c>
    </row>
    <row r="23" spans="2:16" x14ac:dyDescent="0.2">
      <c r="B23" t="s">
        <v>32</v>
      </c>
      <c r="C23" t="s">
        <v>48</v>
      </c>
      <c r="D23" t="s">
        <v>33</v>
      </c>
      <c r="E23" t="s">
        <v>34</v>
      </c>
      <c r="F23" t="s">
        <v>36</v>
      </c>
      <c r="G23" t="s">
        <v>38</v>
      </c>
      <c r="H23" t="s">
        <v>40</v>
      </c>
      <c r="I23" t="s">
        <v>42</v>
      </c>
      <c r="J23" t="s">
        <v>43</v>
      </c>
      <c r="K23" t="s">
        <v>44</v>
      </c>
      <c r="L23" t="s">
        <v>45</v>
      </c>
    </row>
    <row r="24" spans="2:16" x14ac:dyDescent="0.2">
      <c r="B24">
        <f>B18</f>
        <v>0.89184641373280005</v>
      </c>
      <c r="C24">
        <f t="shared" ref="C24:E24" si="14">C18</f>
        <v>0</v>
      </c>
      <c r="D24">
        <f t="shared" si="14"/>
        <v>9.1461531233735141E-2</v>
      </c>
      <c r="E24">
        <f t="shared" si="14"/>
        <v>0.15734280520790134</v>
      </c>
      <c r="F24">
        <f>((F18^2)+(G18^2))^0.5</f>
        <v>0.47206747432517043</v>
      </c>
      <c r="G24">
        <f>((I18^2)+(H18^2))^0.5</f>
        <v>0.25572389741853518</v>
      </c>
      <c r="H24">
        <f>((J18^2)+(K18^2))^0.5</f>
        <v>0.64180705006519645</v>
      </c>
      <c r="I24">
        <f>((M18^2)+(L18^2))^0.5</f>
        <v>1.8094602909810038</v>
      </c>
      <c r="J24">
        <f>N18</f>
        <v>2.8044075553788965</v>
      </c>
      <c r="K24">
        <f t="shared" ref="K24:L24" si="15">O18</f>
        <v>3.1863782004687584</v>
      </c>
      <c r="L24">
        <f t="shared" si="15"/>
        <v>0.3156223420866669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4146F-E8E2-417D-B30E-8B890C4D8DC2}">
  <dimension ref="A1:P24"/>
  <sheetViews>
    <sheetView workbookViewId="0">
      <selection activeCell="N1" activeCellId="1" sqref="A1:A4 N1:N4"/>
    </sheetView>
  </sheetViews>
  <sheetFormatPr baseColWidth="10" defaultColWidth="8.83203125" defaultRowHeight="15" x14ac:dyDescent="0.2"/>
  <cols>
    <col min="1" max="1" width="47.5" customWidth="1"/>
    <col min="15" max="15" width="17.83203125" customWidth="1"/>
  </cols>
  <sheetData>
    <row r="1" spans="1:16" ht="80" x14ac:dyDescent="0.2"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3" t="s">
        <v>12</v>
      </c>
      <c r="O1" s="3" t="s">
        <v>17</v>
      </c>
      <c r="P1" t="s">
        <v>16</v>
      </c>
    </row>
    <row r="2" spans="1:16" x14ac:dyDescent="0.2">
      <c r="A2" t="s">
        <v>66</v>
      </c>
      <c r="B2">
        <v>7.6551690366475</v>
      </c>
      <c r="C2">
        <v>11.6485608514162</v>
      </c>
      <c r="D2">
        <v>24.015578568530302</v>
      </c>
      <c r="E2">
        <v>3.7006879023288599</v>
      </c>
      <c r="F2">
        <v>35.032349762441903</v>
      </c>
      <c r="G2">
        <v>5.3481668763799899</v>
      </c>
      <c r="H2">
        <v>15.668165944846301</v>
      </c>
      <c r="I2">
        <v>1.26933098755008</v>
      </c>
      <c r="J2">
        <v>8.6520472301858202</v>
      </c>
      <c r="K2">
        <v>0</v>
      </c>
      <c r="L2">
        <v>3.55367613582828</v>
      </c>
      <c r="M2">
        <v>0</v>
      </c>
      <c r="N2">
        <f>SUM(B2:M2)</f>
        <v>116.54373329615522</v>
      </c>
      <c r="O2">
        <f>((4*B2)+(6*C2)+(8*D2)+(10*E2)+(12*(F2+G2))+(14*(H2+I2))+(16*(J2+K2))+(18*(L2+M2)))/16</f>
        <v>78.358351979619528</v>
      </c>
      <c r="P2">
        <v>10.757623736730537</v>
      </c>
    </row>
    <row r="3" spans="1:16" x14ac:dyDescent="0.2">
      <c r="A3" t="s">
        <v>67</v>
      </c>
      <c r="B3">
        <v>9.2555692839330703</v>
      </c>
      <c r="C3">
        <v>9.1551583530966596</v>
      </c>
      <c r="D3">
        <v>19.566400667821899</v>
      </c>
      <c r="E3">
        <v>3.4469121261850302</v>
      </c>
      <c r="F3">
        <v>30.796923923766901</v>
      </c>
      <c r="G3">
        <v>4.3172335379566604</v>
      </c>
      <c r="H3">
        <v>15.2358941429793</v>
      </c>
      <c r="I3">
        <v>0</v>
      </c>
      <c r="J3">
        <v>9.4503558265633991</v>
      </c>
      <c r="K3">
        <v>0</v>
      </c>
      <c r="L3">
        <v>0.56699565203907898</v>
      </c>
      <c r="M3">
        <v>0</v>
      </c>
      <c r="N3">
        <f t="shared" ref="N3:N4" si="0">SUM(B3:M3)</f>
        <v>101.79144351434201</v>
      </c>
      <c r="O3">
        <f t="shared" ref="O3:O4" si="1">((4*B3)+(6*C3)+(8*D3)+(10*E3)+(12*(F3+G3))+(14*(H3+I3))+(16*(J3+K3))+(18*(L3+M3)))/16</f>
        <v>67.439848522678034</v>
      </c>
      <c r="P3">
        <v>10.600474255096072</v>
      </c>
    </row>
    <row r="4" spans="1:16" x14ac:dyDescent="0.2">
      <c r="A4" t="s">
        <v>68</v>
      </c>
      <c r="B4">
        <v>6.2285824610387097</v>
      </c>
      <c r="C4">
        <v>7.8930595132063601</v>
      </c>
      <c r="D4">
        <v>19.151042212922299</v>
      </c>
      <c r="E4">
        <v>4.1424727864337898</v>
      </c>
      <c r="F4">
        <v>33.717536928065002</v>
      </c>
      <c r="G4">
        <v>4.8995636065703598</v>
      </c>
      <c r="H4">
        <v>16.021000490670801</v>
      </c>
      <c r="I4">
        <v>1.47162442725339</v>
      </c>
      <c r="J4">
        <v>9.2169240130195202</v>
      </c>
      <c r="K4">
        <v>0</v>
      </c>
      <c r="L4">
        <v>0.25828343159783201</v>
      </c>
      <c r="M4">
        <v>0</v>
      </c>
      <c r="N4">
        <f t="shared" si="0"/>
        <v>103.00008987077806</v>
      </c>
      <c r="O4">
        <f t="shared" si="1"/>
        <v>70.457974608421608</v>
      </c>
      <c r="P4">
        <v>10.944918544722334</v>
      </c>
    </row>
    <row r="7" spans="1:16" ht="16" x14ac:dyDescent="0.2">
      <c r="B7" t="s">
        <v>49</v>
      </c>
      <c r="C7" t="s">
        <v>50</v>
      </c>
      <c r="D7" t="s">
        <v>51</v>
      </c>
      <c r="E7" t="s">
        <v>52</v>
      </c>
      <c r="F7" t="s">
        <v>53</v>
      </c>
      <c r="G7" t="s">
        <v>54</v>
      </c>
      <c r="H7" t="s">
        <v>55</v>
      </c>
      <c r="I7" t="s">
        <v>56</v>
      </c>
      <c r="J7" s="3" t="s">
        <v>12</v>
      </c>
      <c r="K7" s="3" t="s">
        <v>17</v>
      </c>
      <c r="L7" t="s">
        <v>16</v>
      </c>
    </row>
    <row r="8" spans="1:16" x14ac:dyDescent="0.2">
      <c r="A8" t="s">
        <v>66</v>
      </c>
      <c r="B8">
        <f>B2</f>
        <v>7.6551690366475</v>
      </c>
      <c r="C8">
        <f t="shared" ref="C8:E8" si="2">C2</f>
        <v>11.6485608514162</v>
      </c>
      <c r="D8">
        <f t="shared" si="2"/>
        <v>24.015578568530302</v>
      </c>
      <c r="E8">
        <f t="shared" si="2"/>
        <v>3.7006879023288599</v>
      </c>
      <c r="F8">
        <f>F2+G2</f>
        <v>40.380516638821895</v>
      </c>
      <c r="G8">
        <f>H2+I2</f>
        <v>16.937496932396382</v>
      </c>
      <c r="H8">
        <f>J2+K2</f>
        <v>8.6520472301858202</v>
      </c>
      <c r="I8">
        <f>M2+L2</f>
        <v>3.55367613582828</v>
      </c>
      <c r="J8">
        <f>N2</f>
        <v>116.54373329615522</v>
      </c>
      <c r="K8">
        <f t="shared" ref="K8:L10" si="3">O2</f>
        <v>78.358351979619528</v>
      </c>
      <c r="L8">
        <f t="shared" si="3"/>
        <v>10.757623736730537</v>
      </c>
    </row>
    <row r="9" spans="1:16" x14ac:dyDescent="0.2">
      <c r="A9" t="s">
        <v>67</v>
      </c>
      <c r="B9">
        <f t="shared" ref="B9:E10" si="4">B3</f>
        <v>9.2555692839330703</v>
      </c>
      <c r="C9">
        <f t="shared" si="4"/>
        <v>9.1551583530966596</v>
      </c>
      <c r="D9">
        <f t="shared" si="4"/>
        <v>19.566400667821899</v>
      </c>
      <c r="E9">
        <f t="shared" si="4"/>
        <v>3.4469121261850302</v>
      </c>
      <c r="F9">
        <f t="shared" ref="F9:F10" si="5">F3+G3</f>
        <v>35.114157461723565</v>
      </c>
      <c r="G9">
        <f t="shared" ref="G9:G10" si="6">H3+I3</f>
        <v>15.2358941429793</v>
      </c>
      <c r="H9">
        <f t="shared" ref="H9:H10" si="7">J3+K3</f>
        <v>9.4503558265633991</v>
      </c>
      <c r="I9">
        <f t="shared" ref="I9:I10" si="8">M3+L3</f>
        <v>0.56699565203907898</v>
      </c>
      <c r="J9">
        <f t="shared" ref="J9:J10" si="9">N3</f>
        <v>101.79144351434201</v>
      </c>
      <c r="K9">
        <f t="shared" si="3"/>
        <v>67.439848522678034</v>
      </c>
      <c r="L9">
        <f t="shared" si="3"/>
        <v>10.600474255096072</v>
      </c>
    </row>
    <row r="10" spans="1:16" x14ac:dyDescent="0.2">
      <c r="A10" t="s">
        <v>68</v>
      </c>
      <c r="B10">
        <f t="shared" si="4"/>
        <v>6.2285824610387097</v>
      </c>
      <c r="C10">
        <f t="shared" si="4"/>
        <v>7.8930595132063601</v>
      </c>
      <c r="D10">
        <f t="shared" si="4"/>
        <v>19.151042212922299</v>
      </c>
      <c r="E10">
        <f t="shared" si="4"/>
        <v>4.1424727864337898</v>
      </c>
      <c r="F10">
        <f t="shared" si="5"/>
        <v>38.617100534635362</v>
      </c>
      <c r="G10">
        <f t="shared" si="6"/>
        <v>17.492624917924189</v>
      </c>
      <c r="H10">
        <f t="shared" si="7"/>
        <v>9.2169240130195202</v>
      </c>
      <c r="I10">
        <f t="shared" si="8"/>
        <v>0.25828343159783201</v>
      </c>
      <c r="J10">
        <f t="shared" si="9"/>
        <v>103.00008987077806</v>
      </c>
      <c r="K10">
        <f t="shared" si="3"/>
        <v>70.457974608421608</v>
      </c>
      <c r="L10">
        <f t="shared" si="3"/>
        <v>10.944918544722334</v>
      </c>
    </row>
    <row r="14" spans="1:16" x14ac:dyDescent="0.2">
      <c r="B14" t="s">
        <v>18</v>
      </c>
      <c r="C14" t="s">
        <v>19</v>
      </c>
      <c r="D14" t="s">
        <v>20</v>
      </c>
      <c r="E14" t="s">
        <v>21</v>
      </c>
      <c r="F14" t="s">
        <v>22</v>
      </c>
      <c r="G14" t="s">
        <v>23</v>
      </c>
      <c r="H14" t="s">
        <v>24</v>
      </c>
      <c r="I14" t="s">
        <v>25</v>
      </c>
      <c r="J14" t="s">
        <v>26</v>
      </c>
      <c r="K14" t="s">
        <v>27</v>
      </c>
      <c r="L14" t="s">
        <v>28</v>
      </c>
      <c r="M14" t="s">
        <v>29</v>
      </c>
      <c r="N14" t="s">
        <v>30</v>
      </c>
      <c r="O14" t="s">
        <v>17</v>
      </c>
      <c r="P14" t="s">
        <v>31</v>
      </c>
    </row>
    <row r="15" spans="1:16" x14ac:dyDescent="0.2">
      <c r="B15">
        <f>AVERAGE(B2:B4)</f>
        <v>7.7131069272064261</v>
      </c>
      <c r="C15">
        <f t="shared" ref="C15:P15" si="10">AVERAGE(C2:C4)</f>
        <v>9.5655929059064064</v>
      </c>
      <c r="D15">
        <f t="shared" si="10"/>
        <v>20.911007149758166</v>
      </c>
      <c r="E15">
        <f t="shared" si="10"/>
        <v>3.7633576049825606</v>
      </c>
      <c r="F15">
        <f>AVERAGE(F2:F4)</f>
        <v>33.182270204757934</v>
      </c>
      <c r="G15">
        <f t="shared" si="10"/>
        <v>4.8549880069690028</v>
      </c>
      <c r="H15">
        <f t="shared" si="10"/>
        <v>15.641686859498799</v>
      </c>
      <c r="I15">
        <f t="shared" si="10"/>
        <v>0.91365180493449005</v>
      </c>
      <c r="J15">
        <f>AVERAGE(J2:J4)</f>
        <v>9.1064423565895805</v>
      </c>
      <c r="K15">
        <f t="shared" si="10"/>
        <v>0</v>
      </c>
      <c r="L15">
        <f t="shared" si="10"/>
        <v>1.4596517398217301</v>
      </c>
      <c r="M15">
        <f t="shared" si="10"/>
        <v>0</v>
      </c>
      <c r="N15">
        <f t="shared" si="10"/>
        <v>107.11175556042508</v>
      </c>
      <c r="O15">
        <f>AVERAGE(O2:O4)</f>
        <v>72.085391703573052</v>
      </c>
      <c r="P15">
        <f t="shared" si="10"/>
        <v>10.767672178849649</v>
      </c>
    </row>
    <row r="17" spans="2:16" x14ac:dyDescent="0.2">
      <c r="B17" t="s">
        <v>32</v>
      </c>
      <c r="C17" t="s">
        <v>48</v>
      </c>
      <c r="D17" t="s">
        <v>33</v>
      </c>
      <c r="E17" t="s">
        <v>34</v>
      </c>
      <c r="F17" t="s">
        <v>35</v>
      </c>
      <c r="G17" t="s">
        <v>36</v>
      </c>
      <c r="H17" t="s">
        <v>37</v>
      </c>
      <c r="I17" t="s">
        <v>38</v>
      </c>
      <c r="J17" t="s">
        <v>39</v>
      </c>
      <c r="K17" t="s">
        <v>40</v>
      </c>
      <c r="L17" t="s">
        <v>41</v>
      </c>
      <c r="M17" t="s">
        <v>42</v>
      </c>
      <c r="N17" t="s">
        <v>43</v>
      </c>
      <c r="O17" t="s">
        <v>44</v>
      </c>
      <c r="P17" t="s">
        <v>45</v>
      </c>
    </row>
    <row r="18" spans="2:16" x14ac:dyDescent="0.2">
      <c r="B18">
        <f>STDEV(B2:B4)/(3^0.5)</f>
        <v>0.87429588924761381</v>
      </c>
      <c r="C18">
        <f t="shared" ref="C18:O18" si="11">STDEV(C2:C4)/(3^0.5)</f>
        <v>1.1033720990565075</v>
      </c>
      <c r="D18">
        <f t="shared" si="11"/>
        <v>1.5569096989663773</v>
      </c>
      <c r="E18">
        <f t="shared" si="11"/>
        <v>0.20322137087787626</v>
      </c>
      <c r="F18">
        <f>STDEV(F2:F4)/(3^0.5)</f>
        <v>1.2516110761120214</v>
      </c>
      <c r="G18">
        <f t="shared" si="11"/>
        <v>0.29843822651040819</v>
      </c>
      <c r="H18">
        <f t="shared" si="11"/>
        <v>0.22702705475119209</v>
      </c>
      <c r="I18">
        <f t="shared" si="11"/>
        <v>0.46054329309044967</v>
      </c>
      <c r="J18">
        <f t="shared" si="11"/>
        <v>0.23698016869786986</v>
      </c>
      <c r="K18">
        <f t="shared" si="11"/>
        <v>0</v>
      </c>
      <c r="L18">
        <f t="shared" si="11"/>
        <v>1.050798020088445</v>
      </c>
      <c r="M18">
        <f t="shared" si="11"/>
        <v>0</v>
      </c>
      <c r="N18">
        <f t="shared" si="11"/>
        <v>4.7288779327733828</v>
      </c>
      <c r="O18">
        <f t="shared" si="11"/>
        <v>3.2552416313797776</v>
      </c>
      <c r="P18">
        <f>STDEV(P2:P4)/(3^0.5)</f>
        <v>9.955935508663645E-2</v>
      </c>
    </row>
    <row r="20" spans="2:16" x14ac:dyDescent="0.2">
      <c r="B20" t="s">
        <v>18</v>
      </c>
      <c r="C20" t="s">
        <v>19</v>
      </c>
      <c r="D20" t="s">
        <v>20</v>
      </c>
      <c r="E20" t="s">
        <v>21</v>
      </c>
      <c r="F20" t="s">
        <v>23</v>
      </c>
      <c r="G20" t="s">
        <v>25</v>
      </c>
      <c r="H20" t="s">
        <v>27</v>
      </c>
      <c r="I20" t="s">
        <v>29</v>
      </c>
      <c r="J20" t="s">
        <v>30</v>
      </c>
      <c r="K20" t="s">
        <v>17</v>
      </c>
      <c r="L20" t="s">
        <v>31</v>
      </c>
    </row>
    <row r="21" spans="2:16" x14ac:dyDescent="0.2">
      <c r="B21">
        <f>B15</f>
        <v>7.7131069272064261</v>
      </c>
      <c r="C21">
        <f t="shared" ref="C21:D21" si="12">C15</f>
        <v>9.5655929059064064</v>
      </c>
      <c r="D21">
        <f t="shared" si="12"/>
        <v>20.911007149758166</v>
      </c>
      <c r="E21">
        <f>E15</f>
        <v>3.7633576049825606</v>
      </c>
      <c r="F21">
        <f>F15+G15</f>
        <v>38.037258211726936</v>
      </c>
      <c r="G21">
        <f>H15+I15</f>
        <v>16.55533866443329</v>
      </c>
      <c r="H21">
        <f>J15+K15</f>
        <v>9.1064423565895805</v>
      </c>
      <c r="I21">
        <f>L15+M15</f>
        <v>1.4596517398217301</v>
      </c>
      <c r="J21">
        <f>N15</f>
        <v>107.11175556042508</v>
      </c>
      <c r="K21">
        <f t="shared" ref="K21:L21" si="13">O15</f>
        <v>72.085391703573052</v>
      </c>
      <c r="L21">
        <f t="shared" si="13"/>
        <v>10.767672178849649</v>
      </c>
    </row>
    <row r="23" spans="2:16" x14ac:dyDescent="0.2">
      <c r="B23" t="s">
        <v>32</v>
      </c>
      <c r="C23" t="s">
        <v>48</v>
      </c>
      <c r="D23" t="s">
        <v>33</v>
      </c>
      <c r="E23" t="s">
        <v>34</v>
      </c>
      <c r="F23" t="s">
        <v>36</v>
      </c>
      <c r="G23" t="s">
        <v>38</v>
      </c>
      <c r="H23" t="s">
        <v>40</v>
      </c>
      <c r="I23" t="s">
        <v>42</v>
      </c>
      <c r="J23" t="s">
        <v>43</v>
      </c>
      <c r="K23" t="s">
        <v>44</v>
      </c>
      <c r="L23" t="s">
        <v>45</v>
      </c>
    </row>
    <row r="24" spans="2:16" x14ac:dyDescent="0.2">
      <c r="B24">
        <f>B18</f>
        <v>0.87429588924761381</v>
      </c>
      <c r="C24">
        <f t="shared" ref="C24:E24" si="14">C18</f>
        <v>1.1033720990565075</v>
      </c>
      <c r="D24">
        <f t="shared" si="14"/>
        <v>1.5569096989663773</v>
      </c>
      <c r="E24">
        <f t="shared" si="14"/>
        <v>0.20322137087787626</v>
      </c>
      <c r="F24">
        <f>((F18^2)+(G18^2))^0.5</f>
        <v>1.286699522378465</v>
      </c>
      <c r="G24">
        <f>((I18^2)+(H18^2))^0.5</f>
        <v>0.51346023059200663</v>
      </c>
      <c r="H24">
        <f>((J18^2)+(K18^2))^0.5</f>
        <v>0.23698016869786986</v>
      </c>
      <c r="I24">
        <f>((M18^2)+(L18^2))^0.5</f>
        <v>1.050798020088445</v>
      </c>
      <c r="J24">
        <f>N18</f>
        <v>4.7288779327733828</v>
      </c>
      <c r="K24">
        <f t="shared" ref="K24:L24" si="15">O18</f>
        <v>3.2552416313797776</v>
      </c>
      <c r="L24">
        <f t="shared" si="15"/>
        <v>9.955935508663645E-2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F77B1-F349-440B-91ED-3448512D755C}">
  <dimension ref="A1:P24"/>
  <sheetViews>
    <sheetView workbookViewId="0">
      <selection activeCell="N1" activeCellId="1" sqref="A1:A4 N1:N4"/>
    </sheetView>
  </sheetViews>
  <sheetFormatPr baseColWidth="10" defaultColWidth="8.83203125" defaultRowHeight="15" x14ac:dyDescent="0.2"/>
  <cols>
    <col min="1" max="1" width="47.5" customWidth="1"/>
    <col min="15" max="15" width="17.83203125" customWidth="1"/>
  </cols>
  <sheetData>
    <row r="1" spans="1:16" ht="80" x14ac:dyDescent="0.2"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3" t="s">
        <v>12</v>
      </c>
      <c r="O1" s="3" t="s">
        <v>17</v>
      </c>
      <c r="P1" t="s">
        <v>16</v>
      </c>
    </row>
    <row r="2" spans="1:16" x14ac:dyDescent="0.2">
      <c r="A2" t="s">
        <v>69</v>
      </c>
      <c r="B2">
        <v>0</v>
      </c>
      <c r="C2">
        <v>0</v>
      </c>
      <c r="D2">
        <v>1.81973070450216</v>
      </c>
      <c r="E2">
        <v>2.7470917584004502</v>
      </c>
      <c r="F2">
        <v>10.0175606956509</v>
      </c>
      <c r="G2">
        <v>7.2326081271468396</v>
      </c>
      <c r="H2">
        <v>8.1682324260712598</v>
      </c>
      <c r="I2">
        <v>3.1824512387325101</v>
      </c>
      <c r="J2">
        <v>9.9567185246978198</v>
      </c>
      <c r="K2">
        <v>5.3543657258516699</v>
      </c>
      <c r="L2">
        <v>17.1670834384595</v>
      </c>
      <c r="M2">
        <v>2.2765142721149898</v>
      </c>
      <c r="N2">
        <f t="shared" ref="N2:N4" si="0">SUM(B2:M2)</f>
        <v>67.922356911628114</v>
      </c>
      <c r="O2">
        <f t="shared" ref="O2:O4" si="1">((4*B2)+(6*C2)+(8*D2)+(10*E2)+(12*(F2+G2))+(14*(H2+I2))+(16*(J2+K2))+(18*(L2+M2)))/16</f>
        <v>62.681404199998759</v>
      </c>
      <c r="P2">
        <v>14.765425005861156</v>
      </c>
    </row>
    <row r="3" spans="1:16" x14ac:dyDescent="0.2">
      <c r="A3" t="s">
        <v>70</v>
      </c>
      <c r="B3">
        <v>0</v>
      </c>
      <c r="C3">
        <v>1.0077513743766</v>
      </c>
      <c r="D3">
        <v>2.3646698137264601</v>
      </c>
      <c r="E3">
        <v>2.5939811697758</v>
      </c>
      <c r="F3">
        <v>10.7542914227102</v>
      </c>
      <c r="G3">
        <v>10.724779590693901</v>
      </c>
      <c r="H3">
        <v>8.0978626447570701</v>
      </c>
      <c r="I3">
        <v>3.2354668821651802</v>
      </c>
      <c r="J3">
        <v>9.5562998383713005</v>
      </c>
      <c r="K3">
        <v>0</v>
      </c>
      <c r="L3">
        <v>6.39584177316629</v>
      </c>
      <c r="M3">
        <v>0</v>
      </c>
      <c r="N3">
        <f t="shared" si="0"/>
        <v>54.730944509742798</v>
      </c>
      <c r="O3">
        <f t="shared" si="1"/>
        <v>45.95906833265775</v>
      </c>
      <c r="P3">
        <v>13.435636821352924</v>
      </c>
    </row>
    <row r="4" spans="1:16" x14ac:dyDescent="0.2">
      <c r="A4" t="s">
        <v>71</v>
      </c>
      <c r="B4">
        <v>0</v>
      </c>
      <c r="C4">
        <v>1.0717703854853899</v>
      </c>
      <c r="D4">
        <v>1.8610499020207001</v>
      </c>
      <c r="E4">
        <v>1.6546839854281099</v>
      </c>
      <c r="F4">
        <v>8.5719942424210096</v>
      </c>
      <c r="G4">
        <v>8.2936880576674206</v>
      </c>
      <c r="H4">
        <v>8.1984446562569797</v>
      </c>
      <c r="I4">
        <v>4.1458302207743296</v>
      </c>
      <c r="J4">
        <v>10.7868366948606</v>
      </c>
      <c r="K4">
        <v>0</v>
      </c>
      <c r="L4">
        <v>31.192847793414298</v>
      </c>
      <c r="M4">
        <v>0</v>
      </c>
      <c r="N4">
        <f t="shared" si="0"/>
        <v>75.777145938328843</v>
      </c>
      <c r="O4">
        <f t="shared" si="1"/>
        <v>71.695909041380332</v>
      </c>
      <c r="P4">
        <v>15.138265376155495</v>
      </c>
    </row>
    <row r="7" spans="1:16" ht="16" x14ac:dyDescent="0.2">
      <c r="B7" t="s">
        <v>49</v>
      </c>
      <c r="C7" t="s">
        <v>50</v>
      </c>
      <c r="D7" t="s">
        <v>51</v>
      </c>
      <c r="E7" t="s">
        <v>52</v>
      </c>
      <c r="F7" t="s">
        <v>53</v>
      </c>
      <c r="G7" t="s">
        <v>54</v>
      </c>
      <c r="H7" t="s">
        <v>55</v>
      </c>
      <c r="I7" t="s">
        <v>56</v>
      </c>
      <c r="J7" s="3" t="s">
        <v>12</v>
      </c>
      <c r="K7" s="3" t="s">
        <v>17</v>
      </c>
      <c r="L7" t="s">
        <v>16</v>
      </c>
    </row>
    <row r="8" spans="1:16" x14ac:dyDescent="0.2">
      <c r="A8" t="s">
        <v>69</v>
      </c>
      <c r="B8">
        <f>B2</f>
        <v>0</v>
      </c>
      <c r="C8">
        <f t="shared" ref="C8:E8" si="2">C2</f>
        <v>0</v>
      </c>
      <c r="D8">
        <f t="shared" si="2"/>
        <v>1.81973070450216</v>
      </c>
      <c r="E8">
        <f t="shared" si="2"/>
        <v>2.7470917584004502</v>
      </c>
      <c r="F8">
        <f>F2+G2</f>
        <v>17.25016882279774</v>
      </c>
      <c r="G8">
        <f>H2+I2</f>
        <v>11.350683664803769</v>
      </c>
      <c r="H8">
        <f>J2+K2</f>
        <v>15.31108425054949</v>
      </c>
      <c r="I8">
        <f>M2+L2</f>
        <v>19.44359771057449</v>
      </c>
      <c r="J8">
        <f>N2</f>
        <v>67.922356911628114</v>
      </c>
      <c r="K8">
        <f t="shared" ref="K8:L10" si="3">O2</f>
        <v>62.681404199998759</v>
      </c>
      <c r="L8">
        <f t="shared" si="3"/>
        <v>14.765425005861156</v>
      </c>
    </row>
    <row r="9" spans="1:16" x14ac:dyDescent="0.2">
      <c r="A9" t="s">
        <v>70</v>
      </c>
      <c r="B9">
        <f t="shared" ref="B9:E10" si="4">B3</f>
        <v>0</v>
      </c>
      <c r="C9">
        <f t="shared" si="4"/>
        <v>1.0077513743766</v>
      </c>
      <c r="D9">
        <f t="shared" si="4"/>
        <v>2.3646698137264601</v>
      </c>
      <c r="E9">
        <f t="shared" si="4"/>
        <v>2.5939811697758</v>
      </c>
      <c r="F9">
        <f t="shared" ref="F9:F10" si="5">F3+G3</f>
        <v>21.479071013404102</v>
      </c>
      <c r="G9">
        <f t="shared" ref="G9:G10" si="6">H3+I3</f>
        <v>11.333329526922251</v>
      </c>
      <c r="H9">
        <f t="shared" ref="H9:H10" si="7">J3+K3</f>
        <v>9.5562998383713005</v>
      </c>
      <c r="I9">
        <f t="shared" ref="I9:I10" si="8">M3+L3</f>
        <v>6.39584177316629</v>
      </c>
      <c r="J9">
        <f t="shared" ref="J9:J10" si="9">N3</f>
        <v>54.730944509742798</v>
      </c>
      <c r="K9">
        <f t="shared" si="3"/>
        <v>45.95906833265775</v>
      </c>
      <c r="L9">
        <f t="shared" si="3"/>
        <v>13.435636821352924</v>
      </c>
    </row>
    <row r="10" spans="1:16" x14ac:dyDescent="0.2">
      <c r="A10" t="s">
        <v>71</v>
      </c>
      <c r="B10">
        <f t="shared" si="4"/>
        <v>0</v>
      </c>
      <c r="C10">
        <f t="shared" si="4"/>
        <v>1.0717703854853899</v>
      </c>
      <c r="D10">
        <f t="shared" si="4"/>
        <v>1.8610499020207001</v>
      </c>
      <c r="E10">
        <f t="shared" si="4"/>
        <v>1.6546839854281099</v>
      </c>
      <c r="F10">
        <f t="shared" si="5"/>
        <v>16.86568230008843</v>
      </c>
      <c r="G10">
        <f t="shared" si="6"/>
        <v>12.34427487703131</v>
      </c>
      <c r="H10">
        <f t="shared" si="7"/>
        <v>10.7868366948606</v>
      </c>
      <c r="I10">
        <f t="shared" si="8"/>
        <v>31.192847793414298</v>
      </c>
      <c r="J10">
        <f t="shared" si="9"/>
        <v>75.777145938328843</v>
      </c>
      <c r="K10">
        <f t="shared" si="3"/>
        <v>71.695909041380332</v>
      </c>
      <c r="L10">
        <f t="shared" si="3"/>
        <v>15.138265376155495</v>
      </c>
    </row>
    <row r="14" spans="1:16" x14ac:dyDescent="0.2">
      <c r="B14" t="s">
        <v>18</v>
      </c>
      <c r="C14" t="s">
        <v>19</v>
      </c>
      <c r="D14" t="s">
        <v>20</v>
      </c>
      <c r="E14" t="s">
        <v>21</v>
      </c>
      <c r="F14" t="s">
        <v>22</v>
      </c>
      <c r="G14" t="s">
        <v>23</v>
      </c>
      <c r="H14" t="s">
        <v>24</v>
      </c>
      <c r="I14" t="s">
        <v>25</v>
      </c>
      <c r="J14" t="s">
        <v>26</v>
      </c>
      <c r="K14" t="s">
        <v>27</v>
      </c>
      <c r="L14" t="s">
        <v>28</v>
      </c>
      <c r="M14" t="s">
        <v>29</v>
      </c>
      <c r="N14" t="s">
        <v>30</v>
      </c>
      <c r="O14" t="s">
        <v>17</v>
      </c>
      <c r="P14" t="s">
        <v>31</v>
      </c>
    </row>
    <row r="15" spans="1:16" x14ac:dyDescent="0.2">
      <c r="B15">
        <f>AVERAGE(B2:B4)</f>
        <v>0</v>
      </c>
      <c r="C15">
        <f t="shared" ref="C15:P15" si="10">AVERAGE(C2:C4)</f>
        <v>0.69317391995399669</v>
      </c>
      <c r="D15">
        <f t="shared" si="10"/>
        <v>2.0151501400831067</v>
      </c>
      <c r="E15">
        <f t="shared" si="10"/>
        <v>2.3319189712014534</v>
      </c>
      <c r="F15">
        <f>AVERAGE(F2:F4)</f>
        <v>9.7812821202607036</v>
      </c>
      <c r="G15">
        <f t="shared" si="10"/>
        <v>8.7503585918360525</v>
      </c>
      <c r="H15">
        <f t="shared" si="10"/>
        <v>8.1548465756951032</v>
      </c>
      <c r="I15">
        <f t="shared" si="10"/>
        <v>3.5212494472240068</v>
      </c>
      <c r="J15">
        <f>AVERAGE(J2:J4)</f>
        <v>10.099951685976574</v>
      </c>
      <c r="K15">
        <f t="shared" si="10"/>
        <v>1.7847885752838899</v>
      </c>
      <c r="L15">
        <f t="shared" si="10"/>
        <v>18.25192433501336</v>
      </c>
      <c r="M15">
        <f t="shared" si="10"/>
        <v>0.75883809070499664</v>
      </c>
      <c r="N15">
        <f t="shared" si="10"/>
        <v>66.143482453233261</v>
      </c>
      <c r="O15">
        <f>AVERAGE(O2:O4)</f>
        <v>60.112127191345614</v>
      </c>
      <c r="P15">
        <f t="shared" si="10"/>
        <v>14.446442401123193</v>
      </c>
    </row>
    <row r="17" spans="2:16" x14ac:dyDescent="0.2">
      <c r="B17" t="s">
        <v>32</v>
      </c>
      <c r="C17" t="s">
        <v>48</v>
      </c>
      <c r="D17" t="s">
        <v>33</v>
      </c>
      <c r="E17" t="s">
        <v>34</v>
      </c>
      <c r="F17" t="s">
        <v>35</v>
      </c>
      <c r="G17" t="s">
        <v>36</v>
      </c>
      <c r="H17" t="s">
        <v>37</v>
      </c>
      <c r="I17" t="s">
        <v>38</v>
      </c>
      <c r="J17" t="s">
        <v>39</v>
      </c>
      <c r="K17" t="s">
        <v>40</v>
      </c>
      <c r="L17" t="s">
        <v>41</v>
      </c>
      <c r="M17" t="s">
        <v>42</v>
      </c>
      <c r="N17" t="s">
        <v>43</v>
      </c>
      <c r="O17" t="s">
        <v>44</v>
      </c>
      <c r="P17" t="s">
        <v>45</v>
      </c>
    </row>
    <row r="18" spans="2:16" x14ac:dyDescent="0.2">
      <c r="B18">
        <f>STDEV(B2:B4)/(3^0.5)</f>
        <v>0</v>
      </c>
      <c r="C18">
        <f t="shared" ref="C18:O18" si="11">STDEV(C2:C4)/(3^0.5)</f>
        <v>0.34707932374993145</v>
      </c>
      <c r="D18">
        <f t="shared" si="11"/>
        <v>0.1751664167952961</v>
      </c>
      <c r="E18">
        <f t="shared" si="11"/>
        <v>0.34148993765254282</v>
      </c>
      <c r="F18">
        <f>STDEV(F2:F4)/(3^0.5)</f>
        <v>0.64095655590319411</v>
      </c>
      <c r="G18">
        <f t="shared" si="11"/>
        <v>1.0336386159721613</v>
      </c>
      <c r="H18">
        <f t="shared" si="11"/>
        <v>2.9796929383532275E-2</v>
      </c>
      <c r="I18">
        <f t="shared" si="11"/>
        <v>0.31266516788660809</v>
      </c>
      <c r="J18">
        <f t="shared" si="11"/>
        <v>0.3623727559029381</v>
      </c>
      <c r="K18">
        <f t="shared" si="11"/>
        <v>1.7847885752838901</v>
      </c>
      <c r="L18">
        <f t="shared" si="11"/>
        <v>7.1788006593529943</v>
      </c>
      <c r="M18">
        <f t="shared" si="11"/>
        <v>0.75883809070499664</v>
      </c>
      <c r="N18">
        <f t="shared" si="11"/>
        <v>6.1402753574846463</v>
      </c>
      <c r="O18">
        <f t="shared" si="11"/>
        <v>7.539830472827532</v>
      </c>
      <c r="P18">
        <f>STDEV(P2:P4)/(3^0.5)</f>
        <v>0.5167360465786941</v>
      </c>
    </row>
    <row r="20" spans="2:16" x14ac:dyDescent="0.2">
      <c r="B20" t="s">
        <v>18</v>
      </c>
      <c r="C20" t="s">
        <v>19</v>
      </c>
      <c r="D20" t="s">
        <v>20</v>
      </c>
      <c r="E20" t="s">
        <v>21</v>
      </c>
      <c r="F20" t="s">
        <v>23</v>
      </c>
      <c r="G20" t="s">
        <v>25</v>
      </c>
      <c r="H20" t="s">
        <v>27</v>
      </c>
      <c r="I20" t="s">
        <v>29</v>
      </c>
      <c r="J20" t="s">
        <v>30</v>
      </c>
      <c r="K20" t="s">
        <v>17</v>
      </c>
      <c r="L20" t="s">
        <v>31</v>
      </c>
    </row>
    <row r="21" spans="2:16" x14ac:dyDescent="0.2">
      <c r="B21">
        <f>B15</f>
        <v>0</v>
      </c>
      <c r="C21">
        <f t="shared" ref="C21:D21" si="12">C15</f>
        <v>0.69317391995399669</v>
      </c>
      <c r="D21">
        <f t="shared" si="12"/>
        <v>2.0151501400831067</v>
      </c>
      <c r="E21">
        <f>E15</f>
        <v>2.3319189712014534</v>
      </c>
      <c r="F21">
        <f>F15+G15</f>
        <v>18.531640712096756</v>
      </c>
      <c r="G21">
        <f>H15+I15</f>
        <v>11.67609602291911</v>
      </c>
      <c r="H21">
        <f>J15+K15</f>
        <v>11.884740261260465</v>
      </c>
      <c r="I21">
        <f>L15+M15</f>
        <v>19.010762425718358</v>
      </c>
      <c r="J21">
        <f>N15</f>
        <v>66.143482453233261</v>
      </c>
      <c r="K21">
        <f t="shared" ref="K21:L21" si="13">O15</f>
        <v>60.112127191345614</v>
      </c>
      <c r="L21">
        <f t="shared" si="13"/>
        <v>14.446442401123193</v>
      </c>
    </row>
    <row r="23" spans="2:16" x14ac:dyDescent="0.2">
      <c r="B23" t="s">
        <v>32</v>
      </c>
      <c r="C23" t="s">
        <v>48</v>
      </c>
      <c r="D23" t="s">
        <v>33</v>
      </c>
      <c r="E23" t="s">
        <v>34</v>
      </c>
      <c r="F23" t="s">
        <v>36</v>
      </c>
      <c r="G23" t="s">
        <v>38</v>
      </c>
      <c r="H23" t="s">
        <v>40</v>
      </c>
      <c r="I23" t="s">
        <v>42</v>
      </c>
      <c r="J23" t="s">
        <v>43</v>
      </c>
      <c r="K23" t="s">
        <v>44</v>
      </c>
      <c r="L23" t="s">
        <v>45</v>
      </c>
    </row>
    <row r="24" spans="2:16" x14ac:dyDescent="0.2">
      <c r="B24">
        <f>B18</f>
        <v>0</v>
      </c>
      <c r="C24">
        <f t="shared" ref="C24:E24" si="14">C18</f>
        <v>0.34707932374993145</v>
      </c>
      <c r="D24">
        <f t="shared" si="14"/>
        <v>0.1751664167952961</v>
      </c>
      <c r="E24">
        <f t="shared" si="14"/>
        <v>0.34148993765254282</v>
      </c>
      <c r="F24">
        <f>((F18^2)+(G18^2))^0.5</f>
        <v>1.2162376803010706</v>
      </c>
      <c r="G24">
        <f>((I18^2)+(H18^2))^0.5</f>
        <v>0.31408177949420757</v>
      </c>
      <c r="H24">
        <f>((J18^2)+(K18^2))^0.5</f>
        <v>1.8212040722238101</v>
      </c>
      <c r="I24">
        <f>((M18^2)+(L18^2))^0.5</f>
        <v>7.218795893681424</v>
      </c>
      <c r="J24">
        <f>N18</f>
        <v>6.1402753574846463</v>
      </c>
      <c r="K24">
        <f t="shared" ref="K24:L24" si="15">O18</f>
        <v>7.539830472827532</v>
      </c>
      <c r="L24">
        <f t="shared" si="15"/>
        <v>0.5167360465786941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0A647-43E3-4EFA-8CFF-C28CABD4545F}">
  <dimension ref="A1:P87"/>
  <sheetViews>
    <sheetView topLeftCell="A39" workbookViewId="0">
      <selection activeCell="A40" sqref="A40:XFD42"/>
    </sheetView>
  </sheetViews>
  <sheetFormatPr baseColWidth="10" defaultColWidth="8.83203125" defaultRowHeight="15" x14ac:dyDescent="0.2"/>
  <cols>
    <col min="2" max="2" width="35.6640625" customWidth="1"/>
    <col min="3" max="3" width="20.5" customWidth="1"/>
    <col min="4" max="4" width="14.83203125" customWidth="1"/>
    <col min="5" max="5" width="18.83203125" customWidth="1"/>
    <col min="6" max="6" width="19.1640625" customWidth="1"/>
    <col min="7" max="7" width="15.5" customWidth="1"/>
    <col min="8" max="8" width="16.1640625" customWidth="1"/>
    <col min="9" max="9" width="13.83203125" customWidth="1"/>
    <col min="10" max="10" width="14.1640625" customWidth="1"/>
    <col min="11" max="11" width="13" customWidth="1"/>
  </cols>
  <sheetData>
    <row r="1" spans="1:14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</row>
    <row r="2" spans="1:14" ht="48.5" customHeight="1" x14ac:dyDescent="0.2">
      <c r="A2" t="s">
        <v>86</v>
      </c>
      <c r="B2" s="3" t="s">
        <v>84</v>
      </c>
      <c r="C2" s="3" t="s">
        <v>85</v>
      </c>
      <c r="D2" s="3" t="s">
        <v>150</v>
      </c>
      <c r="E2" s="3" t="s">
        <v>87</v>
      </c>
      <c r="F2" s="3" t="s">
        <v>88</v>
      </c>
      <c r="G2" s="3" t="s">
        <v>90</v>
      </c>
      <c r="H2" s="3" t="s">
        <v>91</v>
      </c>
      <c r="I2" s="3" t="s">
        <v>93</v>
      </c>
      <c r="J2" s="3" t="s">
        <v>89</v>
      </c>
      <c r="K2" s="3" t="s">
        <v>92</v>
      </c>
    </row>
    <row r="3" spans="1:14" x14ac:dyDescent="0.2">
      <c r="A3">
        <v>1</v>
      </c>
      <c r="B3">
        <v>41.109507925487449</v>
      </c>
      <c r="C3">
        <v>32.208780809486086</v>
      </c>
      <c r="D3">
        <v>57.484487862534436</v>
      </c>
      <c r="E3">
        <v>95.40244434285438</v>
      </c>
      <c r="F3">
        <v>54.530914064923707</v>
      </c>
      <c r="G3">
        <v>79.529672393547685</v>
      </c>
      <c r="H3">
        <v>50.799271616875942</v>
      </c>
      <c r="I3">
        <v>73.008790644750036</v>
      </c>
      <c r="J3">
        <v>78.358351979619528</v>
      </c>
      <c r="K3">
        <v>62.681404199998759</v>
      </c>
    </row>
    <row r="4" spans="1:14" x14ac:dyDescent="0.2">
      <c r="A4">
        <v>2</v>
      </c>
      <c r="B4">
        <v>39.522252351758226</v>
      </c>
      <c r="C4">
        <v>31.715071515957671</v>
      </c>
      <c r="D4">
        <v>64.389648981348742</v>
      </c>
      <c r="E4">
        <v>71.63772742494065</v>
      </c>
      <c r="F4">
        <v>45.561238924922954</v>
      </c>
      <c r="G4">
        <v>86.042404106823696</v>
      </c>
      <c r="H4">
        <v>52.132908930868616</v>
      </c>
      <c r="I4">
        <v>61.361181078684019</v>
      </c>
      <c r="J4">
        <v>67.439848522678034</v>
      </c>
      <c r="K4">
        <v>45.95906833265775</v>
      </c>
    </row>
    <row r="5" spans="1:14" x14ac:dyDescent="0.2">
      <c r="A5">
        <v>3</v>
      </c>
      <c r="B5">
        <v>23.510649101654771</v>
      </c>
      <c r="C5">
        <v>32.086210465455835</v>
      </c>
      <c r="D5">
        <v>60.786686135511623</v>
      </c>
      <c r="E5">
        <v>55.261548881685847</v>
      </c>
      <c r="F5">
        <v>44.475102590843179</v>
      </c>
      <c r="G5">
        <v>84.923099748872701</v>
      </c>
      <c r="H5">
        <v>58.13241115274964</v>
      </c>
      <c r="I5">
        <v>60.62347355612215</v>
      </c>
      <c r="J5">
        <v>70.457974608421608</v>
      </c>
      <c r="K5">
        <v>71.695909041380332</v>
      </c>
    </row>
    <row r="6" spans="1:14" x14ac:dyDescent="0.2">
      <c r="A6" t="s">
        <v>137</v>
      </c>
      <c r="B6">
        <f>AVERAGE(B3:B5)</f>
        <v>34.714136459633487</v>
      </c>
      <c r="C6">
        <f t="shared" ref="C6:K6" si="0">AVERAGE(C3:C5)</f>
        <v>32.003354263633199</v>
      </c>
      <c r="D6">
        <f t="shared" si="0"/>
        <v>60.886940993131596</v>
      </c>
      <c r="E6">
        <f t="shared" si="0"/>
        <v>74.100573549826962</v>
      </c>
      <c r="F6">
        <f t="shared" si="0"/>
        <v>48.18908519356328</v>
      </c>
      <c r="G6">
        <f t="shared" si="0"/>
        <v>83.498392083081356</v>
      </c>
      <c r="H6">
        <f t="shared" si="0"/>
        <v>53.688197233498066</v>
      </c>
      <c r="I6">
        <f t="shared" si="0"/>
        <v>64.997815093185395</v>
      </c>
      <c r="J6">
        <f t="shared" si="0"/>
        <v>72.085391703573052</v>
      </c>
      <c r="K6">
        <f t="shared" si="0"/>
        <v>60.112127191345614</v>
      </c>
    </row>
    <row r="7" spans="1:14" x14ac:dyDescent="0.2">
      <c r="A7" t="s">
        <v>138</v>
      </c>
      <c r="B7">
        <f>STDEV(B3:B5)/(3^0.5)</f>
        <v>5.6204519924817093</v>
      </c>
      <c r="C7">
        <f t="shared" ref="C7:K7" si="1">STDEV(C3:C5)/(3^0.5)</f>
        <v>0.14842066260512932</v>
      </c>
      <c r="D7">
        <f t="shared" si="1"/>
        <v>1.9939785017692233</v>
      </c>
      <c r="E7">
        <f t="shared" si="1"/>
        <v>11.652926390428961</v>
      </c>
      <c r="F7">
        <f t="shared" si="1"/>
        <v>3.1863782004687584</v>
      </c>
      <c r="G7">
        <f t="shared" si="1"/>
        <v>2.0104943456773041</v>
      </c>
      <c r="H7">
        <f t="shared" si="1"/>
        <v>2.2552106436258881</v>
      </c>
      <c r="I7">
        <f t="shared" si="1"/>
        <v>4.0111448932125686</v>
      </c>
      <c r="J7">
        <f t="shared" si="1"/>
        <v>3.2552416313797776</v>
      </c>
      <c r="K7">
        <f t="shared" si="1"/>
        <v>7.539830472827532</v>
      </c>
    </row>
    <row r="9" spans="1:14" x14ac:dyDescent="0.2">
      <c r="A9" t="s">
        <v>139</v>
      </c>
      <c r="B9" t="s">
        <v>105</v>
      </c>
      <c r="C9" t="s">
        <v>107</v>
      </c>
      <c r="D9" t="s">
        <v>106</v>
      </c>
      <c r="E9" t="s">
        <v>109</v>
      </c>
      <c r="F9" t="s">
        <v>110</v>
      </c>
      <c r="G9" t="s">
        <v>111</v>
      </c>
      <c r="H9" t="s">
        <v>112</v>
      </c>
      <c r="I9" t="s">
        <v>113</v>
      </c>
      <c r="J9" t="s">
        <v>114</v>
      </c>
      <c r="K9" t="s">
        <v>115</v>
      </c>
    </row>
    <row r="10" spans="1:14" x14ac:dyDescent="0.2">
      <c r="B10">
        <f>((B6-C6)/B6)*100</f>
        <v>7.8088711760191902</v>
      </c>
      <c r="C10">
        <f>((D6-B6)/D6)*100</f>
        <v>42.985908154674014</v>
      </c>
      <c r="D10">
        <f>((D6-C6)/D6)*100</f>
        <v>47.438065139052782</v>
      </c>
      <c r="E10">
        <f>((E6-B6)/E6)*100</f>
        <v>53.152675078431223</v>
      </c>
      <c r="F10">
        <f>((F6-C6)/F6)*100</f>
        <v>33.587960561849478</v>
      </c>
      <c r="G10">
        <f>((G6-H6)/G6)*100</f>
        <v>35.701519641147087</v>
      </c>
      <c r="H10">
        <f>((G6-I6)/G6)*100</f>
        <v>22.156806290937659</v>
      </c>
      <c r="I10">
        <f>((I6-H6)/I6)*100</f>
        <v>17.399996974472252</v>
      </c>
      <c r="J10">
        <f>((G6-J6)/G6)*100</f>
        <v>13.668527135411548</v>
      </c>
      <c r="K10">
        <f>((K6-H6)/K6)*100</f>
        <v>10.686578994949301</v>
      </c>
    </row>
    <row r="15" spans="1:14" s="9" customFormat="1" x14ac:dyDescent="0.2">
      <c r="B15" s="9" t="s">
        <v>116</v>
      </c>
    </row>
    <row r="16" spans="1:14" x14ac:dyDescent="0.2">
      <c r="B16" t="s">
        <v>105</v>
      </c>
      <c r="E16" t="s">
        <v>107</v>
      </c>
      <c r="H16" t="s">
        <v>106</v>
      </c>
      <c r="K16" t="s">
        <v>109</v>
      </c>
      <c r="N16" t="s">
        <v>110</v>
      </c>
    </row>
    <row r="17" spans="2:16" x14ac:dyDescent="0.2">
      <c r="B17" t="s">
        <v>94</v>
      </c>
      <c r="E17" t="s">
        <v>94</v>
      </c>
      <c r="H17" t="s">
        <v>94</v>
      </c>
      <c r="K17" t="s">
        <v>94</v>
      </c>
      <c r="N17" t="s">
        <v>94</v>
      </c>
    </row>
    <row r="18" spans="2:16" ht="16" thickBot="1" x14ac:dyDescent="0.25">
      <c r="B18" s="7" t="s">
        <v>104</v>
      </c>
      <c r="E18" s="8" t="s">
        <v>108</v>
      </c>
      <c r="H18" s="7" t="s">
        <v>104</v>
      </c>
      <c r="K18" s="8" t="s">
        <v>108</v>
      </c>
      <c r="N18" s="7" t="s">
        <v>104</v>
      </c>
    </row>
    <row r="19" spans="2:16" x14ac:dyDescent="0.2">
      <c r="B19" s="6"/>
      <c r="C19" s="6" t="s">
        <v>95</v>
      </c>
      <c r="D19" s="6" t="s">
        <v>96</v>
      </c>
      <c r="E19" s="6"/>
      <c r="F19" s="6" t="s">
        <v>95</v>
      </c>
      <c r="G19" s="6" t="s">
        <v>96</v>
      </c>
      <c r="H19" s="6"/>
      <c r="I19" s="6" t="s">
        <v>95</v>
      </c>
      <c r="J19" s="6" t="s">
        <v>96</v>
      </c>
      <c r="K19" s="6"/>
      <c r="L19" s="6" t="s">
        <v>95</v>
      </c>
      <c r="M19" s="6" t="s">
        <v>96</v>
      </c>
      <c r="N19" s="6"/>
      <c r="O19" s="6" t="s">
        <v>95</v>
      </c>
      <c r="P19" s="6" t="s">
        <v>96</v>
      </c>
    </row>
    <row r="20" spans="2:16" x14ac:dyDescent="0.2">
      <c r="B20" t="s">
        <v>97</v>
      </c>
      <c r="C20">
        <v>34.714136459633487</v>
      </c>
      <c r="D20">
        <v>32.003354263633199</v>
      </c>
      <c r="E20" t="s">
        <v>97</v>
      </c>
      <c r="F20">
        <v>34.714136459633487</v>
      </c>
      <c r="G20">
        <v>60.886940993131596</v>
      </c>
      <c r="H20" t="s">
        <v>97</v>
      </c>
      <c r="I20">
        <v>60.886940993131596</v>
      </c>
      <c r="J20">
        <v>32.003354263633199</v>
      </c>
      <c r="K20" t="s">
        <v>97</v>
      </c>
      <c r="L20">
        <v>74.100573549826962</v>
      </c>
      <c r="M20">
        <v>34.714136459633487</v>
      </c>
      <c r="N20" t="s">
        <v>97</v>
      </c>
      <c r="O20">
        <v>48.18908519356328</v>
      </c>
      <c r="P20">
        <v>32.003354263633199</v>
      </c>
    </row>
    <row r="21" spans="2:16" x14ac:dyDescent="0.2">
      <c r="B21" t="s">
        <v>98</v>
      </c>
      <c r="C21">
        <v>94.768441799374841</v>
      </c>
      <c r="D21">
        <v>6.6086079264436867E-2</v>
      </c>
      <c r="E21" t="s">
        <v>98</v>
      </c>
      <c r="F21">
        <v>94.768441799374841</v>
      </c>
      <c r="G21">
        <v>11.927850796553509</v>
      </c>
      <c r="H21" t="s">
        <v>98</v>
      </c>
      <c r="I21">
        <v>11.927850796553509</v>
      </c>
      <c r="J21">
        <v>6.6086079264436867E-2</v>
      </c>
      <c r="K21" t="s">
        <v>98</v>
      </c>
      <c r="L21">
        <v>407.37208038226709</v>
      </c>
      <c r="M21">
        <v>94.768441799374841</v>
      </c>
      <c r="N21" t="s">
        <v>98</v>
      </c>
      <c r="O21">
        <v>30.459018109267564</v>
      </c>
      <c r="P21">
        <v>6.6086079264436867E-2</v>
      </c>
    </row>
    <row r="22" spans="2:16" x14ac:dyDescent="0.2">
      <c r="B22" t="s">
        <v>99</v>
      </c>
      <c r="C22">
        <v>3</v>
      </c>
      <c r="D22">
        <v>3</v>
      </c>
      <c r="E22" t="s">
        <v>99</v>
      </c>
      <c r="F22">
        <v>3</v>
      </c>
      <c r="G22">
        <v>3</v>
      </c>
      <c r="H22" t="s">
        <v>99</v>
      </c>
      <c r="I22">
        <v>3</v>
      </c>
      <c r="J22">
        <v>3</v>
      </c>
      <c r="K22" t="s">
        <v>99</v>
      </c>
      <c r="L22">
        <v>3</v>
      </c>
      <c r="M22">
        <v>3</v>
      </c>
      <c r="N22" t="s">
        <v>99</v>
      </c>
      <c r="O22">
        <v>3</v>
      </c>
      <c r="P22">
        <v>3</v>
      </c>
    </row>
    <row r="23" spans="2:16" x14ac:dyDescent="0.2">
      <c r="B23" t="s">
        <v>100</v>
      </c>
      <c r="C23">
        <v>2</v>
      </c>
      <c r="D23">
        <v>2</v>
      </c>
      <c r="E23" t="s">
        <v>100</v>
      </c>
      <c r="F23">
        <v>2</v>
      </c>
      <c r="G23">
        <v>2</v>
      </c>
      <c r="H23" t="s">
        <v>100</v>
      </c>
      <c r="I23">
        <v>2</v>
      </c>
      <c r="J23">
        <v>2</v>
      </c>
      <c r="K23" t="s">
        <v>100</v>
      </c>
      <c r="L23">
        <v>2</v>
      </c>
      <c r="M23">
        <v>2</v>
      </c>
      <c r="N23" t="s">
        <v>100</v>
      </c>
      <c r="O23">
        <v>2</v>
      </c>
      <c r="P23">
        <v>2</v>
      </c>
    </row>
    <row r="24" spans="2:16" x14ac:dyDescent="0.2">
      <c r="B24" t="s">
        <v>101</v>
      </c>
      <c r="C24">
        <v>1434.015194337197</v>
      </c>
      <c r="E24" t="s">
        <v>101</v>
      </c>
      <c r="F24">
        <v>7.9451397754537387</v>
      </c>
      <c r="H24" t="s">
        <v>101</v>
      </c>
      <c r="I24">
        <v>180.48961187159253</v>
      </c>
      <c r="K24" t="s">
        <v>101</v>
      </c>
      <c r="L24">
        <v>4.298604816618969</v>
      </c>
      <c r="N24" t="s">
        <v>101</v>
      </c>
      <c r="O24">
        <v>460.89915528789106</v>
      </c>
    </row>
    <row r="25" spans="2:16" x14ac:dyDescent="0.2">
      <c r="B25" t="s">
        <v>102</v>
      </c>
      <c r="C25">
        <v>6.9685673290858651E-4</v>
      </c>
      <c r="E25" t="s">
        <v>102</v>
      </c>
      <c r="F25">
        <v>0.11179255160932075</v>
      </c>
      <c r="H25" t="s">
        <v>102</v>
      </c>
      <c r="I25">
        <v>5.5099572349491801E-3</v>
      </c>
      <c r="K25" t="s">
        <v>102</v>
      </c>
      <c r="L25">
        <v>0.18872892669095076</v>
      </c>
      <c r="N25" t="s">
        <v>102</v>
      </c>
      <c r="O25">
        <v>2.1649747321506201E-3</v>
      </c>
    </row>
    <row r="26" spans="2:16" ht="16" thickBot="1" x14ac:dyDescent="0.25">
      <c r="B26" s="5" t="s">
        <v>103</v>
      </c>
      <c r="C26" s="5">
        <v>18.999999999999996</v>
      </c>
      <c r="D26" s="5"/>
      <c r="E26" s="5" t="s">
        <v>103</v>
      </c>
      <c r="F26" s="5">
        <v>18.999999999999996</v>
      </c>
      <c r="G26" s="5"/>
      <c r="H26" s="5" t="s">
        <v>103</v>
      </c>
      <c r="I26" s="5">
        <v>18.999999999999996</v>
      </c>
      <c r="J26" s="5"/>
      <c r="K26" s="5" t="s">
        <v>103</v>
      </c>
      <c r="L26" s="5">
        <v>18.999999999999996</v>
      </c>
      <c r="M26" s="5"/>
      <c r="N26" s="5" t="s">
        <v>103</v>
      </c>
      <c r="O26" s="5">
        <v>18.999999999999996</v>
      </c>
      <c r="P26" s="5"/>
    </row>
    <row r="28" spans="2:16" x14ac:dyDescent="0.2">
      <c r="B28" t="s">
        <v>111</v>
      </c>
      <c r="E28" t="s">
        <v>112</v>
      </c>
      <c r="H28" t="s">
        <v>113</v>
      </c>
      <c r="K28" t="s">
        <v>114</v>
      </c>
      <c r="N28" t="s">
        <v>115</v>
      </c>
    </row>
    <row r="29" spans="2:16" x14ac:dyDescent="0.2">
      <c r="B29" t="s">
        <v>94</v>
      </c>
      <c r="E29" t="s">
        <v>94</v>
      </c>
      <c r="H29" t="s">
        <v>94</v>
      </c>
      <c r="K29" t="s">
        <v>94</v>
      </c>
      <c r="N29" t="s">
        <v>94</v>
      </c>
    </row>
    <row r="30" spans="2:16" ht="16" thickBot="1" x14ac:dyDescent="0.25">
      <c r="B30" s="8" t="s">
        <v>108</v>
      </c>
      <c r="E30" s="8" t="s">
        <v>108</v>
      </c>
      <c r="H30" s="8" t="s">
        <v>108</v>
      </c>
      <c r="K30" s="8" t="s">
        <v>108</v>
      </c>
      <c r="N30" s="7" t="s">
        <v>104</v>
      </c>
    </row>
    <row r="31" spans="2:16" x14ac:dyDescent="0.2">
      <c r="B31" s="6"/>
      <c r="C31" s="6" t="s">
        <v>95</v>
      </c>
      <c r="D31" s="6" t="s">
        <v>96</v>
      </c>
      <c r="E31" s="6"/>
      <c r="F31" s="6" t="s">
        <v>95</v>
      </c>
      <c r="G31" s="6" t="s">
        <v>96</v>
      </c>
      <c r="H31" s="6"/>
      <c r="I31" s="6" t="s">
        <v>95</v>
      </c>
      <c r="J31" s="6" t="s">
        <v>96</v>
      </c>
      <c r="K31" s="6"/>
      <c r="L31" s="6" t="s">
        <v>95</v>
      </c>
      <c r="M31" s="6" t="s">
        <v>96</v>
      </c>
      <c r="N31" s="6"/>
      <c r="O31" s="6" t="s">
        <v>95</v>
      </c>
      <c r="P31" s="6" t="s">
        <v>96</v>
      </c>
    </row>
    <row r="32" spans="2:16" x14ac:dyDescent="0.2">
      <c r="B32" t="s">
        <v>97</v>
      </c>
      <c r="C32">
        <v>53.688197233498066</v>
      </c>
      <c r="D32">
        <v>83.498392083081356</v>
      </c>
      <c r="E32" t="s">
        <v>97</v>
      </c>
      <c r="F32">
        <v>64.997815093185395</v>
      </c>
      <c r="G32">
        <v>83.498392083081356</v>
      </c>
      <c r="H32" t="s">
        <v>97</v>
      </c>
      <c r="I32">
        <v>64.997815093185395</v>
      </c>
      <c r="J32">
        <v>53.688197233498066</v>
      </c>
      <c r="K32" t="s">
        <v>97</v>
      </c>
      <c r="L32">
        <v>72.085391703573052</v>
      </c>
      <c r="M32">
        <v>83.498392083081356</v>
      </c>
      <c r="N32" t="s">
        <v>97</v>
      </c>
      <c r="O32">
        <v>60.112127191345614</v>
      </c>
      <c r="P32">
        <v>53.688197233498066</v>
      </c>
    </row>
    <row r="33" spans="2:16" x14ac:dyDescent="0.2">
      <c r="B33" t="s">
        <v>98</v>
      </c>
      <c r="C33">
        <v>15.257925141370476</v>
      </c>
      <c r="D33">
        <v>12.12626254200123</v>
      </c>
      <c r="E33" t="s">
        <v>98</v>
      </c>
      <c r="F33">
        <v>48.267850063035809</v>
      </c>
      <c r="G33">
        <v>12.12626254200123</v>
      </c>
      <c r="H33" t="s">
        <v>98</v>
      </c>
      <c r="I33">
        <v>48.267850063035809</v>
      </c>
      <c r="J33">
        <v>15.257925141370476</v>
      </c>
      <c r="K33" t="s">
        <v>98</v>
      </c>
      <c r="L33">
        <v>31.789794236004223</v>
      </c>
      <c r="M33">
        <v>12.12626254200123</v>
      </c>
      <c r="N33" t="s">
        <v>98</v>
      </c>
      <c r="O33">
        <v>170.54713067693592</v>
      </c>
      <c r="P33">
        <v>15.257925141370476</v>
      </c>
    </row>
    <row r="34" spans="2:16" x14ac:dyDescent="0.2">
      <c r="B34" t="s">
        <v>99</v>
      </c>
      <c r="C34">
        <v>3</v>
      </c>
      <c r="D34">
        <v>3</v>
      </c>
      <c r="E34" t="s">
        <v>99</v>
      </c>
      <c r="F34">
        <v>3</v>
      </c>
      <c r="G34">
        <v>3</v>
      </c>
      <c r="H34" t="s">
        <v>99</v>
      </c>
      <c r="I34">
        <v>3</v>
      </c>
      <c r="J34">
        <v>3</v>
      </c>
      <c r="K34" t="s">
        <v>99</v>
      </c>
      <c r="L34">
        <v>3</v>
      </c>
      <c r="M34">
        <v>3</v>
      </c>
      <c r="N34" t="s">
        <v>99</v>
      </c>
      <c r="O34">
        <v>3</v>
      </c>
      <c r="P34">
        <v>3</v>
      </c>
    </row>
    <row r="35" spans="2:16" x14ac:dyDescent="0.2">
      <c r="B35" t="s">
        <v>100</v>
      </c>
      <c r="C35">
        <v>2</v>
      </c>
      <c r="D35">
        <v>2</v>
      </c>
      <c r="E35" t="s">
        <v>100</v>
      </c>
      <c r="F35">
        <v>2</v>
      </c>
      <c r="G35">
        <v>2</v>
      </c>
      <c r="H35" t="s">
        <v>100</v>
      </c>
      <c r="I35">
        <v>2</v>
      </c>
      <c r="J35">
        <v>2</v>
      </c>
      <c r="K35" t="s">
        <v>100</v>
      </c>
      <c r="L35">
        <v>2</v>
      </c>
      <c r="M35">
        <v>2</v>
      </c>
      <c r="N35" t="s">
        <v>100</v>
      </c>
      <c r="O35">
        <v>2</v>
      </c>
      <c r="P35">
        <v>2</v>
      </c>
    </row>
    <row r="36" spans="2:16" x14ac:dyDescent="0.2">
      <c r="B36" t="s">
        <v>101</v>
      </c>
      <c r="C36">
        <v>1.2582545601764961</v>
      </c>
      <c r="E36" t="s">
        <v>101</v>
      </c>
      <c r="F36">
        <v>3.9804391415617522</v>
      </c>
      <c r="H36" t="s">
        <v>101</v>
      </c>
      <c r="I36">
        <v>3.1634609303569019</v>
      </c>
      <c r="K36" t="s">
        <v>101</v>
      </c>
      <c r="L36">
        <v>2.6215657236428154</v>
      </c>
      <c r="N36" t="s">
        <v>101</v>
      </c>
      <c r="O36">
        <v>11.177609609219598</v>
      </c>
    </row>
    <row r="37" spans="2:16" x14ac:dyDescent="0.2">
      <c r="B37" t="s">
        <v>102</v>
      </c>
      <c r="C37">
        <v>0.44281987408976781</v>
      </c>
      <c r="E37" t="s">
        <v>102</v>
      </c>
      <c r="F37">
        <v>0.20078550737725165</v>
      </c>
      <c r="H37" t="s">
        <v>102</v>
      </c>
      <c r="I37">
        <v>0.24018479258655556</v>
      </c>
      <c r="K37" t="s">
        <v>102</v>
      </c>
      <c r="L37">
        <v>0.27612366482034534</v>
      </c>
      <c r="N37" t="s">
        <v>102</v>
      </c>
      <c r="O37">
        <v>8.2117922325487064E-2</v>
      </c>
    </row>
    <row r="38" spans="2:16" ht="16" thickBot="1" x14ac:dyDescent="0.25">
      <c r="B38" s="5" t="s">
        <v>103</v>
      </c>
      <c r="C38" s="5">
        <v>18.999999999999996</v>
      </c>
      <c r="D38" s="5"/>
      <c r="E38" s="5" t="s">
        <v>103</v>
      </c>
      <c r="F38" s="5">
        <v>18.999999999999996</v>
      </c>
      <c r="G38" s="5"/>
      <c r="H38" s="5" t="s">
        <v>103</v>
      </c>
      <c r="I38" s="5">
        <v>18.999999999999996</v>
      </c>
      <c r="J38" s="5"/>
      <c r="K38" s="5" t="s">
        <v>103</v>
      </c>
      <c r="L38" s="5">
        <v>18.999999999999996</v>
      </c>
      <c r="M38" s="5"/>
      <c r="N38" s="5" t="s">
        <v>103</v>
      </c>
      <c r="O38" s="5">
        <v>18.999999999999996</v>
      </c>
      <c r="P38" s="5"/>
    </row>
    <row r="40" spans="2:16" s="9" customFormat="1" x14ac:dyDescent="0.2">
      <c r="B40" s="9" t="s">
        <v>117</v>
      </c>
    </row>
    <row r="42" spans="2:16" x14ac:dyDescent="0.2">
      <c r="B42" t="s">
        <v>105</v>
      </c>
      <c r="E42" t="s">
        <v>107</v>
      </c>
      <c r="H42" t="s">
        <v>106</v>
      </c>
      <c r="K42" t="s">
        <v>109</v>
      </c>
      <c r="N42" t="s">
        <v>110</v>
      </c>
    </row>
    <row r="43" spans="2:16" x14ac:dyDescent="0.2">
      <c r="B43" t="s">
        <v>118</v>
      </c>
      <c r="E43" t="s">
        <v>125</v>
      </c>
      <c r="H43" t="s">
        <v>118</v>
      </c>
      <c r="K43" t="s">
        <v>125</v>
      </c>
      <c r="N43" t="s">
        <v>118</v>
      </c>
    </row>
    <row r="44" spans="2:16" ht="16" thickBot="1" x14ac:dyDescent="0.25"/>
    <row r="45" spans="2:16" x14ac:dyDescent="0.2">
      <c r="B45" s="6"/>
      <c r="C45" s="6" t="s">
        <v>95</v>
      </c>
      <c r="D45" s="6" t="s">
        <v>96</v>
      </c>
      <c r="E45" s="6"/>
      <c r="F45" s="6" t="s">
        <v>95</v>
      </c>
      <c r="G45" s="6" t="s">
        <v>96</v>
      </c>
      <c r="H45" s="6"/>
      <c r="I45" s="6" t="s">
        <v>95</v>
      </c>
      <c r="J45" s="6" t="s">
        <v>96</v>
      </c>
      <c r="K45" s="6"/>
      <c r="L45" s="6" t="s">
        <v>95</v>
      </c>
      <c r="M45" s="6" t="s">
        <v>96</v>
      </c>
      <c r="N45" s="6"/>
      <c r="O45" s="6" t="s">
        <v>95</v>
      </c>
      <c r="P45" s="6" t="s">
        <v>96</v>
      </c>
    </row>
    <row r="46" spans="2:16" x14ac:dyDescent="0.2">
      <c r="B46" t="s">
        <v>97</v>
      </c>
      <c r="C46">
        <v>34.714136459633487</v>
      </c>
      <c r="D46">
        <v>32.003354263633199</v>
      </c>
      <c r="E46" t="s">
        <v>97</v>
      </c>
      <c r="F46">
        <v>34.714136459633487</v>
      </c>
      <c r="G46">
        <v>60.886940993131596</v>
      </c>
      <c r="H46" t="s">
        <v>97</v>
      </c>
      <c r="I46">
        <v>32.003354263633199</v>
      </c>
      <c r="J46">
        <v>60.886940993131596</v>
      </c>
      <c r="K46" t="s">
        <v>97</v>
      </c>
      <c r="L46">
        <v>34.714136459633487</v>
      </c>
      <c r="M46">
        <v>74.100573549826962</v>
      </c>
      <c r="N46" t="s">
        <v>97</v>
      </c>
      <c r="O46">
        <v>32.003354263633199</v>
      </c>
      <c r="P46">
        <v>48.18908519356328</v>
      </c>
    </row>
    <row r="47" spans="2:16" x14ac:dyDescent="0.2">
      <c r="B47" t="s">
        <v>98</v>
      </c>
      <c r="C47">
        <v>94.768441799374841</v>
      </c>
      <c r="D47">
        <v>6.6086079264436867E-2</v>
      </c>
      <c r="E47" t="s">
        <v>98</v>
      </c>
      <c r="F47">
        <v>94.768441799374841</v>
      </c>
      <c r="G47">
        <v>11.927850796553509</v>
      </c>
      <c r="H47" t="s">
        <v>98</v>
      </c>
      <c r="I47">
        <v>6.6086079264436867E-2</v>
      </c>
      <c r="J47">
        <v>11.927850796553509</v>
      </c>
      <c r="K47" t="s">
        <v>98</v>
      </c>
      <c r="L47">
        <v>94.768441799374841</v>
      </c>
      <c r="M47">
        <v>407.37208038226709</v>
      </c>
      <c r="N47" t="s">
        <v>98</v>
      </c>
      <c r="O47">
        <v>6.6086079264436867E-2</v>
      </c>
      <c r="P47">
        <v>30.459018109267564</v>
      </c>
    </row>
    <row r="48" spans="2:16" x14ac:dyDescent="0.2">
      <c r="B48" t="s">
        <v>99</v>
      </c>
      <c r="C48">
        <v>3</v>
      </c>
      <c r="D48">
        <v>3</v>
      </c>
      <c r="E48" t="s">
        <v>99</v>
      </c>
      <c r="F48">
        <v>3</v>
      </c>
      <c r="G48">
        <v>3</v>
      </c>
      <c r="H48" t="s">
        <v>99</v>
      </c>
      <c r="I48">
        <v>3</v>
      </c>
      <c r="J48">
        <v>3</v>
      </c>
      <c r="K48" t="s">
        <v>99</v>
      </c>
      <c r="L48">
        <v>3</v>
      </c>
      <c r="M48">
        <v>3</v>
      </c>
      <c r="N48" t="s">
        <v>99</v>
      </c>
      <c r="O48">
        <v>3</v>
      </c>
      <c r="P48">
        <v>3</v>
      </c>
    </row>
    <row r="49" spans="2:16" x14ac:dyDescent="0.2">
      <c r="B49" t="s">
        <v>119</v>
      </c>
      <c r="C49">
        <v>0</v>
      </c>
      <c r="E49" t="s">
        <v>126</v>
      </c>
      <c r="F49">
        <v>53.348146297964178</v>
      </c>
      <c r="H49" t="s">
        <v>119</v>
      </c>
      <c r="I49">
        <v>0</v>
      </c>
      <c r="K49" t="s">
        <v>126</v>
      </c>
      <c r="L49">
        <v>251.07026109082096</v>
      </c>
      <c r="N49" t="s">
        <v>119</v>
      </c>
      <c r="O49">
        <v>0</v>
      </c>
    </row>
    <row r="50" spans="2:16" x14ac:dyDescent="0.2">
      <c r="B50" t="s">
        <v>100</v>
      </c>
      <c r="C50">
        <v>2</v>
      </c>
      <c r="E50" t="s">
        <v>119</v>
      </c>
      <c r="F50">
        <v>0</v>
      </c>
      <c r="H50" t="s">
        <v>100</v>
      </c>
      <c r="I50">
        <v>2</v>
      </c>
      <c r="K50" t="s">
        <v>119</v>
      </c>
      <c r="L50">
        <v>0</v>
      </c>
      <c r="N50" t="s">
        <v>100</v>
      </c>
      <c r="O50">
        <v>2</v>
      </c>
    </row>
    <row r="51" spans="2:16" x14ac:dyDescent="0.2">
      <c r="B51" t="s">
        <v>120</v>
      </c>
      <c r="C51">
        <v>0.48213871795503116</v>
      </c>
      <c r="E51" t="s">
        <v>100</v>
      </c>
      <c r="F51">
        <v>4</v>
      </c>
      <c r="H51" t="s">
        <v>120</v>
      </c>
      <c r="I51">
        <v>-14.445443180662146</v>
      </c>
      <c r="K51" t="s">
        <v>100</v>
      </c>
      <c r="L51">
        <v>4</v>
      </c>
      <c r="N51" t="s">
        <v>120</v>
      </c>
      <c r="O51">
        <v>-5.0741624409120725</v>
      </c>
    </row>
    <row r="52" spans="2:16" x14ac:dyDescent="0.2">
      <c r="B52" t="s">
        <v>121</v>
      </c>
      <c r="C52" s="10">
        <v>0.33865690283214617</v>
      </c>
      <c r="E52" t="s">
        <v>120</v>
      </c>
      <c r="F52">
        <v>-4.3887033337110601</v>
      </c>
      <c r="H52" s="11" t="s">
        <v>121</v>
      </c>
      <c r="I52" s="11">
        <v>2.3790306188944911E-3</v>
      </c>
      <c r="K52" t="s">
        <v>120</v>
      </c>
      <c r="L52">
        <v>-3.0443507574780346</v>
      </c>
      <c r="N52" s="11" t="s">
        <v>121</v>
      </c>
      <c r="O52" s="11">
        <v>1.835685957634766E-2</v>
      </c>
    </row>
    <row r="53" spans="2:16" x14ac:dyDescent="0.2">
      <c r="B53" t="s">
        <v>122</v>
      </c>
      <c r="C53">
        <v>2.9199855803537269</v>
      </c>
      <c r="E53" s="11" t="s">
        <v>121</v>
      </c>
      <c r="F53" s="11">
        <v>5.8972664919464705E-3</v>
      </c>
      <c r="H53" t="s">
        <v>122</v>
      </c>
      <c r="I53">
        <v>2.9199855803537269</v>
      </c>
      <c r="K53" s="11" t="s">
        <v>121</v>
      </c>
      <c r="L53" s="11">
        <v>1.9119493418502657E-2</v>
      </c>
      <c r="N53" t="s">
        <v>122</v>
      </c>
      <c r="O53">
        <v>2.9199855803537269</v>
      </c>
    </row>
    <row r="54" spans="2:16" x14ac:dyDescent="0.2">
      <c r="B54" t="s">
        <v>123</v>
      </c>
      <c r="C54" s="10">
        <v>0.67731380566429233</v>
      </c>
      <c r="E54" t="s">
        <v>122</v>
      </c>
      <c r="F54">
        <v>2.1318467863266499</v>
      </c>
      <c r="H54" s="11" t="s">
        <v>123</v>
      </c>
      <c r="I54" s="11">
        <v>4.7580612377889821E-3</v>
      </c>
      <c r="K54" t="s">
        <v>122</v>
      </c>
      <c r="L54">
        <v>2.1318467863266499</v>
      </c>
      <c r="N54" s="11" t="s">
        <v>123</v>
      </c>
      <c r="O54" s="11">
        <v>3.671371915269532E-2</v>
      </c>
    </row>
    <row r="55" spans="2:16" ht="16" thickBot="1" x14ac:dyDescent="0.25">
      <c r="B55" s="5" t="s">
        <v>124</v>
      </c>
      <c r="C55" s="5">
        <v>4.3026527297494637</v>
      </c>
      <c r="D55" s="5"/>
      <c r="E55" s="11" t="s">
        <v>123</v>
      </c>
      <c r="F55" s="11">
        <v>1.1794532983892941E-2</v>
      </c>
      <c r="H55" s="5" t="s">
        <v>124</v>
      </c>
      <c r="I55" s="5">
        <v>4.3026527297494637</v>
      </c>
      <c r="J55" s="5"/>
      <c r="K55" s="11" t="s">
        <v>123</v>
      </c>
      <c r="L55" s="11">
        <v>3.8238986837005315E-2</v>
      </c>
      <c r="N55" s="5" t="s">
        <v>124</v>
      </c>
      <c r="O55" s="5">
        <v>4.3026527297494637</v>
      </c>
      <c r="P55" s="5"/>
    </row>
    <row r="56" spans="2:16" ht="16" thickBot="1" x14ac:dyDescent="0.25">
      <c r="E56" s="5" t="s">
        <v>124</v>
      </c>
      <c r="F56" s="5">
        <v>2.7764451051977934</v>
      </c>
      <c r="G56" s="5"/>
      <c r="K56" s="5" t="s">
        <v>124</v>
      </c>
      <c r="L56" s="5">
        <v>2.7764451051977934</v>
      </c>
      <c r="M56" s="5"/>
    </row>
    <row r="59" spans="2:16" x14ac:dyDescent="0.2">
      <c r="B59" t="s">
        <v>111</v>
      </c>
      <c r="E59" t="s">
        <v>112</v>
      </c>
      <c r="H59" t="s">
        <v>113</v>
      </c>
      <c r="K59" t="s">
        <v>114</v>
      </c>
      <c r="N59" t="s">
        <v>115</v>
      </c>
    </row>
    <row r="60" spans="2:16" x14ac:dyDescent="0.2">
      <c r="B60" t="s">
        <v>125</v>
      </c>
      <c r="E60" t="s">
        <v>125</v>
      </c>
      <c r="H60" t="s">
        <v>125</v>
      </c>
      <c r="K60" t="s">
        <v>125</v>
      </c>
      <c r="N60" s="7"/>
    </row>
    <row r="61" spans="2:16" ht="16" thickBot="1" x14ac:dyDescent="0.25"/>
    <row r="62" spans="2:16" x14ac:dyDescent="0.2">
      <c r="B62" s="6"/>
      <c r="C62" s="6" t="s">
        <v>95</v>
      </c>
      <c r="D62" s="6" t="s">
        <v>96</v>
      </c>
      <c r="E62" s="6"/>
      <c r="F62" s="6" t="s">
        <v>95</v>
      </c>
      <c r="G62" s="6" t="s">
        <v>96</v>
      </c>
      <c r="H62" s="6"/>
      <c r="I62" s="6" t="s">
        <v>95</v>
      </c>
      <c r="J62" s="6" t="s">
        <v>96</v>
      </c>
      <c r="K62" s="6"/>
      <c r="L62" s="6" t="s">
        <v>95</v>
      </c>
      <c r="M62" s="6" t="s">
        <v>96</v>
      </c>
      <c r="N62" t="s">
        <v>118</v>
      </c>
    </row>
    <row r="63" spans="2:16" ht="16" thickBot="1" x14ac:dyDescent="0.25">
      <c r="B63" t="s">
        <v>97</v>
      </c>
      <c r="C63">
        <v>83.498392083081356</v>
      </c>
      <c r="D63">
        <v>53.688197233498066</v>
      </c>
      <c r="E63" t="s">
        <v>97</v>
      </c>
      <c r="F63">
        <v>83.498392083081356</v>
      </c>
      <c r="G63">
        <v>64.997815093185395</v>
      </c>
      <c r="H63" t="s">
        <v>97</v>
      </c>
      <c r="I63">
        <v>53.688197233498066</v>
      </c>
      <c r="J63">
        <v>64.997815093185395</v>
      </c>
      <c r="K63" t="s">
        <v>97</v>
      </c>
      <c r="L63">
        <v>83.498392083081356</v>
      </c>
      <c r="M63">
        <v>72.085391703573052</v>
      </c>
    </row>
    <row r="64" spans="2:16" x14ac:dyDescent="0.2">
      <c r="B64" t="s">
        <v>98</v>
      </c>
      <c r="C64">
        <v>12.12626254200123</v>
      </c>
      <c r="D64">
        <v>15.257925141370476</v>
      </c>
      <c r="E64" t="s">
        <v>98</v>
      </c>
      <c r="F64">
        <v>12.12626254200123</v>
      </c>
      <c r="G64">
        <v>48.267850063035809</v>
      </c>
      <c r="H64" t="s">
        <v>98</v>
      </c>
      <c r="I64">
        <v>15.257925141370476</v>
      </c>
      <c r="J64">
        <v>48.267850063035809</v>
      </c>
      <c r="K64" t="s">
        <v>98</v>
      </c>
      <c r="L64">
        <v>12.12626254200123</v>
      </c>
      <c r="M64">
        <v>31.789794236004223</v>
      </c>
      <c r="N64" s="6"/>
      <c r="O64" s="6" t="s">
        <v>95</v>
      </c>
      <c r="P64" s="6" t="s">
        <v>96</v>
      </c>
    </row>
    <row r="65" spans="2:16" x14ac:dyDescent="0.2">
      <c r="B65" t="s">
        <v>99</v>
      </c>
      <c r="C65">
        <v>3</v>
      </c>
      <c r="D65">
        <v>3</v>
      </c>
      <c r="E65" t="s">
        <v>99</v>
      </c>
      <c r="F65">
        <v>3</v>
      </c>
      <c r="G65">
        <v>3</v>
      </c>
      <c r="H65" t="s">
        <v>99</v>
      </c>
      <c r="I65">
        <v>3</v>
      </c>
      <c r="J65">
        <v>3</v>
      </c>
      <c r="K65" t="s">
        <v>99</v>
      </c>
      <c r="L65">
        <v>3</v>
      </c>
      <c r="M65">
        <v>3</v>
      </c>
      <c r="N65" t="s">
        <v>97</v>
      </c>
      <c r="O65">
        <v>53.688197233498066</v>
      </c>
      <c r="P65">
        <v>60.112127191345614</v>
      </c>
    </row>
    <row r="66" spans="2:16" x14ac:dyDescent="0.2">
      <c r="B66" t="s">
        <v>126</v>
      </c>
      <c r="C66">
        <v>13.692093841685853</v>
      </c>
      <c r="E66" t="s">
        <v>126</v>
      </c>
      <c r="F66">
        <v>30.197056302518519</v>
      </c>
      <c r="H66" t="s">
        <v>126</v>
      </c>
      <c r="I66">
        <v>31.762887602203143</v>
      </c>
      <c r="K66" t="s">
        <v>126</v>
      </c>
      <c r="L66">
        <v>21.958028389002727</v>
      </c>
      <c r="N66" t="s">
        <v>98</v>
      </c>
      <c r="O66">
        <v>15.257925141370476</v>
      </c>
      <c r="P66">
        <v>170.54713067693592</v>
      </c>
    </row>
    <row r="67" spans="2:16" x14ac:dyDescent="0.2">
      <c r="B67" t="s">
        <v>119</v>
      </c>
      <c r="C67">
        <v>0</v>
      </c>
      <c r="E67" t="s">
        <v>119</v>
      </c>
      <c r="F67">
        <v>0</v>
      </c>
      <c r="H67" t="s">
        <v>119</v>
      </c>
      <c r="I67">
        <v>0</v>
      </c>
      <c r="K67" t="s">
        <v>119</v>
      </c>
      <c r="L67">
        <v>0</v>
      </c>
      <c r="N67" t="s">
        <v>99</v>
      </c>
      <c r="O67">
        <v>3</v>
      </c>
      <c r="P67">
        <v>3</v>
      </c>
    </row>
    <row r="68" spans="2:16" x14ac:dyDescent="0.2">
      <c r="B68" t="s">
        <v>100</v>
      </c>
      <c r="C68">
        <v>4</v>
      </c>
      <c r="E68" t="s">
        <v>100</v>
      </c>
      <c r="F68">
        <v>4</v>
      </c>
      <c r="H68" t="s">
        <v>100</v>
      </c>
      <c r="I68">
        <v>4</v>
      </c>
      <c r="K68" t="s">
        <v>100</v>
      </c>
      <c r="L68">
        <v>4</v>
      </c>
      <c r="N68" t="s">
        <v>119</v>
      </c>
      <c r="O68">
        <v>0</v>
      </c>
    </row>
    <row r="69" spans="2:16" x14ac:dyDescent="0.2">
      <c r="B69" t="s">
        <v>120</v>
      </c>
      <c r="C69">
        <v>9.8667814979856221</v>
      </c>
      <c r="E69" t="s">
        <v>120</v>
      </c>
      <c r="F69">
        <v>4.1233347907547158</v>
      </c>
      <c r="H69" t="s">
        <v>120</v>
      </c>
      <c r="I69">
        <v>-2.4577266088810092</v>
      </c>
      <c r="K69" t="s">
        <v>120</v>
      </c>
      <c r="L69">
        <v>2.9829693438684535</v>
      </c>
      <c r="N69" t="s">
        <v>100</v>
      </c>
      <c r="O69">
        <v>2</v>
      </c>
    </row>
    <row r="70" spans="2:16" x14ac:dyDescent="0.2">
      <c r="B70" s="11" t="s">
        <v>121</v>
      </c>
      <c r="C70" s="11">
        <v>2.9597115114850318E-4</v>
      </c>
      <c r="E70" s="11" t="s">
        <v>121</v>
      </c>
      <c r="F70" s="11">
        <v>7.2863905983093563E-3</v>
      </c>
      <c r="H70" s="11" t="s">
        <v>121</v>
      </c>
      <c r="I70" s="11">
        <v>3.4931002320914735E-2</v>
      </c>
      <c r="K70" s="11" t="s">
        <v>121</v>
      </c>
      <c r="L70" s="11">
        <v>2.0309696718021408E-2</v>
      </c>
      <c r="N70" t="s">
        <v>120</v>
      </c>
      <c r="O70">
        <v>-0.81626779245834558</v>
      </c>
    </row>
    <row r="71" spans="2:16" x14ac:dyDescent="0.2">
      <c r="B71" t="s">
        <v>122</v>
      </c>
      <c r="C71">
        <v>2.1318467863266499</v>
      </c>
      <c r="E71" t="s">
        <v>122</v>
      </c>
      <c r="F71">
        <v>2.1318467863266499</v>
      </c>
      <c r="H71" t="s">
        <v>122</v>
      </c>
      <c r="I71">
        <v>2.1318467863266499</v>
      </c>
      <c r="K71" t="s">
        <v>122</v>
      </c>
      <c r="L71">
        <v>2.1318467863266499</v>
      </c>
      <c r="N71" s="13" t="s">
        <v>121</v>
      </c>
      <c r="O71" s="13">
        <v>0.25005254442789748</v>
      </c>
    </row>
    <row r="72" spans="2:16" x14ac:dyDescent="0.2">
      <c r="B72" s="11" t="s">
        <v>123</v>
      </c>
      <c r="C72" s="11">
        <v>5.9194230229700636E-4</v>
      </c>
      <c r="E72" s="11" t="s">
        <v>123</v>
      </c>
      <c r="F72" s="11">
        <v>1.4572781196618713E-2</v>
      </c>
      <c r="H72" s="12" t="s">
        <v>123</v>
      </c>
      <c r="I72" s="12">
        <v>6.986200464182947E-2</v>
      </c>
      <c r="K72" s="11" t="s">
        <v>123</v>
      </c>
      <c r="L72" s="11">
        <v>4.0619393436042817E-2</v>
      </c>
      <c r="N72" t="s">
        <v>122</v>
      </c>
      <c r="O72">
        <v>2.9199855803537269</v>
      </c>
    </row>
    <row r="73" spans="2:16" ht="16" thickBot="1" x14ac:dyDescent="0.25">
      <c r="B73" s="5" t="s">
        <v>124</v>
      </c>
      <c r="C73" s="5">
        <v>2.7764451051977934</v>
      </c>
      <c r="D73" s="5"/>
      <c r="E73" s="5" t="s">
        <v>124</v>
      </c>
      <c r="F73" s="5">
        <v>2.7764451051977934</v>
      </c>
      <c r="G73" s="5"/>
      <c r="H73" s="5" t="s">
        <v>124</v>
      </c>
      <c r="I73" s="5">
        <v>2.7764451051977934</v>
      </c>
      <c r="J73" s="5"/>
      <c r="K73" s="5" t="s">
        <v>124</v>
      </c>
      <c r="L73" s="5">
        <v>2.7764451051977934</v>
      </c>
      <c r="M73" s="5"/>
      <c r="N73" s="13" t="s">
        <v>123</v>
      </c>
      <c r="O73" s="13">
        <v>0.50010508885579497</v>
      </c>
    </row>
    <row r="74" spans="2:16" ht="16" thickBot="1" x14ac:dyDescent="0.25">
      <c r="N74" s="5" t="s">
        <v>124</v>
      </c>
      <c r="O74" s="5">
        <v>4.3026527297494637</v>
      </c>
      <c r="P74" s="5"/>
    </row>
    <row r="77" spans="2:16" x14ac:dyDescent="0.2">
      <c r="D77" t="s">
        <v>121</v>
      </c>
      <c r="E77" t="s">
        <v>123</v>
      </c>
    </row>
    <row r="78" spans="2:16" ht="16" x14ac:dyDescent="0.2">
      <c r="B78" s="4" t="s">
        <v>134</v>
      </c>
      <c r="C78" t="s">
        <v>105</v>
      </c>
      <c r="D78" s="10">
        <v>0.33865690283214617</v>
      </c>
      <c r="E78" s="10">
        <v>0.67731380566429233</v>
      </c>
      <c r="G78" s="4"/>
    </row>
    <row r="79" spans="2:16" x14ac:dyDescent="0.2">
      <c r="B79" t="s">
        <v>135</v>
      </c>
      <c r="C79" t="s">
        <v>107</v>
      </c>
      <c r="D79" s="11">
        <v>5.8972664919464705E-3</v>
      </c>
      <c r="E79" s="11">
        <v>1.1794532983892941E-2</v>
      </c>
      <c r="G79" s="4"/>
    </row>
    <row r="80" spans="2:16" x14ac:dyDescent="0.2">
      <c r="B80" t="s">
        <v>136</v>
      </c>
      <c r="C80" t="s">
        <v>106</v>
      </c>
      <c r="D80" s="11">
        <v>2.3790306188944911E-3</v>
      </c>
      <c r="E80" s="11">
        <v>4.7580612377889821E-3</v>
      </c>
      <c r="G80" s="4"/>
    </row>
    <row r="81" spans="2:7" x14ac:dyDescent="0.2">
      <c r="B81" t="s">
        <v>132</v>
      </c>
      <c r="C81" t="s">
        <v>109</v>
      </c>
      <c r="D81" s="11">
        <v>1.9119493418502657E-2</v>
      </c>
      <c r="E81" s="11">
        <v>3.8238986837005315E-2</v>
      </c>
      <c r="G81" s="4"/>
    </row>
    <row r="82" spans="2:7" x14ac:dyDescent="0.2">
      <c r="B82" t="s">
        <v>133</v>
      </c>
      <c r="C82" t="s">
        <v>110</v>
      </c>
      <c r="D82" s="11">
        <v>1.835685957634766E-2</v>
      </c>
      <c r="E82" s="11">
        <v>3.671371915269532E-2</v>
      </c>
      <c r="G82" s="4"/>
    </row>
    <row r="83" spans="2:7" ht="16" x14ac:dyDescent="0.2">
      <c r="B83" s="4" t="s">
        <v>129</v>
      </c>
      <c r="C83" t="s">
        <v>111</v>
      </c>
      <c r="D83" s="11">
        <v>2.9597115114850318E-4</v>
      </c>
      <c r="E83" s="11">
        <v>5.9194230229700636E-4</v>
      </c>
      <c r="G83" s="4"/>
    </row>
    <row r="84" spans="2:7" x14ac:dyDescent="0.2">
      <c r="B84" t="s">
        <v>130</v>
      </c>
      <c r="C84" t="s">
        <v>112</v>
      </c>
      <c r="D84" s="11">
        <v>7.2863905983093563E-3</v>
      </c>
      <c r="E84" s="11">
        <v>1.4572781196618713E-2</v>
      </c>
      <c r="G84" s="4"/>
    </row>
    <row r="85" spans="2:7" x14ac:dyDescent="0.2">
      <c r="B85" t="s">
        <v>131</v>
      </c>
      <c r="C85" t="s">
        <v>113</v>
      </c>
      <c r="D85" s="11">
        <v>3.4931002320914735E-2</v>
      </c>
      <c r="E85" s="12">
        <v>6.986200464182947E-2</v>
      </c>
      <c r="G85" s="4"/>
    </row>
    <row r="86" spans="2:7" x14ac:dyDescent="0.2">
      <c r="B86" t="s">
        <v>128</v>
      </c>
      <c r="C86" t="s">
        <v>114</v>
      </c>
      <c r="D86" s="11">
        <v>2.0309696718021408E-2</v>
      </c>
      <c r="E86" s="11">
        <v>4.0619393436042817E-2</v>
      </c>
      <c r="G86" s="4"/>
    </row>
    <row r="87" spans="2:7" x14ac:dyDescent="0.2">
      <c r="B87" t="s">
        <v>127</v>
      </c>
      <c r="C87" t="s">
        <v>115</v>
      </c>
      <c r="D87" s="13">
        <v>0.25005254442789748</v>
      </c>
      <c r="E87" s="13">
        <v>0.50010508885579497</v>
      </c>
      <c r="G87" s="4"/>
    </row>
  </sheetData>
  <pageMargins left="0.7" right="0.7" top="0.75" bottom="0.75" header="0.3" footer="0.3"/>
  <pageSetup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6306D-48FD-41CB-BC6E-CFC415556C05}">
  <dimension ref="A1:U45"/>
  <sheetViews>
    <sheetView workbookViewId="0">
      <selection activeCell="N2" sqref="N2"/>
    </sheetView>
  </sheetViews>
  <sheetFormatPr baseColWidth="10" defaultColWidth="8.83203125" defaultRowHeight="15" x14ac:dyDescent="0.2"/>
  <cols>
    <col min="1" max="1" width="16.83203125" customWidth="1"/>
    <col min="13" max="14" width="14.5" customWidth="1"/>
    <col min="15" max="15" width="15.1640625" customWidth="1"/>
    <col min="17" max="17" width="25" customWidth="1"/>
  </cols>
  <sheetData>
    <row r="1" spans="1:21" s="4" customFormat="1" x14ac:dyDescent="0.2">
      <c r="B1" s="4">
        <v>1</v>
      </c>
      <c r="C1" s="4">
        <v>2</v>
      </c>
      <c r="D1" s="4">
        <v>3</v>
      </c>
      <c r="E1" s="4">
        <v>4</v>
      </c>
      <c r="F1" s="4">
        <v>5</v>
      </c>
      <c r="G1" s="4">
        <v>6</v>
      </c>
      <c r="H1" s="4">
        <v>7</v>
      </c>
      <c r="I1" s="4">
        <v>8</v>
      </c>
      <c r="J1" s="4">
        <v>9</v>
      </c>
      <c r="K1" s="4">
        <v>10</v>
      </c>
      <c r="M1"/>
      <c r="N1"/>
    </row>
    <row r="2" spans="1:21" s="4" customFormat="1" ht="69" customHeight="1" x14ac:dyDescent="0.2">
      <c r="A2" s="4" t="s">
        <v>86</v>
      </c>
      <c r="B2" s="3" t="s">
        <v>152</v>
      </c>
      <c r="C2" s="3" t="s">
        <v>153</v>
      </c>
      <c r="D2" s="3" t="s">
        <v>154</v>
      </c>
      <c r="E2" s="3" t="s">
        <v>156</v>
      </c>
      <c r="F2" s="3" t="s">
        <v>155</v>
      </c>
      <c r="G2" s="3" t="s">
        <v>157</v>
      </c>
      <c r="H2" s="3" t="s">
        <v>158</v>
      </c>
      <c r="I2" s="3" t="s">
        <v>159</v>
      </c>
      <c r="J2" s="3" t="s">
        <v>160</v>
      </c>
      <c r="K2" s="3" t="s">
        <v>161</v>
      </c>
    </row>
    <row r="3" spans="1:21" x14ac:dyDescent="0.2">
      <c r="A3">
        <v>1</v>
      </c>
      <c r="B3">
        <v>65.919862312251979</v>
      </c>
      <c r="C3">
        <v>29.968740482180571</v>
      </c>
      <c r="D3">
        <v>71.305920274781187</v>
      </c>
      <c r="E3">
        <v>192.88248416831567</v>
      </c>
      <c r="F3">
        <v>58.462706571399394</v>
      </c>
      <c r="G3">
        <v>88.844365072600667</v>
      </c>
      <c r="H3">
        <v>47.65467929196307</v>
      </c>
      <c r="I3">
        <v>86.460138973576562</v>
      </c>
      <c r="J3">
        <v>116.54373329615522</v>
      </c>
      <c r="K3">
        <v>67.922356911628114</v>
      </c>
    </row>
    <row r="4" spans="1:21" x14ac:dyDescent="0.2">
      <c r="A4">
        <v>2</v>
      </c>
      <c r="B4">
        <v>65.545994338563304</v>
      </c>
      <c r="C4">
        <v>29.400022675381763</v>
      </c>
      <c r="D4">
        <v>78.936589531649162</v>
      </c>
      <c r="E4">
        <v>157.18206429068468</v>
      </c>
      <c r="F4">
        <v>52.624795461377737</v>
      </c>
      <c r="G4">
        <v>99.520225367384441</v>
      </c>
      <c r="H4">
        <v>52.040888534287468</v>
      </c>
      <c r="I4">
        <v>74.970481821383373</v>
      </c>
      <c r="J4">
        <v>101.79144351434201</v>
      </c>
      <c r="K4">
        <v>54.730944509742798</v>
      </c>
    </row>
    <row r="5" spans="1:21" x14ac:dyDescent="0.2">
      <c r="A5">
        <v>3</v>
      </c>
      <c r="B5">
        <v>37.556083269317291</v>
      </c>
      <c r="C5">
        <v>30.678434094109662</v>
      </c>
      <c r="D5">
        <v>74.060467633488756</v>
      </c>
      <c r="E5">
        <v>125.44296484593873</v>
      </c>
      <c r="F5">
        <v>48.819064329738367</v>
      </c>
      <c r="G5">
        <v>104.44582997616679</v>
      </c>
      <c r="H5">
        <v>57.4013412245815</v>
      </c>
      <c r="I5">
        <v>62.282075082107355</v>
      </c>
      <c r="J5">
        <v>103.00008987077806</v>
      </c>
      <c r="K5">
        <v>75.777145938328843</v>
      </c>
    </row>
    <row r="6" spans="1:21" x14ac:dyDescent="0.2">
      <c r="A6" t="s">
        <v>137</v>
      </c>
      <c r="B6">
        <f>AVERAGE(B3:B5)</f>
        <v>56.340646640044191</v>
      </c>
      <c r="C6">
        <f t="shared" ref="C6:K6" si="0">AVERAGE(C3:C5)</f>
        <v>30.015732417224001</v>
      </c>
      <c r="D6">
        <f t="shared" si="0"/>
        <v>74.767659146639701</v>
      </c>
      <c r="E6">
        <f t="shared" si="0"/>
        <v>158.50250443497967</v>
      </c>
      <c r="F6">
        <f t="shared" si="0"/>
        <v>53.302188787505166</v>
      </c>
      <c r="G6">
        <f t="shared" si="0"/>
        <v>97.603473472050624</v>
      </c>
      <c r="H6">
        <f t="shared" si="0"/>
        <v>52.365636350277349</v>
      </c>
      <c r="I6">
        <f t="shared" si="0"/>
        <v>74.570898625689097</v>
      </c>
      <c r="J6">
        <f t="shared" si="0"/>
        <v>107.11175556042508</v>
      </c>
      <c r="K6">
        <f t="shared" si="0"/>
        <v>66.143482453233261</v>
      </c>
    </row>
    <row r="7" spans="1:21" x14ac:dyDescent="0.2">
      <c r="A7" t="s">
        <v>138</v>
      </c>
      <c r="B7">
        <f>STDEV(B3:B5)/(3^0.5)</f>
        <v>9.3929017541098254</v>
      </c>
      <c r="C7">
        <f t="shared" ref="C7:K7" si="1">STDEV(C3:C5)/(3^0.5)</f>
        <v>0.36979278898360274</v>
      </c>
      <c r="D7">
        <f t="shared" si="1"/>
        <v>2.230983953635111</v>
      </c>
      <c r="E7">
        <f t="shared" si="1"/>
        <v>19.479304087837427</v>
      </c>
      <c r="F7">
        <f t="shared" si="1"/>
        <v>2.8044075553788965</v>
      </c>
      <c r="G7">
        <f t="shared" si="1"/>
        <v>4.6045948122681652</v>
      </c>
      <c r="H7">
        <f t="shared" si="1"/>
        <v>2.8183003486250926</v>
      </c>
      <c r="I7">
        <f t="shared" si="1"/>
        <v>6.9824647852722528</v>
      </c>
      <c r="J7">
        <f t="shared" si="1"/>
        <v>4.7288779327733828</v>
      </c>
      <c r="K7">
        <f t="shared" si="1"/>
        <v>6.1402753574846463</v>
      </c>
    </row>
    <row r="9" spans="1:21" x14ac:dyDescent="0.2">
      <c r="A9" t="s">
        <v>139</v>
      </c>
      <c r="B9" t="s">
        <v>105</v>
      </c>
      <c r="C9" t="s">
        <v>107</v>
      </c>
      <c r="D9" t="s">
        <v>106</v>
      </c>
      <c r="E9" t="s">
        <v>109</v>
      </c>
      <c r="F9" t="s">
        <v>110</v>
      </c>
      <c r="G9" t="s">
        <v>111</v>
      </c>
      <c r="H9" t="s">
        <v>112</v>
      </c>
      <c r="I9" t="s">
        <v>113</v>
      </c>
      <c r="J9" t="s">
        <v>114</v>
      </c>
      <c r="K9" t="s">
        <v>115</v>
      </c>
      <c r="M9" t="s">
        <v>86</v>
      </c>
      <c r="N9" t="s">
        <v>152</v>
      </c>
      <c r="O9" t="s">
        <v>153</v>
      </c>
      <c r="P9" t="s">
        <v>156</v>
      </c>
      <c r="Q9" t="s">
        <v>155</v>
      </c>
      <c r="R9" t="s">
        <v>157</v>
      </c>
      <c r="S9" t="s">
        <v>158</v>
      </c>
      <c r="T9" t="s">
        <v>160</v>
      </c>
      <c r="U9" t="s">
        <v>161</v>
      </c>
    </row>
    <row r="10" spans="1:21" x14ac:dyDescent="0.2">
      <c r="B10">
        <f>((C6-$B$6)/$B$6)*100</f>
        <v>-46.724551088325143</v>
      </c>
      <c r="C10">
        <f>((D6-$B$6)/$B$6)*100</f>
        <v>32.706427074442708</v>
      </c>
      <c r="D10">
        <f>((D6-$C$6)/$C$6)*100</f>
        <v>149.09490165809046</v>
      </c>
      <c r="E10">
        <f>((E6-$B$6)/$B$6)*100</f>
        <v>181.32886980804335</v>
      </c>
      <c r="F10">
        <f>((F6-$C$6)/$C$6)*100</f>
        <v>77.580836764518338</v>
      </c>
      <c r="G10">
        <f>((G6-H6)/G6)*100</f>
        <v>46.348593459358206</v>
      </c>
      <c r="H10">
        <f>((G6-I6)/G6)*100</f>
        <v>23.598109808004992</v>
      </c>
      <c r="I10">
        <f>((I6-H6)/I6)*100</f>
        <v>29.777383248218236</v>
      </c>
      <c r="J10">
        <f>((G6-J6)/G6)*100</f>
        <v>-9.7417456061102321</v>
      </c>
      <c r="K10">
        <f>((K6-H6)/K6)*100</f>
        <v>20.830239944952304</v>
      </c>
      <c r="M10" t="s">
        <v>137</v>
      </c>
      <c r="N10">
        <v>56.340646640044191</v>
      </c>
      <c r="O10">
        <v>30.015732417224001</v>
      </c>
      <c r="P10">
        <v>158.50250443497967</v>
      </c>
      <c r="Q10">
        <v>53.302188787505166</v>
      </c>
      <c r="R10">
        <v>97.603473472050624</v>
      </c>
      <c r="S10">
        <v>52.365636350277349</v>
      </c>
      <c r="T10">
        <v>107.11175556042508</v>
      </c>
      <c r="U10">
        <v>66.143482453233261</v>
      </c>
    </row>
    <row r="11" spans="1:21" x14ac:dyDescent="0.2">
      <c r="M11" t="s">
        <v>138</v>
      </c>
      <c r="N11">
        <v>9.3929017541098254</v>
      </c>
      <c r="O11">
        <v>0.36979278898360274</v>
      </c>
      <c r="P11">
        <v>19.479304087837427</v>
      </c>
      <c r="Q11">
        <v>2.8044075553788965</v>
      </c>
      <c r="R11">
        <v>4.6045948122681652</v>
      </c>
      <c r="S11">
        <v>2.8183003486250926</v>
      </c>
      <c r="T11">
        <v>4.7288779327733828</v>
      </c>
      <c r="U11">
        <v>6.1402753574846463</v>
      </c>
    </row>
    <row r="12" spans="1:21" x14ac:dyDescent="0.2">
      <c r="A12" t="s">
        <v>121</v>
      </c>
      <c r="B12" s="13">
        <v>5.3681086885514817E-2</v>
      </c>
      <c r="C12" s="13">
        <v>6.4469397207177065E-2</v>
      </c>
      <c r="D12" s="15">
        <v>1.271893436285938E-3</v>
      </c>
      <c r="E12" s="15">
        <v>4.5719190549684532E-3</v>
      </c>
      <c r="F12" s="15">
        <v>7.2184992138420974E-3</v>
      </c>
    </row>
    <row r="13" spans="1:21" x14ac:dyDescent="0.2">
      <c r="A13" t="s">
        <v>123</v>
      </c>
      <c r="B13" s="13">
        <v>0.10736217377102963</v>
      </c>
      <c r="C13" s="13">
        <v>0.12893879441435413</v>
      </c>
      <c r="D13" s="15">
        <v>2.543786872571876E-3</v>
      </c>
      <c r="E13" s="15">
        <v>9.1438381099369064E-3</v>
      </c>
      <c r="F13" s="15">
        <v>1.4436998427684195E-2</v>
      </c>
      <c r="N13" s="3"/>
    </row>
    <row r="14" spans="1:21" x14ac:dyDescent="0.2">
      <c r="N14" s="4"/>
    </row>
    <row r="15" spans="1:21" s="9" customFormat="1" x14ac:dyDescent="0.2">
      <c r="B15" s="9" t="s">
        <v>116</v>
      </c>
    </row>
    <row r="16" spans="1:21" x14ac:dyDescent="0.2">
      <c r="B16" t="s">
        <v>105</v>
      </c>
      <c r="E16" t="s">
        <v>107</v>
      </c>
      <c r="H16" t="s">
        <v>106</v>
      </c>
      <c r="K16" t="s">
        <v>109</v>
      </c>
      <c r="N16" t="s">
        <v>110</v>
      </c>
    </row>
    <row r="17" spans="2:16" x14ac:dyDescent="0.2">
      <c r="B17" t="s">
        <v>94</v>
      </c>
      <c r="E17" t="s">
        <v>94</v>
      </c>
      <c r="H17" t="s">
        <v>94</v>
      </c>
      <c r="K17" t="s">
        <v>94</v>
      </c>
      <c r="N17" t="s">
        <v>94</v>
      </c>
    </row>
    <row r="18" spans="2:16" ht="16" thickBot="1" x14ac:dyDescent="0.25">
      <c r="B18" s="7" t="s">
        <v>104</v>
      </c>
      <c r="E18" s="8" t="s">
        <v>108</v>
      </c>
      <c r="H18" s="7" t="s">
        <v>104</v>
      </c>
      <c r="K18" s="8" t="s">
        <v>108</v>
      </c>
      <c r="N18" s="7" t="s">
        <v>104</v>
      </c>
    </row>
    <row r="19" spans="2:16" x14ac:dyDescent="0.2">
      <c r="B19" s="6"/>
      <c r="C19" s="6" t="s">
        <v>95</v>
      </c>
      <c r="D19" s="6" t="s">
        <v>96</v>
      </c>
      <c r="E19" s="6"/>
      <c r="F19" s="6" t="s">
        <v>95</v>
      </c>
      <c r="G19" s="6" t="s">
        <v>96</v>
      </c>
      <c r="H19" s="6"/>
      <c r="I19" s="6" t="s">
        <v>95</v>
      </c>
      <c r="J19" s="6" t="s">
        <v>96</v>
      </c>
      <c r="K19" s="6"/>
      <c r="L19" s="6" t="s">
        <v>95</v>
      </c>
      <c r="M19" s="6" t="s">
        <v>96</v>
      </c>
      <c r="N19" s="6"/>
      <c r="O19" s="6" t="s">
        <v>95</v>
      </c>
      <c r="P19" s="6" t="s">
        <v>96</v>
      </c>
    </row>
    <row r="20" spans="2:16" x14ac:dyDescent="0.2">
      <c r="B20" t="s">
        <v>97</v>
      </c>
      <c r="C20">
        <v>56.340646640044191</v>
      </c>
      <c r="D20">
        <v>30.015732417224001</v>
      </c>
      <c r="E20" t="s">
        <v>97</v>
      </c>
      <c r="F20">
        <v>56.340646640044191</v>
      </c>
      <c r="G20">
        <v>74.767659146639701</v>
      </c>
      <c r="H20" t="s">
        <v>97</v>
      </c>
      <c r="I20">
        <v>74.767659146639701</v>
      </c>
      <c r="J20">
        <v>30.015732417224001</v>
      </c>
      <c r="K20" t="s">
        <v>97</v>
      </c>
      <c r="L20">
        <v>158.50250443497967</v>
      </c>
      <c r="M20">
        <v>56.340646640044191</v>
      </c>
      <c r="N20" t="s">
        <v>97</v>
      </c>
      <c r="O20">
        <v>53.302188787505166</v>
      </c>
      <c r="P20">
        <v>30.015732417224001</v>
      </c>
    </row>
    <row r="21" spans="2:16" x14ac:dyDescent="0.2">
      <c r="B21" t="s">
        <v>98</v>
      </c>
      <c r="C21">
        <v>264.67981008707829</v>
      </c>
      <c r="D21">
        <v>0.41024012035281399</v>
      </c>
      <c r="E21" t="s">
        <v>98</v>
      </c>
      <c r="F21">
        <v>264.67981008707829</v>
      </c>
      <c r="G21">
        <v>14.931868204132057</v>
      </c>
      <c r="H21" t="s">
        <v>98</v>
      </c>
      <c r="I21">
        <v>14.931868204132057</v>
      </c>
      <c r="J21">
        <v>0.41024012035281399</v>
      </c>
      <c r="K21" t="s">
        <v>98</v>
      </c>
      <c r="L21">
        <v>1138.3298632393198</v>
      </c>
      <c r="M21">
        <v>264.67981008707829</v>
      </c>
      <c r="N21" t="s">
        <v>98</v>
      </c>
      <c r="O21">
        <v>23.594105209998716</v>
      </c>
      <c r="P21">
        <v>0.41024012035281399</v>
      </c>
    </row>
    <row r="22" spans="2:16" x14ac:dyDescent="0.2">
      <c r="B22" t="s">
        <v>99</v>
      </c>
      <c r="C22">
        <v>3</v>
      </c>
      <c r="D22">
        <v>3</v>
      </c>
      <c r="E22" t="s">
        <v>99</v>
      </c>
      <c r="F22">
        <v>3</v>
      </c>
      <c r="G22">
        <v>3</v>
      </c>
      <c r="H22" t="s">
        <v>99</v>
      </c>
      <c r="I22">
        <v>3</v>
      </c>
      <c r="J22">
        <v>3</v>
      </c>
      <c r="K22" t="s">
        <v>99</v>
      </c>
      <c r="L22">
        <v>3</v>
      </c>
      <c r="M22">
        <v>3</v>
      </c>
      <c r="N22" t="s">
        <v>99</v>
      </c>
      <c r="O22">
        <v>3</v>
      </c>
      <c r="P22">
        <v>3</v>
      </c>
    </row>
    <row r="23" spans="2:16" x14ac:dyDescent="0.2">
      <c r="B23" t="s">
        <v>100</v>
      </c>
      <c r="C23">
        <v>2</v>
      </c>
      <c r="D23">
        <v>2</v>
      </c>
      <c r="E23" t="s">
        <v>100</v>
      </c>
      <c r="F23">
        <v>2</v>
      </c>
      <c r="G23">
        <v>2</v>
      </c>
      <c r="H23" t="s">
        <v>100</v>
      </c>
      <c r="I23">
        <v>2</v>
      </c>
      <c r="J23">
        <v>2</v>
      </c>
      <c r="K23" t="s">
        <v>100</v>
      </c>
      <c r="L23">
        <v>2</v>
      </c>
      <c r="M23">
        <v>2</v>
      </c>
      <c r="N23" t="s">
        <v>100</v>
      </c>
      <c r="O23">
        <v>2</v>
      </c>
      <c r="P23">
        <v>2</v>
      </c>
    </row>
    <row r="24" spans="2:16" x14ac:dyDescent="0.2">
      <c r="B24" t="s">
        <v>101</v>
      </c>
      <c r="C24">
        <v>645.18265512268476</v>
      </c>
      <c r="E24" t="s">
        <v>101</v>
      </c>
      <c r="F24">
        <v>17.725833530584882</v>
      </c>
      <c r="H24" t="s">
        <v>101</v>
      </c>
      <c r="I24">
        <v>36.39787398485155</v>
      </c>
      <c r="K24" t="s">
        <v>101</v>
      </c>
      <c r="L24">
        <v>4.3007808675123922</v>
      </c>
      <c r="N24" t="s">
        <v>101</v>
      </c>
      <c r="O24">
        <v>57.512915093987772</v>
      </c>
    </row>
    <row r="25" spans="2:16" x14ac:dyDescent="0.2">
      <c r="B25" t="s">
        <v>102</v>
      </c>
      <c r="C25">
        <v>1.5475500496220204E-3</v>
      </c>
      <c r="E25" t="s">
        <v>102</v>
      </c>
      <c r="F25">
        <v>5.3402162225072713E-2</v>
      </c>
      <c r="H25" t="s">
        <v>102</v>
      </c>
      <c r="I25">
        <v>2.6739487929315492E-2</v>
      </c>
      <c r="K25" t="s">
        <v>102</v>
      </c>
      <c r="L25">
        <v>0.18865145060585967</v>
      </c>
      <c r="N25" t="s">
        <v>102</v>
      </c>
      <c r="O25">
        <v>1.7090244066523198E-2</v>
      </c>
    </row>
    <row r="26" spans="2:16" ht="16" thickBot="1" x14ac:dyDescent="0.25">
      <c r="B26" s="5" t="s">
        <v>103</v>
      </c>
      <c r="C26" s="5">
        <v>18.999999999999996</v>
      </c>
      <c r="D26" s="5"/>
      <c r="E26" s="5" t="s">
        <v>103</v>
      </c>
      <c r="F26" s="5">
        <v>18.999999999999996</v>
      </c>
      <c r="G26" s="5"/>
      <c r="H26" s="5" t="s">
        <v>103</v>
      </c>
      <c r="I26" s="5">
        <v>18.999999999999996</v>
      </c>
      <c r="J26" s="5"/>
      <c r="K26" s="5" t="s">
        <v>103</v>
      </c>
      <c r="L26" s="5">
        <v>18.999999999999996</v>
      </c>
      <c r="M26" s="5"/>
      <c r="N26" s="5" t="s">
        <v>103</v>
      </c>
      <c r="O26" s="5">
        <v>18.999999999999996</v>
      </c>
      <c r="P26" s="5"/>
    </row>
    <row r="29" spans="2:16" s="9" customFormat="1" x14ac:dyDescent="0.2">
      <c r="B29" s="9" t="s">
        <v>117</v>
      </c>
    </row>
    <row r="31" spans="2:16" x14ac:dyDescent="0.2">
      <c r="B31" t="s">
        <v>105</v>
      </c>
      <c r="E31" t="s">
        <v>107</v>
      </c>
      <c r="H31" t="s">
        <v>106</v>
      </c>
      <c r="K31" t="s">
        <v>109</v>
      </c>
      <c r="N31" t="s">
        <v>110</v>
      </c>
    </row>
    <row r="32" spans="2:16" x14ac:dyDescent="0.2">
      <c r="B32" t="s">
        <v>118</v>
      </c>
      <c r="E32" t="s">
        <v>125</v>
      </c>
      <c r="H32" t="s">
        <v>118</v>
      </c>
      <c r="K32" t="s">
        <v>125</v>
      </c>
      <c r="N32" t="s">
        <v>118</v>
      </c>
    </row>
    <row r="33" spans="2:16" ht="16" thickBot="1" x14ac:dyDescent="0.25"/>
    <row r="34" spans="2:16" x14ac:dyDescent="0.2">
      <c r="B34" s="6"/>
      <c r="C34" s="6" t="s">
        <v>95</v>
      </c>
      <c r="D34" s="6" t="s">
        <v>96</v>
      </c>
      <c r="E34" s="6"/>
      <c r="F34" s="6" t="s">
        <v>95</v>
      </c>
      <c r="G34" s="6" t="s">
        <v>96</v>
      </c>
      <c r="H34" s="6"/>
      <c r="I34" s="6" t="s">
        <v>95</v>
      </c>
      <c r="J34" s="6" t="s">
        <v>96</v>
      </c>
      <c r="K34" s="6"/>
      <c r="L34" s="6" t="s">
        <v>95</v>
      </c>
      <c r="M34" s="6" t="s">
        <v>96</v>
      </c>
      <c r="N34" s="6"/>
      <c r="O34" s="6" t="s">
        <v>95</v>
      </c>
      <c r="P34" s="6" t="s">
        <v>96</v>
      </c>
    </row>
    <row r="35" spans="2:16" x14ac:dyDescent="0.2">
      <c r="B35" t="s">
        <v>97</v>
      </c>
      <c r="C35">
        <v>56.340646640044191</v>
      </c>
      <c r="D35">
        <v>30.015732417224001</v>
      </c>
      <c r="E35" t="s">
        <v>97</v>
      </c>
      <c r="F35">
        <v>56.340646640044191</v>
      </c>
      <c r="G35">
        <v>74.767659146639701</v>
      </c>
      <c r="H35" t="s">
        <v>97</v>
      </c>
      <c r="I35">
        <v>30.015732417224001</v>
      </c>
      <c r="J35">
        <v>74.767659146639701</v>
      </c>
      <c r="K35" t="s">
        <v>97</v>
      </c>
      <c r="L35">
        <v>56.340646640044191</v>
      </c>
      <c r="M35">
        <v>158.50250443497967</v>
      </c>
      <c r="N35" t="s">
        <v>97</v>
      </c>
      <c r="O35">
        <v>30.015732417224001</v>
      </c>
      <c r="P35">
        <v>53.302188787505166</v>
      </c>
    </row>
    <row r="36" spans="2:16" x14ac:dyDescent="0.2">
      <c r="B36" t="s">
        <v>98</v>
      </c>
      <c r="C36">
        <v>264.67981008707829</v>
      </c>
      <c r="D36">
        <v>0.41024012035281399</v>
      </c>
      <c r="E36" t="s">
        <v>98</v>
      </c>
      <c r="F36">
        <v>264.67981008707829</v>
      </c>
      <c r="G36">
        <v>14.931868204132057</v>
      </c>
      <c r="H36" t="s">
        <v>98</v>
      </c>
      <c r="I36">
        <v>0.41024012035281399</v>
      </c>
      <c r="J36">
        <v>14.931868204132057</v>
      </c>
      <c r="K36" t="s">
        <v>98</v>
      </c>
      <c r="L36">
        <v>264.67981008707829</v>
      </c>
      <c r="M36">
        <v>1138.3298632393198</v>
      </c>
      <c r="N36" t="s">
        <v>98</v>
      </c>
      <c r="O36">
        <v>0.41024012035281399</v>
      </c>
      <c r="P36">
        <v>23.594105209998716</v>
      </c>
    </row>
    <row r="37" spans="2:16" x14ac:dyDescent="0.2">
      <c r="B37" t="s">
        <v>99</v>
      </c>
      <c r="C37">
        <v>3</v>
      </c>
      <c r="D37">
        <v>3</v>
      </c>
      <c r="E37" t="s">
        <v>99</v>
      </c>
      <c r="F37">
        <v>3</v>
      </c>
      <c r="G37">
        <v>3</v>
      </c>
      <c r="H37" t="s">
        <v>99</v>
      </c>
      <c r="I37">
        <v>3</v>
      </c>
      <c r="J37">
        <v>3</v>
      </c>
      <c r="K37" t="s">
        <v>99</v>
      </c>
      <c r="L37">
        <v>3</v>
      </c>
      <c r="M37">
        <v>3</v>
      </c>
      <c r="N37" t="s">
        <v>99</v>
      </c>
      <c r="O37">
        <v>3</v>
      </c>
      <c r="P37">
        <v>3</v>
      </c>
    </row>
    <row r="38" spans="2:16" x14ac:dyDescent="0.2">
      <c r="B38" t="s">
        <v>119</v>
      </c>
      <c r="C38">
        <v>0</v>
      </c>
      <c r="E38" t="s">
        <v>126</v>
      </c>
      <c r="F38">
        <v>139.80583914560518</v>
      </c>
      <c r="H38" t="s">
        <v>119</v>
      </c>
      <c r="I38">
        <v>0</v>
      </c>
      <c r="K38" t="s">
        <v>126</v>
      </c>
      <c r="L38">
        <v>701.50483666319906</v>
      </c>
      <c r="N38" t="s">
        <v>119</v>
      </c>
      <c r="O38">
        <v>0</v>
      </c>
    </row>
    <row r="39" spans="2:16" x14ac:dyDescent="0.2">
      <c r="B39" t="s">
        <v>100</v>
      </c>
      <c r="C39">
        <v>2</v>
      </c>
      <c r="E39" t="s">
        <v>119</v>
      </c>
      <c r="F39">
        <v>0</v>
      </c>
      <c r="H39" t="s">
        <v>100</v>
      </c>
      <c r="I39">
        <v>2</v>
      </c>
      <c r="K39" t="s">
        <v>119</v>
      </c>
      <c r="L39">
        <v>0</v>
      </c>
      <c r="N39" t="s">
        <v>100</v>
      </c>
      <c r="O39">
        <v>2</v>
      </c>
    </row>
    <row r="40" spans="2:16" x14ac:dyDescent="0.2">
      <c r="B40" t="s">
        <v>120</v>
      </c>
      <c r="C40">
        <v>2.8004697018492908</v>
      </c>
      <c r="E40" t="s">
        <v>100</v>
      </c>
      <c r="F40">
        <v>4</v>
      </c>
      <c r="H40" t="s">
        <v>120</v>
      </c>
      <c r="I40">
        <v>-19.789273143245936</v>
      </c>
      <c r="K40" t="s">
        <v>100</v>
      </c>
      <c r="L40">
        <v>4</v>
      </c>
      <c r="N40" t="s">
        <v>120</v>
      </c>
      <c r="O40">
        <v>-8.2322603906171228</v>
      </c>
    </row>
    <row r="41" spans="2:16" x14ac:dyDescent="0.2">
      <c r="B41" s="13" t="s">
        <v>121</v>
      </c>
      <c r="C41" s="13">
        <v>5.3681086885514817E-2</v>
      </c>
      <c r="E41" t="s">
        <v>120</v>
      </c>
      <c r="F41">
        <v>-1.9087010167148577</v>
      </c>
      <c r="H41" s="15" t="s">
        <v>121</v>
      </c>
      <c r="I41" s="15">
        <v>1.271893436285938E-3</v>
      </c>
      <c r="K41" t="s">
        <v>120</v>
      </c>
      <c r="L41">
        <v>-4.7240999386774929</v>
      </c>
      <c r="N41" s="15" t="s">
        <v>121</v>
      </c>
      <c r="O41" s="15">
        <v>7.2184992138420974E-3</v>
      </c>
    </row>
    <row r="42" spans="2:16" x14ac:dyDescent="0.2">
      <c r="B42" t="s">
        <v>122</v>
      </c>
      <c r="C42">
        <v>2.9199855803537269</v>
      </c>
      <c r="E42" s="13" t="s">
        <v>121</v>
      </c>
      <c r="F42" s="13">
        <v>6.4469397207177065E-2</v>
      </c>
      <c r="H42" t="s">
        <v>122</v>
      </c>
      <c r="I42">
        <v>2.9199855803537269</v>
      </c>
      <c r="K42" s="15" t="s">
        <v>121</v>
      </c>
      <c r="L42" s="15">
        <v>4.5719190549684532E-3</v>
      </c>
      <c r="N42" t="s">
        <v>122</v>
      </c>
      <c r="O42">
        <v>2.9199855803537269</v>
      </c>
    </row>
    <row r="43" spans="2:16" x14ac:dyDescent="0.2">
      <c r="B43" s="13" t="s">
        <v>123</v>
      </c>
      <c r="C43" s="13">
        <v>0.10736217377102963</v>
      </c>
      <c r="E43" t="s">
        <v>122</v>
      </c>
      <c r="F43">
        <v>2.1318467863266499</v>
      </c>
      <c r="H43" s="15" t="s">
        <v>123</v>
      </c>
      <c r="I43" s="15">
        <v>2.543786872571876E-3</v>
      </c>
      <c r="K43" t="s">
        <v>122</v>
      </c>
      <c r="L43">
        <v>2.1318467863266499</v>
      </c>
      <c r="N43" s="15" t="s">
        <v>123</v>
      </c>
      <c r="O43" s="15">
        <v>1.4436998427684195E-2</v>
      </c>
    </row>
    <row r="44" spans="2:16" ht="16" thickBot="1" x14ac:dyDescent="0.25">
      <c r="B44" s="5" t="s">
        <v>124</v>
      </c>
      <c r="C44" s="5">
        <v>4.3026527297494637</v>
      </c>
      <c r="D44" s="5"/>
      <c r="E44" s="13" t="s">
        <v>123</v>
      </c>
      <c r="F44" s="13">
        <v>0.12893879441435413</v>
      </c>
      <c r="H44" s="5" t="s">
        <v>124</v>
      </c>
      <c r="I44" s="5">
        <v>4.3026527297494637</v>
      </c>
      <c r="J44" s="5"/>
      <c r="K44" s="15" t="s">
        <v>123</v>
      </c>
      <c r="L44" s="15">
        <v>9.1438381099369064E-3</v>
      </c>
      <c r="N44" s="5" t="s">
        <v>124</v>
      </c>
      <c r="O44" s="5">
        <v>4.3026527297494637</v>
      </c>
      <c r="P44" s="5"/>
    </row>
    <row r="45" spans="2:16" ht="16" thickBot="1" x14ac:dyDescent="0.25">
      <c r="E45" s="14" t="s">
        <v>124</v>
      </c>
      <c r="F45" s="14">
        <v>2.7764451051977934</v>
      </c>
      <c r="G45" s="5"/>
      <c r="K45" s="5" t="s">
        <v>124</v>
      </c>
      <c r="L45" s="5">
        <v>2.7764451051977934</v>
      </c>
      <c r="M45" s="5"/>
    </row>
  </sheetData>
  <pageMargins left="0.7" right="0.7" top="0.75" bottom="0.75" header="0.3" footer="0.3"/>
  <pageSetup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84B12-AD87-4E58-AD50-4354FC78C9DE}">
  <dimension ref="A1:N17"/>
  <sheetViews>
    <sheetView workbookViewId="0">
      <selection activeCell="B16" sqref="B16"/>
    </sheetView>
  </sheetViews>
  <sheetFormatPr baseColWidth="10" defaultColWidth="8.83203125" defaultRowHeight="15" x14ac:dyDescent="0.2"/>
  <cols>
    <col min="1" max="1" width="24.1640625" customWidth="1"/>
  </cols>
  <sheetData>
    <row r="1" spans="1:14" ht="48" x14ac:dyDescent="0.2">
      <c r="A1" t="s">
        <v>86</v>
      </c>
      <c r="B1" t="s">
        <v>137</v>
      </c>
      <c r="C1" t="s">
        <v>138</v>
      </c>
      <c r="D1" t="s">
        <v>163</v>
      </c>
      <c r="E1" t="s">
        <v>164</v>
      </c>
      <c r="F1" t="s">
        <v>165</v>
      </c>
      <c r="G1" t="s">
        <v>166</v>
      </c>
      <c r="H1" s="4" t="s">
        <v>86</v>
      </c>
      <c r="I1" s="3" t="s">
        <v>152</v>
      </c>
      <c r="J1" s="3" t="s">
        <v>153</v>
      </c>
      <c r="K1" s="3" t="s">
        <v>156</v>
      </c>
      <c r="L1" s="3" t="s">
        <v>155</v>
      </c>
    </row>
    <row r="2" spans="1:14" x14ac:dyDescent="0.2">
      <c r="A2" t="s">
        <v>152</v>
      </c>
      <c r="B2">
        <v>56.340646640044191</v>
      </c>
      <c r="C2">
        <v>9.3929017541098254</v>
      </c>
      <c r="D2">
        <v>56.340646640044191</v>
      </c>
      <c r="H2">
        <v>1</v>
      </c>
      <c r="I2">
        <v>65.919862312251979</v>
      </c>
      <c r="J2">
        <v>29.968740482180571</v>
      </c>
      <c r="K2">
        <v>192.88248416831567</v>
      </c>
      <c r="L2">
        <v>58.462706571399394</v>
      </c>
    </row>
    <row r="3" spans="1:14" x14ac:dyDescent="0.2">
      <c r="A3" t="s">
        <v>153</v>
      </c>
      <c r="B3">
        <v>30.015732417224001</v>
      </c>
      <c r="C3">
        <v>0.36979278898360274</v>
      </c>
      <c r="E3">
        <v>30.015732417224001</v>
      </c>
      <c r="H3">
        <v>2</v>
      </c>
      <c r="I3">
        <v>65.545994338563304</v>
      </c>
      <c r="J3">
        <v>29.400022675381763</v>
      </c>
      <c r="K3">
        <v>157.18206429068468</v>
      </c>
      <c r="L3">
        <v>52.624795461377737</v>
      </c>
    </row>
    <row r="4" spans="1:14" x14ac:dyDescent="0.2">
      <c r="A4" t="s">
        <v>156</v>
      </c>
      <c r="B4">
        <v>158.50250443497967</v>
      </c>
      <c r="C4">
        <v>19.479304087837427</v>
      </c>
      <c r="F4">
        <v>158.50250443497967</v>
      </c>
      <c r="H4">
        <v>3</v>
      </c>
      <c r="I4">
        <v>37.556083269317291</v>
      </c>
      <c r="J4">
        <v>30.678434094109662</v>
      </c>
      <c r="K4">
        <v>125.44296484593873</v>
      </c>
      <c r="L4">
        <v>48.819064329738367</v>
      </c>
    </row>
    <row r="5" spans="1:14" x14ac:dyDescent="0.2">
      <c r="A5" t="s">
        <v>155</v>
      </c>
      <c r="B5">
        <v>53.302188787505166</v>
      </c>
      <c r="C5">
        <v>2.8044075553788965</v>
      </c>
      <c r="G5">
        <v>53.302188787505166</v>
      </c>
    </row>
    <row r="7" spans="1:14" ht="48" x14ac:dyDescent="0.2">
      <c r="B7" t="s">
        <v>137</v>
      </c>
      <c r="C7" t="s">
        <v>138</v>
      </c>
      <c r="D7" t="s">
        <v>163</v>
      </c>
      <c r="E7" t="s">
        <v>164</v>
      </c>
      <c r="F7" t="s">
        <v>165</v>
      </c>
      <c r="G7" t="s">
        <v>166</v>
      </c>
      <c r="H7" s="4" t="s">
        <v>86</v>
      </c>
      <c r="I7" s="3" t="s">
        <v>157</v>
      </c>
      <c r="J7" s="3" t="s">
        <v>158</v>
      </c>
      <c r="K7" s="3" t="s">
        <v>160</v>
      </c>
      <c r="L7" s="3" t="s">
        <v>161</v>
      </c>
    </row>
    <row r="8" spans="1:14" x14ac:dyDescent="0.2">
      <c r="A8" t="s">
        <v>157</v>
      </c>
      <c r="B8">
        <v>97.603473472050624</v>
      </c>
      <c r="C8">
        <v>4.6045948122681652</v>
      </c>
      <c r="D8">
        <v>97.603473472050624</v>
      </c>
      <c r="H8">
        <v>1</v>
      </c>
      <c r="I8">
        <v>88.844365072600667</v>
      </c>
      <c r="J8">
        <v>47.65467929196307</v>
      </c>
      <c r="K8">
        <v>116.54373329615522</v>
      </c>
      <c r="L8">
        <v>67.922356911628114</v>
      </c>
    </row>
    <row r="9" spans="1:14" x14ac:dyDescent="0.2">
      <c r="A9" t="s">
        <v>158</v>
      </c>
      <c r="B9">
        <v>52.365636350277349</v>
      </c>
      <c r="C9">
        <v>2.8183003486250926</v>
      </c>
      <c r="E9">
        <v>52.365636350277349</v>
      </c>
      <c r="H9">
        <v>2</v>
      </c>
      <c r="I9">
        <v>99.520225367384441</v>
      </c>
      <c r="J9">
        <v>52.040888534287468</v>
      </c>
      <c r="K9">
        <v>101.79144351434201</v>
      </c>
      <c r="L9">
        <v>54.730944509742798</v>
      </c>
    </row>
    <row r="10" spans="1:14" x14ac:dyDescent="0.2">
      <c r="A10" t="s">
        <v>160</v>
      </c>
      <c r="B10">
        <v>107.11175556042508</v>
      </c>
      <c r="C10">
        <v>4.7288779327733828</v>
      </c>
      <c r="F10">
        <v>107.11175556042508</v>
      </c>
      <c r="H10">
        <v>3</v>
      </c>
      <c r="I10">
        <v>104.44582997616679</v>
      </c>
      <c r="J10">
        <v>57.4013412245815</v>
      </c>
      <c r="K10">
        <v>103.00008987077806</v>
      </c>
      <c r="L10">
        <v>75.777145938328843</v>
      </c>
    </row>
    <row r="11" spans="1:14" x14ac:dyDescent="0.2">
      <c r="A11" t="s">
        <v>161</v>
      </c>
      <c r="B11">
        <v>66.143482453233261</v>
      </c>
      <c r="C11">
        <v>6.1402753574846463</v>
      </c>
      <c r="G11">
        <v>66.143482453233261</v>
      </c>
    </row>
    <row r="13" spans="1:14" x14ac:dyDescent="0.2">
      <c r="A13" t="s">
        <v>167</v>
      </c>
      <c r="I13" t="s">
        <v>168</v>
      </c>
    </row>
    <row r="14" spans="1:14" ht="48" x14ac:dyDescent="0.2">
      <c r="A14" s="4" t="s">
        <v>162</v>
      </c>
      <c r="B14" t="s">
        <v>137</v>
      </c>
      <c r="C14" t="s">
        <v>138</v>
      </c>
      <c r="D14" s="4" t="s">
        <v>86</v>
      </c>
      <c r="E14" s="3" t="s">
        <v>152</v>
      </c>
      <c r="F14" s="3" t="s">
        <v>153</v>
      </c>
      <c r="G14" s="3" t="s">
        <v>154</v>
      </c>
      <c r="H14" s="4"/>
      <c r="I14" s="4" t="s">
        <v>162</v>
      </c>
      <c r="J14" t="s">
        <v>137</v>
      </c>
      <c r="K14" t="s">
        <v>138</v>
      </c>
      <c r="L14" s="3" t="s">
        <v>157</v>
      </c>
      <c r="M14" s="3" t="s">
        <v>158</v>
      </c>
      <c r="N14" s="3" t="s">
        <v>159</v>
      </c>
    </row>
    <row r="15" spans="1:14" ht="16" x14ac:dyDescent="0.2">
      <c r="A15" s="3" t="s">
        <v>152</v>
      </c>
      <c r="B15">
        <v>56.340646640044191</v>
      </c>
      <c r="C15">
        <v>9.3929017541098254</v>
      </c>
      <c r="D15">
        <v>1</v>
      </c>
      <c r="E15">
        <v>65.919862312251979</v>
      </c>
      <c r="F15">
        <v>29.968740482180571</v>
      </c>
      <c r="G15">
        <v>71.305920274781187</v>
      </c>
      <c r="I15" t="s">
        <v>157</v>
      </c>
      <c r="J15">
        <v>97.603473472050624</v>
      </c>
      <c r="K15">
        <v>4.6045948122681652</v>
      </c>
      <c r="L15">
        <v>88.844365072600667</v>
      </c>
      <c r="M15">
        <v>47.65467929196307</v>
      </c>
      <c r="N15">
        <v>86.460138973576562</v>
      </c>
    </row>
    <row r="16" spans="1:14" ht="16" x14ac:dyDescent="0.2">
      <c r="A16" s="3" t="s">
        <v>154</v>
      </c>
      <c r="B16">
        <v>74.767659146639701</v>
      </c>
      <c r="C16">
        <v>2.230983953635111</v>
      </c>
      <c r="D16">
        <v>2</v>
      </c>
      <c r="E16">
        <v>65.545994338563304</v>
      </c>
      <c r="F16">
        <v>29.400022675381763</v>
      </c>
      <c r="G16">
        <v>78.936589531649162</v>
      </c>
      <c r="I16" t="s">
        <v>159</v>
      </c>
      <c r="J16">
        <v>74.570898625689097</v>
      </c>
      <c r="K16">
        <v>6.9824647852722528</v>
      </c>
      <c r="L16">
        <v>99.520225367384441</v>
      </c>
      <c r="M16">
        <v>52.040888534287468</v>
      </c>
      <c r="N16">
        <v>74.970481821383373</v>
      </c>
    </row>
    <row r="17" spans="1:14" ht="16" x14ac:dyDescent="0.2">
      <c r="A17" s="3" t="s">
        <v>153</v>
      </c>
      <c r="B17">
        <v>30.015732417224001</v>
      </c>
      <c r="C17">
        <v>0.36979278898360274</v>
      </c>
      <c r="D17">
        <v>3</v>
      </c>
      <c r="E17">
        <v>37.556083269317291</v>
      </c>
      <c r="F17">
        <v>30.678434094109662</v>
      </c>
      <c r="G17">
        <v>74.060467633488756</v>
      </c>
      <c r="I17" t="s">
        <v>158</v>
      </c>
      <c r="J17">
        <v>52.365636350277349</v>
      </c>
      <c r="K17">
        <v>2.8183003486250926</v>
      </c>
      <c r="L17">
        <v>104.44582997616679</v>
      </c>
      <c r="M17">
        <v>57.4013412245815</v>
      </c>
      <c r="N17">
        <v>62.282075082107355</v>
      </c>
    </row>
  </sheetData>
  <phoneticPr fontId="2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CDE29-777B-4AC2-AE88-E1321FA1674D}">
  <dimension ref="A1:P87"/>
  <sheetViews>
    <sheetView workbookViewId="0">
      <selection activeCell="F81" sqref="F81"/>
    </sheetView>
  </sheetViews>
  <sheetFormatPr baseColWidth="10" defaultColWidth="8.83203125" defaultRowHeight="15" x14ac:dyDescent="0.2"/>
  <cols>
    <col min="2" max="2" width="35.6640625" customWidth="1"/>
    <col min="3" max="3" width="20.5" customWidth="1"/>
    <col min="4" max="4" width="14.83203125" customWidth="1"/>
    <col min="5" max="5" width="18.83203125" customWidth="1"/>
    <col min="6" max="6" width="19.1640625" customWidth="1"/>
    <col min="7" max="7" width="15.5" customWidth="1"/>
    <col min="8" max="8" width="16.1640625" customWidth="1"/>
    <col min="9" max="9" width="13.83203125" customWidth="1"/>
    <col min="10" max="10" width="14.1640625" customWidth="1"/>
    <col min="11" max="11" width="13" customWidth="1"/>
  </cols>
  <sheetData>
    <row r="1" spans="1:14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</row>
    <row r="2" spans="1:14" ht="48.5" customHeight="1" x14ac:dyDescent="0.2">
      <c r="A2" t="s">
        <v>86</v>
      </c>
      <c r="B2" s="3" t="s">
        <v>140</v>
      </c>
      <c r="C2" s="3" t="s">
        <v>141</v>
      </c>
      <c r="D2" s="3" t="s">
        <v>149</v>
      </c>
      <c r="E2" s="3" t="s">
        <v>142</v>
      </c>
      <c r="F2" s="3" t="s">
        <v>143</v>
      </c>
      <c r="G2" s="3" t="s">
        <v>144</v>
      </c>
      <c r="H2" s="3" t="s">
        <v>145</v>
      </c>
      <c r="I2" s="3" t="s">
        <v>146</v>
      </c>
      <c r="J2" s="3" t="s">
        <v>147</v>
      </c>
      <c r="K2" s="3" t="s">
        <v>148</v>
      </c>
    </row>
    <row r="3" spans="1:14" x14ac:dyDescent="0.2">
      <c r="A3">
        <v>1</v>
      </c>
      <c r="B3">
        <v>9.978056745509134</v>
      </c>
      <c r="C3">
        <v>17.195934318901358</v>
      </c>
      <c r="D3">
        <v>12.895845660173547</v>
      </c>
      <c r="E3">
        <v>7.9138295842024124</v>
      </c>
      <c r="F3">
        <v>14.923951972240939</v>
      </c>
      <c r="G3">
        <v>14.322515077427127</v>
      </c>
      <c r="H3">
        <v>17.055793008076989</v>
      </c>
      <c r="I3">
        <v>13.511096847685064</v>
      </c>
      <c r="J3">
        <v>10.757623736730537</v>
      </c>
      <c r="K3">
        <v>14.765425005861156</v>
      </c>
    </row>
    <row r="4" spans="1:14" x14ac:dyDescent="0.2">
      <c r="A4">
        <v>2</v>
      </c>
      <c r="B4">
        <v>9.6475161298467231</v>
      </c>
      <c r="C4">
        <v>17.259889553766598</v>
      </c>
      <c r="D4">
        <v>13.049216117307161</v>
      </c>
      <c r="E4">
        <v>7.2922037509274515</v>
      </c>
      <c r="F4">
        <v>13.852402017101966</v>
      </c>
      <c r="G4">
        <v>13.833152614225845</v>
      </c>
      <c r="H4">
        <v>16.028291721889573</v>
      </c>
      <c r="I4">
        <v>13.095536442671104</v>
      </c>
      <c r="J4">
        <v>10.600474255096072</v>
      </c>
      <c r="K4">
        <v>13.435636821352924</v>
      </c>
    </row>
    <row r="5" spans="1:14" x14ac:dyDescent="0.2">
      <c r="A5">
        <v>3</v>
      </c>
      <c r="B5">
        <v>10.016230471344212</v>
      </c>
      <c r="C5">
        <v>16.734210288323141</v>
      </c>
      <c r="D5">
        <v>13.13105734134497</v>
      </c>
      <c r="E5">
        <v>7.0485003538689828</v>
      </c>
      <c r="F5">
        <v>14.576306433222959</v>
      </c>
      <c r="G5">
        <v>13.009323553578129</v>
      </c>
      <c r="H5">
        <v>16.203777796844946</v>
      </c>
      <c r="I5">
        <v>15.575272617987544</v>
      </c>
      <c r="J5">
        <v>10.944918544722334</v>
      </c>
      <c r="K5">
        <v>15.138265376155495</v>
      </c>
    </row>
    <row r="6" spans="1:14" x14ac:dyDescent="0.2">
      <c r="A6" t="s">
        <v>137</v>
      </c>
      <c r="B6">
        <f>AVERAGE(B3:B5)</f>
        <v>9.8806011155666891</v>
      </c>
      <c r="C6">
        <f t="shared" ref="C6:K6" si="0">AVERAGE(C3:C5)</f>
        <v>17.063344720330367</v>
      </c>
      <c r="D6">
        <f t="shared" si="0"/>
        <v>13.02537303960856</v>
      </c>
      <c r="E6">
        <f t="shared" si="0"/>
        <v>7.4181778963329492</v>
      </c>
      <c r="F6">
        <f t="shared" si="0"/>
        <v>14.450886807521954</v>
      </c>
      <c r="G6">
        <f t="shared" si="0"/>
        <v>13.721663748410366</v>
      </c>
      <c r="H6">
        <f t="shared" si="0"/>
        <v>16.429287508937168</v>
      </c>
      <c r="I6">
        <f t="shared" si="0"/>
        <v>14.060635302781236</v>
      </c>
      <c r="J6">
        <f t="shared" si="0"/>
        <v>10.767672178849649</v>
      </c>
      <c r="K6">
        <f t="shared" si="0"/>
        <v>14.446442401123193</v>
      </c>
    </row>
    <row r="7" spans="1:14" x14ac:dyDescent="0.2">
      <c r="A7" t="s">
        <v>138</v>
      </c>
      <c r="B7">
        <f>STDEV(B3:B5)/(3^0.5)</f>
        <v>0.11706232850080434</v>
      </c>
      <c r="C7">
        <f t="shared" ref="C7:K7" si="1">STDEV(C3:C5)/(3^0.5)</f>
        <v>0.16559959114905851</v>
      </c>
      <c r="D7">
        <f t="shared" si="1"/>
        <v>6.8938385546993899E-2</v>
      </c>
      <c r="E7">
        <f t="shared" si="1"/>
        <v>0.2576177938991181</v>
      </c>
      <c r="F7">
        <f t="shared" si="1"/>
        <v>0.3156223420866669</v>
      </c>
      <c r="G7">
        <f t="shared" si="1"/>
        <v>0.38316241985952881</v>
      </c>
      <c r="H7">
        <f t="shared" si="1"/>
        <v>0.31732249419433256</v>
      </c>
      <c r="I7">
        <f t="shared" si="1"/>
        <v>0.76676099275140663</v>
      </c>
      <c r="J7">
        <f t="shared" si="1"/>
        <v>9.955935508663645E-2</v>
      </c>
      <c r="K7">
        <f t="shared" si="1"/>
        <v>0.5167360465786941</v>
      </c>
    </row>
    <row r="9" spans="1:14" x14ac:dyDescent="0.2">
      <c r="A9" t="s">
        <v>139</v>
      </c>
      <c r="B9" t="s">
        <v>105</v>
      </c>
      <c r="C9" t="s">
        <v>107</v>
      </c>
      <c r="D9" t="s">
        <v>106</v>
      </c>
      <c r="E9" t="s">
        <v>109</v>
      </c>
      <c r="F9" t="s">
        <v>110</v>
      </c>
      <c r="G9" t="s">
        <v>111</v>
      </c>
      <c r="H9" t="s">
        <v>112</v>
      </c>
      <c r="I9" t="s">
        <v>113</v>
      </c>
      <c r="J9" t="s">
        <v>114</v>
      </c>
      <c r="K9" t="s">
        <v>115</v>
      </c>
    </row>
    <row r="10" spans="1:14" x14ac:dyDescent="0.2">
      <c r="B10">
        <f>((C6-B6)/C6)*100</f>
        <v>42.094581821380508</v>
      </c>
      <c r="C10">
        <f>((D6-B6)/D6)*100</f>
        <v>24.143430782972629</v>
      </c>
      <c r="D10">
        <f>((C6-D6)/C6)*100</f>
        <v>23.664596519055888</v>
      </c>
      <c r="E10">
        <f>((B6-E6)/B6)*100</f>
        <v>24.921795652232547</v>
      </c>
      <c r="F10">
        <f>((C6-F6)/C6)*100</f>
        <v>15.310350670556181</v>
      </c>
      <c r="G10">
        <f>((H6-G6)/H6)*100</f>
        <v>16.480469765069941</v>
      </c>
      <c r="H10">
        <f>((I6-G6)/I6)*100</f>
        <v>2.4107840582695461</v>
      </c>
      <c r="I10">
        <f>((H6-I6)/H6)*100</f>
        <v>14.417254581900998</v>
      </c>
      <c r="J10">
        <f>((G6-J6)/G6)*100</f>
        <v>21.527940224471195</v>
      </c>
      <c r="K10">
        <f>((H6-K6)/H6)*100</f>
        <v>12.068965904549128</v>
      </c>
    </row>
    <row r="15" spans="1:14" s="9" customFormat="1" x14ac:dyDescent="0.2">
      <c r="B15" s="9" t="s">
        <v>116</v>
      </c>
    </row>
    <row r="16" spans="1:14" x14ac:dyDescent="0.2">
      <c r="B16" t="s">
        <v>105</v>
      </c>
      <c r="E16" t="s">
        <v>107</v>
      </c>
      <c r="H16" t="s">
        <v>106</v>
      </c>
      <c r="K16" t="s">
        <v>109</v>
      </c>
      <c r="N16" t="s">
        <v>110</v>
      </c>
    </row>
    <row r="17" spans="2:16" x14ac:dyDescent="0.2">
      <c r="B17" t="s">
        <v>94</v>
      </c>
      <c r="E17" t="s">
        <v>94</v>
      </c>
      <c r="H17" t="s">
        <v>94</v>
      </c>
      <c r="K17" t="s">
        <v>94</v>
      </c>
      <c r="N17" t="s">
        <v>94</v>
      </c>
    </row>
    <row r="18" spans="2:16" ht="16" thickBot="1" x14ac:dyDescent="0.25">
      <c r="B18" s="8" t="s">
        <v>151</v>
      </c>
      <c r="E18" s="8" t="s">
        <v>151</v>
      </c>
      <c r="H18" s="8" t="s">
        <v>151</v>
      </c>
      <c r="K18" s="8" t="s">
        <v>151</v>
      </c>
      <c r="N18" s="8" t="s">
        <v>151</v>
      </c>
    </row>
    <row r="19" spans="2:16" x14ac:dyDescent="0.2">
      <c r="B19" s="6"/>
      <c r="C19" s="6" t="s">
        <v>95</v>
      </c>
      <c r="D19" s="6" t="s">
        <v>96</v>
      </c>
      <c r="E19" s="6"/>
      <c r="F19" s="6" t="s">
        <v>95</v>
      </c>
      <c r="G19" s="6" t="s">
        <v>96</v>
      </c>
      <c r="H19" s="6"/>
      <c r="I19" s="6" t="s">
        <v>95</v>
      </c>
      <c r="J19" s="6" t="s">
        <v>96</v>
      </c>
      <c r="K19" s="6"/>
      <c r="L19" s="6" t="s">
        <v>95</v>
      </c>
      <c r="M19" s="6" t="s">
        <v>96</v>
      </c>
      <c r="N19" s="6"/>
      <c r="O19" s="6" t="s">
        <v>95</v>
      </c>
      <c r="P19" s="6" t="s">
        <v>96</v>
      </c>
    </row>
    <row r="20" spans="2:16" x14ac:dyDescent="0.2">
      <c r="B20" t="s">
        <v>97</v>
      </c>
      <c r="C20">
        <v>17.063344720330367</v>
      </c>
      <c r="D20">
        <v>9.8806011155666891</v>
      </c>
      <c r="E20" t="s">
        <v>97</v>
      </c>
      <c r="F20">
        <v>9.8806011155666891</v>
      </c>
      <c r="G20">
        <v>13.02537303960856</v>
      </c>
      <c r="H20" t="s">
        <v>97</v>
      </c>
      <c r="I20">
        <v>17.063344720330367</v>
      </c>
      <c r="J20">
        <v>13.02537303960856</v>
      </c>
      <c r="K20" t="s">
        <v>97</v>
      </c>
      <c r="L20">
        <v>7.4181778963329492</v>
      </c>
      <c r="M20">
        <v>9.8806011155666891</v>
      </c>
      <c r="N20" t="s">
        <v>97</v>
      </c>
      <c r="O20">
        <v>14.450886807521954</v>
      </c>
      <c r="P20">
        <v>17.063344720330367</v>
      </c>
    </row>
    <row r="21" spans="2:16" x14ac:dyDescent="0.2">
      <c r="B21" t="s">
        <v>98</v>
      </c>
      <c r="C21">
        <v>8.2269673766206003E-2</v>
      </c>
      <c r="D21">
        <v>4.1110766262090676E-2</v>
      </c>
      <c r="E21" t="s">
        <v>98</v>
      </c>
      <c r="F21">
        <v>4.1110766262090676E-2</v>
      </c>
      <c r="G21">
        <v>1.4257503005477928E-2</v>
      </c>
      <c r="H21" t="s">
        <v>98</v>
      </c>
      <c r="I21">
        <v>8.2269673766206003E-2</v>
      </c>
      <c r="J21">
        <v>1.4257503005477928E-2</v>
      </c>
      <c r="K21" t="s">
        <v>98</v>
      </c>
      <c r="L21">
        <v>0.19910078320034547</v>
      </c>
      <c r="M21">
        <v>4.1110766262090676E-2</v>
      </c>
      <c r="N21" t="s">
        <v>98</v>
      </c>
      <c r="O21">
        <v>0.29885238847281892</v>
      </c>
      <c r="P21">
        <v>8.2269673766206003E-2</v>
      </c>
    </row>
    <row r="22" spans="2:16" x14ac:dyDescent="0.2">
      <c r="B22" t="s">
        <v>99</v>
      </c>
      <c r="C22">
        <v>3</v>
      </c>
      <c r="D22">
        <v>3</v>
      </c>
      <c r="E22" t="s">
        <v>99</v>
      </c>
      <c r="F22">
        <v>3</v>
      </c>
      <c r="G22">
        <v>3</v>
      </c>
      <c r="H22" t="s">
        <v>99</v>
      </c>
      <c r="I22">
        <v>3</v>
      </c>
      <c r="J22">
        <v>3</v>
      </c>
      <c r="K22" t="s">
        <v>99</v>
      </c>
      <c r="L22">
        <v>3</v>
      </c>
      <c r="M22">
        <v>3</v>
      </c>
      <c r="N22" t="s">
        <v>99</v>
      </c>
      <c r="O22">
        <v>3</v>
      </c>
      <c r="P22">
        <v>3</v>
      </c>
    </row>
    <row r="23" spans="2:16" x14ac:dyDescent="0.2">
      <c r="B23" t="s">
        <v>100</v>
      </c>
      <c r="C23">
        <v>2</v>
      </c>
      <c r="D23">
        <v>2</v>
      </c>
      <c r="E23" t="s">
        <v>100</v>
      </c>
      <c r="F23">
        <v>2</v>
      </c>
      <c r="G23">
        <v>2</v>
      </c>
      <c r="H23" t="s">
        <v>100</v>
      </c>
      <c r="I23">
        <v>2</v>
      </c>
      <c r="J23">
        <v>2</v>
      </c>
      <c r="K23" t="s">
        <v>100</v>
      </c>
      <c r="L23">
        <v>2</v>
      </c>
      <c r="M23">
        <v>2</v>
      </c>
      <c r="N23" t="s">
        <v>100</v>
      </c>
      <c r="O23">
        <v>2</v>
      </c>
      <c r="P23">
        <v>2</v>
      </c>
    </row>
    <row r="24" spans="2:16" x14ac:dyDescent="0.2">
      <c r="B24" t="s">
        <v>101</v>
      </c>
      <c r="C24">
        <v>2.0011710130070974</v>
      </c>
      <c r="E24" t="s">
        <v>101</v>
      </c>
      <c r="F24">
        <v>2.883447841203004</v>
      </c>
      <c r="H24" t="s">
        <v>101</v>
      </c>
      <c r="I24">
        <v>5.7702722373333444</v>
      </c>
      <c r="K24" t="s">
        <v>101</v>
      </c>
      <c r="L24">
        <v>4.8430326482126791</v>
      </c>
      <c r="N24" t="s">
        <v>101</v>
      </c>
      <c r="O24">
        <v>3.6325947921234958</v>
      </c>
    </row>
    <row r="25" spans="2:16" x14ac:dyDescent="0.2">
      <c r="B25" t="s">
        <v>102</v>
      </c>
      <c r="C25">
        <v>0.33320327154500451</v>
      </c>
      <c r="E25" t="s">
        <v>102</v>
      </c>
      <c r="F25">
        <v>0.25750313661744012</v>
      </c>
      <c r="H25" t="s">
        <v>102</v>
      </c>
      <c r="I25">
        <v>0.1477045479036567</v>
      </c>
      <c r="K25" t="s">
        <v>102</v>
      </c>
      <c r="L25">
        <v>0.17114400350062894</v>
      </c>
      <c r="N25" t="s">
        <v>102</v>
      </c>
      <c r="O25">
        <v>0.21586174592697727</v>
      </c>
    </row>
    <row r="26" spans="2:16" ht="16" thickBot="1" x14ac:dyDescent="0.25">
      <c r="B26" s="5" t="s">
        <v>103</v>
      </c>
      <c r="C26" s="5">
        <v>18.999999999999996</v>
      </c>
      <c r="D26" s="5"/>
      <c r="E26" s="5" t="s">
        <v>103</v>
      </c>
      <c r="F26" s="5">
        <v>18.999999999999996</v>
      </c>
      <c r="G26" s="5"/>
      <c r="H26" s="5" t="s">
        <v>103</v>
      </c>
      <c r="I26" s="5">
        <v>18.999999999999996</v>
      </c>
      <c r="J26" s="5"/>
      <c r="K26" s="5" t="s">
        <v>103</v>
      </c>
      <c r="L26" s="5">
        <v>18.999999999999996</v>
      </c>
      <c r="M26" s="5"/>
      <c r="N26" s="5" t="s">
        <v>103</v>
      </c>
      <c r="O26" s="5">
        <v>18.999999999999996</v>
      </c>
      <c r="P26" s="5"/>
    </row>
    <row r="28" spans="2:16" x14ac:dyDescent="0.2">
      <c r="B28" t="s">
        <v>111</v>
      </c>
      <c r="E28" t="s">
        <v>112</v>
      </c>
      <c r="H28" t="s">
        <v>113</v>
      </c>
      <c r="K28" t="s">
        <v>114</v>
      </c>
      <c r="N28" t="s">
        <v>115</v>
      </c>
    </row>
    <row r="29" spans="2:16" x14ac:dyDescent="0.2">
      <c r="B29" t="s">
        <v>94</v>
      </c>
      <c r="E29" t="s">
        <v>94</v>
      </c>
      <c r="H29" t="s">
        <v>94</v>
      </c>
      <c r="K29" t="s">
        <v>94</v>
      </c>
      <c r="N29" t="s">
        <v>94</v>
      </c>
    </row>
    <row r="30" spans="2:16" ht="16" thickBot="1" x14ac:dyDescent="0.25">
      <c r="B30" s="8" t="s">
        <v>151</v>
      </c>
      <c r="E30" s="8" t="s">
        <v>151</v>
      </c>
      <c r="H30" s="8" t="s">
        <v>151</v>
      </c>
      <c r="K30" s="8" t="s">
        <v>151</v>
      </c>
      <c r="N30" s="8" t="s">
        <v>151</v>
      </c>
    </row>
    <row r="31" spans="2:16" x14ac:dyDescent="0.2">
      <c r="B31" s="6"/>
      <c r="C31" s="6" t="s">
        <v>95</v>
      </c>
      <c r="D31" s="6" t="s">
        <v>96</v>
      </c>
      <c r="E31" s="6"/>
      <c r="F31" s="6" t="s">
        <v>95</v>
      </c>
      <c r="G31" s="6" t="s">
        <v>96</v>
      </c>
      <c r="H31" s="6"/>
      <c r="I31" s="6" t="s">
        <v>95</v>
      </c>
      <c r="J31" s="6" t="s">
        <v>96</v>
      </c>
      <c r="K31" s="6"/>
      <c r="L31" s="6" t="s">
        <v>95</v>
      </c>
      <c r="M31" s="6" t="s">
        <v>96</v>
      </c>
      <c r="N31" s="6"/>
      <c r="O31" s="6" t="s">
        <v>95</v>
      </c>
      <c r="P31" s="6" t="s">
        <v>96</v>
      </c>
    </row>
    <row r="32" spans="2:16" x14ac:dyDescent="0.2">
      <c r="B32" t="s">
        <v>97</v>
      </c>
      <c r="C32">
        <v>13.721663748410366</v>
      </c>
      <c r="D32">
        <v>16.429287508937168</v>
      </c>
      <c r="E32" t="s">
        <v>97</v>
      </c>
      <c r="F32">
        <v>14.060635302781236</v>
      </c>
      <c r="G32">
        <v>13.721663748410366</v>
      </c>
      <c r="H32" t="s">
        <v>97</v>
      </c>
      <c r="I32">
        <v>14.060635302781236</v>
      </c>
      <c r="J32">
        <v>16.429287508937168</v>
      </c>
      <c r="K32" t="s">
        <v>97</v>
      </c>
      <c r="L32">
        <v>13.721663748410366</v>
      </c>
      <c r="M32">
        <v>10.767672178849649</v>
      </c>
      <c r="N32" t="s">
        <v>97</v>
      </c>
      <c r="O32">
        <v>14.446442401123193</v>
      </c>
      <c r="P32">
        <v>16.429287508937168</v>
      </c>
    </row>
    <row r="33" spans="2:16" x14ac:dyDescent="0.2">
      <c r="B33" t="s">
        <v>98</v>
      </c>
      <c r="C33">
        <v>0.44044031997782945</v>
      </c>
      <c r="D33">
        <v>0.30208069596513665</v>
      </c>
      <c r="E33" t="s">
        <v>98</v>
      </c>
      <c r="F33">
        <v>1.7637672600153678</v>
      </c>
      <c r="G33">
        <v>0.44044031997782945</v>
      </c>
      <c r="H33" t="s">
        <v>98</v>
      </c>
      <c r="I33">
        <v>1.7637672600153678</v>
      </c>
      <c r="J33">
        <v>0.30208069596513665</v>
      </c>
      <c r="K33" t="s">
        <v>98</v>
      </c>
      <c r="L33">
        <v>0.44044031997782945</v>
      </c>
      <c r="M33">
        <v>2.9736195555800881E-2</v>
      </c>
      <c r="N33" t="s">
        <v>98</v>
      </c>
      <c r="O33">
        <v>0.80104842550133493</v>
      </c>
      <c r="P33">
        <v>0.30208069596513665</v>
      </c>
    </row>
    <row r="34" spans="2:16" x14ac:dyDescent="0.2">
      <c r="B34" t="s">
        <v>99</v>
      </c>
      <c r="C34">
        <v>3</v>
      </c>
      <c r="D34">
        <v>3</v>
      </c>
      <c r="E34" t="s">
        <v>99</v>
      </c>
      <c r="F34">
        <v>3</v>
      </c>
      <c r="G34">
        <v>3</v>
      </c>
      <c r="H34" t="s">
        <v>99</v>
      </c>
      <c r="I34">
        <v>3</v>
      </c>
      <c r="J34">
        <v>3</v>
      </c>
      <c r="K34" t="s">
        <v>99</v>
      </c>
      <c r="L34">
        <v>3</v>
      </c>
      <c r="M34">
        <v>3</v>
      </c>
      <c r="N34" t="s">
        <v>99</v>
      </c>
      <c r="O34">
        <v>3</v>
      </c>
      <c r="P34">
        <v>3</v>
      </c>
    </row>
    <row r="35" spans="2:16" x14ac:dyDescent="0.2">
      <c r="B35" t="s">
        <v>100</v>
      </c>
      <c r="C35">
        <v>2</v>
      </c>
      <c r="D35">
        <v>2</v>
      </c>
      <c r="E35" t="s">
        <v>100</v>
      </c>
      <c r="F35">
        <v>2</v>
      </c>
      <c r="G35">
        <v>2</v>
      </c>
      <c r="H35" t="s">
        <v>100</v>
      </c>
      <c r="I35">
        <v>2</v>
      </c>
      <c r="J35">
        <v>2</v>
      </c>
      <c r="K35" t="s">
        <v>100</v>
      </c>
      <c r="L35">
        <v>2</v>
      </c>
      <c r="M35">
        <v>2</v>
      </c>
      <c r="N35" t="s">
        <v>100</v>
      </c>
      <c r="O35">
        <v>2</v>
      </c>
      <c r="P35">
        <v>2</v>
      </c>
    </row>
    <row r="36" spans="2:16" x14ac:dyDescent="0.2">
      <c r="B36" t="s">
        <v>101</v>
      </c>
      <c r="C36">
        <v>1.4580220645037874</v>
      </c>
      <c r="E36" t="s">
        <v>101</v>
      </c>
      <c r="F36">
        <v>4.0045544878910064</v>
      </c>
      <c r="H36" t="s">
        <v>101</v>
      </c>
      <c r="I36">
        <v>5.8387288018527519</v>
      </c>
      <c r="K36" t="s">
        <v>101</v>
      </c>
      <c r="L36">
        <v>14.811589436561571</v>
      </c>
      <c r="N36" t="s">
        <v>101</v>
      </c>
      <c r="O36">
        <v>2.6517696635397865</v>
      </c>
    </row>
    <row r="37" spans="2:16" x14ac:dyDescent="0.2">
      <c r="B37" t="s">
        <v>102</v>
      </c>
      <c r="C37">
        <v>0.40683117309684314</v>
      </c>
      <c r="E37" t="s">
        <v>102</v>
      </c>
      <c r="F37">
        <v>0.19981798628021633</v>
      </c>
      <c r="H37" t="s">
        <v>102</v>
      </c>
      <c r="I37">
        <v>0.14622600617370285</v>
      </c>
      <c r="K37" t="s">
        <v>102</v>
      </c>
      <c r="L37">
        <v>6.3244748670723314E-2</v>
      </c>
      <c r="N37" t="s">
        <v>102</v>
      </c>
      <c r="O37">
        <v>0.27383983441898291</v>
      </c>
    </row>
    <row r="38" spans="2:16" ht="16" thickBot="1" x14ac:dyDescent="0.25">
      <c r="B38" s="5" t="s">
        <v>103</v>
      </c>
      <c r="C38" s="5">
        <v>18.999999999999996</v>
      </c>
      <c r="D38" s="5"/>
      <c r="E38" s="5" t="s">
        <v>103</v>
      </c>
      <c r="F38" s="5">
        <v>18.999999999999996</v>
      </c>
      <c r="G38" s="5"/>
      <c r="H38" s="5" t="s">
        <v>103</v>
      </c>
      <c r="I38" s="5">
        <v>18.999999999999996</v>
      </c>
      <c r="J38" s="5"/>
      <c r="K38" s="5" t="s">
        <v>103</v>
      </c>
      <c r="L38" s="5">
        <v>18.999999999999996</v>
      </c>
      <c r="M38" s="5"/>
      <c r="N38" s="5" t="s">
        <v>103</v>
      </c>
      <c r="O38" s="5">
        <v>18.999999999999996</v>
      </c>
      <c r="P38" s="5"/>
    </row>
    <row r="40" spans="2:16" s="9" customFormat="1" x14ac:dyDescent="0.2">
      <c r="B40" s="9" t="s">
        <v>117</v>
      </c>
    </row>
    <row r="42" spans="2:16" x14ac:dyDescent="0.2">
      <c r="B42" t="s">
        <v>105</v>
      </c>
      <c r="E42" t="s">
        <v>107</v>
      </c>
      <c r="H42" t="s">
        <v>106</v>
      </c>
      <c r="K42" t="s">
        <v>109</v>
      </c>
      <c r="N42" t="s">
        <v>110</v>
      </c>
    </row>
    <row r="43" spans="2:16" x14ac:dyDescent="0.2">
      <c r="B43" t="s">
        <v>125</v>
      </c>
      <c r="E43" t="s">
        <v>125</v>
      </c>
      <c r="H43" t="s">
        <v>125</v>
      </c>
      <c r="K43" t="s">
        <v>125</v>
      </c>
      <c r="N43" t="s">
        <v>125</v>
      </c>
    </row>
    <row r="44" spans="2:16" ht="16" thickBot="1" x14ac:dyDescent="0.25"/>
    <row r="45" spans="2:16" x14ac:dyDescent="0.2">
      <c r="B45" s="6"/>
      <c r="C45" s="6" t="s">
        <v>95</v>
      </c>
      <c r="D45" s="6" t="s">
        <v>96</v>
      </c>
      <c r="E45" s="6"/>
      <c r="F45" s="6" t="s">
        <v>95</v>
      </c>
      <c r="G45" s="6" t="s">
        <v>96</v>
      </c>
      <c r="H45" s="6"/>
      <c r="I45" s="6" t="s">
        <v>95</v>
      </c>
      <c r="J45" s="6" t="s">
        <v>96</v>
      </c>
      <c r="K45" s="6"/>
      <c r="L45" s="6" t="s">
        <v>95</v>
      </c>
      <c r="M45" s="6" t="s">
        <v>96</v>
      </c>
      <c r="N45" s="6"/>
      <c r="O45" s="6" t="s">
        <v>95</v>
      </c>
      <c r="P45" s="6" t="s">
        <v>96</v>
      </c>
    </row>
    <row r="46" spans="2:16" x14ac:dyDescent="0.2">
      <c r="B46" t="s">
        <v>97</v>
      </c>
      <c r="C46">
        <v>9.8806011155666891</v>
      </c>
      <c r="D46">
        <v>17.063344720330367</v>
      </c>
      <c r="E46" t="s">
        <v>97</v>
      </c>
      <c r="F46">
        <v>9.8806011155666891</v>
      </c>
      <c r="G46">
        <v>13.02537303960856</v>
      </c>
      <c r="H46" t="s">
        <v>97</v>
      </c>
      <c r="I46">
        <v>17.063344720330367</v>
      </c>
      <c r="J46">
        <v>13.02537303960856</v>
      </c>
      <c r="K46" t="s">
        <v>97</v>
      </c>
      <c r="L46">
        <v>9.8806011155666891</v>
      </c>
      <c r="M46">
        <v>7.4181778963329492</v>
      </c>
      <c r="N46" t="s">
        <v>97</v>
      </c>
      <c r="O46">
        <v>17.063344720330367</v>
      </c>
      <c r="P46">
        <v>14.450886807521954</v>
      </c>
    </row>
    <row r="47" spans="2:16" x14ac:dyDescent="0.2">
      <c r="B47" t="s">
        <v>98</v>
      </c>
      <c r="C47">
        <v>4.1110766262090676E-2</v>
      </c>
      <c r="D47">
        <v>8.2269673766206003E-2</v>
      </c>
      <c r="E47" t="s">
        <v>98</v>
      </c>
      <c r="F47">
        <v>4.1110766262090676E-2</v>
      </c>
      <c r="G47">
        <v>1.4257503005477928E-2</v>
      </c>
      <c r="H47" t="s">
        <v>98</v>
      </c>
      <c r="I47">
        <v>8.2269673766206003E-2</v>
      </c>
      <c r="J47">
        <v>1.4257503005477928E-2</v>
      </c>
      <c r="K47" t="s">
        <v>98</v>
      </c>
      <c r="L47">
        <v>4.1110766262090676E-2</v>
      </c>
      <c r="M47">
        <v>0.19910078320034547</v>
      </c>
      <c r="N47" t="s">
        <v>98</v>
      </c>
      <c r="O47">
        <v>8.2269673766206003E-2</v>
      </c>
      <c r="P47">
        <v>0.29885238847281892</v>
      </c>
    </row>
    <row r="48" spans="2:16" x14ac:dyDescent="0.2">
      <c r="B48" t="s">
        <v>99</v>
      </c>
      <c r="C48">
        <v>3</v>
      </c>
      <c r="D48">
        <v>3</v>
      </c>
      <c r="E48" t="s">
        <v>99</v>
      </c>
      <c r="F48">
        <v>3</v>
      </c>
      <c r="G48">
        <v>3</v>
      </c>
      <c r="H48" t="s">
        <v>99</v>
      </c>
      <c r="I48">
        <v>3</v>
      </c>
      <c r="J48">
        <v>3</v>
      </c>
      <c r="K48" t="s">
        <v>99</v>
      </c>
      <c r="L48">
        <v>3</v>
      </c>
      <c r="M48">
        <v>3</v>
      </c>
      <c r="N48" t="s">
        <v>99</v>
      </c>
      <c r="O48">
        <v>3</v>
      </c>
      <c r="P48">
        <v>3</v>
      </c>
    </row>
    <row r="49" spans="2:16" x14ac:dyDescent="0.2">
      <c r="B49" t="s">
        <v>126</v>
      </c>
      <c r="C49">
        <v>6.1690220014148339E-2</v>
      </c>
      <c r="E49" t="s">
        <v>126</v>
      </c>
      <c r="F49">
        <v>2.7684134633784302E-2</v>
      </c>
      <c r="H49" t="s">
        <v>126</v>
      </c>
      <c r="I49">
        <v>4.8263588385841966E-2</v>
      </c>
      <c r="K49" t="s">
        <v>126</v>
      </c>
      <c r="L49">
        <v>0.12010577473121807</v>
      </c>
      <c r="N49" t="s">
        <v>126</v>
      </c>
      <c r="O49">
        <v>0.19056103111951245</v>
      </c>
    </row>
    <row r="50" spans="2:16" x14ac:dyDescent="0.2">
      <c r="B50" t="s">
        <v>119</v>
      </c>
      <c r="C50">
        <v>0</v>
      </c>
      <c r="E50" t="s">
        <v>119</v>
      </c>
      <c r="F50">
        <v>0</v>
      </c>
      <c r="H50" t="s">
        <v>119</v>
      </c>
      <c r="I50">
        <v>0</v>
      </c>
      <c r="K50" t="s">
        <v>119</v>
      </c>
      <c r="L50">
        <v>0</v>
      </c>
      <c r="N50" t="s">
        <v>119</v>
      </c>
      <c r="O50">
        <v>0</v>
      </c>
    </row>
    <row r="51" spans="2:16" x14ac:dyDescent="0.2">
      <c r="B51" t="s">
        <v>100</v>
      </c>
      <c r="C51">
        <v>4</v>
      </c>
      <c r="E51" t="s">
        <v>100</v>
      </c>
      <c r="F51">
        <v>4</v>
      </c>
      <c r="H51" t="s">
        <v>100</v>
      </c>
      <c r="I51">
        <v>4</v>
      </c>
      <c r="K51" t="s">
        <v>100</v>
      </c>
      <c r="L51">
        <v>4</v>
      </c>
      <c r="N51" t="s">
        <v>100</v>
      </c>
      <c r="O51">
        <v>4</v>
      </c>
    </row>
    <row r="52" spans="2:16" x14ac:dyDescent="0.2">
      <c r="B52" t="s">
        <v>120</v>
      </c>
      <c r="C52">
        <v>-35.418309942647248</v>
      </c>
      <c r="E52" t="s">
        <v>120</v>
      </c>
      <c r="F52">
        <v>-23.148310904672833</v>
      </c>
      <c r="H52" t="s">
        <v>120</v>
      </c>
      <c r="I52">
        <v>22.51122320281166</v>
      </c>
      <c r="K52" t="s">
        <v>120</v>
      </c>
      <c r="L52">
        <v>8.7021463471803173</v>
      </c>
      <c r="N52" t="s">
        <v>120</v>
      </c>
      <c r="O52">
        <v>7.3295596750829768</v>
      </c>
    </row>
    <row r="53" spans="2:16" x14ac:dyDescent="0.2">
      <c r="B53" s="9" t="s">
        <v>121</v>
      </c>
      <c r="C53" s="9">
        <v>1.8962929436181308E-6</v>
      </c>
      <c r="E53" s="9" t="s">
        <v>121</v>
      </c>
      <c r="F53" s="9">
        <v>1.031953239212119E-5</v>
      </c>
      <c r="H53" s="9" t="s">
        <v>121</v>
      </c>
      <c r="I53" s="9">
        <v>1.1530097340157159E-5</v>
      </c>
      <c r="K53" s="9" t="s">
        <v>121</v>
      </c>
      <c r="L53" s="9">
        <v>4.8008492008862392E-4</v>
      </c>
      <c r="N53" s="9" t="s">
        <v>121</v>
      </c>
      <c r="O53" s="9">
        <v>9.2204075593206722E-4</v>
      </c>
    </row>
    <row r="54" spans="2:16" x14ac:dyDescent="0.2">
      <c r="B54" t="s">
        <v>122</v>
      </c>
      <c r="C54">
        <v>2.1318467863266499</v>
      </c>
      <c r="E54" t="s">
        <v>122</v>
      </c>
      <c r="F54">
        <v>2.1318467863266499</v>
      </c>
      <c r="H54" t="s">
        <v>122</v>
      </c>
      <c r="I54">
        <v>2.1318467863266499</v>
      </c>
      <c r="K54" t="s">
        <v>122</v>
      </c>
      <c r="L54">
        <v>2.1318467863266499</v>
      </c>
      <c r="N54" t="s">
        <v>122</v>
      </c>
      <c r="O54">
        <v>2.1318467863266499</v>
      </c>
    </row>
    <row r="55" spans="2:16" x14ac:dyDescent="0.2">
      <c r="B55" s="9" t="s">
        <v>123</v>
      </c>
      <c r="C55" s="9">
        <v>3.7925858872362617E-6</v>
      </c>
      <c r="E55" s="9" t="s">
        <v>123</v>
      </c>
      <c r="F55" s="9">
        <v>2.063906478424238E-5</v>
      </c>
      <c r="H55" s="9" t="s">
        <v>123</v>
      </c>
      <c r="I55" s="9">
        <v>2.3060194680314319E-5</v>
      </c>
      <c r="K55" s="9" t="s">
        <v>123</v>
      </c>
      <c r="L55" s="9">
        <v>9.6016984017724784E-4</v>
      </c>
      <c r="N55" s="9" t="s">
        <v>123</v>
      </c>
      <c r="O55" s="9">
        <v>1.8440815118641344E-3</v>
      </c>
    </row>
    <row r="56" spans="2:16" ht="16" thickBot="1" x14ac:dyDescent="0.25">
      <c r="B56" s="5" t="s">
        <v>124</v>
      </c>
      <c r="C56" s="5">
        <v>2.7764451051977934</v>
      </c>
      <c r="D56" s="5"/>
      <c r="E56" s="5" t="s">
        <v>124</v>
      </c>
      <c r="F56" s="5">
        <v>2.7764451051977934</v>
      </c>
      <c r="G56" s="5"/>
      <c r="H56" s="5" t="s">
        <v>124</v>
      </c>
      <c r="I56" s="5">
        <v>2.7764451051977934</v>
      </c>
      <c r="J56" s="5"/>
      <c r="K56" s="5" t="s">
        <v>124</v>
      </c>
      <c r="L56" s="5">
        <v>2.7764451051977934</v>
      </c>
      <c r="M56" s="5"/>
      <c r="N56" s="5" t="s">
        <v>124</v>
      </c>
      <c r="O56" s="5">
        <v>2.7764451051977934</v>
      </c>
      <c r="P56" s="5"/>
    </row>
    <row r="59" spans="2:16" x14ac:dyDescent="0.2">
      <c r="B59" t="s">
        <v>111</v>
      </c>
      <c r="E59" t="s">
        <v>112</v>
      </c>
      <c r="H59" t="s">
        <v>113</v>
      </c>
      <c r="K59" t="s">
        <v>114</v>
      </c>
      <c r="N59" t="s">
        <v>115</v>
      </c>
    </row>
    <row r="60" spans="2:16" x14ac:dyDescent="0.2">
      <c r="B60" t="s">
        <v>125</v>
      </c>
      <c r="E60" t="s">
        <v>125</v>
      </c>
      <c r="H60" t="s">
        <v>125</v>
      </c>
      <c r="K60" t="s">
        <v>125</v>
      </c>
      <c r="N60" t="s">
        <v>125</v>
      </c>
    </row>
    <row r="61" spans="2:16" ht="16" thickBot="1" x14ac:dyDescent="0.25"/>
    <row r="62" spans="2:16" x14ac:dyDescent="0.2">
      <c r="B62" s="6"/>
      <c r="C62" s="6" t="s">
        <v>95</v>
      </c>
      <c r="D62" s="6" t="s">
        <v>96</v>
      </c>
      <c r="E62" s="6"/>
      <c r="F62" s="6" t="s">
        <v>95</v>
      </c>
      <c r="G62" s="6" t="s">
        <v>96</v>
      </c>
      <c r="H62" s="6"/>
      <c r="I62" s="6" t="s">
        <v>95</v>
      </c>
      <c r="J62" s="6" t="s">
        <v>96</v>
      </c>
      <c r="K62" s="6"/>
      <c r="L62" s="6" t="s">
        <v>95</v>
      </c>
      <c r="M62" s="6" t="s">
        <v>96</v>
      </c>
      <c r="N62" s="6"/>
      <c r="O62" s="6" t="s">
        <v>95</v>
      </c>
      <c r="P62" s="6" t="s">
        <v>96</v>
      </c>
    </row>
    <row r="63" spans="2:16" x14ac:dyDescent="0.2">
      <c r="B63" t="s">
        <v>97</v>
      </c>
      <c r="C63">
        <v>13.721663748410366</v>
      </c>
      <c r="D63">
        <v>16.429287508937168</v>
      </c>
      <c r="E63" t="s">
        <v>97</v>
      </c>
      <c r="F63">
        <v>13.721663748410366</v>
      </c>
      <c r="G63">
        <v>14.060635302781236</v>
      </c>
      <c r="H63" t="s">
        <v>97</v>
      </c>
      <c r="I63">
        <v>16.429287508937168</v>
      </c>
      <c r="J63">
        <v>14.060635302781236</v>
      </c>
      <c r="K63" t="s">
        <v>97</v>
      </c>
      <c r="L63">
        <v>13.721663748410366</v>
      </c>
      <c r="M63">
        <v>10.767672178849649</v>
      </c>
      <c r="N63" t="s">
        <v>97</v>
      </c>
      <c r="O63">
        <v>16.429287508937168</v>
      </c>
      <c r="P63">
        <v>14.446442401123193</v>
      </c>
    </row>
    <row r="64" spans="2:16" x14ac:dyDescent="0.2">
      <c r="B64" t="s">
        <v>98</v>
      </c>
      <c r="C64">
        <v>0.44044031997782945</v>
      </c>
      <c r="D64">
        <v>0.30208069596513665</v>
      </c>
      <c r="E64" t="s">
        <v>98</v>
      </c>
      <c r="F64">
        <v>0.44044031997782945</v>
      </c>
      <c r="G64">
        <v>1.7637672600153678</v>
      </c>
      <c r="H64" t="s">
        <v>98</v>
      </c>
      <c r="I64">
        <v>0.30208069596513665</v>
      </c>
      <c r="J64">
        <v>1.7637672600153678</v>
      </c>
      <c r="K64" t="s">
        <v>98</v>
      </c>
      <c r="L64">
        <v>0.44044031997782945</v>
      </c>
      <c r="M64">
        <v>2.9736195555800881E-2</v>
      </c>
      <c r="N64" t="s">
        <v>98</v>
      </c>
      <c r="O64">
        <v>0.30208069596513665</v>
      </c>
      <c r="P64">
        <v>0.80104842550133493</v>
      </c>
    </row>
    <row r="65" spans="2:16" x14ac:dyDescent="0.2">
      <c r="B65" t="s">
        <v>99</v>
      </c>
      <c r="C65">
        <v>3</v>
      </c>
      <c r="D65">
        <v>3</v>
      </c>
      <c r="E65" t="s">
        <v>99</v>
      </c>
      <c r="F65">
        <v>3</v>
      </c>
      <c r="G65">
        <v>3</v>
      </c>
      <c r="H65" t="s">
        <v>99</v>
      </c>
      <c r="I65">
        <v>3</v>
      </c>
      <c r="J65">
        <v>3</v>
      </c>
      <c r="K65" t="s">
        <v>99</v>
      </c>
      <c r="L65">
        <v>3</v>
      </c>
      <c r="M65">
        <v>3</v>
      </c>
      <c r="N65" t="s">
        <v>99</v>
      </c>
      <c r="O65">
        <v>3</v>
      </c>
      <c r="P65">
        <v>3</v>
      </c>
    </row>
    <row r="66" spans="2:16" x14ac:dyDescent="0.2">
      <c r="B66" t="s">
        <v>126</v>
      </c>
      <c r="C66">
        <v>0.37126050797148302</v>
      </c>
      <c r="E66" t="s">
        <v>126</v>
      </c>
      <c r="F66">
        <v>1.1021037899965986</v>
      </c>
      <c r="H66" t="s">
        <v>126</v>
      </c>
      <c r="I66">
        <v>1.0329239779902522</v>
      </c>
      <c r="K66" t="s">
        <v>126</v>
      </c>
      <c r="L66">
        <v>0.23508825776681516</v>
      </c>
      <c r="N66" t="s">
        <v>126</v>
      </c>
      <c r="O66">
        <v>0.55156456073323579</v>
      </c>
    </row>
    <row r="67" spans="2:16" x14ac:dyDescent="0.2">
      <c r="B67" t="s">
        <v>119</v>
      </c>
      <c r="C67">
        <v>0</v>
      </c>
      <c r="E67" t="s">
        <v>119</v>
      </c>
      <c r="F67">
        <v>0</v>
      </c>
      <c r="H67" t="s">
        <v>119</v>
      </c>
      <c r="I67">
        <v>0</v>
      </c>
      <c r="K67" t="s">
        <v>119</v>
      </c>
      <c r="L67">
        <v>0</v>
      </c>
      <c r="N67" t="s">
        <v>119</v>
      </c>
      <c r="O67">
        <v>0</v>
      </c>
    </row>
    <row r="68" spans="2:16" x14ac:dyDescent="0.2">
      <c r="B68" t="s">
        <v>100</v>
      </c>
      <c r="C68">
        <v>4</v>
      </c>
      <c r="E68" t="s">
        <v>100</v>
      </c>
      <c r="F68">
        <v>4</v>
      </c>
      <c r="H68" t="s">
        <v>100</v>
      </c>
      <c r="I68">
        <v>4</v>
      </c>
      <c r="K68" t="s">
        <v>100</v>
      </c>
      <c r="L68">
        <v>4</v>
      </c>
      <c r="N68" t="s">
        <v>100</v>
      </c>
      <c r="O68">
        <v>4</v>
      </c>
    </row>
    <row r="69" spans="2:16" x14ac:dyDescent="0.2">
      <c r="B69" t="s">
        <v>120</v>
      </c>
      <c r="C69">
        <v>-5.4424515158015758</v>
      </c>
      <c r="E69" t="s">
        <v>120</v>
      </c>
      <c r="F69">
        <v>-0.39545551488139336</v>
      </c>
      <c r="H69" t="s">
        <v>120</v>
      </c>
      <c r="I69">
        <v>2.8543862921919243</v>
      </c>
      <c r="K69" t="s">
        <v>120</v>
      </c>
      <c r="L69">
        <v>7.4617279750900396</v>
      </c>
      <c r="N69" t="s">
        <v>120</v>
      </c>
      <c r="O69">
        <v>3.2699133370921234</v>
      </c>
    </row>
    <row r="70" spans="2:16" x14ac:dyDescent="0.2">
      <c r="B70" s="9" t="s">
        <v>121</v>
      </c>
      <c r="C70" s="9">
        <v>2.7670229553117742E-3</v>
      </c>
      <c r="E70" s="13" t="s">
        <v>121</v>
      </c>
      <c r="F70" s="13">
        <v>0.35634532850434048</v>
      </c>
      <c r="H70" s="9" t="s">
        <v>121</v>
      </c>
      <c r="I70" s="9">
        <v>2.3095293477298322E-2</v>
      </c>
      <c r="K70" s="9" t="s">
        <v>121</v>
      </c>
      <c r="L70" s="9">
        <v>8.6193108181556455E-4</v>
      </c>
      <c r="N70" s="9" t="s">
        <v>121</v>
      </c>
      <c r="O70" s="9">
        <v>1.5395839715356387E-2</v>
      </c>
    </row>
    <row r="71" spans="2:16" x14ac:dyDescent="0.2">
      <c r="B71" t="s">
        <v>122</v>
      </c>
      <c r="C71">
        <v>2.1318467863266499</v>
      </c>
      <c r="E71" t="s">
        <v>122</v>
      </c>
      <c r="F71">
        <v>2.1318467863266499</v>
      </c>
      <c r="H71" t="s">
        <v>122</v>
      </c>
      <c r="I71">
        <v>2.1318467863266499</v>
      </c>
      <c r="K71" t="s">
        <v>122</v>
      </c>
      <c r="L71">
        <v>2.1318467863266499</v>
      </c>
      <c r="N71" t="s">
        <v>122</v>
      </c>
      <c r="O71">
        <v>2.1318467863266499</v>
      </c>
    </row>
    <row r="72" spans="2:16" x14ac:dyDescent="0.2">
      <c r="B72" s="9" t="s">
        <v>123</v>
      </c>
      <c r="C72" s="9">
        <v>5.5340459106235484E-3</v>
      </c>
      <c r="E72" s="13" t="s">
        <v>123</v>
      </c>
      <c r="F72" s="13">
        <v>0.71269065700868095</v>
      </c>
      <c r="H72" s="9" t="s">
        <v>123</v>
      </c>
      <c r="I72" s="9">
        <v>4.6190586954596644E-2</v>
      </c>
      <c r="K72" s="9" t="s">
        <v>123</v>
      </c>
      <c r="L72" s="9">
        <v>1.7238621636311291E-3</v>
      </c>
      <c r="N72" s="9" t="s">
        <v>123</v>
      </c>
      <c r="O72" s="9">
        <v>3.0791679430712773E-2</v>
      </c>
    </row>
    <row r="73" spans="2:16" ht="16" thickBot="1" x14ac:dyDescent="0.25">
      <c r="B73" s="5" t="s">
        <v>124</v>
      </c>
      <c r="C73" s="5">
        <v>2.7764451051977934</v>
      </c>
      <c r="D73" s="5"/>
      <c r="E73" s="5" t="s">
        <v>124</v>
      </c>
      <c r="F73" s="5">
        <v>2.7764451051977934</v>
      </c>
      <c r="G73" s="5"/>
      <c r="H73" s="5" t="s">
        <v>124</v>
      </c>
      <c r="I73" s="5">
        <v>2.7764451051977934</v>
      </c>
      <c r="J73" s="5"/>
      <c r="K73" s="5" t="s">
        <v>124</v>
      </c>
      <c r="L73" s="5">
        <v>2.7764451051977934</v>
      </c>
      <c r="M73" s="5"/>
      <c r="N73" s="5" t="s">
        <v>124</v>
      </c>
      <c r="O73" s="5">
        <v>2.7764451051977934</v>
      </c>
      <c r="P73" s="5"/>
    </row>
    <row r="74" spans="2:16" ht="16" thickBot="1" x14ac:dyDescent="0.25">
      <c r="N74" s="5"/>
      <c r="O74" s="5"/>
      <c r="P74" s="5"/>
    </row>
    <row r="77" spans="2:16" x14ac:dyDescent="0.2">
      <c r="D77" s="9" t="s">
        <v>121</v>
      </c>
      <c r="E77" s="9" t="s">
        <v>123</v>
      </c>
    </row>
    <row r="78" spans="2:16" ht="16" x14ac:dyDescent="0.2">
      <c r="B78" s="4" t="s">
        <v>134</v>
      </c>
      <c r="C78" t="s">
        <v>105</v>
      </c>
      <c r="D78" s="9">
        <v>1.8962929436181308E-6</v>
      </c>
      <c r="E78" s="9">
        <v>3.7925858872362617E-6</v>
      </c>
      <c r="G78" s="4"/>
    </row>
    <row r="79" spans="2:16" x14ac:dyDescent="0.2">
      <c r="B79" t="s">
        <v>135</v>
      </c>
      <c r="C79" t="s">
        <v>107</v>
      </c>
      <c r="D79" s="9">
        <v>1.031953239212119E-5</v>
      </c>
      <c r="E79" s="9">
        <v>2.063906478424238E-5</v>
      </c>
      <c r="G79" s="4"/>
    </row>
    <row r="80" spans="2:16" x14ac:dyDescent="0.2">
      <c r="B80" t="s">
        <v>136</v>
      </c>
      <c r="C80" t="s">
        <v>106</v>
      </c>
      <c r="D80" s="9">
        <v>1.1530097340157159E-5</v>
      </c>
      <c r="E80" s="9">
        <v>2.3060194680314319E-5</v>
      </c>
      <c r="G80" s="4"/>
    </row>
    <row r="81" spans="2:7" x14ac:dyDescent="0.2">
      <c r="B81" t="s">
        <v>132</v>
      </c>
      <c r="C81" t="s">
        <v>109</v>
      </c>
      <c r="D81" s="9">
        <v>4.8008492008862392E-4</v>
      </c>
      <c r="E81" s="9">
        <v>9.6016984017724784E-4</v>
      </c>
      <c r="G81" s="4"/>
    </row>
    <row r="82" spans="2:7" x14ac:dyDescent="0.2">
      <c r="B82" t="s">
        <v>133</v>
      </c>
      <c r="C82" t="s">
        <v>110</v>
      </c>
      <c r="D82" s="9">
        <v>9.2204075593206722E-4</v>
      </c>
      <c r="E82" s="9">
        <v>1.8440815118641344E-3</v>
      </c>
      <c r="G82" s="4"/>
    </row>
    <row r="83" spans="2:7" ht="16" x14ac:dyDescent="0.2">
      <c r="B83" s="4" t="s">
        <v>129</v>
      </c>
      <c r="C83" t="s">
        <v>111</v>
      </c>
      <c r="D83" s="9">
        <v>2.7670229553117742E-3</v>
      </c>
      <c r="E83" s="9">
        <v>5.5340459106235484E-3</v>
      </c>
      <c r="G83" s="4"/>
    </row>
    <row r="84" spans="2:7" x14ac:dyDescent="0.2">
      <c r="B84" t="s">
        <v>130</v>
      </c>
      <c r="C84" t="s">
        <v>112</v>
      </c>
      <c r="D84" s="13">
        <v>0.35634532850434048</v>
      </c>
      <c r="E84" s="13">
        <v>0.71269065700868095</v>
      </c>
      <c r="G84" s="4"/>
    </row>
    <row r="85" spans="2:7" x14ac:dyDescent="0.2">
      <c r="B85" t="s">
        <v>131</v>
      </c>
      <c r="C85" t="s">
        <v>113</v>
      </c>
      <c r="D85" s="9">
        <v>2.3095293477298322E-2</v>
      </c>
      <c r="E85" s="9">
        <v>4.6190586954596644E-2</v>
      </c>
      <c r="G85" s="4"/>
    </row>
    <row r="86" spans="2:7" x14ac:dyDescent="0.2">
      <c r="B86" t="s">
        <v>128</v>
      </c>
      <c r="C86" t="s">
        <v>114</v>
      </c>
      <c r="D86" s="9">
        <v>8.6193108181556455E-4</v>
      </c>
      <c r="E86" s="9">
        <v>1.7238621636311291E-3</v>
      </c>
      <c r="G86" s="4"/>
    </row>
    <row r="87" spans="2:7" x14ac:dyDescent="0.2">
      <c r="B87" t="s">
        <v>127</v>
      </c>
      <c r="C87" t="s">
        <v>115</v>
      </c>
      <c r="D87" s="9">
        <v>1.5395839715356387E-2</v>
      </c>
      <c r="E87" s="9">
        <v>3.0791679430712773E-2</v>
      </c>
      <c r="G87" s="4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9FE7B-E2AD-4F32-9056-367D0D9B40E1}">
  <dimension ref="A1:P24"/>
  <sheetViews>
    <sheetView workbookViewId="0">
      <selection activeCell="E29" sqref="E29"/>
    </sheetView>
  </sheetViews>
  <sheetFormatPr baseColWidth="10" defaultColWidth="8.83203125" defaultRowHeight="15" x14ac:dyDescent="0.2"/>
  <cols>
    <col min="1" max="1" width="47.5" customWidth="1"/>
    <col min="15" max="15" width="17.83203125" customWidth="1"/>
  </cols>
  <sheetData>
    <row r="1" spans="1:16" ht="80" x14ac:dyDescent="0.2"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3" t="s">
        <v>12</v>
      </c>
      <c r="O1" s="3" t="s">
        <v>17</v>
      </c>
      <c r="P1" t="s">
        <v>16</v>
      </c>
    </row>
    <row r="2" spans="1:16" x14ac:dyDescent="0.2">
      <c r="A2" t="s">
        <v>72</v>
      </c>
      <c r="B2">
        <v>0</v>
      </c>
      <c r="C2">
        <v>2.8577470653116048</v>
      </c>
      <c r="D2">
        <v>13.013185952888499</v>
      </c>
      <c r="E2">
        <v>1.039965214141225</v>
      </c>
      <c r="F2">
        <v>13.857104094998</v>
      </c>
      <c r="G2">
        <v>11.97160490494865</v>
      </c>
      <c r="H2">
        <v>10.783611765871701</v>
      </c>
      <c r="I2">
        <v>3.4719539933571699</v>
      </c>
      <c r="J2">
        <v>15.227571629384851</v>
      </c>
      <c r="K2">
        <v>0</v>
      </c>
      <c r="L2">
        <v>1.9409227191910865</v>
      </c>
      <c r="M2">
        <v>0</v>
      </c>
      <c r="N2">
        <v>71.305920274781187</v>
      </c>
      <c r="O2">
        <v>57.484487862534436</v>
      </c>
      <c r="P2">
        <v>12.895845660173547</v>
      </c>
    </row>
    <row r="3" spans="1:16" x14ac:dyDescent="0.2">
      <c r="A3" t="s">
        <v>73</v>
      </c>
      <c r="B3">
        <v>0</v>
      </c>
      <c r="C3">
        <v>6.4639921210990501</v>
      </c>
      <c r="D3">
        <v>16.747352334117352</v>
      </c>
      <c r="E3">
        <v>1.3413049121850098</v>
      </c>
      <c r="F3">
        <v>13.287923298288149</v>
      </c>
      <c r="G3">
        <v>13.078302279698701</v>
      </c>
      <c r="H3">
        <v>11.139828468028917</v>
      </c>
      <c r="I3">
        <v>4.5540532592969196</v>
      </c>
      <c r="J3">
        <v>15.115668789410751</v>
      </c>
      <c r="K3">
        <v>0</v>
      </c>
      <c r="L3">
        <v>3.6721561906233799</v>
      </c>
      <c r="M3">
        <v>0</v>
      </c>
      <c r="N3">
        <v>78.936589531649162</v>
      </c>
      <c r="O3">
        <v>64.389648981348742</v>
      </c>
      <c r="P3">
        <v>13.049216117307161</v>
      </c>
    </row>
    <row r="4" spans="1:16" x14ac:dyDescent="0.2">
      <c r="A4" t="s">
        <v>74</v>
      </c>
      <c r="B4">
        <v>0</v>
      </c>
      <c r="C4">
        <v>4.6645650096944449</v>
      </c>
      <c r="D4">
        <v>13.215069755232349</v>
      </c>
      <c r="E4">
        <v>1.501892671667165</v>
      </c>
      <c r="F4">
        <v>13.5382041735797</v>
      </c>
      <c r="G4">
        <v>12.4728640594669</v>
      </c>
      <c r="H4">
        <v>10.3824726804599</v>
      </c>
      <c r="I4">
        <v>3.6353545814876247</v>
      </c>
      <c r="J4">
        <v>14.74674708973</v>
      </c>
      <c r="K4">
        <v>1.3458888707938499</v>
      </c>
      <c r="L4">
        <v>2.9343696356044147</v>
      </c>
      <c r="M4">
        <v>0.2876041154668505</v>
      </c>
      <c r="N4">
        <v>74.060467633488756</v>
      </c>
      <c r="O4">
        <v>60.786686135511623</v>
      </c>
      <c r="P4">
        <v>13.13105734134497</v>
      </c>
    </row>
    <row r="7" spans="1:16" ht="16" x14ac:dyDescent="0.2">
      <c r="B7" t="s">
        <v>49</v>
      </c>
      <c r="C7" t="s">
        <v>50</v>
      </c>
      <c r="D7" t="s">
        <v>51</v>
      </c>
      <c r="E7" t="s">
        <v>52</v>
      </c>
      <c r="F7" t="s">
        <v>53</v>
      </c>
      <c r="G7" t="s">
        <v>54</v>
      </c>
      <c r="H7" t="s">
        <v>55</v>
      </c>
      <c r="I7" t="s">
        <v>56</v>
      </c>
      <c r="J7" s="3" t="s">
        <v>12</v>
      </c>
      <c r="K7" s="3" t="s">
        <v>17</v>
      </c>
      <c r="L7" t="s">
        <v>16</v>
      </c>
    </row>
    <row r="8" spans="1:16" x14ac:dyDescent="0.2">
      <c r="A8" t="s">
        <v>72</v>
      </c>
      <c r="B8">
        <f>B2</f>
        <v>0</v>
      </c>
      <c r="C8">
        <f t="shared" ref="C8:E8" si="0">C2</f>
        <v>2.8577470653116048</v>
      </c>
      <c r="D8">
        <f t="shared" si="0"/>
        <v>13.013185952888499</v>
      </c>
      <c r="E8">
        <f t="shared" si="0"/>
        <v>1.039965214141225</v>
      </c>
      <c r="F8">
        <f>F2+G2</f>
        <v>25.828708999946649</v>
      </c>
      <c r="G8">
        <f>H2+I2</f>
        <v>14.255565759228871</v>
      </c>
      <c r="H8">
        <f>J2+K2</f>
        <v>15.227571629384851</v>
      </c>
      <c r="I8">
        <f>M2+L2</f>
        <v>1.9409227191910865</v>
      </c>
      <c r="J8">
        <f>N2</f>
        <v>71.305920274781187</v>
      </c>
      <c r="K8">
        <f t="shared" ref="K8:L10" si="1">O2</f>
        <v>57.484487862534436</v>
      </c>
      <c r="L8">
        <f t="shared" si="1"/>
        <v>12.895845660173547</v>
      </c>
    </row>
    <row r="9" spans="1:16" x14ac:dyDescent="0.2">
      <c r="A9" t="s">
        <v>73</v>
      </c>
      <c r="B9">
        <f t="shared" ref="B9:E10" si="2">B3</f>
        <v>0</v>
      </c>
      <c r="C9">
        <f t="shared" si="2"/>
        <v>6.4639921210990501</v>
      </c>
      <c r="D9">
        <f t="shared" si="2"/>
        <v>16.747352334117352</v>
      </c>
      <c r="E9">
        <f t="shared" si="2"/>
        <v>1.3413049121850098</v>
      </c>
      <c r="F9">
        <f t="shared" ref="F9:F10" si="3">F3+G3</f>
        <v>26.36622557798685</v>
      </c>
      <c r="G9">
        <f t="shared" ref="G9:G10" si="4">H3+I3</f>
        <v>15.693881727325836</v>
      </c>
      <c r="H9">
        <f t="shared" ref="H9:H10" si="5">J3+K3</f>
        <v>15.115668789410751</v>
      </c>
      <c r="I9">
        <f t="shared" ref="I9:I10" si="6">M3+L3</f>
        <v>3.6721561906233799</v>
      </c>
      <c r="J9">
        <f t="shared" ref="J9:J10" si="7">N3</f>
        <v>78.936589531649162</v>
      </c>
      <c r="K9">
        <f t="shared" si="1"/>
        <v>64.389648981348742</v>
      </c>
      <c r="L9">
        <f t="shared" si="1"/>
        <v>13.049216117307161</v>
      </c>
    </row>
    <row r="10" spans="1:16" x14ac:dyDescent="0.2">
      <c r="A10" t="s">
        <v>74</v>
      </c>
      <c r="B10">
        <f t="shared" si="2"/>
        <v>0</v>
      </c>
      <c r="C10">
        <f t="shared" si="2"/>
        <v>4.6645650096944449</v>
      </c>
      <c r="D10">
        <f t="shared" si="2"/>
        <v>13.215069755232349</v>
      </c>
      <c r="E10">
        <f t="shared" si="2"/>
        <v>1.501892671667165</v>
      </c>
      <c r="F10">
        <f t="shared" si="3"/>
        <v>26.011068233046601</v>
      </c>
      <c r="G10">
        <f t="shared" si="4"/>
        <v>14.017827261947524</v>
      </c>
      <c r="H10">
        <f t="shared" si="5"/>
        <v>16.09263596052385</v>
      </c>
      <c r="I10">
        <f t="shared" si="6"/>
        <v>3.2219737510712649</v>
      </c>
      <c r="J10">
        <f t="shared" si="7"/>
        <v>74.060467633488756</v>
      </c>
      <c r="K10">
        <f t="shared" si="1"/>
        <v>60.786686135511623</v>
      </c>
      <c r="L10">
        <f t="shared" si="1"/>
        <v>13.13105734134497</v>
      </c>
    </row>
    <row r="14" spans="1:16" x14ac:dyDescent="0.2">
      <c r="B14" t="s">
        <v>18</v>
      </c>
      <c r="C14" t="s">
        <v>19</v>
      </c>
      <c r="D14" t="s">
        <v>20</v>
      </c>
      <c r="E14" t="s">
        <v>21</v>
      </c>
      <c r="F14" t="s">
        <v>22</v>
      </c>
      <c r="G14" t="s">
        <v>23</v>
      </c>
      <c r="H14" t="s">
        <v>24</v>
      </c>
      <c r="I14" t="s">
        <v>25</v>
      </c>
      <c r="J14" t="s">
        <v>26</v>
      </c>
      <c r="K14" t="s">
        <v>27</v>
      </c>
      <c r="L14" t="s">
        <v>28</v>
      </c>
      <c r="M14" t="s">
        <v>29</v>
      </c>
      <c r="N14" t="s">
        <v>30</v>
      </c>
      <c r="O14" t="s">
        <v>17</v>
      </c>
      <c r="P14" t="s">
        <v>31</v>
      </c>
    </row>
    <row r="15" spans="1:16" x14ac:dyDescent="0.2">
      <c r="B15">
        <f>AVERAGE(B2:B4)</f>
        <v>0</v>
      </c>
      <c r="C15">
        <f t="shared" ref="C15:P15" si="8">AVERAGE(C2:C4)</f>
        <v>4.6621013987016999</v>
      </c>
      <c r="D15">
        <f t="shared" si="8"/>
        <v>14.325202680746067</v>
      </c>
      <c r="E15">
        <f t="shared" si="8"/>
        <v>1.2943875993311333</v>
      </c>
      <c r="F15">
        <f>AVERAGE(F2:F4)</f>
        <v>13.561077188955283</v>
      </c>
      <c r="G15">
        <f t="shared" si="8"/>
        <v>12.507590414704751</v>
      </c>
      <c r="H15">
        <f t="shared" si="8"/>
        <v>10.768637638120174</v>
      </c>
      <c r="I15">
        <f t="shared" si="8"/>
        <v>3.8871206113805719</v>
      </c>
      <c r="J15">
        <f>AVERAGE(J2:J4)</f>
        <v>15.029995836175202</v>
      </c>
      <c r="K15">
        <f t="shared" si="8"/>
        <v>0.44862962359794994</v>
      </c>
      <c r="L15">
        <f t="shared" si="8"/>
        <v>2.8491495151396271</v>
      </c>
      <c r="M15">
        <f t="shared" si="8"/>
        <v>9.5868038488950161E-2</v>
      </c>
      <c r="N15">
        <f t="shared" si="8"/>
        <v>74.767659146639701</v>
      </c>
      <c r="O15">
        <f>AVERAGE(O2:O4)</f>
        <v>60.886940993131596</v>
      </c>
      <c r="P15">
        <f t="shared" si="8"/>
        <v>13.02537303960856</v>
      </c>
    </row>
    <row r="17" spans="2:16" x14ac:dyDescent="0.2">
      <c r="B17" t="s">
        <v>32</v>
      </c>
      <c r="C17" t="s">
        <v>48</v>
      </c>
      <c r="D17" t="s">
        <v>33</v>
      </c>
      <c r="E17" t="s">
        <v>34</v>
      </c>
      <c r="F17" t="s">
        <v>35</v>
      </c>
      <c r="G17" t="s">
        <v>36</v>
      </c>
      <c r="H17" t="s">
        <v>37</v>
      </c>
      <c r="I17" t="s">
        <v>38</v>
      </c>
      <c r="J17" t="s">
        <v>39</v>
      </c>
      <c r="K17" t="s">
        <v>40</v>
      </c>
      <c r="L17" t="s">
        <v>41</v>
      </c>
      <c r="M17" t="s">
        <v>42</v>
      </c>
      <c r="N17" t="s">
        <v>43</v>
      </c>
      <c r="O17" t="s">
        <v>44</v>
      </c>
      <c r="P17" t="s">
        <v>45</v>
      </c>
    </row>
    <row r="18" spans="2:16" x14ac:dyDescent="0.2">
      <c r="B18">
        <f>STDEV(B2:B4)/(3^0.5)</f>
        <v>0</v>
      </c>
      <c r="C18">
        <f t="shared" ref="C18:O18" si="9">STDEV(C2:C4)/(3^0.5)</f>
        <v>1.0410340056296896</v>
      </c>
      <c r="D18">
        <f t="shared" si="9"/>
        <v>1.2124762506137634</v>
      </c>
      <c r="E18">
        <f t="shared" si="9"/>
        <v>0.13539469424386133</v>
      </c>
      <c r="F18">
        <f>STDEV(F2:F4)/(3^0.5)</f>
        <v>0.16470587518370841</v>
      </c>
      <c r="G18">
        <f t="shared" si="9"/>
        <v>0.31994750070948735</v>
      </c>
      <c r="H18">
        <f t="shared" si="9"/>
        <v>0.2187579450881047</v>
      </c>
      <c r="I18">
        <f t="shared" si="9"/>
        <v>0.33678593878648044</v>
      </c>
      <c r="J18">
        <f t="shared" si="9"/>
        <v>0.14526177596629977</v>
      </c>
      <c r="K18">
        <f t="shared" si="9"/>
        <v>0.44862962359795</v>
      </c>
      <c r="L18">
        <f t="shared" si="9"/>
        <v>0.50157724059573705</v>
      </c>
      <c r="M18">
        <f t="shared" si="9"/>
        <v>9.5868038488950175E-2</v>
      </c>
      <c r="N18">
        <f t="shared" si="9"/>
        <v>2.230983953635111</v>
      </c>
      <c r="O18">
        <f t="shared" si="9"/>
        <v>1.9939785017692233</v>
      </c>
      <c r="P18">
        <f>STDEV(P2:P4)/(3^0.5)</f>
        <v>6.8938385546993899E-2</v>
      </c>
    </row>
    <row r="20" spans="2:16" x14ac:dyDescent="0.2">
      <c r="B20" t="s">
        <v>18</v>
      </c>
      <c r="C20" t="s">
        <v>19</v>
      </c>
      <c r="D20" t="s">
        <v>20</v>
      </c>
      <c r="E20" t="s">
        <v>21</v>
      </c>
      <c r="F20" t="s">
        <v>23</v>
      </c>
      <c r="G20" t="s">
        <v>25</v>
      </c>
      <c r="H20" t="s">
        <v>27</v>
      </c>
      <c r="I20" t="s">
        <v>29</v>
      </c>
      <c r="J20" t="s">
        <v>30</v>
      </c>
      <c r="K20" t="s">
        <v>17</v>
      </c>
      <c r="L20" t="s">
        <v>31</v>
      </c>
    </row>
    <row r="21" spans="2:16" x14ac:dyDescent="0.2">
      <c r="B21">
        <f>B15</f>
        <v>0</v>
      </c>
      <c r="C21">
        <f t="shared" ref="C21:D21" si="10">C15</f>
        <v>4.6621013987016999</v>
      </c>
      <c r="D21">
        <f t="shared" si="10"/>
        <v>14.325202680746067</v>
      </c>
      <c r="E21">
        <f>E15</f>
        <v>1.2943875993311333</v>
      </c>
      <c r="F21">
        <f>F15+G15</f>
        <v>26.068667603660032</v>
      </c>
      <c r="G21">
        <f>H15+I15</f>
        <v>14.655758249500746</v>
      </c>
      <c r="H21">
        <f>J15+K15</f>
        <v>15.478625459773152</v>
      </c>
      <c r="I21">
        <f>L15+M15</f>
        <v>2.9450175536285772</v>
      </c>
      <c r="J21">
        <f>N15</f>
        <v>74.767659146639701</v>
      </c>
      <c r="K21">
        <f t="shared" ref="K21:L21" si="11">O15</f>
        <v>60.886940993131596</v>
      </c>
      <c r="L21">
        <f t="shared" si="11"/>
        <v>13.02537303960856</v>
      </c>
    </row>
    <row r="23" spans="2:16" x14ac:dyDescent="0.2">
      <c r="B23" t="s">
        <v>32</v>
      </c>
      <c r="C23" t="s">
        <v>48</v>
      </c>
      <c r="D23" t="s">
        <v>33</v>
      </c>
      <c r="E23" t="s">
        <v>34</v>
      </c>
      <c r="F23" t="s">
        <v>36</v>
      </c>
      <c r="G23" t="s">
        <v>38</v>
      </c>
      <c r="H23" t="s">
        <v>40</v>
      </c>
      <c r="I23" t="s">
        <v>42</v>
      </c>
      <c r="J23" t="s">
        <v>43</v>
      </c>
      <c r="K23" t="s">
        <v>44</v>
      </c>
      <c r="L23" t="s">
        <v>45</v>
      </c>
    </row>
    <row r="24" spans="2:16" x14ac:dyDescent="0.2">
      <c r="B24">
        <f>B18</f>
        <v>0</v>
      </c>
      <c r="C24">
        <f t="shared" ref="C24:E24" si="12">C18</f>
        <v>1.0410340056296896</v>
      </c>
      <c r="D24">
        <f t="shared" si="12"/>
        <v>1.2124762506137634</v>
      </c>
      <c r="E24">
        <f t="shared" si="12"/>
        <v>0.13539469424386133</v>
      </c>
      <c r="F24">
        <f>((F18^2)+(G18^2))^0.5</f>
        <v>0.35985334308615052</v>
      </c>
      <c r="G24">
        <f>((I18^2)+(H18^2))^0.5</f>
        <v>0.40159657257434506</v>
      </c>
      <c r="H24">
        <f>((J18^2)+(K18^2))^0.5</f>
        <v>0.47156073068749244</v>
      </c>
      <c r="I24">
        <f>((M18^2)+(L18^2))^0.5</f>
        <v>0.51065684083085849</v>
      </c>
      <c r="J24">
        <f>N18</f>
        <v>2.230983953635111</v>
      </c>
      <c r="K24">
        <f t="shared" ref="K24:L24" si="13">O18</f>
        <v>1.9939785017692233</v>
      </c>
      <c r="L24">
        <f t="shared" si="13"/>
        <v>6.8938385546993899E-2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44410-4C25-49C2-9304-36378A0F3EE2}">
  <dimension ref="A1:P24"/>
  <sheetViews>
    <sheetView workbookViewId="0">
      <selection activeCell="B7" sqref="B7:I10"/>
    </sheetView>
  </sheetViews>
  <sheetFormatPr baseColWidth="10" defaultColWidth="8.83203125" defaultRowHeight="15" x14ac:dyDescent="0.2"/>
  <cols>
    <col min="1" max="1" width="41.33203125" customWidth="1"/>
    <col min="15" max="15" width="17.83203125" customWidth="1"/>
  </cols>
  <sheetData>
    <row r="1" spans="1:16" ht="80" x14ac:dyDescent="0.2"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3" t="s">
        <v>12</v>
      </c>
      <c r="O1" s="3" t="s">
        <v>17</v>
      </c>
      <c r="P1" t="s">
        <v>16</v>
      </c>
    </row>
    <row r="2" spans="1:16" x14ac:dyDescent="0.2">
      <c r="A2" t="s">
        <v>13</v>
      </c>
      <c r="B2">
        <v>0</v>
      </c>
      <c r="C2">
        <v>1.4070523299856601</v>
      </c>
      <c r="D2">
        <v>29.487085310401302</v>
      </c>
      <c r="E2">
        <v>9.4574798442935908</v>
      </c>
      <c r="F2">
        <v>3.4457093365659199</v>
      </c>
      <c r="G2">
        <v>19.692486538249099</v>
      </c>
      <c r="H2">
        <v>0</v>
      </c>
      <c r="I2">
        <v>0.64022493641418399</v>
      </c>
      <c r="J2">
        <v>0</v>
      </c>
      <c r="K2">
        <v>0</v>
      </c>
      <c r="L2">
        <v>1.7898240163422301</v>
      </c>
      <c r="M2">
        <v>0</v>
      </c>
      <c r="N2">
        <f>SUM(B2:M2)</f>
        <v>65.919862312251979</v>
      </c>
      <c r="O2">
        <f>((4*B2)+(6*C2)+(8*D2)+(10*E2)+(12*(F2+G2))+(14*(H2+I2))+(16*(J2+K2))+(18*(L2+M2)))/16</f>
        <v>41.109507925487449</v>
      </c>
      <c r="P2">
        <v>9.978056745509134</v>
      </c>
    </row>
    <row r="3" spans="1:16" x14ac:dyDescent="0.2">
      <c r="A3" t="s">
        <v>14</v>
      </c>
      <c r="B3">
        <v>0</v>
      </c>
      <c r="C3">
        <v>1.9532815302062501</v>
      </c>
      <c r="D3">
        <v>31.618640721791301</v>
      </c>
      <c r="E3">
        <v>9.32359040237308</v>
      </c>
      <c r="F3">
        <v>3.0087174052849002</v>
      </c>
      <c r="G3">
        <v>18.560933207739701</v>
      </c>
      <c r="H3">
        <v>0</v>
      </c>
      <c r="I3">
        <v>0.959861997121917</v>
      </c>
      <c r="J3">
        <v>0</v>
      </c>
      <c r="K3">
        <v>0</v>
      </c>
      <c r="L3">
        <v>0.12096907404615601</v>
      </c>
      <c r="M3">
        <v>0</v>
      </c>
      <c r="N3">
        <f t="shared" ref="N3:N4" si="0">SUM(B3:M3)</f>
        <v>65.545994338563304</v>
      </c>
      <c r="O3">
        <f t="shared" ref="O3:O4" si="1">((4*B3)+(6*C3)+(8*D3)+(10*E3)+(12*(F3+G3))+(14*(H3+I3))+(16*(J3+K3))+(18*(L3+M3)))/16</f>
        <v>39.522252351758226</v>
      </c>
      <c r="P3">
        <v>9.6475161298467231</v>
      </c>
    </row>
    <row r="4" spans="1:16" x14ac:dyDescent="0.2">
      <c r="A4" t="s">
        <v>15</v>
      </c>
      <c r="B4">
        <v>0</v>
      </c>
      <c r="C4">
        <v>3.14512419066088</v>
      </c>
      <c r="D4">
        <v>12.082095042741599</v>
      </c>
      <c r="E4">
        <v>4.9305504027132399</v>
      </c>
      <c r="F4">
        <v>2.6635746223405801</v>
      </c>
      <c r="G4">
        <v>13.9952662637345</v>
      </c>
      <c r="H4">
        <v>0</v>
      </c>
      <c r="I4">
        <v>0.46980599193296702</v>
      </c>
      <c r="J4">
        <v>0</v>
      </c>
      <c r="K4">
        <v>0</v>
      </c>
      <c r="L4">
        <v>0.26966675519352301</v>
      </c>
      <c r="M4">
        <v>0</v>
      </c>
      <c r="N4">
        <f t="shared" si="0"/>
        <v>37.556083269317291</v>
      </c>
      <c r="O4">
        <f t="shared" si="1"/>
        <v>23.510649101654771</v>
      </c>
      <c r="P4">
        <v>10.016230471344212</v>
      </c>
    </row>
    <row r="7" spans="1:16" ht="16" x14ac:dyDescent="0.2">
      <c r="B7" t="s">
        <v>49</v>
      </c>
      <c r="C7" t="s">
        <v>50</v>
      </c>
      <c r="D7" t="s">
        <v>51</v>
      </c>
      <c r="E7" t="s">
        <v>52</v>
      </c>
      <c r="F7" t="s">
        <v>53</v>
      </c>
      <c r="G7" t="s">
        <v>54</v>
      </c>
      <c r="H7" t="s">
        <v>55</v>
      </c>
      <c r="I7" t="s">
        <v>56</v>
      </c>
      <c r="J7" s="3" t="s">
        <v>12</v>
      </c>
      <c r="K7" s="3" t="s">
        <v>17</v>
      </c>
      <c r="L7" t="s">
        <v>16</v>
      </c>
    </row>
    <row r="8" spans="1:16" x14ac:dyDescent="0.2">
      <c r="A8" t="s">
        <v>13</v>
      </c>
      <c r="B8">
        <f>B2</f>
        <v>0</v>
      </c>
      <c r="C8">
        <f t="shared" ref="C8:E8" si="2">C2</f>
        <v>1.4070523299856601</v>
      </c>
      <c r="D8">
        <f t="shared" si="2"/>
        <v>29.487085310401302</v>
      </c>
      <c r="E8">
        <f t="shared" si="2"/>
        <v>9.4574798442935908</v>
      </c>
      <c r="F8">
        <f>F2+G2</f>
        <v>23.138195874815018</v>
      </c>
      <c r="G8">
        <f>H2+I2</f>
        <v>0.64022493641418399</v>
      </c>
      <c r="H8">
        <f>J2+K2</f>
        <v>0</v>
      </c>
      <c r="I8">
        <f>M2+L2</f>
        <v>1.7898240163422301</v>
      </c>
      <c r="J8">
        <f>N2</f>
        <v>65.919862312251979</v>
      </c>
      <c r="K8">
        <f t="shared" ref="K8:L8" si="3">O2</f>
        <v>41.109507925487449</v>
      </c>
      <c r="L8">
        <f t="shared" si="3"/>
        <v>9.978056745509134</v>
      </c>
    </row>
    <row r="9" spans="1:16" x14ac:dyDescent="0.2">
      <c r="A9" t="s">
        <v>14</v>
      </c>
      <c r="B9">
        <f t="shared" ref="B9:E9" si="4">B3</f>
        <v>0</v>
      </c>
      <c r="C9">
        <f t="shared" si="4"/>
        <v>1.9532815302062501</v>
      </c>
      <c r="D9">
        <f t="shared" si="4"/>
        <v>31.618640721791301</v>
      </c>
      <c r="E9">
        <f t="shared" si="4"/>
        <v>9.32359040237308</v>
      </c>
      <c r="F9">
        <f t="shared" ref="F9:F10" si="5">F3+G3</f>
        <v>21.569650613024603</v>
      </c>
      <c r="G9">
        <f t="shared" ref="G9:G10" si="6">H3+I3</f>
        <v>0.959861997121917</v>
      </c>
      <c r="H9">
        <f t="shared" ref="H9:H10" si="7">J3+K3</f>
        <v>0</v>
      </c>
      <c r="I9">
        <f t="shared" ref="I9:I10" si="8">M3+L3</f>
        <v>0.12096907404615601</v>
      </c>
      <c r="J9">
        <f t="shared" ref="J9:J10" si="9">N3</f>
        <v>65.545994338563304</v>
      </c>
      <c r="K9">
        <f t="shared" ref="K9:K10" si="10">O3</f>
        <v>39.522252351758226</v>
      </c>
      <c r="L9">
        <f t="shared" ref="L9:L10" si="11">P3</f>
        <v>9.6475161298467231</v>
      </c>
    </row>
    <row r="10" spans="1:16" x14ac:dyDescent="0.2">
      <c r="A10" t="s">
        <v>15</v>
      </c>
      <c r="B10">
        <f t="shared" ref="B10:E10" si="12">B4</f>
        <v>0</v>
      </c>
      <c r="C10">
        <f t="shared" si="12"/>
        <v>3.14512419066088</v>
      </c>
      <c r="D10">
        <f t="shared" si="12"/>
        <v>12.082095042741599</v>
      </c>
      <c r="E10">
        <f t="shared" si="12"/>
        <v>4.9305504027132399</v>
      </c>
      <c r="F10">
        <f t="shared" si="5"/>
        <v>16.65884088607508</v>
      </c>
      <c r="G10">
        <f t="shared" si="6"/>
        <v>0.46980599193296702</v>
      </c>
      <c r="H10">
        <f t="shared" si="7"/>
        <v>0</v>
      </c>
      <c r="I10">
        <f t="shared" si="8"/>
        <v>0.26966675519352301</v>
      </c>
      <c r="J10">
        <f t="shared" si="9"/>
        <v>37.556083269317291</v>
      </c>
      <c r="K10">
        <f t="shared" si="10"/>
        <v>23.510649101654771</v>
      </c>
      <c r="L10">
        <f t="shared" si="11"/>
        <v>10.016230471344212</v>
      </c>
    </row>
    <row r="14" spans="1:16" x14ac:dyDescent="0.2">
      <c r="B14" t="s">
        <v>18</v>
      </c>
      <c r="C14" t="s">
        <v>19</v>
      </c>
      <c r="D14" t="s">
        <v>20</v>
      </c>
      <c r="E14" t="s">
        <v>21</v>
      </c>
      <c r="F14" t="s">
        <v>22</v>
      </c>
      <c r="G14" t="s">
        <v>23</v>
      </c>
      <c r="H14" t="s">
        <v>24</v>
      </c>
      <c r="I14" t="s">
        <v>25</v>
      </c>
      <c r="J14" t="s">
        <v>26</v>
      </c>
      <c r="K14" t="s">
        <v>27</v>
      </c>
      <c r="L14" t="s">
        <v>28</v>
      </c>
      <c r="M14" t="s">
        <v>29</v>
      </c>
      <c r="N14" t="s">
        <v>30</v>
      </c>
      <c r="O14" t="s">
        <v>17</v>
      </c>
      <c r="P14" t="s">
        <v>31</v>
      </c>
    </row>
    <row r="15" spans="1:16" x14ac:dyDescent="0.2">
      <c r="A15" t="s">
        <v>47</v>
      </c>
      <c r="B15">
        <v>0</v>
      </c>
      <c r="C15">
        <v>2.1684860169509301</v>
      </c>
      <c r="D15">
        <v>24.395940358311403</v>
      </c>
      <c r="E15">
        <v>7.9038735497933041</v>
      </c>
      <c r="F15">
        <v>3.0393337880638001</v>
      </c>
      <c r="G15">
        <v>17.416228669907767</v>
      </c>
      <c r="H15">
        <v>0</v>
      </c>
      <c r="I15">
        <v>0.68996430848968926</v>
      </c>
      <c r="J15">
        <v>0</v>
      </c>
      <c r="K15">
        <v>0</v>
      </c>
      <c r="L15">
        <v>0.72681994852730314</v>
      </c>
      <c r="M15">
        <v>0</v>
      </c>
      <c r="N15">
        <v>56.340646640044191</v>
      </c>
      <c r="O15">
        <v>34.714136459633487</v>
      </c>
      <c r="P15">
        <v>9.8806011155666891</v>
      </c>
    </row>
    <row r="17" spans="1:16" x14ac:dyDescent="0.2">
      <c r="B17" t="s">
        <v>32</v>
      </c>
      <c r="C17" t="s">
        <v>48</v>
      </c>
      <c r="D17" t="s">
        <v>33</v>
      </c>
      <c r="E17" t="s">
        <v>34</v>
      </c>
      <c r="F17" t="s">
        <v>35</v>
      </c>
      <c r="G17" t="s">
        <v>36</v>
      </c>
      <c r="H17" t="s">
        <v>37</v>
      </c>
      <c r="I17" t="s">
        <v>38</v>
      </c>
      <c r="J17" t="s">
        <v>39</v>
      </c>
      <c r="K17" t="s">
        <v>40</v>
      </c>
      <c r="L17" t="s">
        <v>41</v>
      </c>
      <c r="M17" t="s">
        <v>42</v>
      </c>
      <c r="N17" t="s">
        <v>43</v>
      </c>
      <c r="O17" t="s">
        <v>44</v>
      </c>
      <c r="P17" t="s">
        <v>45</v>
      </c>
    </row>
    <row r="18" spans="1:16" x14ac:dyDescent="0.2">
      <c r="A18" t="s">
        <v>46</v>
      </c>
      <c r="B18">
        <v>0</v>
      </c>
      <c r="C18">
        <v>0.51314656014113391</v>
      </c>
      <c r="D18">
        <v>6.1875943618337841</v>
      </c>
      <c r="E18">
        <v>1.487163911430746</v>
      </c>
      <c r="F18">
        <v>0.226301200446023</v>
      </c>
      <c r="G18">
        <v>1.7413922660986809</v>
      </c>
      <c r="H18">
        <v>0</v>
      </c>
      <c r="I18">
        <v>0.14363637643518121</v>
      </c>
      <c r="J18">
        <v>0</v>
      </c>
      <c r="K18">
        <v>0</v>
      </c>
      <c r="L18">
        <v>0.53323259035120329</v>
      </c>
      <c r="M18">
        <v>0</v>
      </c>
      <c r="N18">
        <v>9.3929017541098254</v>
      </c>
      <c r="O18">
        <v>5.6204519924817093</v>
      </c>
      <c r="P18">
        <v>0.11706232850080434</v>
      </c>
    </row>
    <row r="20" spans="1:16" x14ac:dyDescent="0.2">
      <c r="B20" t="s">
        <v>18</v>
      </c>
      <c r="C20" t="s">
        <v>19</v>
      </c>
      <c r="D20" t="s">
        <v>20</v>
      </c>
      <c r="E20" t="s">
        <v>21</v>
      </c>
      <c r="F20" t="s">
        <v>23</v>
      </c>
      <c r="G20" t="s">
        <v>25</v>
      </c>
      <c r="H20" t="s">
        <v>27</v>
      </c>
      <c r="I20" t="s">
        <v>29</v>
      </c>
      <c r="J20" t="s">
        <v>30</v>
      </c>
      <c r="K20" t="s">
        <v>17</v>
      </c>
      <c r="L20" t="s">
        <v>31</v>
      </c>
    </row>
    <row r="21" spans="1:16" x14ac:dyDescent="0.2">
      <c r="A21" t="s">
        <v>47</v>
      </c>
      <c r="B21">
        <f>B15</f>
        <v>0</v>
      </c>
      <c r="C21">
        <f t="shared" ref="C21:D21" si="13">C15</f>
        <v>2.1684860169509301</v>
      </c>
      <c r="D21">
        <f t="shared" si="13"/>
        <v>24.395940358311403</v>
      </c>
      <c r="E21">
        <f>E15</f>
        <v>7.9038735497933041</v>
      </c>
      <c r="F21">
        <f>F15+G15</f>
        <v>20.455562457971567</v>
      </c>
      <c r="G21">
        <f>H15+I15</f>
        <v>0.68996430848968926</v>
      </c>
      <c r="H21">
        <f>J15+K15</f>
        <v>0</v>
      </c>
      <c r="I21">
        <f>L15+M15</f>
        <v>0.72681994852730314</v>
      </c>
      <c r="J21">
        <f>N15</f>
        <v>56.340646640044191</v>
      </c>
      <c r="K21">
        <f t="shared" ref="K21:L21" si="14">O15</f>
        <v>34.714136459633487</v>
      </c>
      <c r="L21">
        <f t="shared" si="14"/>
        <v>9.8806011155666891</v>
      </c>
    </row>
    <row r="23" spans="1:16" x14ac:dyDescent="0.2">
      <c r="B23" t="s">
        <v>32</v>
      </c>
      <c r="C23" t="s">
        <v>48</v>
      </c>
      <c r="D23" t="s">
        <v>33</v>
      </c>
      <c r="E23" t="s">
        <v>34</v>
      </c>
      <c r="F23" t="s">
        <v>36</v>
      </c>
      <c r="G23" t="s">
        <v>38</v>
      </c>
      <c r="H23" t="s">
        <v>40</v>
      </c>
      <c r="I23" t="s">
        <v>42</v>
      </c>
      <c r="J23" t="s">
        <v>43</v>
      </c>
      <c r="K23" t="s">
        <v>44</v>
      </c>
      <c r="L23" t="s">
        <v>45</v>
      </c>
    </row>
    <row r="24" spans="1:16" x14ac:dyDescent="0.2">
      <c r="A24" t="s">
        <v>46</v>
      </c>
      <c r="B24">
        <f>B18</f>
        <v>0</v>
      </c>
      <c r="C24">
        <f t="shared" ref="C24:E24" si="15">C18</f>
        <v>0.51314656014113391</v>
      </c>
      <c r="D24">
        <f t="shared" si="15"/>
        <v>6.1875943618337841</v>
      </c>
      <c r="E24">
        <f t="shared" si="15"/>
        <v>1.487163911430746</v>
      </c>
      <c r="F24">
        <f>((F18^2)+(G18^2))^0.5</f>
        <v>1.7560350958200153</v>
      </c>
      <c r="G24">
        <f>((I18^2)+(H18^2))^0.5</f>
        <v>0.14363637643518121</v>
      </c>
      <c r="H24">
        <f>((J18^2)+(K18^2))^0.5</f>
        <v>0</v>
      </c>
      <c r="I24">
        <f>((M18^2)+(L18^2))^0.5</f>
        <v>0.53323259035120329</v>
      </c>
      <c r="J24">
        <f>N18</f>
        <v>9.3929017541098254</v>
      </c>
      <c r="K24">
        <f t="shared" ref="K24:L24" si="16">O18</f>
        <v>5.6204519924817093</v>
      </c>
      <c r="L24">
        <f t="shared" si="16"/>
        <v>0.11706232850080434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2E13A-B4F0-4904-A0AA-EC7726526881}">
  <dimension ref="A1:R24"/>
  <sheetViews>
    <sheetView workbookViewId="0">
      <selection activeCell="F29" sqref="F29"/>
    </sheetView>
  </sheetViews>
  <sheetFormatPr baseColWidth="10" defaultColWidth="8.83203125" defaultRowHeight="15" x14ac:dyDescent="0.2"/>
  <cols>
    <col min="1" max="1" width="47.5" customWidth="1"/>
    <col min="15" max="15" width="17.83203125" customWidth="1"/>
  </cols>
  <sheetData>
    <row r="1" spans="1:18" ht="80" x14ac:dyDescent="0.2"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3" t="s">
        <v>12</v>
      </c>
      <c r="O1" s="3" t="s">
        <v>17</v>
      </c>
      <c r="P1" t="s">
        <v>16</v>
      </c>
    </row>
    <row r="2" spans="1:18" x14ac:dyDescent="0.2">
      <c r="A2" t="s">
        <v>78</v>
      </c>
      <c r="B2">
        <v>0</v>
      </c>
      <c r="C2">
        <v>0</v>
      </c>
      <c r="D2">
        <v>0</v>
      </c>
      <c r="E2">
        <v>0</v>
      </c>
      <c r="F2">
        <v>0</v>
      </c>
      <c r="G2">
        <v>1.04791717616293</v>
      </c>
      <c r="H2">
        <v>0</v>
      </c>
      <c r="I2">
        <v>3.33590313637563</v>
      </c>
      <c r="J2">
        <v>0.60474197175018896</v>
      </c>
      <c r="K2">
        <v>1.62811809074622</v>
      </c>
      <c r="L2">
        <v>23.352060107145601</v>
      </c>
      <c r="M2">
        <v>0</v>
      </c>
      <c r="N2">
        <f t="shared" ref="N2:N4" si="0">SUM(B2:M2)</f>
        <v>29.968740482180571</v>
      </c>
      <c r="O2">
        <f t="shared" ref="O2:O4" si="1">((4*B2)+(6*C2)+(8*D2)+(10*E2)+(12*(F2+G2))+(14*(H2+I2))+(16*(J2+K2))+(18*(L2+M2)))/16</f>
        <v>32.208780809486086</v>
      </c>
      <c r="P2">
        <v>17.195934318901358</v>
      </c>
    </row>
    <row r="3" spans="1:18" x14ac:dyDescent="0.2">
      <c r="A3" t="s">
        <v>79</v>
      </c>
      <c r="B3">
        <v>0</v>
      </c>
      <c r="C3">
        <v>0</v>
      </c>
      <c r="D3">
        <v>0</v>
      </c>
      <c r="E3">
        <v>0</v>
      </c>
      <c r="F3">
        <v>0</v>
      </c>
      <c r="G3">
        <v>1.4192804357724</v>
      </c>
      <c r="H3">
        <v>0</v>
      </c>
      <c r="I3">
        <v>3.1445646242016201</v>
      </c>
      <c r="J3">
        <v>0.33266139505404302</v>
      </c>
      <c r="K3">
        <v>0</v>
      </c>
      <c r="L3">
        <v>24.503516220353699</v>
      </c>
      <c r="M3">
        <v>0</v>
      </c>
      <c r="N3">
        <f t="shared" si="0"/>
        <v>29.400022675381763</v>
      </c>
      <c r="O3">
        <f t="shared" si="1"/>
        <v>31.715071515957671</v>
      </c>
      <c r="P3">
        <v>17.259889553766598</v>
      </c>
    </row>
    <row r="4" spans="1:18" x14ac:dyDescent="0.2">
      <c r="A4" t="s">
        <v>80</v>
      </c>
      <c r="B4">
        <v>0</v>
      </c>
      <c r="C4">
        <v>0</v>
      </c>
      <c r="D4">
        <v>0</v>
      </c>
      <c r="E4">
        <v>0</v>
      </c>
      <c r="F4">
        <v>0.271826739803464</v>
      </c>
      <c r="G4">
        <v>2.01757487439682</v>
      </c>
      <c r="H4">
        <v>0.50828833557468001</v>
      </c>
      <c r="I4">
        <v>4.89452562692236</v>
      </c>
      <c r="J4">
        <v>0.47687174577081698</v>
      </c>
      <c r="K4">
        <v>1.2655186099745199</v>
      </c>
      <c r="L4">
        <v>21.243828161667</v>
      </c>
      <c r="M4">
        <v>0</v>
      </c>
      <c r="N4">
        <f t="shared" si="0"/>
        <v>30.678434094109662</v>
      </c>
      <c r="O4">
        <f t="shared" si="1"/>
        <v>32.086210465455835</v>
      </c>
      <c r="P4">
        <v>16.734210288323141</v>
      </c>
    </row>
    <row r="7" spans="1:18" ht="16" x14ac:dyDescent="0.2">
      <c r="B7" t="s">
        <v>49</v>
      </c>
      <c r="C7" t="s">
        <v>50</v>
      </c>
      <c r="D7" t="s">
        <v>51</v>
      </c>
      <c r="E7" t="s">
        <v>52</v>
      </c>
      <c r="F7" t="s">
        <v>53</v>
      </c>
      <c r="G7" t="s">
        <v>54</v>
      </c>
      <c r="H7" t="s">
        <v>55</v>
      </c>
      <c r="I7" t="s">
        <v>56</v>
      </c>
      <c r="J7" s="3" t="s">
        <v>12</v>
      </c>
      <c r="K7" s="3" t="s">
        <v>17</v>
      </c>
      <c r="L7" t="s">
        <v>16</v>
      </c>
      <c r="R7" s="3"/>
    </row>
    <row r="8" spans="1:18" x14ac:dyDescent="0.2">
      <c r="A8" t="s">
        <v>78</v>
      </c>
      <c r="B8">
        <f>B2</f>
        <v>0</v>
      </c>
      <c r="C8">
        <f t="shared" ref="C8:E8" si="2">C2</f>
        <v>0</v>
      </c>
      <c r="D8">
        <f t="shared" si="2"/>
        <v>0</v>
      </c>
      <c r="E8">
        <f t="shared" si="2"/>
        <v>0</v>
      </c>
      <c r="F8">
        <f>F2+G2</f>
        <v>1.04791717616293</v>
      </c>
      <c r="G8">
        <f>H2+I2</f>
        <v>3.33590313637563</v>
      </c>
      <c r="H8">
        <f>J2+K2</f>
        <v>2.232860062496409</v>
      </c>
      <c r="I8">
        <f>M2+L2</f>
        <v>23.352060107145601</v>
      </c>
      <c r="J8">
        <f>N2</f>
        <v>29.968740482180571</v>
      </c>
      <c r="K8">
        <f t="shared" ref="K8:L10" si="3">O2</f>
        <v>32.208780809486086</v>
      </c>
      <c r="L8">
        <f t="shared" si="3"/>
        <v>17.195934318901358</v>
      </c>
    </row>
    <row r="9" spans="1:18" x14ac:dyDescent="0.2">
      <c r="A9" t="s">
        <v>79</v>
      </c>
      <c r="B9">
        <f t="shared" ref="B9:E10" si="4">B3</f>
        <v>0</v>
      </c>
      <c r="C9">
        <f t="shared" si="4"/>
        <v>0</v>
      </c>
      <c r="D9">
        <f t="shared" si="4"/>
        <v>0</v>
      </c>
      <c r="E9">
        <f t="shared" si="4"/>
        <v>0</v>
      </c>
      <c r="F9">
        <f t="shared" ref="F9:F10" si="5">F3+G3</f>
        <v>1.4192804357724</v>
      </c>
      <c r="G9">
        <f t="shared" ref="G9:G10" si="6">H3+I3</f>
        <v>3.1445646242016201</v>
      </c>
      <c r="H9">
        <f t="shared" ref="H9:H10" si="7">J3+K3</f>
        <v>0.33266139505404302</v>
      </c>
      <c r="I9">
        <f t="shared" ref="I9:I10" si="8">M3+L3</f>
        <v>24.503516220353699</v>
      </c>
      <c r="J9">
        <f t="shared" ref="J9:J10" si="9">N3</f>
        <v>29.400022675381763</v>
      </c>
      <c r="K9">
        <f t="shared" si="3"/>
        <v>31.715071515957671</v>
      </c>
      <c r="L9">
        <f t="shared" si="3"/>
        <v>17.259889553766598</v>
      </c>
    </row>
    <row r="10" spans="1:18" x14ac:dyDescent="0.2">
      <c r="A10" t="s">
        <v>80</v>
      </c>
      <c r="B10">
        <f t="shared" si="4"/>
        <v>0</v>
      </c>
      <c r="C10">
        <f t="shared" si="4"/>
        <v>0</v>
      </c>
      <c r="D10">
        <f t="shared" si="4"/>
        <v>0</v>
      </c>
      <c r="E10">
        <f t="shared" si="4"/>
        <v>0</v>
      </c>
      <c r="F10">
        <f t="shared" si="5"/>
        <v>2.2894016142002842</v>
      </c>
      <c r="G10">
        <f t="shared" si="6"/>
        <v>5.4028139624970404</v>
      </c>
      <c r="H10">
        <f t="shared" si="7"/>
        <v>1.7423903557453368</v>
      </c>
      <c r="I10">
        <f t="shared" si="8"/>
        <v>21.243828161667</v>
      </c>
      <c r="J10">
        <f t="shared" si="9"/>
        <v>30.678434094109662</v>
      </c>
      <c r="K10">
        <f t="shared" si="3"/>
        <v>32.086210465455835</v>
      </c>
      <c r="L10">
        <f t="shared" si="3"/>
        <v>16.734210288323141</v>
      </c>
    </row>
    <row r="14" spans="1:18" x14ac:dyDescent="0.2">
      <c r="B14" t="s">
        <v>18</v>
      </c>
      <c r="C14" t="s">
        <v>19</v>
      </c>
      <c r="D14" t="s">
        <v>20</v>
      </c>
      <c r="E14" t="s">
        <v>21</v>
      </c>
      <c r="F14" t="s">
        <v>22</v>
      </c>
      <c r="G14" t="s">
        <v>23</v>
      </c>
      <c r="H14" t="s">
        <v>24</v>
      </c>
      <c r="I14" t="s">
        <v>25</v>
      </c>
      <c r="J14" t="s">
        <v>26</v>
      </c>
      <c r="K14" t="s">
        <v>27</v>
      </c>
      <c r="L14" t="s">
        <v>28</v>
      </c>
      <c r="M14" t="s">
        <v>29</v>
      </c>
      <c r="N14" t="s">
        <v>30</v>
      </c>
      <c r="O14" t="s">
        <v>17</v>
      </c>
      <c r="P14" t="s">
        <v>31</v>
      </c>
    </row>
    <row r="15" spans="1:18" x14ac:dyDescent="0.2">
      <c r="B15">
        <f>AVERAGE(B2:B4)</f>
        <v>0</v>
      </c>
      <c r="C15">
        <f t="shared" ref="C15:P15" si="10">AVERAGE(C2:C4)</f>
        <v>0</v>
      </c>
      <c r="D15">
        <f t="shared" si="10"/>
        <v>0</v>
      </c>
      <c r="E15">
        <f t="shared" si="10"/>
        <v>0</v>
      </c>
      <c r="F15">
        <f t="shared" si="10"/>
        <v>9.0608913267821334E-2</v>
      </c>
      <c r="G15">
        <f t="shared" si="10"/>
        <v>1.4949241621107168</v>
      </c>
      <c r="H15">
        <f>AVERAGE(H2:H4)</f>
        <v>0.16942944519156</v>
      </c>
      <c r="I15">
        <f>AVERAGE(I2:I4)</f>
        <v>3.7916644624998703</v>
      </c>
      <c r="J15">
        <f t="shared" si="10"/>
        <v>0.47142503752501635</v>
      </c>
      <c r="K15">
        <f t="shared" si="10"/>
        <v>0.96454556690691329</v>
      </c>
      <c r="L15">
        <f t="shared" si="10"/>
        <v>23.033134829722101</v>
      </c>
      <c r="M15">
        <f t="shared" si="10"/>
        <v>0</v>
      </c>
      <c r="N15">
        <f t="shared" si="10"/>
        <v>30.015732417224001</v>
      </c>
      <c r="O15">
        <f>AVERAGE(O2:O4)</f>
        <v>32.003354263633199</v>
      </c>
      <c r="P15">
        <f t="shared" si="10"/>
        <v>17.063344720330367</v>
      </c>
    </row>
    <row r="17" spans="2:16" x14ac:dyDescent="0.2">
      <c r="B17" t="s">
        <v>32</v>
      </c>
      <c r="C17" t="s">
        <v>48</v>
      </c>
      <c r="D17" t="s">
        <v>33</v>
      </c>
      <c r="E17" t="s">
        <v>34</v>
      </c>
      <c r="F17" t="s">
        <v>35</v>
      </c>
      <c r="G17" t="s">
        <v>36</v>
      </c>
      <c r="H17" t="s">
        <v>37</v>
      </c>
      <c r="I17" t="s">
        <v>38</v>
      </c>
      <c r="J17" t="s">
        <v>39</v>
      </c>
      <c r="K17" t="s">
        <v>40</v>
      </c>
      <c r="L17" t="s">
        <v>41</v>
      </c>
      <c r="M17" t="s">
        <v>42</v>
      </c>
      <c r="N17" t="s">
        <v>43</v>
      </c>
      <c r="O17" t="s">
        <v>44</v>
      </c>
      <c r="P17" t="s">
        <v>45</v>
      </c>
    </row>
    <row r="18" spans="2:16" x14ac:dyDescent="0.2">
      <c r="B18">
        <f>STDEV(B2:B4)/(3^0.5)</f>
        <v>0</v>
      </c>
      <c r="C18">
        <f t="shared" ref="C18:O18" si="11">STDEV(C2:C4)/(3^0.5)</f>
        <v>0</v>
      </c>
      <c r="D18">
        <f t="shared" si="11"/>
        <v>0</v>
      </c>
      <c r="E18">
        <f t="shared" si="11"/>
        <v>0</v>
      </c>
      <c r="F18">
        <f t="shared" si="11"/>
        <v>9.0608913267821334E-2</v>
      </c>
      <c r="G18">
        <f t="shared" si="11"/>
        <v>0.28245972747563003</v>
      </c>
      <c r="H18">
        <f t="shared" si="11"/>
        <v>0.16942944519156003</v>
      </c>
      <c r="I18">
        <f t="shared" si="11"/>
        <v>0.55418999977556938</v>
      </c>
      <c r="J18">
        <f t="shared" si="11"/>
        <v>7.8590096973395182E-2</v>
      </c>
      <c r="K18">
        <f t="shared" si="11"/>
        <v>0.49350133699373461</v>
      </c>
      <c r="L18">
        <f t="shared" si="11"/>
        <v>0.95440671962933921</v>
      </c>
      <c r="M18">
        <f t="shared" si="11"/>
        <v>0</v>
      </c>
      <c r="N18">
        <f t="shared" si="11"/>
        <v>0.36979278898360274</v>
      </c>
      <c r="O18">
        <f t="shared" si="11"/>
        <v>0.14842066260512932</v>
      </c>
      <c r="P18">
        <f>STDEV(P2:P4)/(3^0.5)</f>
        <v>0.16559959114905851</v>
      </c>
    </row>
    <row r="20" spans="2:16" x14ac:dyDescent="0.2">
      <c r="B20" t="s">
        <v>18</v>
      </c>
      <c r="C20" t="s">
        <v>19</v>
      </c>
      <c r="D20" t="s">
        <v>20</v>
      </c>
      <c r="E20" t="s">
        <v>21</v>
      </c>
      <c r="F20" t="s">
        <v>23</v>
      </c>
      <c r="G20" t="s">
        <v>25</v>
      </c>
      <c r="H20" t="s">
        <v>27</v>
      </c>
      <c r="I20" t="s">
        <v>29</v>
      </c>
      <c r="J20" t="s">
        <v>30</v>
      </c>
      <c r="K20" t="s">
        <v>17</v>
      </c>
      <c r="L20" t="s">
        <v>31</v>
      </c>
    </row>
    <row r="21" spans="2:16" x14ac:dyDescent="0.2">
      <c r="B21">
        <f>B15</f>
        <v>0</v>
      </c>
      <c r="C21">
        <f t="shared" ref="C21:D21" si="12">C15</f>
        <v>0</v>
      </c>
      <c r="D21">
        <f t="shared" si="12"/>
        <v>0</v>
      </c>
      <c r="E21">
        <f>E15</f>
        <v>0</v>
      </c>
      <c r="F21">
        <f>F15+G15</f>
        <v>1.5855330753785382</v>
      </c>
      <c r="G21">
        <f>H15+I15</f>
        <v>3.9610939076914304</v>
      </c>
      <c r="H21">
        <f>J15+K15</f>
        <v>1.4359706044319296</v>
      </c>
      <c r="I21">
        <f>L15+M15</f>
        <v>23.033134829722101</v>
      </c>
      <c r="J21">
        <f>N15</f>
        <v>30.015732417224001</v>
      </c>
      <c r="K21">
        <f t="shared" ref="K21:L21" si="13">O15</f>
        <v>32.003354263633199</v>
      </c>
      <c r="L21">
        <f t="shared" si="13"/>
        <v>17.063344720330367</v>
      </c>
    </row>
    <row r="23" spans="2:16" x14ac:dyDescent="0.2">
      <c r="B23" t="s">
        <v>32</v>
      </c>
      <c r="C23" t="s">
        <v>48</v>
      </c>
      <c r="D23" t="s">
        <v>33</v>
      </c>
      <c r="E23" t="s">
        <v>34</v>
      </c>
      <c r="F23" t="s">
        <v>36</v>
      </c>
      <c r="G23" t="s">
        <v>38</v>
      </c>
      <c r="H23" t="s">
        <v>40</v>
      </c>
      <c r="I23" t="s">
        <v>42</v>
      </c>
      <c r="J23" t="s">
        <v>43</v>
      </c>
      <c r="K23" t="s">
        <v>44</v>
      </c>
      <c r="L23" t="s">
        <v>45</v>
      </c>
    </row>
    <row r="24" spans="2:16" x14ac:dyDescent="0.2">
      <c r="B24">
        <f>B18</f>
        <v>0</v>
      </c>
      <c r="C24">
        <f t="shared" ref="C24:E24" si="14">C18</f>
        <v>0</v>
      </c>
      <c r="D24">
        <f t="shared" si="14"/>
        <v>0</v>
      </c>
      <c r="E24">
        <f t="shared" si="14"/>
        <v>0</v>
      </c>
      <c r="F24">
        <f>((F18^2)+(G18^2))^0.5</f>
        <v>0.29663693770193683</v>
      </c>
      <c r="G24">
        <f>((I18^2)+(H18^2))^0.5</f>
        <v>0.57951090822275764</v>
      </c>
      <c r="H24">
        <f>((J18^2)+(K18^2))^0.5</f>
        <v>0.49971989449779891</v>
      </c>
      <c r="I24">
        <f>((M18^2)+(L18^2))^0.5</f>
        <v>0.95440671962933921</v>
      </c>
      <c r="J24">
        <f>N18</f>
        <v>0.36979278898360274</v>
      </c>
      <c r="K24">
        <f t="shared" ref="K24:L24" si="15">O18</f>
        <v>0.14842066260512932</v>
      </c>
      <c r="L24">
        <f t="shared" si="15"/>
        <v>0.16559959114905851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682CC-70E7-A047-ABBB-6B467A99FE15}">
  <dimension ref="B2:Z72"/>
  <sheetViews>
    <sheetView tabSelected="1" zoomScale="81" zoomScaleNormal="100" workbookViewId="0">
      <selection activeCell="M14" sqref="M14"/>
    </sheetView>
  </sheetViews>
  <sheetFormatPr baseColWidth="10" defaultRowHeight="15" x14ac:dyDescent="0.2"/>
  <cols>
    <col min="2" max="2" width="15.33203125" style="16" bestFit="1" customWidth="1"/>
    <col min="3" max="3" width="13.1640625" customWidth="1"/>
    <col min="4" max="26" width="10.83203125" customWidth="1"/>
  </cols>
  <sheetData>
    <row r="2" spans="2:26" x14ac:dyDescent="0.2">
      <c r="C2" s="16" t="s">
        <v>174</v>
      </c>
    </row>
    <row r="3" spans="2:26" s="16" customFormat="1" x14ac:dyDescent="0.2">
      <c r="B3" s="16" t="s">
        <v>172</v>
      </c>
      <c r="C3" s="16">
        <v>3.8</v>
      </c>
      <c r="D3" s="16">
        <v>4</v>
      </c>
      <c r="E3" s="16">
        <v>4.2</v>
      </c>
      <c r="F3" s="16">
        <v>5.8</v>
      </c>
      <c r="G3" s="16">
        <v>6</v>
      </c>
      <c r="H3" s="16">
        <v>6.2</v>
      </c>
      <c r="I3" s="16">
        <v>7.8</v>
      </c>
      <c r="J3" s="16">
        <v>8</v>
      </c>
      <c r="K3" s="16">
        <v>8.1999999999999993</v>
      </c>
      <c r="L3" s="16">
        <v>9.8000000000000007</v>
      </c>
      <c r="M3" s="16">
        <v>10</v>
      </c>
      <c r="N3" s="16">
        <v>10.199999999999999</v>
      </c>
      <c r="O3" s="16">
        <v>11.8</v>
      </c>
      <c r="P3" s="16">
        <v>12</v>
      </c>
      <c r="Q3" s="16">
        <v>12.2</v>
      </c>
      <c r="R3" s="16">
        <v>13.8</v>
      </c>
      <c r="S3" s="16">
        <v>14</v>
      </c>
      <c r="T3" s="16">
        <v>14.2</v>
      </c>
      <c r="U3" s="16">
        <v>15.8</v>
      </c>
      <c r="V3" s="16">
        <v>16</v>
      </c>
      <c r="W3" s="16">
        <v>16.2</v>
      </c>
      <c r="X3" s="16">
        <v>17.8</v>
      </c>
      <c r="Y3" s="16">
        <v>18</v>
      </c>
      <c r="Z3" s="16">
        <v>18.2</v>
      </c>
    </row>
    <row r="4" spans="2:26" x14ac:dyDescent="0.2">
      <c r="B4" s="16" t="s">
        <v>180</v>
      </c>
      <c r="C4">
        <v>0</v>
      </c>
      <c r="F4">
        <v>1.7944174073075885</v>
      </c>
      <c r="I4">
        <v>8.4967983521998161</v>
      </c>
      <c r="L4">
        <v>0.88033535575279009</v>
      </c>
      <c r="O4">
        <v>18.638241001694823</v>
      </c>
      <c r="R4">
        <v>14.181977657898667</v>
      </c>
      <c r="U4">
        <v>26.254807602749427</v>
      </c>
      <c r="X4">
        <v>6.1187386553935745</v>
      </c>
    </row>
    <row r="5" spans="2:26" x14ac:dyDescent="0.2">
      <c r="B5" s="16" t="s">
        <v>181</v>
      </c>
      <c r="D5">
        <v>2.6574895733333235</v>
      </c>
      <c r="G5">
        <v>1.8974456268169932</v>
      </c>
      <c r="J5">
        <v>5.541502643705539</v>
      </c>
      <c r="M5">
        <v>0.68829941106097525</v>
      </c>
      <c r="P5">
        <v>26.600560831998116</v>
      </c>
      <c r="S5">
        <v>17.316065620956447</v>
      </c>
      <c r="V5">
        <v>35.562499208890586</v>
      </c>
      <c r="Y5">
        <v>7.3396105552886475</v>
      </c>
    </row>
    <row r="6" spans="2:26" x14ac:dyDescent="0.2">
      <c r="B6" s="16" t="s">
        <v>182</v>
      </c>
      <c r="E6">
        <v>3.5565971281732929</v>
      </c>
      <c r="H6">
        <v>0</v>
      </c>
      <c r="K6">
        <v>9.7590050916458337E-2</v>
      </c>
      <c r="N6">
        <v>0.43928285951228335</v>
      </c>
      <c r="Q6">
        <v>2.178835574710531</v>
      </c>
      <c r="T6">
        <v>1.9526438735155029</v>
      </c>
      <c r="W6">
        <v>4.2020932235045336</v>
      </c>
      <c r="Z6">
        <v>39.938593639944749</v>
      </c>
    </row>
    <row r="27" spans="2:26" x14ac:dyDescent="0.2">
      <c r="B27" s="16" t="s">
        <v>138</v>
      </c>
      <c r="C27" s="16">
        <v>3.8</v>
      </c>
      <c r="D27" s="16">
        <v>4</v>
      </c>
      <c r="E27" s="16">
        <v>4.2</v>
      </c>
      <c r="F27" s="16">
        <v>5.8</v>
      </c>
      <c r="G27" s="16">
        <v>6</v>
      </c>
      <c r="H27" s="16">
        <v>6.2</v>
      </c>
      <c r="I27" s="16">
        <v>7.8</v>
      </c>
      <c r="J27" s="16">
        <v>8</v>
      </c>
      <c r="K27" s="16">
        <v>8.1999999999999993</v>
      </c>
      <c r="L27" s="16">
        <v>9.8000000000000007</v>
      </c>
      <c r="M27" s="16">
        <v>10</v>
      </c>
      <c r="N27" s="16">
        <v>10.199999999999999</v>
      </c>
      <c r="O27" s="16">
        <v>11.8</v>
      </c>
      <c r="P27" s="16">
        <v>12</v>
      </c>
      <c r="Q27" s="16">
        <v>12.2</v>
      </c>
      <c r="R27" s="16">
        <v>13.8</v>
      </c>
      <c r="S27" s="16">
        <v>14</v>
      </c>
      <c r="T27" s="16">
        <v>14.2</v>
      </c>
      <c r="U27" s="16">
        <v>15.8</v>
      </c>
      <c r="V27" s="16">
        <v>16</v>
      </c>
      <c r="W27" s="16">
        <v>16.2</v>
      </c>
      <c r="X27" s="16">
        <v>17.8</v>
      </c>
      <c r="Y27" s="16">
        <v>18</v>
      </c>
      <c r="Z27" s="16">
        <v>18.2</v>
      </c>
    </row>
    <row r="28" spans="2:26" x14ac:dyDescent="0.2">
      <c r="B28" s="16" t="s">
        <v>169</v>
      </c>
      <c r="C28">
        <v>0</v>
      </c>
      <c r="F28">
        <v>1.7944174073075885</v>
      </c>
      <c r="I28">
        <v>4.2491582538026424</v>
      </c>
      <c r="L28">
        <v>0.15631066272006697</v>
      </c>
      <c r="O28">
        <v>3.3110475774416912</v>
      </c>
      <c r="R28">
        <v>0.95208595960795139</v>
      </c>
      <c r="U28">
        <v>2.1122787536286425</v>
      </c>
      <c r="X28">
        <v>2.7306876322547162</v>
      </c>
    </row>
    <row r="29" spans="2:26" x14ac:dyDescent="0.2">
      <c r="B29" s="16" t="s">
        <v>170</v>
      </c>
      <c r="D29">
        <v>2.6574895733333235</v>
      </c>
      <c r="G29">
        <v>0.95094687024600921</v>
      </c>
      <c r="J29">
        <v>1.1430680268624602</v>
      </c>
      <c r="M29">
        <v>0.14879266602579055</v>
      </c>
      <c r="P29">
        <v>0.26801852937367715</v>
      </c>
      <c r="S29">
        <v>0.37671345490258479</v>
      </c>
      <c r="V29">
        <v>1.1325481810299041</v>
      </c>
      <c r="Y29">
        <v>0.88855013358690249</v>
      </c>
    </row>
    <row r="30" spans="2:26" x14ac:dyDescent="0.2">
      <c r="B30" s="16" t="s">
        <v>171</v>
      </c>
      <c r="E30">
        <v>1.7951010418118689</v>
      </c>
      <c r="H30">
        <v>0</v>
      </c>
      <c r="K30">
        <v>9.7590050916458337E-2</v>
      </c>
      <c r="N30">
        <v>9.7010695150206883E-2</v>
      </c>
      <c r="Q30">
        <v>0.56228229077075742</v>
      </c>
      <c r="T30">
        <v>0.25089418972484695</v>
      </c>
      <c r="W30">
        <v>0.78996304915623927</v>
      </c>
      <c r="Z30">
        <v>3.2355457593899346</v>
      </c>
    </row>
    <row r="35" spans="2:26" x14ac:dyDescent="0.2">
      <c r="B35" s="16" t="s">
        <v>173</v>
      </c>
      <c r="C35" s="16">
        <v>3.8</v>
      </c>
      <c r="D35" s="16">
        <v>4</v>
      </c>
      <c r="E35" s="16">
        <v>4.2</v>
      </c>
      <c r="F35" s="16">
        <v>5.8</v>
      </c>
      <c r="G35" s="16">
        <v>6</v>
      </c>
      <c r="H35" s="16">
        <v>6.2</v>
      </c>
      <c r="I35" s="16">
        <v>7.8</v>
      </c>
      <c r="J35" s="16">
        <v>8</v>
      </c>
      <c r="K35" s="16">
        <v>8.1999999999999993</v>
      </c>
      <c r="L35" s="16">
        <v>9.8000000000000007</v>
      </c>
      <c r="M35" s="16">
        <v>10</v>
      </c>
      <c r="N35" s="16">
        <v>10.199999999999999</v>
      </c>
      <c r="O35" s="16">
        <v>11.8</v>
      </c>
      <c r="P35" s="16">
        <v>12</v>
      </c>
      <c r="Q35" s="16">
        <v>12.2</v>
      </c>
      <c r="R35" s="16">
        <v>13.8</v>
      </c>
      <c r="S35" s="16">
        <v>14</v>
      </c>
      <c r="T35" s="16">
        <v>14.2</v>
      </c>
      <c r="U35" s="16">
        <v>15.8</v>
      </c>
      <c r="V35" s="16">
        <v>16</v>
      </c>
      <c r="W35" s="16">
        <v>16.2</v>
      </c>
      <c r="X35" s="16">
        <v>17.8</v>
      </c>
      <c r="Y35" s="16">
        <v>18</v>
      </c>
      <c r="Z35" s="16">
        <v>18.2</v>
      </c>
    </row>
    <row r="36" spans="2:26" x14ac:dyDescent="0.2">
      <c r="B36" s="16" t="s">
        <v>169</v>
      </c>
      <c r="C36">
        <v>0</v>
      </c>
      <c r="F36">
        <v>0</v>
      </c>
      <c r="I36">
        <v>12.6060899472043</v>
      </c>
      <c r="L36">
        <v>0.84860399723595892</v>
      </c>
      <c r="O36">
        <v>23.454776314473698</v>
      </c>
      <c r="R36">
        <v>15.572899424885501</v>
      </c>
      <c r="U36">
        <v>26.135932086031385</v>
      </c>
      <c r="X36">
        <v>7.8418372037457003</v>
      </c>
    </row>
    <row r="37" spans="2:26" x14ac:dyDescent="0.2">
      <c r="B37" s="16" t="s">
        <v>169</v>
      </c>
      <c r="C37">
        <v>0</v>
      </c>
      <c r="F37">
        <v>0</v>
      </c>
      <c r="I37">
        <v>12.88430510939515</v>
      </c>
      <c r="L37">
        <v>0.62686126723643654</v>
      </c>
      <c r="O37">
        <v>21.471396762499197</v>
      </c>
      <c r="R37">
        <v>14.855544002227305</v>
      </c>
      <c r="U37">
        <v>22.7906388551046</v>
      </c>
      <c r="X37">
        <v>2.3417358249206899</v>
      </c>
    </row>
    <row r="38" spans="2:26" x14ac:dyDescent="0.2">
      <c r="B38" s="16" t="s">
        <v>169</v>
      </c>
      <c r="C38">
        <v>0</v>
      </c>
      <c r="F38">
        <v>5.3832522219227652</v>
      </c>
      <c r="I38">
        <v>0</v>
      </c>
      <c r="L38">
        <v>1.165540802785975</v>
      </c>
      <c r="O38">
        <v>10.988549928111571</v>
      </c>
      <c r="R38">
        <v>12.11748954658318</v>
      </c>
      <c r="U38">
        <v>29.837851867112295</v>
      </c>
      <c r="X38">
        <v>8.1726429375143326</v>
      </c>
    </row>
    <row r="39" spans="2:26" x14ac:dyDescent="0.2">
      <c r="B39" s="16" t="s">
        <v>170</v>
      </c>
      <c r="D39">
        <v>0</v>
      </c>
      <c r="G39">
        <v>0</v>
      </c>
      <c r="J39">
        <v>3.2558486981842898</v>
      </c>
      <c r="M39">
        <v>0.44833136833653098</v>
      </c>
      <c r="P39">
        <v>26.072026655799199</v>
      </c>
      <c r="S39">
        <v>16.992741338614259</v>
      </c>
      <c r="V39">
        <v>33.087774896130604</v>
      </c>
      <c r="Y39">
        <v>8.9876421155357704</v>
      </c>
    </row>
    <row r="40" spans="2:26" x14ac:dyDescent="0.2">
      <c r="B40" s="16" t="s">
        <v>170</v>
      </c>
      <c r="D40">
        <v>0</v>
      </c>
      <c r="G40">
        <v>2.7335854928185199</v>
      </c>
      <c r="J40">
        <v>6.6436716148174604</v>
      </c>
      <c r="M40">
        <v>0.96069496821506795</v>
      </c>
      <c r="P40">
        <v>27.29545016723392</v>
      </c>
      <c r="S40">
        <v>17.560781479980541</v>
      </c>
      <c r="V40">
        <v>36.872231086348769</v>
      </c>
      <c r="Y40">
        <v>7.4538105579701597</v>
      </c>
    </row>
    <row r="41" spans="2:26" x14ac:dyDescent="0.2">
      <c r="B41" s="16" t="s">
        <v>170</v>
      </c>
      <c r="D41">
        <v>7.97246871999997</v>
      </c>
      <c r="G41">
        <v>2.9587513876324598</v>
      </c>
      <c r="J41">
        <v>6.72498761811487</v>
      </c>
      <c r="M41">
        <v>0.65587189663132694</v>
      </c>
      <c r="P41">
        <v>26.434205672961237</v>
      </c>
      <c r="S41">
        <v>17.394674044274538</v>
      </c>
      <c r="V41">
        <v>36.727491644192369</v>
      </c>
      <c r="Y41">
        <v>5.5773789923600106</v>
      </c>
    </row>
    <row r="42" spans="2:26" x14ac:dyDescent="0.2">
      <c r="B42" s="16" t="s">
        <v>171</v>
      </c>
      <c r="E42">
        <v>0</v>
      </c>
      <c r="H42">
        <v>0</v>
      </c>
      <c r="K42">
        <v>0.29277015274937501</v>
      </c>
      <c r="N42">
        <v>0.42137369272217401</v>
      </c>
      <c r="Q42">
        <v>3.2859344007680327</v>
      </c>
      <c r="T42">
        <v>2.06273436273626</v>
      </c>
      <c r="W42">
        <v>5.3653232302479594</v>
      </c>
      <c r="Z42">
        <v>36.226543452739271</v>
      </c>
    </row>
    <row r="43" spans="2:26" x14ac:dyDescent="0.2">
      <c r="B43" s="16" t="s">
        <v>171</v>
      </c>
      <c r="E43">
        <v>5.7593081117816602</v>
      </c>
      <c r="H43">
        <v>0</v>
      </c>
      <c r="K43">
        <v>0</v>
      </c>
      <c r="N43">
        <v>0.28092733792487701</v>
      </c>
      <c r="Q43">
        <v>1.519265851343371</v>
      </c>
      <c r="T43">
        <v>1.47362487211066</v>
      </c>
      <c r="W43">
        <v>2.3608119292157101</v>
      </c>
      <c r="Z43">
        <v>40.646950431911186</v>
      </c>
    </row>
    <row r="44" spans="2:26" x14ac:dyDescent="0.2">
      <c r="B44" s="16" t="s">
        <v>171</v>
      </c>
      <c r="E44">
        <v>4.9104832727382197</v>
      </c>
      <c r="H44">
        <v>0</v>
      </c>
      <c r="K44">
        <v>0</v>
      </c>
      <c r="N44">
        <v>0.61554754788979904</v>
      </c>
      <c r="Q44">
        <v>1.7313064720201889</v>
      </c>
      <c r="T44">
        <v>2.3215723856995898</v>
      </c>
      <c r="W44">
        <v>4.88014451104993</v>
      </c>
      <c r="Z44">
        <v>42.942287035183774</v>
      </c>
    </row>
    <row r="47" spans="2:26" x14ac:dyDescent="0.2">
      <c r="C47" t="s">
        <v>175</v>
      </c>
      <c r="D47" t="s">
        <v>176</v>
      </c>
    </row>
    <row r="48" spans="2:26" x14ac:dyDescent="0.2">
      <c r="B48" s="16" t="s">
        <v>172</v>
      </c>
      <c r="F48">
        <v>1</v>
      </c>
      <c r="G48">
        <v>2</v>
      </c>
      <c r="H48">
        <v>3</v>
      </c>
    </row>
    <row r="49" spans="2:9" x14ac:dyDescent="0.2">
      <c r="B49" s="16" t="s">
        <v>169</v>
      </c>
      <c r="C49">
        <v>64.997815093185395</v>
      </c>
      <c r="D49">
        <v>14.060635302781236</v>
      </c>
      <c r="F49">
        <v>83.498392083081356</v>
      </c>
      <c r="G49">
        <v>64.997815093185395</v>
      </c>
      <c r="H49">
        <v>53.688197233498066</v>
      </c>
    </row>
    <row r="50" spans="2:9" x14ac:dyDescent="0.2">
      <c r="B50" s="16" t="s">
        <v>170</v>
      </c>
      <c r="C50">
        <v>83.498392083081356</v>
      </c>
      <c r="D50">
        <v>13.721663748410366</v>
      </c>
      <c r="F50">
        <v>79.529672393547685</v>
      </c>
      <c r="G50">
        <v>73.008790644750036</v>
      </c>
      <c r="H50">
        <v>50.799271616875942</v>
      </c>
    </row>
    <row r="51" spans="2:9" x14ac:dyDescent="0.2">
      <c r="B51" s="16" t="s">
        <v>171</v>
      </c>
      <c r="C51">
        <v>53.688197233498066</v>
      </c>
      <c r="D51">
        <v>16.429287508937168</v>
      </c>
      <c r="F51">
        <v>86.042404106823696</v>
      </c>
      <c r="G51">
        <v>61.361181078684019</v>
      </c>
      <c r="H51">
        <v>52.132908930868616</v>
      </c>
    </row>
    <row r="52" spans="2:9" x14ac:dyDescent="0.2">
      <c r="C52" t="s">
        <v>175</v>
      </c>
      <c r="D52" t="s">
        <v>176</v>
      </c>
      <c r="F52">
        <v>84.923099748872701</v>
      </c>
      <c r="G52">
        <v>60.62347355612215</v>
      </c>
      <c r="H52">
        <v>58.13241115274964</v>
      </c>
    </row>
    <row r="53" spans="2:9" x14ac:dyDescent="0.2">
      <c r="B53" s="16" t="s">
        <v>138</v>
      </c>
    </row>
    <row r="54" spans="2:9" x14ac:dyDescent="0.2">
      <c r="B54" s="16" t="s">
        <v>169</v>
      </c>
      <c r="C54">
        <v>4.0111448932125686</v>
      </c>
      <c r="D54">
        <v>0.76676099275140663</v>
      </c>
    </row>
    <row r="55" spans="2:9" x14ac:dyDescent="0.2">
      <c r="B55" s="16" t="s">
        <v>170</v>
      </c>
      <c r="C55">
        <v>2.0104943456773041</v>
      </c>
      <c r="D55">
        <v>0.38316241985952881</v>
      </c>
    </row>
    <row r="56" spans="2:9" x14ac:dyDescent="0.2">
      <c r="B56" s="16" t="s">
        <v>171</v>
      </c>
      <c r="C56">
        <v>2.2552106436258881</v>
      </c>
      <c r="D56">
        <v>0.31732249419433256</v>
      </c>
    </row>
    <row r="57" spans="2:9" x14ac:dyDescent="0.2">
      <c r="C57" t="s">
        <v>175</v>
      </c>
      <c r="D57" t="s">
        <v>176</v>
      </c>
    </row>
    <row r="58" spans="2:9" x14ac:dyDescent="0.2">
      <c r="B58" s="16" t="s">
        <v>173</v>
      </c>
    </row>
    <row r="59" spans="2:9" x14ac:dyDescent="0.2">
      <c r="B59" s="16" t="s">
        <v>169</v>
      </c>
      <c r="C59">
        <v>73.008790644750036</v>
      </c>
      <c r="D59">
        <v>13.511096847685064</v>
      </c>
    </row>
    <row r="60" spans="2:9" x14ac:dyDescent="0.2">
      <c r="B60" s="16" t="s">
        <v>169</v>
      </c>
      <c r="C60">
        <v>61.361181078684019</v>
      </c>
      <c r="D60">
        <v>13.095536442671104</v>
      </c>
    </row>
    <row r="61" spans="2:9" x14ac:dyDescent="0.2">
      <c r="B61" s="16" t="s">
        <v>169</v>
      </c>
      <c r="C61">
        <v>60.62347355612215</v>
      </c>
      <c r="D61">
        <v>15.575272617987544</v>
      </c>
    </row>
    <row r="62" spans="2:9" x14ac:dyDescent="0.2">
      <c r="B62" s="16" t="s">
        <v>170</v>
      </c>
      <c r="C62">
        <v>79.529672393547685</v>
      </c>
      <c r="D62">
        <v>14.322515077427127</v>
      </c>
      <c r="F62" t="s">
        <v>177</v>
      </c>
      <c r="G62">
        <v>0.1</v>
      </c>
      <c r="H62">
        <v>1</v>
      </c>
      <c r="I62">
        <v>10</v>
      </c>
    </row>
    <row r="63" spans="2:9" x14ac:dyDescent="0.2">
      <c r="B63" s="16" t="s">
        <v>170</v>
      </c>
      <c r="C63">
        <v>86.042404106823696</v>
      </c>
      <c r="D63">
        <v>13.833152614225845</v>
      </c>
      <c r="F63" t="s">
        <v>178</v>
      </c>
      <c r="G63">
        <v>10</v>
      </c>
      <c r="H63">
        <v>10</v>
      </c>
      <c r="I63">
        <v>0.1</v>
      </c>
    </row>
    <row r="64" spans="2:9" x14ac:dyDescent="0.2">
      <c r="B64" s="16" t="s">
        <v>170</v>
      </c>
      <c r="C64">
        <v>84.923099748872701</v>
      </c>
      <c r="D64">
        <v>13.009323553578129</v>
      </c>
      <c r="F64" t="s">
        <v>179</v>
      </c>
      <c r="G64">
        <v>0</v>
      </c>
      <c r="H64">
        <v>0</v>
      </c>
      <c r="I64">
        <v>0</v>
      </c>
    </row>
    <row r="65" spans="2:8" x14ac:dyDescent="0.2">
      <c r="B65" s="16" t="s">
        <v>171</v>
      </c>
      <c r="C65">
        <v>50.799271616875942</v>
      </c>
      <c r="D65">
        <v>17.055793008076989</v>
      </c>
    </row>
    <row r="66" spans="2:8" x14ac:dyDescent="0.2">
      <c r="B66" s="16" t="s">
        <v>171</v>
      </c>
      <c r="C66">
        <v>52.132908930868616</v>
      </c>
      <c r="D66">
        <v>16.028291721889573</v>
      </c>
    </row>
    <row r="67" spans="2:8" x14ac:dyDescent="0.2">
      <c r="B67" s="16" t="s">
        <v>171</v>
      </c>
      <c r="C67">
        <v>58.13241115274964</v>
      </c>
      <c r="D67">
        <v>16.203777796844946</v>
      </c>
    </row>
    <row r="68" spans="2:8" x14ac:dyDescent="0.2">
      <c r="F68">
        <v>1</v>
      </c>
      <c r="G68">
        <v>2</v>
      </c>
      <c r="H68">
        <v>3</v>
      </c>
    </row>
    <row r="69" spans="2:8" x14ac:dyDescent="0.2">
      <c r="F69">
        <v>13.721663748410366</v>
      </c>
      <c r="G69">
        <v>14.060635302781236</v>
      </c>
      <c r="H69">
        <v>16.429287508937168</v>
      </c>
    </row>
    <row r="70" spans="2:8" x14ac:dyDescent="0.2">
      <c r="F70">
        <v>14.322515077427127</v>
      </c>
      <c r="G70">
        <v>13.511096847685064</v>
      </c>
      <c r="H70">
        <v>17.055793008076989</v>
      </c>
    </row>
    <row r="71" spans="2:8" x14ac:dyDescent="0.2">
      <c r="F71">
        <v>13.833152614225845</v>
      </c>
      <c r="G71">
        <v>13.095536442671104</v>
      </c>
      <c r="H71">
        <v>16.028291721889573</v>
      </c>
    </row>
    <row r="72" spans="2:8" x14ac:dyDescent="0.2">
      <c r="F72">
        <v>13.009323553578129</v>
      </c>
      <c r="G72">
        <v>15.575272617987544</v>
      </c>
      <c r="H72">
        <v>16.203777796844946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591F0-5221-4B34-ABA2-C297A99D2502}">
  <dimension ref="A1:P24"/>
  <sheetViews>
    <sheetView workbookViewId="0">
      <selection activeCell="K8" sqref="K8:L10"/>
    </sheetView>
  </sheetViews>
  <sheetFormatPr baseColWidth="10" defaultColWidth="8.83203125" defaultRowHeight="15" x14ac:dyDescent="0.2"/>
  <cols>
    <col min="1" max="1" width="47.5" customWidth="1"/>
    <col min="15" max="15" width="17.83203125" customWidth="1"/>
  </cols>
  <sheetData>
    <row r="1" spans="1:16" ht="80" x14ac:dyDescent="0.2"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3" t="s">
        <v>12</v>
      </c>
      <c r="O1" s="3" t="s">
        <v>17</v>
      </c>
      <c r="P1" t="s">
        <v>16</v>
      </c>
    </row>
    <row r="2" spans="1:16" x14ac:dyDescent="0.2">
      <c r="A2" t="s">
        <v>75</v>
      </c>
      <c r="B2">
        <v>0</v>
      </c>
      <c r="C2">
        <v>0</v>
      </c>
      <c r="D2">
        <v>12.6060899472043</v>
      </c>
      <c r="E2">
        <v>0.84860399723595892</v>
      </c>
      <c r="F2">
        <v>20.156827118585952</v>
      </c>
      <c r="G2">
        <v>3.2979491958877452</v>
      </c>
      <c r="H2">
        <v>13.66706080455595</v>
      </c>
      <c r="I2">
        <v>1.9058386203295701</v>
      </c>
      <c r="J2">
        <v>23.1800660790846</v>
      </c>
      <c r="K2">
        <v>2.9558660069467848</v>
      </c>
      <c r="L2">
        <v>6.6082353634897801</v>
      </c>
      <c r="M2">
        <v>1.2336018402559201</v>
      </c>
      <c r="N2">
        <v>86.460138973576562</v>
      </c>
      <c r="O2">
        <v>73.008790644750036</v>
      </c>
      <c r="P2">
        <v>13.511096847685064</v>
      </c>
    </row>
    <row r="3" spans="1:16" x14ac:dyDescent="0.2">
      <c r="A3" t="s">
        <v>76</v>
      </c>
      <c r="B3">
        <v>0</v>
      </c>
      <c r="C3">
        <v>0</v>
      </c>
      <c r="D3">
        <v>12.88430510939515</v>
      </c>
      <c r="E3">
        <v>0.62686126723643654</v>
      </c>
      <c r="F3">
        <v>18.9264130418983</v>
      </c>
      <c r="G3">
        <v>2.5449837206008952</v>
      </c>
      <c r="H3">
        <v>13.2497180058384</v>
      </c>
      <c r="I3">
        <v>1.605825996388905</v>
      </c>
      <c r="J3">
        <v>22.7906388551046</v>
      </c>
      <c r="K3">
        <v>0</v>
      </c>
      <c r="L3">
        <v>2.3417358249206899</v>
      </c>
      <c r="M3">
        <v>0</v>
      </c>
      <c r="N3">
        <v>74.970481821383373</v>
      </c>
      <c r="O3">
        <v>61.361181078684019</v>
      </c>
      <c r="P3">
        <v>13.095536442671104</v>
      </c>
    </row>
    <row r="4" spans="1:16" x14ac:dyDescent="0.2">
      <c r="A4" t="s">
        <v>77</v>
      </c>
      <c r="B4">
        <v>0</v>
      </c>
      <c r="C4">
        <v>5.3832522219227652</v>
      </c>
      <c r="D4">
        <v>0</v>
      </c>
      <c r="E4">
        <v>1.165540802785975</v>
      </c>
      <c r="F4">
        <v>9.8499761938780654</v>
      </c>
      <c r="G4">
        <v>1.1385737342335049</v>
      </c>
      <c r="H4">
        <v>10.65200959489035</v>
      </c>
      <c r="I4">
        <v>1.4654799516928301</v>
      </c>
      <c r="J4">
        <v>22.58670681318165</v>
      </c>
      <c r="K4">
        <v>7.251145053930645</v>
      </c>
      <c r="L4">
        <v>1.1384033231977919</v>
      </c>
      <c r="M4">
        <v>7.0342396143165402</v>
      </c>
      <c r="N4">
        <v>62.282075082107355</v>
      </c>
      <c r="O4">
        <v>60.62347355612215</v>
      </c>
      <c r="P4">
        <v>15.575272617987544</v>
      </c>
    </row>
    <row r="7" spans="1:16" ht="16" x14ac:dyDescent="0.2">
      <c r="B7" t="s">
        <v>49</v>
      </c>
      <c r="C7" t="s">
        <v>50</v>
      </c>
      <c r="D7" t="s">
        <v>51</v>
      </c>
      <c r="E7" t="s">
        <v>52</v>
      </c>
      <c r="F7" t="s">
        <v>53</v>
      </c>
      <c r="G7" t="s">
        <v>54</v>
      </c>
      <c r="H7" t="s">
        <v>55</v>
      </c>
      <c r="I7" t="s">
        <v>56</v>
      </c>
      <c r="J7" s="3" t="s">
        <v>12</v>
      </c>
      <c r="K7" s="3" t="s">
        <v>17</v>
      </c>
      <c r="L7" t="s">
        <v>16</v>
      </c>
    </row>
    <row r="8" spans="1:16" x14ac:dyDescent="0.2">
      <c r="A8" t="s">
        <v>75</v>
      </c>
      <c r="B8">
        <f>B2</f>
        <v>0</v>
      </c>
      <c r="C8">
        <f t="shared" ref="C8:E8" si="0">C2</f>
        <v>0</v>
      </c>
      <c r="D8">
        <f t="shared" si="0"/>
        <v>12.6060899472043</v>
      </c>
      <c r="E8">
        <f t="shared" si="0"/>
        <v>0.84860399723595892</v>
      </c>
      <c r="F8">
        <f>F2+G2</f>
        <v>23.454776314473698</v>
      </c>
      <c r="G8">
        <f>H2+I2</f>
        <v>15.57289942488552</v>
      </c>
      <c r="H8">
        <f>J2+K2</f>
        <v>26.135932086031385</v>
      </c>
      <c r="I8">
        <f>M2+L2</f>
        <v>7.8418372037457003</v>
      </c>
      <c r="J8">
        <f>N2</f>
        <v>86.460138973576562</v>
      </c>
      <c r="K8">
        <f t="shared" ref="K8:L10" si="1">O2</f>
        <v>73.008790644750036</v>
      </c>
      <c r="L8">
        <f t="shared" si="1"/>
        <v>13.511096847685064</v>
      </c>
    </row>
    <row r="9" spans="1:16" x14ac:dyDescent="0.2">
      <c r="A9" t="s">
        <v>76</v>
      </c>
      <c r="B9">
        <f t="shared" ref="B9:E10" si="2">B3</f>
        <v>0</v>
      </c>
      <c r="C9">
        <f t="shared" si="2"/>
        <v>0</v>
      </c>
      <c r="D9">
        <f t="shared" si="2"/>
        <v>12.88430510939515</v>
      </c>
      <c r="E9">
        <f t="shared" si="2"/>
        <v>0.62686126723643654</v>
      </c>
      <c r="F9">
        <f t="shared" ref="F9:F10" si="3">F3+G3</f>
        <v>21.471396762499197</v>
      </c>
      <c r="G9">
        <f t="shared" ref="G9:G10" si="4">H3+I3</f>
        <v>14.855544002227305</v>
      </c>
      <c r="H9">
        <f t="shared" ref="H9:H10" si="5">J3+K3</f>
        <v>22.7906388551046</v>
      </c>
      <c r="I9">
        <f t="shared" ref="I9:I10" si="6">M3+L3</f>
        <v>2.3417358249206899</v>
      </c>
      <c r="J9">
        <f t="shared" ref="J9:J10" si="7">N3</f>
        <v>74.970481821383373</v>
      </c>
      <c r="K9">
        <f t="shared" si="1"/>
        <v>61.361181078684019</v>
      </c>
      <c r="L9">
        <f t="shared" si="1"/>
        <v>13.095536442671104</v>
      </c>
    </row>
    <row r="10" spans="1:16" x14ac:dyDescent="0.2">
      <c r="A10" t="s">
        <v>77</v>
      </c>
      <c r="B10">
        <f t="shared" si="2"/>
        <v>0</v>
      </c>
      <c r="C10">
        <f t="shared" si="2"/>
        <v>5.3832522219227652</v>
      </c>
      <c r="D10">
        <f t="shared" si="2"/>
        <v>0</v>
      </c>
      <c r="E10">
        <f t="shared" si="2"/>
        <v>1.165540802785975</v>
      </c>
      <c r="F10">
        <f t="shared" si="3"/>
        <v>10.988549928111571</v>
      </c>
      <c r="G10">
        <f t="shared" si="4"/>
        <v>12.11748954658318</v>
      </c>
      <c r="H10">
        <f t="shared" si="5"/>
        <v>29.837851867112295</v>
      </c>
      <c r="I10">
        <f t="shared" si="6"/>
        <v>8.1726429375143326</v>
      </c>
      <c r="J10">
        <f t="shared" si="7"/>
        <v>62.282075082107355</v>
      </c>
      <c r="K10">
        <f t="shared" si="1"/>
        <v>60.62347355612215</v>
      </c>
      <c r="L10">
        <f t="shared" si="1"/>
        <v>15.575272617987544</v>
      </c>
    </row>
    <row r="14" spans="1:16" x14ac:dyDescent="0.2">
      <c r="B14" t="s">
        <v>18</v>
      </c>
      <c r="C14" t="s">
        <v>19</v>
      </c>
      <c r="D14" t="s">
        <v>20</v>
      </c>
      <c r="E14" t="s">
        <v>21</v>
      </c>
      <c r="F14" t="s">
        <v>22</v>
      </c>
      <c r="G14" t="s">
        <v>23</v>
      </c>
      <c r="H14" t="s">
        <v>24</v>
      </c>
      <c r="I14" t="s">
        <v>25</v>
      </c>
      <c r="J14" t="s">
        <v>26</v>
      </c>
      <c r="K14" t="s">
        <v>27</v>
      </c>
      <c r="L14" t="s">
        <v>28</v>
      </c>
      <c r="M14" t="s">
        <v>29</v>
      </c>
      <c r="N14" t="s">
        <v>30</v>
      </c>
      <c r="O14" t="s">
        <v>17</v>
      </c>
      <c r="P14" t="s">
        <v>31</v>
      </c>
    </row>
    <row r="15" spans="1:16" ht="13" customHeight="1" x14ac:dyDescent="0.2">
      <c r="B15">
        <f>AVERAGE(B2:B4)</f>
        <v>0</v>
      </c>
      <c r="C15">
        <f t="shared" ref="C15:P15" si="8">AVERAGE(C2:C4)</f>
        <v>1.7944174073075885</v>
      </c>
      <c r="D15">
        <f t="shared" si="8"/>
        <v>8.4967983521998161</v>
      </c>
      <c r="E15">
        <f t="shared" si="8"/>
        <v>0.88033535575279009</v>
      </c>
      <c r="F15">
        <f>AVERAGE(F2:F4)</f>
        <v>16.311072118120773</v>
      </c>
      <c r="G15">
        <f t="shared" si="8"/>
        <v>2.3271688835740485</v>
      </c>
      <c r="H15">
        <f t="shared" si="8"/>
        <v>12.522929468428233</v>
      </c>
      <c r="I15">
        <f t="shared" si="8"/>
        <v>1.659048189470435</v>
      </c>
      <c r="J15">
        <f>AVERAGE(J2:J4)</f>
        <v>22.852470582456949</v>
      </c>
      <c r="K15">
        <f t="shared" si="8"/>
        <v>3.4023370202924768</v>
      </c>
      <c r="L15">
        <f t="shared" si="8"/>
        <v>3.3627915038694205</v>
      </c>
      <c r="M15">
        <f t="shared" si="8"/>
        <v>2.7559471515241536</v>
      </c>
      <c r="N15">
        <f t="shared" si="8"/>
        <v>74.570898625689097</v>
      </c>
      <c r="O15">
        <f>AVERAGE(O2:O4)</f>
        <v>64.997815093185395</v>
      </c>
      <c r="P15">
        <f t="shared" si="8"/>
        <v>14.060635302781236</v>
      </c>
    </row>
    <row r="17" spans="2:16" x14ac:dyDescent="0.2">
      <c r="B17" t="s">
        <v>32</v>
      </c>
      <c r="C17" t="s">
        <v>48</v>
      </c>
      <c r="D17" t="s">
        <v>33</v>
      </c>
      <c r="E17" t="s">
        <v>34</v>
      </c>
      <c r="F17" t="s">
        <v>35</v>
      </c>
      <c r="G17" t="s">
        <v>36</v>
      </c>
      <c r="H17" t="s">
        <v>37</v>
      </c>
      <c r="I17" t="s">
        <v>38</v>
      </c>
      <c r="J17" t="s">
        <v>39</v>
      </c>
      <c r="K17" t="s">
        <v>40</v>
      </c>
      <c r="L17" t="s">
        <v>41</v>
      </c>
      <c r="M17" t="s">
        <v>42</v>
      </c>
      <c r="N17" t="s">
        <v>43</v>
      </c>
      <c r="O17" t="s">
        <v>44</v>
      </c>
      <c r="P17" t="s">
        <v>45</v>
      </c>
    </row>
    <row r="18" spans="2:16" x14ac:dyDescent="0.2">
      <c r="B18">
        <f>STDEV(B2:B4)/(3^0.5)</f>
        <v>0</v>
      </c>
      <c r="C18">
        <f>STDEV(C2:C4)/(3^0.5)</f>
        <v>1.7944174073075885</v>
      </c>
      <c r="D18">
        <f t="shared" ref="D18:O18" si="9">STDEV(D2:D4)/(3^0.5)</f>
        <v>4.2491582538026424</v>
      </c>
      <c r="E18">
        <f t="shared" si="9"/>
        <v>0.15631066272006697</v>
      </c>
      <c r="F18">
        <f>STDEV(F2:F4)/(3^0.5)</f>
        <v>3.2500153900521296</v>
      </c>
      <c r="G18">
        <f t="shared" si="9"/>
        <v>0.63280014578601063</v>
      </c>
      <c r="H18">
        <f t="shared" si="9"/>
        <v>0.94318602491936776</v>
      </c>
      <c r="I18">
        <f t="shared" si="9"/>
        <v>0.12987608278430435</v>
      </c>
      <c r="J18">
        <f t="shared" si="9"/>
        <v>0.17405571568586276</v>
      </c>
      <c r="K18">
        <f t="shared" si="9"/>
        <v>2.1050952807101284</v>
      </c>
      <c r="L18">
        <f t="shared" si="9"/>
        <v>1.6594860310636641</v>
      </c>
      <c r="M18">
        <f t="shared" si="9"/>
        <v>2.1685850358363714</v>
      </c>
      <c r="N18">
        <f t="shared" si="9"/>
        <v>6.9824647852722528</v>
      </c>
      <c r="O18">
        <f t="shared" si="9"/>
        <v>4.0111448932125686</v>
      </c>
      <c r="P18">
        <f>STDEV(P2:P4)/(3^0.5)</f>
        <v>0.76676099275140663</v>
      </c>
    </row>
    <row r="20" spans="2:16" x14ac:dyDescent="0.2">
      <c r="B20" t="s">
        <v>18</v>
      </c>
      <c r="C20" t="s">
        <v>19</v>
      </c>
      <c r="D20" t="s">
        <v>20</v>
      </c>
      <c r="E20" t="s">
        <v>21</v>
      </c>
      <c r="F20" t="s">
        <v>23</v>
      </c>
      <c r="G20" t="s">
        <v>25</v>
      </c>
      <c r="H20" t="s">
        <v>27</v>
      </c>
      <c r="I20" t="s">
        <v>29</v>
      </c>
      <c r="J20" t="s">
        <v>30</v>
      </c>
      <c r="K20" t="s">
        <v>17</v>
      </c>
      <c r="L20" t="s">
        <v>31</v>
      </c>
    </row>
    <row r="21" spans="2:16" x14ac:dyDescent="0.2">
      <c r="B21">
        <f>B15</f>
        <v>0</v>
      </c>
      <c r="C21">
        <f t="shared" ref="C21:D21" si="10">C15</f>
        <v>1.7944174073075885</v>
      </c>
      <c r="D21">
        <f t="shared" si="10"/>
        <v>8.4967983521998161</v>
      </c>
      <c r="E21">
        <f>E15</f>
        <v>0.88033535575279009</v>
      </c>
      <c r="F21">
        <f>F15+G15</f>
        <v>18.638241001694823</v>
      </c>
      <c r="G21">
        <f>H15+I15</f>
        <v>14.181977657898667</v>
      </c>
      <c r="H21">
        <f>J15+K15</f>
        <v>26.254807602749427</v>
      </c>
      <c r="I21">
        <f>L15+M15</f>
        <v>6.1187386553935745</v>
      </c>
      <c r="J21">
        <f>N15</f>
        <v>74.570898625689097</v>
      </c>
      <c r="K21">
        <f t="shared" ref="K21:L21" si="11">O15</f>
        <v>64.997815093185395</v>
      </c>
      <c r="L21">
        <f t="shared" si="11"/>
        <v>14.060635302781236</v>
      </c>
    </row>
    <row r="23" spans="2:16" x14ac:dyDescent="0.2">
      <c r="B23" t="s">
        <v>32</v>
      </c>
      <c r="C23" t="s">
        <v>48</v>
      </c>
      <c r="D23" t="s">
        <v>33</v>
      </c>
      <c r="E23" t="s">
        <v>34</v>
      </c>
      <c r="F23" t="s">
        <v>36</v>
      </c>
      <c r="G23" t="s">
        <v>38</v>
      </c>
      <c r="H23" t="s">
        <v>40</v>
      </c>
      <c r="I23" t="s">
        <v>42</v>
      </c>
      <c r="J23" t="s">
        <v>43</v>
      </c>
      <c r="K23" t="s">
        <v>44</v>
      </c>
      <c r="L23" t="s">
        <v>45</v>
      </c>
    </row>
    <row r="24" spans="2:16" x14ac:dyDescent="0.2">
      <c r="B24">
        <f>B18</f>
        <v>0</v>
      </c>
      <c r="C24">
        <f>C18</f>
        <v>1.7944174073075885</v>
      </c>
      <c r="D24">
        <f t="shared" ref="D24:E24" si="12">D18</f>
        <v>4.2491582538026424</v>
      </c>
      <c r="E24">
        <f t="shared" si="12"/>
        <v>0.15631066272006697</v>
      </c>
      <c r="F24">
        <f>((F18^2)+(G18^2))^0.5</f>
        <v>3.3110475774416912</v>
      </c>
      <c r="G24">
        <f>((I18^2)+(H18^2))^0.5</f>
        <v>0.95208595960795139</v>
      </c>
      <c r="H24">
        <f>((J18^2)+(K18^2))^0.5</f>
        <v>2.1122787536286425</v>
      </c>
      <c r="I24">
        <f>((M18^2)+(L18^2))^0.5</f>
        <v>2.7306876322547162</v>
      </c>
      <c r="J24">
        <f>N18</f>
        <v>6.9824647852722528</v>
      </c>
      <c r="K24">
        <f t="shared" ref="K24:L24" si="13">O18</f>
        <v>4.0111448932125686</v>
      </c>
      <c r="L24">
        <f t="shared" si="13"/>
        <v>0.76676099275140663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F2F6A-D811-4657-9A7D-440F9D941202}">
  <dimension ref="A1:P24"/>
  <sheetViews>
    <sheetView topLeftCell="A2" workbookViewId="0">
      <selection activeCell="K8" sqref="K8:L10"/>
    </sheetView>
  </sheetViews>
  <sheetFormatPr baseColWidth="10" defaultColWidth="8.83203125" defaultRowHeight="15" x14ac:dyDescent="0.2"/>
  <cols>
    <col min="1" max="1" width="47.5" customWidth="1"/>
    <col min="15" max="15" width="17.83203125" customWidth="1"/>
  </cols>
  <sheetData>
    <row r="1" spans="1:16" ht="80" x14ac:dyDescent="0.2"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3" t="s">
        <v>12</v>
      </c>
      <c r="O1" s="3" t="s">
        <v>17</v>
      </c>
      <c r="P1" t="s">
        <v>16</v>
      </c>
    </row>
    <row r="2" spans="1:16" x14ac:dyDescent="0.2">
      <c r="A2" t="s">
        <v>60</v>
      </c>
      <c r="B2">
        <v>0</v>
      </c>
      <c r="C2">
        <v>0</v>
      </c>
      <c r="D2">
        <v>3.2558486981842898</v>
      </c>
      <c r="E2">
        <v>0.44833136833653098</v>
      </c>
      <c r="F2">
        <v>22.781549935310299</v>
      </c>
      <c r="G2">
        <v>3.2904767204889001</v>
      </c>
      <c r="H2">
        <v>15.583540779026</v>
      </c>
      <c r="I2">
        <v>1.40920055958826</v>
      </c>
      <c r="J2">
        <v>31.549769304494401</v>
      </c>
      <c r="K2">
        <v>1.5380055916362001</v>
      </c>
      <c r="L2">
        <v>4.1483761623731903</v>
      </c>
      <c r="M2">
        <v>4.8392659531625801</v>
      </c>
      <c r="N2">
        <f>SUM(B2:M2)</f>
        <v>88.844365072600667</v>
      </c>
      <c r="O2">
        <f>((4*B2)+(6*C2)+(8*D2)+(10*E2)+(12*(F2+G2))+(14*(H2+I2))+(16*(J2+K2))+(18*(L2+M2)))/16</f>
        <v>79.529672393547685</v>
      </c>
      <c r="P2">
        <v>14.322515077427127</v>
      </c>
    </row>
    <row r="3" spans="1:16" x14ac:dyDescent="0.2">
      <c r="A3" t="s">
        <v>61</v>
      </c>
      <c r="B3">
        <v>0</v>
      </c>
      <c r="C3">
        <v>2.7335854928185199</v>
      </c>
      <c r="D3">
        <v>6.6436716148174604</v>
      </c>
      <c r="E3">
        <v>0.96069496821506795</v>
      </c>
      <c r="F3">
        <v>23.479060321862299</v>
      </c>
      <c r="G3">
        <v>3.8163898453716198</v>
      </c>
      <c r="H3">
        <v>15.084704832515801</v>
      </c>
      <c r="I3">
        <v>2.47607664746474</v>
      </c>
      <c r="J3">
        <v>31.782525077252501</v>
      </c>
      <c r="K3">
        <v>5.08970600909627</v>
      </c>
      <c r="L3">
        <v>4.4627815539618201</v>
      </c>
      <c r="M3">
        <v>2.99102900400834</v>
      </c>
      <c r="N3">
        <f t="shared" ref="N3:N4" si="0">SUM(B3:M3)</f>
        <v>99.520225367384441</v>
      </c>
      <c r="O3">
        <f t="shared" ref="O3:O4" si="1">((4*B3)+(6*C3)+(8*D3)+(10*E3)+(12*(F3+G3))+(14*(H3+I3))+(16*(J3+K3))+(18*(L3+M3)))/16</f>
        <v>86.042404106823696</v>
      </c>
      <c r="P3">
        <v>13.833152614225845</v>
      </c>
    </row>
    <row r="4" spans="1:16" x14ac:dyDescent="0.2">
      <c r="A4" t="s">
        <v>62</v>
      </c>
      <c r="B4">
        <v>7.97246871999997</v>
      </c>
      <c r="C4">
        <v>2.9587513876324598</v>
      </c>
      <c r="D4">
        <v>6.72498761811487</v>
      </c>
      <c r="E4">
        <v>0.65587189663132694</v>
      </c>
      <c r="F4">
        <v>22.858836545147899</v>
      </c>
      <c r="G4">
        <v>3.5753691278133402</v>
      </c>
      <c r="H4">
        <v>15.0539853804035</v>
      </c>
      <c r="I4">
        <v>2.34068866387104</v>
      </c>
      <c r="J4">
        <v>33.047615269125501</v>
      </c>
      <c r="K4">
        <v>3.6798763750668702</v>
      </c>
      <c r="L4">
        <v>3.6824488637972101</v>
      </c>
      <c r="M4">
        <v>1.8949301285628</v>
      </c>
      <c r="N4">
        <f t="shared" si="0"/>
        <v>104.44582997616679</v>
      </c>
      <c r="O4">
        <f t="shared" si="1"/>
        <v>84.923099748872701</v>
      </c>
      <c r="P4">
        <v>13.009323553578129</v>
      </c>
    </row>
    <row r="7" spans="1:16" ht="16" x14ac:dyDescent="0.2">
      <c r="B7" t="s">
        <v>49</v>
      </c>
      <c r="C7" t="s">
        <v>50</v>
      </c>
      <c r="D7" t="s">
        <v>51</v>
      </c>
      <c r="E7" t="s">
        <v>52</v>
      </c>
      <c r="F7" t="s">
        <v>53</v>
      </c>
      <c r="G7" t="s">
        <v>54</v>
      </c>
      <c r="H7" t="s">
        <v>55</v>
      </c>
      <c r="I7" t="s">
        <v>56</v>
      </c>
      <c r="J7" s="3" t="s">
        <v>12</v>
      </c>
      <c r="K7" s="3" t="s">
        <v>17</v>
      </c>
      <c r="L7" t="s">
        <v>16</v>
      </c>
    </row>
    <row r="8" spans="1:16" x14ac:dyDescent="0.2">
      <c r="A8" t="s">
        <v>60</v>
      </c>
      <c r="B8">
        <f>B2</f>
        <v>0</v>
      </c>
      <c r="C8">
        <f t="shared" ref="C8:E8" si="2">C2</f>
        <v>0</v>
      </c>
      <c r="D8">
        <f t="shared" si="2"/>
        <v>3.2558486981842898</v>
      </c>
      <c r="E8">
        <f t="shared" si="2"/>
        <v>0.44833136833653098</v>
      </c>
      <c r="F8">
        <f>F2+G2</f>
        <v>26.072026655799199</v>
      </c>
      <c r="G8">
        <f>H2+I2</f>
        <v>16.992741338614259</v>
      </c>
      <c r="H8">
        <f>J2+K2</f>
        <v>33.087774896130604</v>
      </c>
      <c r="I8">
        <f>M2+L2</f>
        <v>8.9876421155357704</v>
      </c>
      <c r="J8">
        <f>N2</f>
        <v>88.844365072600667</v>
      </c>
      <c r="K8">
        <f t="shared" ref="K8:L10" si="3">O2</f>
        <v>79.529672393547685</v>
      </c>
      <c r="L8">
        <f t="shared" si="3"/>
        <v>14.322515077427127</v>
      </c>
    </row>
    <row r="9" spans="1:16" x14ac:dyDescent="0.2">
      <c r="A9" t="s">
        <v>61</v>
      </c>
      <c r="B9">
        <f t="shared" ref="B9:E10" si="4">B3</f>
        <v>0</v>
      </c>
      <c r="C9">
        <f t="shared" si="4"/>
        <v>2.7335854928185199</v>
      </c>
      <c r="D9">
        <f t="shared" si="4"/>
        <v>6.6436716148174604</v>
      </c>
      <c r="E9">
        <f t="shared" si="4"/>
        <v>0.96069496821506795</v>
      </c>
      <c r="F9">
        <f t="shared" ref="F9:F10" si="5">F3+G3</f>
        <v>27.29545016723392</v>
      </c>
      <c r="G9">
        <f t="shared" ref="G9:G10" si="6">H3+I3</f>
        <v>17.560781479980541</v>
      </c>
      <c r="H9">
        <f t="shared" ref="H9:H10" si="7">J3+K3</f>
        <v>36.872231086348769</v>
      </c>
      <c r="I9">
        <f t="shared" ref="I9:I10" si="8">M3+L3</f>
        <v>7.4538105579701597</v>
      </c>
      <c r="J9">
        <f t="shared" ref="J9:J10" si="9">N3</f>
        <v>99.520225367384441</v>
      </c>
      <c r="K9">
        <f t="shared" si="3"/>
        <v>86.042404106823696</v>
      </c>
      <c r="L9">
        <f t="shared" si="3"/>
        <v>13.833152614225845</v>
      </c>
    </row>
    <row r="10" spans="1:16" x14ac:dyDescent="0.2">
      <c r="A10" t="s">
        <v>62</v>
      </c>
      <c r="B10">
        <f t="shared" si="4"/>
        <v>7.97246871999997</v>
      </c>
      <c r="C10">
        <f t="shared" si="4"/>
        <v>2.9587513876324598</v>
      </c>
      <c r="D10">
        <f t="shared" si="4"/>
        <v>6.72498761811487</v>
      </c>
      <c r="E10">
        <f t="shared" si="4"/>
        <v>0.65587189663132694</v>
      </c>
      <c r="F10">
        <f t="shared" si="5"/>
        <v>26.434205672961237</v>
      </c>
      <c r="G10">
        <f t="shared" si="6"/>
        <v>17.394674044274538</v>
      </c>
      <c r="H10">
        <f t="shared" si="7"/>
        <v>36.727491644192369</v>
      </c>
      <c r="I10">
        <f t="shared" si="8"/>
        <v>5.5773789923600106</v>
      </c>
      <c r="J10">
        <f t="shared" si="9"/>
        <v>104.44582997616679</v>
      </c>
      <c r="K10">
        <f t="shared" si="3"/>
        <v>84.923099748872701</v>
      </c>
      <c r="L10">
        <f t="shared" si="3"/>
        <v>13.009323553578129</v>
      </c>
    </row>
    <row r="14" spans="1:16" x14ac:dyDescent="0.2">
      <c r="B14" t="s">
        <v>18</v>
      </c>
      <c r="C14" t="s">
        <v>19</v>
      </c>
      <c r="D14" t="s">
        <v>20</v>
      </c>
      <c r="E14" t="s">
        <v>21</v>
      </c>
      <c r="F14" t="s">
        <v>22</v>
      </c>
      <c r="G14" t="s">
        <v>23</v>
      </c>
      <c r="H14" t="s">
        <v>24</v>
      </c>
      <c r="I14" t="s">
        <v>25</v>
      </c>
      <c r="J14" t="s">
        <v>26</v>
      </c>
      <c r="K14" t="s">
        <v>27</v>
      </c>
      <c r="L14" t="s">
        <v>28</v>
      </c>
      <c r="M14" t="s">
        <v>29</v>
      </c>
      <c r="N14" t="s">
        <v>30</v>
      </c>
      <c r="O14" t="s">
        <v>17</v>
      </c>
      <c r="P14" t="s">
        <v>31</v>
      </c>
    </row>
    <row r="15" spans="1:16" x14ac:dyDescent="0.2">
      <c r="B15">
        <f>AVERAGE(B2:B4)</f>
        <v>2.6574895733333235</v>
      </c>
      <c r="C15">
        <f>AVERAGE(C2:C4)</f>
        <v>1.8974456268169932</v>
      </c>
      <c r="D15">
        <f t="shared" ref="D15:P15" si="10">AVERAGE(D2:D4)</f>
        <v>5.541502643705539</v>
      </c>
      <c r="E15">
        <f t="shared" si="10"/>
        <v>0.68829941106097525</v>
      </c>
      <c r="F15">
        <f>AVERAGE(F2:F4)</f>
        <v>23.039815600773498</v>
      </c>
      <c r="G15">
        <f t="shared" si="10"/>
        <v>3.5607452312246202</v>
      </c>
      <c r="H15">
        <f>AVERAGE(H2:H4)</f>
        <v>15.240743663981766</v>
      </c>
      <c r="I15">
        <f t="shared" si="10"/>
        <v>2.0753219569746801</v>
      </c>
      <c r="J15">
        <f>AVERAGE(J2:J4)</f>
        <v>32.126636550290804</v>
      </c>
      <c r="K15">
        <f t="shared" si="10"/>
        <v>3.4358626585997798</v>
      </c>
      <c r="L15">
        <f t="shared" si="10"/>
        <v>4.0978688600440742</v>
      </c>
      <c r="M15">
        <f t="shared" si="10"/>
        <v>3.2417416952445737</v>
      </c>
      <c r="N15">
        <f t="shared" si="10"/>
        <v>97.603473472050624</v>
      </c>
      <c r="O15">
        <f>AVERAGE(O2:O4)</f>
        <v>83.498392083081356</v>
      </c>
      <c r="P15">
        <f t="shared" si="10"/>
        <v>13.721663748410366</v>
      </c>
    </row>
    <row r="17" spans="2:16" x14ac:dyDescent="0.2">
      <c r="B17" t="s">
        <v>32</v>
      </c>
      <c r="C17" t="s">
        <v>48</v>
      </c>
      <c r="D17" t="s">
        <v>33</v>
      </c>
      <c r="E17" t="s">
        <v>34</v>
      </c>
      <c r="F17" t="s">
        <v>35</v>
      </c>
      <c r="G17" t="s">
        <v>36</v>
      </c>
      <c r="H17" t="s">
        <v>37</v>
      </c>
      <c r="I17" t="s">
        <v>38</v>
      </c>
      <c r="J17" t="s">
        <v>39</v>
      </c>
      <c r="K17" t="s">
        <v>40</v>
      </c>
      <c r="L17" t="s">
        <v>41</v>
      </c>
      <c r="M17" t="s">
        <v>42</v>
      </c>
      <c r="N17" t="s">
        <v>43</v>
      </c>
      <c r="O17" t="s">
        <v>44</v>
      </c>
      <c r="P17" t="s">
        <v>45</v>
      </c>
    </row>
    <row r="18" spans="2:16" x14ac:dyDescent="0.2">
      <c r="B18">
        <f>STDEV(B2:B4)/(3^0.5)</f>
        <v>2.6574895733333235</v>
      </c>
      <c r="C18">
        <f t="shared" ref="C18:O18" si="11">STDEV(C2:C4)/(3^0.5)</f>
        <v>0.95094687024600921</v>
      </c>
      <c r="D18">
        <f t="shared" si="11"/>
        <v>1.1430680268624602</v>
      </c>
      <c r="E18">
        <f t="shared" si="11"/>
        <v>0.14879266602579055</v>
      </c>
      <c r="F18">
        <f>STDEV(F2:F4)/(3^0.5)</f>
        <v>0.22075268874793716</v>
      </c>
      <c r="G18">
        <f t="shared" si="11"/>
        <v>0.15199402125802516</v>
      </c>
      <c r="H18">
        <f>STDEV(H2:H4)/(3^0.5)</f>
        <v>0.17162781218527012</v>
      </c>
      <c r="I18">
        <f t="shared" si="11"/>
        <v>0.33534597237649866</v>
      </c>
      <c r="J18">
        <f t="shared" si="11"/>
        <v>0.46536550611602034</v>
      </c>
      <c r="K18">
        <f t="shared" si="11"/>
        <v>1.0325213450924511</v>
      </c>
      <c r="L18">
        <f t="shared" si="11"/>
        <v>0.22667378728494972</v>
      </c>
      <c r="M18">
        <f t="shared" si="11"/>
        <v>0.85915093787715768</v>
      </c>
      <c r="N18">
        <f t="shared" si="11"/>
        <v>4.6045948122681652</v>
      </c>
      <c r="O18">
        <f t="shared" si="11"/>
        <v>2.0104943456773041</v>
      </c>
      <c r="P18">
        <f>STDEV(P2:P4)/(3^0.5)</f>
        <v>0.38316241985952881</v>
      </c>
    </row>
    <row r="20" spans="2:16" x14ac:dyDescent="0.2">
      <c r="B20" t="s">
        <v>18</v>
      </c>
      <c r="C20" t="s">
        <v>19</v>
      </c>
      <c r="D20" t="s">
        <v>20</v>
      </c>
      <c r="E20" t="s">
        <v>21</v>
      </c>
      <c r="F20" t="s">
        <v>23</v>
      </c>
      <c r="G20" t="s">
        <v>25</v>
      </c>
      <c r="H20" t="s">
        <v>27</v>
      </c>
      <c r="I20" t="s">
        <v>29</v>
      </c>
      <c r="J20" t="s">
        <v>30</v>
      </c>
      <c r="K20" t="s">
        <v>17</v>
      </c>
      <c r="L20" t="s">
        <v>31</v>
      </c>
    </row>
    <row r="21" spans="2:16" x14ac:dyDescent="0.2">
      <c r="B21">
        <f>B15</f>
        <v>2.6574895733333235</v>
      </c>
      <c r="C21">
        <f t="shared" ref="C21:D21" si="12">C15</f>
        <v>1.8974456268169932</v>
      </c>
      <c r="D21">
        <f t="shared" si="12"/>
        <v>5.541502643705539</v>
      </c>
      <c r="E21">
        <f>E15</f>
        <v>0.68829941106097525</v>
      </c>
      <c r="F21">
        <f>F15+G15</f>
        <v>26.600560831998116</v>
      </c>
      <c r="G21">
        <f>H15+I15</f>
        <v>17.316065620956447</v>
      </c>
      <c r="H21">
        <f>J15+K15</f>
        <v>35.562499208890586</v>
      </c>
      <c r="I21">
        <f>L15+M15</f>
        <v>7.3396105552886475</v>
      </c>
      <c r="J21">
        <f>N15</f>
        <v>97.603473472050624</v>
      </c>
      <c r="K21">
        <f t="shared" ref="K21:L21" si="13">O15</f>
        <v>83.498392083081356</v>
      </c>
      <c r="L21">
        <f t="shared" si="13"/>
        <v>13.721663748410366</v>
      </c>
    </row>
    <row r="23" spans="2:16" x14ac:dyDescent="0.2">
      <c r="B23" t="s">
        <v>32</v>
      </c>
      <c r="C23" t="s">
        <v>48</v>
      </c>
      <c r="D23" t="s">
        <v>33</v>
      </c>
      <c r="E23" t="s">
        <v>34</v>
      </c>
      <c r="F23" t="s">
        <v>36</v>
      </c>
      <c r="G23" t="s">
        <v>38</v>
      </c>
      <c r="H23" t="s">
        <v>40</v>
      </c>
      <c r="I23" t="s">
        <v>42</v>
      </c>
      <c r="J23" t="s">
        <v>43</v>
      </c>
      <c r="K23" t="s">
        <v>44</v>
      </c>
      <c r="L23" t="s">
        <v>45</v>
      </c>
    </row>
    <row r="24" spans="2:16" x14ac:dyDescent="0.2">
      <c r="B24">
        <f>B18</f>
        <v>2.6574895733333235</v>
      </c>
      <c r="C24">
        <f t="shared" ref="C24:E24" si="14">C18</f>
        <v>0.95094687024600921</v>
      </c>
      <c r="D24">
        <f t="shared" si="14"/>
        <v>1.1430680268624602</v>
      </c>
      <c r="E24">
        <f t="shared" si="14"/>
        <v>0.14879266602579055</v>
      </c>
      <c r="F24">
        <f>((F18^2)+(G18^2))^0.5</f>
        <v>0.26801852937367715</v>
      </c>
      <c r="G24">
        <f>((I18^2)+(H18^2))^0.5</f>
        <v>0.37671345490258479</v>
      </c>
      <c r="H24">
        <f>((J18^2)+(K18^2))^0.5</f>
        <v>1.1325481810299041</v>
      </c>
      <c r="I24">
        <f>((M18^2)+(L18^2))^0.5</f>
        <v>0.88855013358690249</v>
      </c>
      <c r="J24">
        <f>N18</f>
        <v>4.6045948122681652</v>
      </c>
      <c r="K24">
        <f t="shared" ref="K24:L24" si="15">O18</f>
        <v>2.0104943456773041</v>
      </c>
      <c r="L24">
        <f t="shared" si="15"/>
        <v>0.38316241985952881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EA5B7-8901-45DA-A077-877911A63EB4}">
  <dimension ref="A1:P24"/>
  <sheetViews>
    <sheetView workbookViewId="0">
      <selection activeCell="K8" sqref="K8:L10"/>
    </sheetView>
  </sheetViews>
  <sheetFormatPr baseColWidth="10" defaultColWidth="8.83203125" defaultRowHeight="15" x14ac:dyDescent="0.2"/>
  <cols>
    <col min="1" max="1" width="47.5" customWidth="1"/>
    <col min="15" max="15" width="17.83203125" customWidth="1"/>
  </cols>
  <sheetData>
    <row r="1" spans="1:16" ht="80" x14ac:dyDescent="0.2"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3" t="s">
        <v>12</v>
      </c>
      <c r="O1" s="3" t="s">
        <v>17</v>
      </c>
      <c r="P1" t="s">
        <v>16</v>
      </c>
    </row>
    <row r="2" spans="1:16" x14ac:dyDescent="0.2">
      <c r="A2" t="s">
        <v>63</v>
      </c>
      <c r="B2">
        <v>0</v>
      </c>
      <c r="C2">
        <v>0</v>
      </c>
      <c r="D2">
        <v>0.29277015274937501</v>
      </c>
      <c r="E2">
        <v>0.42137369272217401</v>
      </c>
      <c r="F2">
        <v>0.38804251182666299</v>
      </c>
      <c r="G2">
        <v>2.8978918889413698</v>
      </c>
      <c r="H2">
        <v>0</v>
      </c>
      <c r="I2">
        <v>2.06273436273626</v>
      </c>
      <c r="J2">
        <v>1.4857330999204099</v>
      </c>
      <c r="K2">
        <v>3.87959013032755</v>
      </c>
      <c r="L2">
        <v>32.103981746221002</v>
      </c>
      <c r="M2">
        <v>4.1225617065182698</v>
      </c>
      <c r="N2">
        <f t="shared" ref="N2:N4" si="0">SUM(B2:M2)</f>
        <v>47.65467929196307</v>
      </c>
      <c r="O2">
        <f t="shared" ref="O2:O4" si="1">((4*B2)+(6*C2)+(8*D2)+(10*E2)+(12*(F2+G2))+(14*(H2+I2))+(16*(J2+K2))+(18*(L2+M2)))/16</f>
        <v>50.799271616875942</v>
      </c>
      <c r="P2">
        <v>17.055793008076989</v>
      </c>
    </row>
    <row r="3" spans="1:16" x14ac:dyDescent="0.2">
      <c r="A3" t="s">
        <v>64</v>
      </c>
      <c r="B3">
        <v>5.7593081117816602</v>
      </c>
      <c r="C3">
        <v>0</v>
      </c>
      <c r="D3">
        <v>0</v>
      </c>
      <c r="E3">
        <v>0.28092733792487701</v>
      </c>
      <c r="F3">
        <v>0.39369864782474101</v>
      </c>
      <c r="G3">
        <v>1.1255672035186299</v>
      </c>
      <c r="H3">
        <v>0</v>
      </c>
      <c r="I3">
        <v>1.47362487211066</v>
      </c>
      <c r="J3">
        <v>1.0082966825243</v>
      </c>
      <c r="K3">
        <v>1.3525152466914101</v>
      </c>
      <c r="L3">
        <v>37.926953796093798</v>
      </c>
      <c r="M3">
        <v>2.7199966358173899</v>
      </c>
      <c r="N3">
        <f t="shared" si="0"/>
        <v>52.040888534287468</v>
      </c>
      <c r="O3">
        <f t="shared" si="1"/>
        <v>52.132908930868616</v>
      </c>
      <c r="P3">
        <v>16.028291721889573</v>
      </c>
    </row>
    <row r="4" spans="1:16" x14ac:dyDescent="0.2">
      <c r="A4" t="s">
        <v>65</v>
      </c>
      <c r="B4">
        <v>4.9104832727382197</v>
      </c>
      <c r="C4">
        <v>0</v>
      </c>
      <c r="D4">
        <v>0</v>
      </c>
      <c r="E4">
        <v>0.61554754788979904</v>
      </c>
      <c r="F4">
        <v>0.41872045075070902</v>
      </c>
      <c r="G4">
        <v>1.31258602126948</v>
      </c>
      <c r="H4">
        <v>0</v>
      </c>
      <c r="I4">
        <v>2.3215723856995898</v>
      </c>
      <c r="J4">
        <v>1.4922929543710699</v>
      </c>
      <c r="K4">
        <v>3.3878515566788598</v>
      </c>
      <c r="L4">
        <v>42.614414829359497</v>
      </c>
      <c r="M4">
        <v>0.32787220582428001</v>
      </c>
      <c r="N4">
        <f t="shared" si="0"/>
        <v>57.4013412245815</v>
      </c>
      <c r="O4">
        <f t="shared" si="1"/>
        <v>58.13241115274964</v>
      </c>
      <c r="P4">
        <v>16.203777796844946</v>
      </c>
    </row>
    <row r="7" spans="1:16" ht="16" x14ac:dyDescent="0.2">
      <c r="B7" t="s">
        <v>49</v>
      </c>
      <c r="C7" t="s">
        <v>50</v>
      </c>
      <c r="D7" t="s">
        <v>51</v>
      </c>
      <c r="E7" t="s">
        <v>52</v>
      </c>
      <c r="F7" t="s">
        <v>53</v>
      </c>
      <c r="G7" t="s">
        <v>54</v>
      </c>
      <c r="H7" t="s">
        <v>55</v>
      </c>
      <c r="I7" t="s">
        <v>56</v>
      </c>
      <c r="J7" s="3" t="s">
        <v>12</v>
      </c>
      <c r="K7" s="3" t="s">
        <v>17</v>
      </c>
      <c r="L7" t="s">
        <v>16</v>
      </c>
    </row>
    <row r="8" spans="1:16" x14ac:dyDescent="0.2">
      <c r="A8" t="s">
        <v>63</v>
      </c>
      <c r="B8">
        <f>B2</f>
        <v>0</v>
      </c>
      <c r="C8">
        <f t="shared" ref="C8:E8" si="2">C2</f>
        <v>0</v>
      </c>
      <c r="D8">
        <f t="shared" si="2"/>
        <v>0.29277015274937501</v>
      </c>
      <c r="E8">
        <f t="shared" si="2"/>
        <v>0.42137369272217401</v>
      </c>
      <c r="F8">
        <f>F2+G2</f>
        <v>3.2859344007680327</v>
      </c>
      <c r="G8">
        <f>H2+I2</f>
        <v>2.06273436273626</v>
      </c>
      <c r="H8">
        <f>J2+K2</f>
        <v>5.3653232302479594</v>
      </c>
      <c r="I8">
        <f>M2+L2</f>
        <v>36.226543452739271</v>
      </c>
      <c r="J8">
        <f>N2</f>
        <v>47.65467929196307</v>
      </c>
      <c r="K8">
        <f t="shared" ref="K8:L10" si="3">O2</f>
        <v>50.799271616875942</v>
      </c>
      <c r="L8">
        <f t="shared" si="3"/>
        <v>17.055793008076989</v>
      </c>
    </row>
    <row r="9" spans="1:16" x14ac:dyDescent="0.2">
      <c r="A9" t="s">
        <v>64</v>
      </c>
      <c r="B9">
        <f t="shared" ref="B9:E10" si="4">B3</f>
        <v>5.7593081117816602</v>
      </c>
      <c r="C9">
        <f t="shared" si="4"/>
        <v>0</v>
      </c>
      <c r="D9">
        <f t="shared" si="4"/>
        <v>0</v>
      </c>
      <c r="E9">
        <f t="shared" si="4"/>
        <v>0.28092733792487701</v>
      </c>
      <c r="F9">
        <f t="shared" ref="F9:F10" si="5">F3+G3</f>
        <v>1.519265851343371</v>
      </c>
      <c r="G9">
        <f t="shared" ref="G9:G10" si="6">H3+I3</f>
        <v>1.47362487211066</v>
      </c>
      <c r="H9">
        <f t="shared" ref="H9:H10" si="7">J3+K3</f>
        <v>2.3608119292157101</v>
      </c>
      <c r="I9">
        <f t="shared" ref="I9:I10" si="8">M3+L3</f>
        <v>40.646950431911186</v>
      </c>
      <c r="J9">
        <f t="shared" ref="J9:J10" si="9">N3</f>
        <v>52.040888534287468</v>
      </c>
      <c r="K9">
        <f t="shared" si="3"/>
        <v>52.132908930868616</v>
      </c>
      <c r="L9">
        <f t="shared" si="3"/>
        <v>16.028291721889573</v>
      </c>
    </row>
    <row r="10" spans="1:16" x14ac:dyDescent="0.2">
      <c r="A10" t="s">
        <v>65</v>
      </c>
      <c r="B10">
        <f t="shared" si="4"/>
        <v>4.9104832727382197</v>
      </c>
      <c r="C10">
        <f t="shared" si="4"/>
        <v>0</v>
      </c>
      <c r="D10">
        <f t="shared" si="4"/>
        <v>0</v>
      </c>
      <c r="E10">
        <f t="shared" si="4"/>
        <v>0.61554754788979904</v>
      </c>
      <c r="F10">
        <f t="shared" si="5"/>
        <v>1.7313064720201889</v>
      </c>
      <c r="G10">
        <f t="shared" si="6"/>
        <v>2.3215723856995898</v>
      </c>
      <c r="H10">
        <f t="shared" si="7"/>
        <v>4.88014451104993</v>
      </c>
      <c r="I10">
        <f t="shared" si="8"/>
        <v>42.942287035183774</v>
      </c>
      <c r="J10">
        <f t="shared" si="9"/>
        <v>57.4013412245815</v>
      </c>
      <c r="K10">
        <f t="shared" si="3"/>
        <v>58.13241115274964</v>
      </c>
      <c r="L10">
        <f t="shared" si="3"/>
        <v>16.203777796844946</v>
      </c>
    </row>
    <row r="14" spans="1:16" x14ac:dyDescent="0.2">
      <c r="B14" t="s">
        <v>18</v>
      </c>
      <c r="C14" t="s">
        <v>19</v>
      </c>
      <c r="D14" t="s">
        <v>20</v>
      </c>
      <c r="E14" t="s">
        <v>21</v>
      </c>
      <c r="F14" t="s">
        <v>22</v>
      </c>
      <c r="G14" t="s">
        <v>23</v>
      </c>
      <c r="H14" t="s">
        <v>24</v>
      </c>
      <c r="I14" t="s">
        <v>25</v>
      </c>
      <c r="J14" t="s">
        <v>26</v>
      </c>
      <c r="K14" t="s">
        <v>27</v>
      </c>
      <c r="L14" t="s">
        <v>28</v>
      </c>
      <c r="M14" t="s">
        <v>29</v>
      </c>
      <c r="N14" t="s">
        <v>30</v>
      </c>
      <c r="O14" t="s">
        <v>17</v>
      </c>
      <c r="P14" t="s">
        <v>31</v>
      </c>
    </row>
    <row r="15" spans="1:16" x14ac:dyDescent="0.2">
      <c r="B15">
        <f>AVERAGE(B2:B4)</f>
        <v>3.5565971281732929</v>
      </c>
      <c r="C15">
        <f t="shared" ref="C15:P15" si="10">AVERAGE(C2:C4)</f>
        <v>0</v>
      </c>
      <c r="D15">
        <f t="shared" si="10"/>
        <v>9.7590050916458337E-2</v>
      </c>
      <c r="E15">
        <f t="shared" si="10"/>
        <v>0.43928285951228335</v>
      </c>
      <c r="F15">
        <f>AVERAGE(F2:F4)</f>
        <v>0.40015387013403769</v>
      </c>
      <c r="G15">
        <f t="shared" si="10"/>
        <v>1.7786817045764931</v>
      </c>
      <c r="H15">
        <f t="shared" si="10"/>
        <v>0</v>
      </c>
      <c r="I15">
        <f t="shared" si="10"/>
        <v>1.9526438735155029</v>
      </c>
      <c r="J15">
        <f>AVERAGE(J2:J4)</f>
        <v>1.32877424560526</v>
      </c>
      <c r="K15">
        <f t="shared" si="10"/>
        <v>2.8733189778992734</v>
      </c>
      <c r="L15">
        <f t="shared" si="10"/>
        <v>37.548450123891435</v>
      </c>
      <c r="M15">
        <f t="shared" si="10"/>
        <v>2.3901435160533135</v>
      </c>
      <c r="N15">
        <f t="shared" si="10"/>
        <v>52.365636350277349</v>
      </c>
      <c r="O15">
        <f>AVERAGE(O2:O4)</f>
        <v>53.688197233498066</v>
      </c>
      <c r="P15">
        <f t="shared" si="10"/>
        <v>16.429287508937168</v>
      </c>
    </row>
    <row r="17" spans="2:16" x14ac:dyDescent="0.2">
      <c r="B17" t="s">
        <v>32</v>
      </c>
      <c r="C17" t="s">
        <v>48</v>
      </c>
      <c r="D17" t="s">
        <v>33</v>
      </c>
      <c r="E17" t="s">
        <v>34</v>
      </c>
      <c r="F17" t="s">
        <v>35</v>
      </c>
      <c r="G17" t="s">
        <v>36</v>
      </c>
      <c r="H17" t="s">
        <v>37</v>
      </c>
      <c r="I17" t="s">
        <v>38</v>
      </c>
      <c r="J17" t="s">
        <v>39</v>
      </c>
      <c r="K17" t="s">
        <v>40</v>
      </c>
      <c r="L17" t="s">
        <v>41</v>
      </c>
      <c r="M17" t="s">
        <v>42</v>
      </c>
      <c r="N17" t="s">
        <v>43</v>
      </c>
      <c r="O17" t="s">
        <v>44</v>
      </c>
      <c r="P17" t="s">
        <v>45</v>
      </c>
    </row>
    <row r="18" spans="2:16" x14ac:dyDescent="0.2">
      <c r="B18">
        <f>STDEV(B2:B4)/(3^0.5)</f>
        <v>1.7951010418118689</v>
      </c>
      <c r="C18">
        <f t="shared" ref="C18:O18" si="11">STDEV(C2:C4)/(3^0.5)</f>
        <v>0</v>
      </c>
      <c r="D18">
        <f t="shared" si="11"/>
        <v>9.7590050916458337E-2</v>
      </c>
      <c r="E18">
        <f t="shared" si="11"/>
        <v>9.7010695150206883E-2</v>
      </c>
      <c r="F18">
        <f>STDEV(F2:F4)/(3^0.5)</f>
        <v>9.4257874198694133E-3</v>
      </c>
      <c r="G18">
        <f t="shared" si="11"/>
        <v>0.56220328089217519</v>
      </c>
      <c r="H18">
        <f t="shared" si="11"/>
        <v>0</v>
      </c>
      <c r="I18">
        <f t="shared" si="11"/>
        <v>0.25089418972484695</v>
      </c>
      <c r="J18">
        <f t="shared" si="11"/>
        <v>0.16024997062021146</v>
      </c>
      <c r="K18">
        <f t="shared" si="11"/>
        <v>0.77353834161497403</v>
      </c>
      <c r="L18">
        <f t="shared" si="11"/>
        <v>3.0399972407435776</v>
      </c>
      <c r="M18">
        <f t="shared" si="11"/>
        <v>1.1077784694502884</v>
      </c>
      <c r="N18">
        <f t="shared" si="11"/>
        <v>2.8183003486250926</v>
      </c>
      <c r="O18">
        <f t="shared" si="11"/>
        <v>2.2552106436258881</v>
      </c>
      <c r="P18">
        <f>STDEV(P2:P4)/(3^0.5)</f>
        <v>0.31732249419433256</v>
      </c>
    </row>
    <row r="20" spans="2:16" x14ac:dyDescent="0.2">
      <c r="B20" t="s">
        <v>18</v>
      </c>
      <c r="C20" t="s">
        <v>19</v>
      </c>
      <c r="D20" t="s">
        <v>20</v>
      </c>
      <c r="E20" t="s">
        <v>21</v>
      </c>
      <c r="F20" t="s">
        <v>23</v>
      </c>
      <c r="G20" t="s">
        <v>25</v>
      </c>
      <c r="H20" t="s">
        <v>27</v>
      </c>
      <c r="I20" t="s">
        <v>29</v>
      </c>
      <c r="J20" t="s">
        <v>30</v>
      </c>
      <c r="K20" t="s">
        <v>17</v>
      </c>
      <c r="L20" t="s">
        <v>31</v>
      </c>
    </row>
    <row r="21" spans="2:16" x14ac:dyDescent="0.2">
      <c r="B21">
        <f>B15</f>
        <v>3.5565971281732929</v>
      </c>
      <c r="C21">
        <f t="shared" ref="C21:D21" si="12">C15</f>
        <v>0</v>
      </c>
      <c r="D21">
        <f t="shared" si="12"/>
        <v>9.7590050916458337E-2</v>
      </c>
      <c r="E21">
        <f>E15</f>
        <v>0.43928285951228335</v>
      </c>
      <c r="F21">
        <f>F15+G15</f>
        <v>2.178835574710531</v>
      </c>
      <c r="G21">
        <f>H15+I15</f>
        <v>1.9526438735155029</v>
      </c>
      <c r="H21">
        <f>J15+K15</f>
        <v>4.2020932235045336</v>
      </c>
      <c r="I21">
        <f>L15+M15</f>
        <v>39.938593639944749</v>
      </c>
      <c r="J21">
        <f>N15</f>
        <v>52.365636350277349</v>
      </c>
      <c r="K21">
        <f t="shared" ref="K21:L21" si="13">O15</f>
        <v>53.688197233498066</v>
      </c>
      <c r="L21">
        <f t="shared" si="13"/>
        <v>16.429287508937168</v>
      </c>
    </row>
    <row r="23" spans="2:16" x14ac:dyDescent="0.2">
      <c r="B23" t="s">
        <v>32</v>
      </c>
      <c r="C23" t="s">
        <v>48</v>
      </c>
      <c r="D23" t="s">
        <v>33</v>
      </c>
      <c r="E23" t="s">
        <v>34</v>
      </c>
      <c r="F23" t="s">
        <v>36</v>
      </c>
      <c r="G23" t="s">
        <v>38</v>
      </c>
      <c r="H23" t="s">
        <v>40</v>
      </c>
      <c r="I23" t="s">
        <v>42</v>
      </c>
      <c r="J23" t="s">
        <v>43</v>
      </c>
      <c r="K23" t="s">
        <v>44</v>
      </c>
      <c r="L23" t="s">
        <v>45</v>
      </c>
    </row>
    <row r="24" spans="2:16" x14ac:dyDescent="0.2">
      <c r="B24">
        <f>B18</f>
        <v>1.7951010418118689</v>
      </c>
      <c r="C24">
        <f t="shared" ref="C24:E24" si="14">C18</f>
        <v>0</v>
      </c>
      <c r="D24">
        <f t="shared" si="14"/>
        <v>9.7590050916458337E-2</v>
      </c>
      <c r="E24">
        <f t="shared" si="14"/>
        <v>9.7010695150206883E-2</v>
      </c>
      <c r="F24">
        <f>((F18^2)+(G18^2))^0.5</f>
        <v>0.56228229077075742</v>
      </c>
      <c r="G24">
        <f>((I18^2)+(H18^2))^0.5</f>
        <v>0.25089418972484695</v>
      </c>
      <c r="H24">
        <f>((J18^2)+(K18^2))^0.5</f>
        <v>0.78996304915623927</v>
      </c>
      <c r="I24">
        <f>((M18^2)+(L18^2))^0.5</f>
        <v>3.2355457593899346</v>
      </c>
      <c r="J24">
        <f>N18</f>
        <v>2.8183003486250926</v>
      </c>
      <c r="K24">
        <f t="shared" ref="K24:L24" si="15">O18</f>
        <v>2.2552106436258881</v>
      </c>
      <c r="L24">
        <f t="shared" si="15"/>
        <v>0.31732249419433256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9724B-8282-4A8C-8FB8-A1A4FEABEE06}">
  <dimension ref="A1:P24"/>
  <sheetViews>
    <sheetView workbookViewId="0">
      <selection activeCell="N1" activeCellId="1" sqref="A1:A4 N1:N4"/>
    </sheetView>
  </sheetViews>
  <sheetFormatPr baseColWidth="10" defaultColWidth="8.83203125" defaultRowHeight="15" x14ac:dyDescent="0.2"/>
  <cols>
    <col min="1" max="1" width="47.5" customWidth="1"/>
    <col min="15" max="15" width="17.83203125" customWidth="1"/>
  </cols>
  <sheetData>
    <row r="1" spans="1:16" ht="80" x14ac:dyDescent="0.2"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3" t="s">
        <v>12</v>
      </c>
      <c r="O1" s="3" t="s">
        <v>17</v>
      </c>
      <c r="P1" t="s">
        <v>16</v>
      </c>
    </row>
    <row r="2" spans="1:16" x14ac:dyDescent="0.2">
      <c r="A2" t="s">
        <v>81</v>
      </c>
      <c r="B2">
        <v>12.6522754376936</v>
      </c>
      <c r="C2">
        <v>64.659624763883201</v>
      </c>
      <c r="D2">
        <v>83.165260521406793</v>
      </c>
      <c r="E2">
        <v>11.460049139798301</v>
      </c>
      <c r="F2">
        <v>1.85373853608891</v>
      </c>
      <c r="G2">
        <v>7.8236569255353903</v>
      </c>
      <c r="H2">
        <v>0</v>
      </c>
      <c r="I2">
        <v>0.23815507698841301</v>
      </c>
      <c r="J2">
        <v>1.15609941294695</v>
      </c>
      <c r="K2">
        <v>3.8680310068271702</v>
      </c>
      <c r="L2">
        <v>3.45799492783667</v>
      </c>
      <c r="M2">
        <v>2.5475984193102099</v>
      </c>
      <c r="N2">
        <f t="shared" ref="N2:N4" si="0">SUM(B2:M2)</f>
        <v>192.88248416831567</v>
      </c>
      <c r="O2">
        <f t="shared" ref="O2:O4" si="1">((4*B2)+(6*C2)+(8*D2)+(10*E2)+(12*(F2+G2))+(14*(H2+I2))+(16*(J2+K2))+(18*(L2+M2)))/16</f>
        <v>95.40244434285438</v>
      </c>
      <c r="P2">
        <v>7.9138295842024124</v>
      </c>
    </row>
    <row r="3" spans="1:16" x14ac:dyDescent="0.2">
      <c r="A3" t="s">
        <v>82</v>
      </c>
      <c r="B3">
        <v>17.426623185746902</v>
      </c>
      <c r="C3">
        <v>56.751448687906802</v>
      </c>
      <c r="D3">
        <v>63.250253907527998</v>
      </c>
      <c r="E3">
        <v>9.3971099996990901</v>
      </c>
      <c r="F3">
        <v>1.4936628997291199</v>
      </c>
      <c r="G3">
        <v>5.92862562759227</v>
      </c>
      <c r="H3">
        <v>0</v>
      </c>
      <c r="I3">
        <v>1.36349331768913</v>
      </c>
      <c r="J3">
        <v>0.208143035188773</v>
      </c>
      <c r="K3">
        <v>0</v>
      </c>
      <c r="L3">
        <v>1.36270362960458</v>
      </c>
      <c r="M3">
        <v>0</v>
      </c>
      <c r="N3">
        <f t="shared" si="0"/>
        <v>157.18206429068468</v>
      </c>
      <c r="O3">
        <f t="shared" si="1"/>
        <v>71.63772742494065</v>
      </c>
      <c r="P3">
        <v>7.2922037509274515</v>
      </c>
    </row>
    <row r="4" spans="1:16" x14ac:dyDescent="0.2">
      <c r="A4" t="s">
        <v>83</v>
      </c>
      <c r="B4">
        <v>20.693886400896599</v>
      </c>
      <c r="C4">
        <v>42.550381831962497</v>
      </c>
      <c r="D4">
        <v>47.4762425930126</v>
      </c>
      <c r="E4">
        <v>7.3642070183554704</v>
      </c>
      <c r="F4">
        <v>1.1883430683799101</v>
      </c>
      <c r="G4">
        <v>5.2853990381521898</v>
      </c>
      <c r="H4">
        <v>0</v>
      </c>
      <c r="I4">
        <v>0.23776470191469401</v>
      </c>
      <c r="J4">
        <v>0</v>
      </c>
      <c r="K4">
        <v>0</v>
      </c>
      <c r="L4">
        <v>0.64674019326476695</v>
      </c>
      <c r="M4">
        <v>0</v>
      </c>
      <c r="N4">
        <f t="shared" si="0"/>
        <v>125.44296484593873</v>
      </c>
      <c r="O4">
        <f t="shared" si="1"/>
        <v>55.261548881685847</v>
      </c>
      <c r="P4">
        <v>7.0485003538689828</v>
      </c>
    </row>
    <row r="7" spans="1:16" ht="16" x14ac:dyDescent="0.2">
      <c r="B7" t="s">
        <v>49</v>
      </c>
      <c r="C7" t="s">
        <v>50</v>
      </c>
      <c r="D7" t="s">
        <v>51</v>
      </c>
      <c r="E7" t="s">
        <v>52</v>
      </c>
      <c r="F7" t="s">
        <v>53</v>
      </c>
      <c r="G7" t="s">
        <v>54</v>
      </c>
      <c r="H7" t="s">
        <v>55</v>
      </c>
      <c r="I7" t="s">
        <v>56</v>
      </c>
      <c r="J7" s="3" t="s">
        <v>12</v>
      </c>
      <c r="K7" s="3" t="s">
        <v>17</v>
      </c>
      <c r="L7" t="s">
        <v>16</v>
      </c>
    </row>
    <row r="8" spans="1:16" x14ac:dyDescent="0.2">
      <c r="A8" t="s">
        <v>81</v>
      </c>
      <c r="B8">
        <f>B2</f>
        <v>12.6522754376936</v>
      </c>
      <c r="C8">
        <f t="shared" ref="C8:E8" si="2">C2</f>
        <v>64.659624763883201</v>
      </c>
      <c r="D8">
        <f t="shared" si="2"/>
        <v>83.165260521406793</v>
      </c>
      <c r="E8">
        <f t="shared" si="2"/>
        <v>11.460049139798301</v>
      </c>
      <c r="F8">
        <f>F2+G2</f>
        <v>9.6773954616243003</v>
      </c>
      <c r="G8">
        <f>H2+I2</f>
        <v>0.23815507698841301</v>
      </c>
      <c r="H8">
        <f>J2+K2</f>
        <v>5.0241304197741199</v>
      </c>
      <c r="I8">
        <f>M2+L2</f>
        <v>6.0055933471468794</v>
      </c>
      <c r="J8">
        <f>N2</f>
        <v>192.88248416831567</v>
      </c>
      <c r="K8">
        <f t="shared" ref="K8:L10" si="3">O2</f>
        <v>95.40244434285438</v>
      </c>
      <c r="L8">
        <f t="shared" si="3"/>
        <v>7.9138295842024124</v>
      </c>
    </row>
    <row r="9" spans="1:16" x14ac:dyDescent="0.2">
      <c r="A9" t="s">
        <v>82</v>
      </c>
      <c r="B9">
        <f t="shared" ref="B9:E10" si="4">B3</f>
        <v>17.426623185746902</v>
      </c>
      <c r="C9">
        <f t="shared" si="4"/>
        <v>56.751448687906802</v>
      </c>
      <c r="D9">
        <f t="shared" si="4"/>
        <v>63.250253907527998</v>
      </c>
      <c r="E9">
        <f t="shared" si="4"/>
        <v>9.3971099996990901</v>
      </c>
      <c r="F9">
        <f t="shared" ref="F9:F10" si="5">F3+G3</f>
        <v>7.4222885273213901</v>
      </c>
      <c r="G9">
        <f t="shared" ref="G9:G10" si="6">H3+I3</f>
        <v>1.36349331768913</v>
      </c>
      <c r="H9">
        <f t="shared" ref="H9:H10" si="7">J3+K3</f>
        <v>0.208143035188773</v>
      </c>
      <c r="I9">
        <f t="shared" ref="I9:I10" si="8">M3+L3</f>
        <v>1.36270362960458</v>
      </c>
      <c r="J9">
        <f t="shared" ref="J9:J10" si="9">N3</f>
        <v>157.18206429068468</v>
      </c>
      <c r="K9">
        <f t="shared" si="3"/>
        <v>71.63772742494065</v>
      </c>
      <c r="L9">
        <f t="shared" si="3"/>
        <v>7.2922037509274515</v>
      </c>
    </row>
    <row r="10" spans="1:16" x14ac:dyDescent="0.2">
      <c r="A10" t="s">
        <v>83</v>
      </c>
      <c r="B10">
        <f t="shared" si="4"/>
        <v>20.693886400896599</v>
      </c>
      <c r="C10">
        <f t="shared" si="4"/>
        <v>42.550381831962497</v>
      </c>
      <c r="D10">
        <f t="shared" si="4"/>
        <v>47.4762425930126</v>
      </c>
      <c r="E10">
        <f t="shared" si="4"/>
        <v>7.3642070183554704</v>
      </c>
      <c r="F10">
        <f t="shared" si="5"/>
        <v>6.4737421065321001</v>
      </c>
      <c r="G10">
        <f t="shared" si="6"/>
        <v>0.23776470191469401</v>
      </c>
      <c r="H10">
        <f t="shared" si="7"/>
        <v>0</v>
      </c>
      <c r="I10">
        <f t="shared" si="8"/>
        <v>0.64674019326476695</v>
      </c>
      <c r="J10">
        <f t="shared" si="9"/>
        <v>125.44296484593873</v>
      </c>
      <c r="K10">
        <f t="shared" si="3"/>
        <v>55.261548881685847</v>
      </c>
      <c r="L10">
        <f t="shared" si="3"/>
        <v>7.0485003538689828</v>
      </c>
    </row>
    <row r="14" spans="1:16" x14ac:dyDescent="0.2">
      <c r="B14" t="s">
        <v>18</v>
      </c>
      <c r="C14" t="s">
        <v>19</v>
      </c>
      <c r="D14" t="s">
        <v>20</v>
      </c>
      <c r="E14" t="s">
        <v>21</v>
      </c>
      <c r="F14" t="s">
        <v>22</v>
      </c>
      <c r="G14" t="s">
        <v>23</v>
      </c>
      <c r="H14" t="s">
        <v>24</v>
      </c>
      <c r="I14" t="s">
        <v>25</v>
      </c>
      <c r="J14" t="s">
        <v>26</v>
      </c>
      <c r="K14" t="s">
        <v>27</v>
      </c>
      <c r="L14" t="s">
        <v>28</v>
      </c>
      <c r="M14" t="s">
        <v>29</v>
      </c>
      <c r="N14" t="s">
        <v>30</v>
      </c>
      <c r="O14" t="s">
        <v>17</v>
      </c>
      <c r="P14" t="s">
        <v>31</v>
      </c>
    </row>
    <row r="15" spans="1:16" x14ac:dyDescent="0.2">
      <c r="B15">
        <f>AVERAGE(B2:B4)</f>
        <v>16.924261674779032</v>
      </c>
      <c r="C15">
        <f t="shared" ref="C15:P15" si="10">AVERAGE(C2:C4)</f>
        <v>54.653818427917507</v>
      </c>
      <c r="D15">
        <f t="shared" si="10"/>
        <v>64.630585673982466</v>
      </c>
      <c r="E15">
        <f t="shared" si="10"/>
        <v>9.4071220526176216</v>
      </c>
      <c r="F15">
        <f>AVERAGE(F2:F4)</f>
        <v>1.5119148347326468</v>
      </c>
      <c r="G15">
        <f t="shared" si="10"/>
        <v>6.34589386375995</v>
      </c>
      <c r="H15">
        <f t="shared" si="10"/>
        <v>0</v>
      </c>
      <c r="I15">
        <f t="shared" si="10"/>
        <v>0.61313769886407898</v>
      </c>
      <c r="J15">
        <f t="shared" si="10"/>
        <v>0.45474748271190762</v>
      </c>
      <c r="K15">
        <f t="shared" si="10"/>
        <v>1.2893436689423901</v>
      </c>
      <c r="L15">
        <f t="shared" si="10"/>
        <v>1.8224795835686722</v>
      </c>
      <c r="M15">
        <f t="shared" si="10"/>
        <v>0.84919947310340327</v>
      </c>
      <c r="N15">
        <f t="shared" si="10"/>
        <v>158.50250443497967</v>
      </c>
      <c r="O15">
        <f>AVERAGE(O2:O4)</f>
        <v>74.100573549826962</v>
      </c>
      <c r="P15">
        <f t="shared" si="10"/>
        <v>7.4181778963329492</v>
      </c>
    </row>
    <row r="17" spans="2:16" x14ac:dyDescent="0.2">
      <c r="B17" t="s">
        <v>32</v>
      </c>
      <c r="C17" t="s">
        <v>48</v>
      </c>
      <c r="D17" t="s">
        <v>33</v>
      </c>
      <c r="E17" t="s">
        <v>34</v>
      </c>
      <c r="F17" t="s">
        <v>35</v>
      </c>
      <c r="G17" t="s">
        <v>36</v>
      </c>
      <c r="H17" t="s">
        <v>37</v>
      </c>
      <c r="I17" t="s">
        <v>38</v>
      </c>
      <c r="J17" t="s">
        <v>39</v>
      </c>
      <c r="K17" t="s">
        <v>40</v>
      </c>
      <c r="L17" t="s">
        <v>41</v>
      </c>
      <c r="M17" t="s">
        <v>42</v>
      </c>
      <c r="N17" t="s">
        <v>43</v>
      </c>
      <c r="O17" t="s">
        <v>44</v>
      </c>
      <c r="P17" t="s">
        <v>45</v>
      </c>
    </row>
    <row r="18" spans="2:16" x14ac:dyDescent="0.2">
      <c r="B18">
        <f>STDEV(B2:B4)/(3^0.5)</f>
        <v>2.3349626718396097</v>
      </c>
      <c r="C18">
        <f t="shared" ref="C18:O18" si="11">STDEV(C2:C4)/(3^0.5)</f>
        <v>6.4679902928804633</v>
      </c>
      <c r="D18">
        <f t="shared" si="11"/>
        <v>10.325623258225507</v>
      </c>
      <c r="E18">
        <f t="shared" si="11"/>
        <v>1.1823783731458408</v>
      </c>
      <c r="F18">
        <f t="shared" si="11"/>
        <v>0.19229979369069253</v>
      </c>
      <c r="G18">
        <f t="shared" si="11"/>
        <v>0.76185581781192391</v>
      </c>
      <c r="H18">
        <f t="shared" si="11"/>
        <v>0</v>
      </c>
      <c r="I18">
        <f t="shared" si="11"/>
        <v>0.37517782633702235</v>
      </c>
      <c r="J18">
        <f t="shared" si="11"/>
        <v>0.35578634895477812</v>
      </c>
      <c r="K18">
        <f t="shared" si="11"/>
        <v>1.2893436689423901</v>
      </c>
      <c r="L18">
        <f t="shared" si="11"/>
        <v>0.84347174257073343</v>
      </c>
      <c r="M18">
        <f t="shared" si="11"/>
        <v>0.84919947310340327</v>
      </c>
      <c r="N18">
        <f t="shared" si="11"/>
        <v>19.479304087837427</v>
      </c>
      <c r="O18">
        <f t="shared" si="11"/>
        <v>11.652926390428961</v>
      </c>
      <c r="P18">
        <f>STDEV(P2:P4)/(3^0.5)</f>
        <v>0.2576177938991181</v>
      </c>
    </row>
    <row r="20" spans="2:16" x14ac:dyDescent="0.2">
      <c r="B20" t="s">
        <v>18</v>
      </c>
      <c r="C20" t="s">
        <v>19</v>
      </c>
      <c r="D20" t="s">
        <v>20</v>
      </c>
      <c r="E20" t="s">
        <v>21</v>
      </c>
      <c r="F20" t="s">
        <v>23</v>
      </c>
      <c r="G20" t="s">
        <v>25</v>
      </c>
      <c r="H20" t="s">
        <v>27</v>
      </c>
      <c r="I20" t="s">
        <v>29</v>
      </c>
      <c r="J20" t="s">
        <v>30</v>
      </c>
      <c r="K20" t="s">
        <v>17</v>
      </c>
      <c r="L20" t="s">
        <v>31</v>
      </c>
    </row>
    <row r="21" spans="2:16" x14ac:dyDescent="0.2">
      <c r="B21">
        <f>B15</f>
        <v>16.924261674779032</v>
      </c>
      <c r="C21">
        <f t="shared" ref="C21:D21" si="12">C15</f>
        <v>54.653818427917507</v>
      </c>
      <c r="D21">
        <f t="shared" si="12"/>
        <v>64.630585673982466</v>
      </c>
      <c r="E21">
        <f>E15</f>
        <v>9.4071220526176216</v>
      </c>
      <c r="F21">
        <f>F15+G15</f>
        <v>7.8578086984925966</v>
      </c>
      <c r="G21">
        <f>H15+I15</f>
        <v>0.61313769886407898</v>
      </c>
      <c r="H21">
        <f>J15+K15</f>
        <v>1.7440911516542976</v>
      </c>
      <c r="I21">
        <f>L15+M15</f>
        <v>2.6716790566720756</v>
      </c>
      <c r="J21">
        <f>N15</f>
        <v>158.50250443497967</v>
      </c>
      <c r="K21">
        <f t="shared" ref="K21:L21" si="13">O15</f>
        <v>74.100573549826962</v>
      </c>
      <c r="L21">
        <f t="shared" si="13"/>
        <v>7.4181778963329492</v>
      </c>
    </row>
    <row r="23" spans="2:16" x14ac:dyDescent="0.2">
      <c r="B23" t="s">
        <v>32</v>
      </c>
      <c r="C23" t="s">
        <v>48</v>
      </c>
      <c r="D23" t="s">
        <v>33</v>
      </c>
      <c r="E23" t="s">
        <v>34</v>
      </c>
      <c r="F23" t="s">
        <v>36</v>
      </c>
      <c r="G23" t="s">
        <v>38</v>
      </c>
      <c r="H23" t="s">
        <v>40</v>
      </c>
      <c r="I23" t="s">
        <v>42</v>
      </c>
      <c r="J23" t="s">
        <v>43</v>
      </c>
      <c r="K23" t="s">
        <v>44</v>
      </c>
      <c r="L23" t="s">
        <v>45</v>
      </c>
    </row>
    <row r="24" spans="2:16" x14ac:dyDescent="0.2">
      <c r="B24">
        <f>B18</f>
        <v>2.3349626718396097</v>
      </c>
      <c r="C24">
        <f t="shared" ref="C24:E24" si="14">C18</f>
        <v>6.4679902928804633</v>
      </c>
      <c r="D24">
        <f t="shared" si="14"/>
        <v>10.325623258225507</v>
      </c>
      <c r="E24">
        <f t="shared" si="14"/>
        <v>1.1823783731458408</v>
      </c>
      <c r="F24">
        <f>((F18^2)+(G18^2))^0.5</f>
        <v>0.78575027698840694</v>
      </c>
      <c r="G24">
        <f>((I18^2)+(H18^2))^0.5</f>
        <v>0.37517782633702235</v>
      </c>
      <c r="H24">
        <f>((J18^2)+(K18^2))^0.5</f>
        <v>1.3375316903701366</v>
      </c>
      <c r="I24">
        <f>((M18^2)+(L18^2))^0.5</f>
        <v>1.1969061473793203</v>
      </c>
      <c r="J24">
        <f>N18</f>
        <v>19.479304087837427</v>
      </c>
      <c r="K24">
        <f t="shared" ref="K24:L24" si="15">O18</f>
        <v>11.652926390428961</v>
      </c>
      <c r="L24">
        <f t="shared" si="15"/>
        <v>0.2576177938991181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Fig 1C</vt:lpstr>
      <vt:lpstr>Reference 1</vt:lpstr>
      <vt:lpstr>10T 1</vt:lpstr>
      <vt:lpstr>10F 1</vt:lpstr>
      <vt:lpstr>Fig 1D</vt:lpstr>
      <vt:lpstr>Reference 2</vt:lpstr>
      <vt:lpstr>10T 2</vt:lpstr>
      <vt:lpstr>10F 2</vt:lpstr>
      <vt:lpstr>10 T, 0.1 F, 0 B, 10 H</vt:lpstr>
      <vt:lpstr>0.1 T, 10 F, 0 B, 10 H</vt:lpstr>
      <vt:lpstr>10 T, 0.1 F, 1 B, 10 H</vt:lpstr>
      <vt:lpstr>0.1 T, 10 F, 1 B, 10 H</vt:lpstr>
      <vt:lpstr>C16 t=tests</vt:lpstr>
      <vt:lpstr>Prod</vt:lpstr>
      <vt:lpstr>Figs</vt:lpstr>
      <vt:lpstr>CL t=tests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Katie Mains</dc:creator>
  <cp:lastModifiedBy>Annette Thompson</cp:lastModifiedBy>
  <dcterms:created xsi:type="dcterms:W3CDTF">2021-05-26T17:23:50Z</dcterms:created>
  <dcterms:modified xsi:type="dcterms:W3CDTF">2023-12-16T20:16:56Z</dcterms:modified>
</cp:coreProperties>
</file>