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date1904="1" showInkAnnotation="0" checkCompatibility="1" autoCompressPictures="0"/>
  <bookViews>
    <workbookView xWindow="22220" yWindow="100" windowWidth="27640" windowHeight="26740" tabRatio="990" activeTab="6"/>
  </bookViews>
  <sheets>
    <sheet name="1 Control Samples" sheetId="25" r:id="rId1"/>
    <sheet name="2 T1D Samples" sheetId="26" r:id="rId2"/>
    <sheet name="3 Summary of Sections Analyzed" sheetId="63" r:id="rId3"/>
    <sheet name="4 Control BCA BCM" sheetId="57" r:id="rId4"/>
    <sheet name="5 T1D BCA BCM" sheetId="62" r:id="rId5"/>
    <sheet name="6 Control &amp; T1D Pancreas Mass" sheetId="46" r:id="rId6"/>
    <sheet name="7 Control Proliferation" sheetId="16" r:id="rId7"/>
    <sheet name="8 T1D Proliferation" sheetId="54" r:id="rId8"/>
    <sheet name="9 Fluorescent v. OCT" sheetId="72" r:id="rId9"/>
    <sheet name="10 TUNEL Beta Cells" sheetId="68" r:id="rId10"/>
    <sheet name="11 Control Transit &amp; ICU Stay" sheetId="32" r:id="rId11"/>
    <sheet name="12 Ductal Neogenesis" sheetId="70" r:id="rId12"/>
    <sheet name="13 Insulin-Glucagon Coexpress." sheetId="67" r:id="rId13"/>
    <sheet name="14 Alpha Beta Transdifferentiat" sheetId="71" r:id="rId14"/>
  </sheets>
  <definedNames>
    <definedName name="_xlnm.Print_Area" localSheetId="0">'1 Control Samples'!$B$2:$N$64</definedName>
    <definedName name="_xlnm.Print_Area" localSheetId="9">'10 TUNEL Beta Cells'!$B$2:$H$38</definedName>
    <definedName name="_xlnm.Print_Area" localSheetId="10">'11 Control Transit &amp; ICU Stay'!$B$2:$O$73</definedName>
    <definedName name="_xlnm.Print_Area" localSheetId="11">'12 Ductal Neogenesis'!$B$2:$L$18</definedName>
    <definedName name="_xlnm.Print_Area" localSheetId="12">'13 Insulin-Glucagon Coexpress.'!$B$2:$I$19</definedName>
    <definedName name="_xlnm.Print_Area" localSheetId="13">'14 Alpha Beta Transdifferentiat'!$B$2:$N$17</definedName>
    <definedName name="_xlnm.Print_Area" localSheetId="1">'2 T1D Samples'!$B$2:$T$52</definedName>
    <definedName name="_xlnm.Print_Area" localSheetId="2">'3 Summary of Sections Analyzed'!$B$2:$G$11</definedName>
    <definedName name="_xlnm.Print_Area" localSheetId="3">'4 Control BCA BCM'!$B$2:$G$73</definedName>
    <definedName name="_xlnm.Print_Area" localSheetId="4">'5 T1D BCA BCM'!$B$2:$I$64</definedName>
    <definedName name="_xlnm.Print_Area" localSheetId="5">'6 Control &amp; T1D Pancreas Mass'!$B$2:$Z$91</definedName>
    <definedName name="_xlnm.Print_Area" localSheetId="6">'7 Control Proliferation'!$B$2:$J$75</definedName>
    <definedName name="_xlnm.Print_Area" localSheetId="7">'8 T1D Proliferation'!$B$2:$K$65</definedName>
    <definedName name="_xlnm.Print_Area" localSheetId="8">'9 Fluorescent v. OCT'!$B$2:$I$8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6" i="71" l="1"/>
  <c r="L16" i="71"/>
  <c r="J16" i="71"/>
  <c r="I16" i="71"/>
  <c r="H16" i="71"/>
  <c r="G16" i="71"/>
  <c r="F16" i="71"/>
  <c r="F15" i="71"/>
  <c r="G15" i="71"/>
  <c r="H15" i="71"/>
  <c r="I15" i="71"/>
  <c r="J15" i="71"/>
  <c r="K15" i="71"/>
  <c r="L15" i="71"/>
  <c r="M15" i="71"/>
  <c r="N15" i="71"/>
  <c r="N9" i="71"/>
  <c r="M9" i="71"/>
  <c r="L9" i="71"/>
  <c r="K9" i="71"/>
  <c r="J9" i="71"/>
  <c r="I9" i="71"/>
  <c r="H9" i="71"/>
  <c r="G9" i="71"/>
  <c r="F9" i="71"/>
  <c r="F14" i="71"/>
  <c r="G14" i="71"/>
  <c r="H14" i="71"/>
  <c r="I14" i="71"/>
  <c r="J14" i="71"/>
  <c r="K14" i="71"/>
  <c r="L14" i="71"/>
  <c r="M14" i="71"/>
  <c r="N14" i="71"/>
  <c r="N8" i="71"/>
  <c r="M8" i="71"/>
  <c r="L8" i="71"/>
  <c r="K8" i="71"/>
  <c r="J8" i="71"/>
  <c r="I8" i="71"/>
  <c r="H8" i="71"/>
  <c r="G8" i="71"/>
  <c r="F8" i="71"/>
  <c r="D16" i="71"/>
  <c r="D15" i="71"/>
  <c r="E15" i="71"/>
  <c r="E14" i="71"/>
  <c r="D14" i="71"/>
  <c r="D9" i="71"/>
  <c r="D8" i="71"/>
  <c r="F18" i="67"/>
  <c r="G18" i="67"/>
  <c r="H18" i="67"/>
  <c r="H17" i="67"/>
  <c r="G17" i="67"/>
  <c r="F17" i="67"/>
  <c r="F12" i="67"/>
  <c r="G12" i="67"/>
  <c r="H12" i="67"/>
  <c r="H11" i="67"/>
  <c r="G11" i="67"/>
  <c r="F11" i="67"/>
  <c r="E18" i="67"/>
  <c r="E17" i="67"/>
  <c r="D18" i="67"/>
  <c r="D17" i="67"/>
  <c r="D12" i="67"/>
  <c r="D11" i="67"/>
  <c r="L17" i="70"/>
  <c r="J17" i="70"/>
  <c r="I17" i="70"/>
  <c r="F16" i="70"/>
  <c r="G16" i="70"/>
  <c r="H16" i="70"/>
  <c r="I16" i="70"/>
  <c r="J16" i="70"/>
  <c r="K16" i="70"/>
  <c r="L16" i="70"/>
  <c r="L15" i="70"/>
  <c r="K15" i="70"/>
  <c r="J15" i="70"/>
  <c r="I15" i="70"/>
  <c r="H15" i="70"/>
  <c r="G15" i="70"/>
  <c r="F15" i="70"/>
  <c r="F10" i="70"/>
  <c r="G10" i="70"/>
  <c r="H10" i="70"/>
  <c r="I10" i="70"/>
  <c r="J10" i="70"/>
  <c r="K10" i="70"/>
  <c r="L10" i="70"/>
  <c r="L9" i="70"/>
  <c r="K9" i="70"/>
  <c r="J9" i="70"/>
  <c r="I9" i="70"/>
  <c r="H9" i="70"/>
  <c r="G9" i="70"/>
  <c r="F9" i="70"/>
  <c r="G17" i="70"/>
  <c r="F17" i="70"/>
  <c r="E16" i="70"/>
  <c r="E15" i="70"/>
  <c r="D17" i="70"/>
  <c r="D16" i="70"/>
  <c r="D15" i="70"/>
  <c r="D10" i="70"/>
  <c r="D9" i="70"/>
  <c r="L32" i="32"/>
  <c r="L33" i="32"/>
  <c r="E34" i="54"/>
  <c r="E33" i="54"/>
  <c r="D33" i="54"/>
  <c r="D34" i="62"/>
  <c r="E32" i="62"/>
  <c r="D32" i="62"/>
  <c r="D33" i="62"/>
  <c r="E33" i="62"/>
  <c r="K63" i="32"/>
  <c r="N63" i="32"/>
  <c r="O63" i="32"/>
  <c r="O62" i="32"/>
  <c r="O61" i="32"/>
  <c r="N62" i="32"/>
  <c r="N61" i="32"/>
  <c r="M62" i="32"/>
  <c r="M61" i="32"/>
  <c r="L62" i="32"/>
  <c r="L61" i="32"/>
  <c r="K62" i="32"/>
  <c r="K61" i="32"/>
  <c r="K55" i="32"/>
  <c r="M55" i="32"/>
  <c r="N55" i="32"/>
  <c r="O55" i="32"/>
  <c r="O54" i="32"/>
  <c r="O53" i="32"/>
  <c r="N54" i="32"/>
  <c r="N53" i="32"/>
  <c r="M54" i="32"/>
  <c r="M53" i="32"/>
  <c r="L54" i="32"/>
  <c r="L53" i="32"/>
  <c r="K54" i="32"/>
  <c r="K53" i="32"/>
  <c r="K34" i="32"/>
  <c r="O34" i="32"/>
  <c r="O33" i="32"/>
  <c r="O32" i="32"/>
  <c r="N33" i="32"/>
  <c r="N32" i="32"/>
  <c r="M33" i="32"/>
  <c r="M32" i="32"/>
  <c r="K33" i="32"/>
  <c r="K32" i="32"/>
  <c r="K16" i="32"/>
  <c r="L16" i="32"/>
  <c r="M16" i="32"/>
  <c r="N16" i="32"/>
  <c r="O16" i="32"/>
  <c r="O15" i="32"/>
  <c r="N15" i="32"/>
  <c r="M15" i="32"/>
  <c r="L15" i="32"/>
  <c r="K15" i="32"/>
  <c r="D73" i="32"/>
  <c r="F73" i="32"/>
  <c r="G73" i="32"/>
  <c r="G72" i="32"/>
  <c r="F72" i="32"/>
  <c r="E72" i="32"/>
  <c r="D72" i="32"/>
  <c r="D61" i="32"/>
  <c r="E61" i="32"/>
  <c r="F61" i="32"/>
  <c r="G61" i="32"/>
  <c r="G62" i="32"/>
  <c r="F62" i="32"/>
  <c r="E62" i="32"/>
  <c r="D62" i="32"/>
  <c r="G41" i="32"/>
  <c r="F41" i="32"/>
  <c r="E41" i="32"/>
  <c r="D41" i="32"/>
  <c r="G40" i="32"/>
  <c r="F40" i="32"/>
  <c r="E40" i="32"/>
  <c r="D40" i="32"/>
  <c r="G24" i="32"/>
  <c r="F24" i="32"/>
  <c r="E24" i="32"/>
  <c r="D24" i="32"/>
  <c r="D23" i="32"/>
  <c r="G23" i="32"/>
  <c r="F23" i="32"/>
  <c r="E23" i="32"/>
  <c r="G14" i="32"/>
  <c r="F14" i="32"/>
  <c r="E14" i="32"/>
  <c r="D14" i="32"/>
  <c r="G13" i="32"/>
  <c r="F13" i="32"/>
  <c r="E13" i="32"/>
  <c r="D13" i="32"/>
  <c r="N34" i="32"/>
  <c r="M34" i="32"/>
  <c r="O17" i="32"/>
  <c r="N17" i="32"/>
  <c r="M17" i="32"/>
  <c r="K17" i="32"/>
  <c r="H37" i="68"/>
  <c r="G37" i="68"/>
  <c r="F37" i="68"/>
  <c r="D37" i="68"/>
  <c r="D36" i="68"/>
  <c r="E36" i="68"/>
  <c r="F36" i="68"/>
  <c r="G36" i="68"/>
  <c r="H36" i="68"/>
  <c r="H35" i="68"/>
  <c r="G35" i="68"/>
  <c r="F35" i="68"/>
  <c r="E35" i="68"/>
  <c r="D35" i="68"/>
  <c r="D23" i="68"/>
  <c r="F23" i="68"/>
  <c r="G23" i="68"/>
  <c r="H23" i="68"/>
  <c r="H22" i="68"/>
  <c r="G22" i="68"/>
  <c r="F22" i="68"/>
  <c r="D22" i="68"/>
  <c r="D63" i="54"/>
  <c r="E63" i="54"/>
  <c r="F63" i="54"/>
  <c r="G63" i="54"/>
  <c r="H63" i="54"/>
  <c r="I63" i="54"/>
  <c r="J63" i="54"/>
  <c r="K63" i="54"/>
  <c r="K62" i="54"/>
  <c r="J62" i="54"/>
  <c r="I62" i="54"/>
  <c r="H62" i="54"/>
  <c r="G62" i="54"/>
  <c r="F62" i="54"/>
  <c r="E62" i="54"/>
  <c r="D62" i="54"/>
  <c r="D55" i="54"/>
  <c r="E55" i="54"/>
  <c r="F55" i="54"/>
  <c r="G55" i="54"/>
  <c r="H55" i="54"/>
  <c r="I55" i="54"/>
  <c r="J55" i="54"/>
  <c r="K55" i="54"/>
  <c r="K54" i="54"/>
  <c r="J54" i="54"/>
  <c r="I54" i="54"/>
  <c r="H54" i="54"/>
  <c r="G54" i="54"/>
  <c r="F54" i="54"/>
  <c r="E54" i="54"/>
  <c r="D54" i="54"/>
  <c r="D34" i="54"/>
  <c r="F34" i="54"/>
  <c r="G34" i="54"/>
  <c r="H34" i="54"/>
  <c r="I34" i="54"/>
  <c r="J34" i="54"/>
  <c r="K34" i="54"/>
  <c r="K33" i="54"/>
  <c r="J33" i="54"/>
  <c r="I33" i="54"/>
  <c r="H33" i="54"/>
  <c r="G33" i="54"/>
  <c r="F33" i="54"/>
  <c r="F64" i="54"/>
  <c r="G64" i="54"/>
  <c r="H64" i="54"/>
  <c r="I64" i="54"/>
  <c r="J64" i="54"/>
  <c r="K64" i="54"/>
  <c r="D64" i="54"/>
  <c r="K56" i="54"/>
  <c r="J56" i="54"/>
  <c r="I56" i="54"/>
  <c r="H56" i="54"/>
  <c r="G56" i="54"/>
  <c r="F56" i="54"/>
  <c r="D56" i="54"/>
  <c r="K35" i="54"/>
  <c r="J35" i="54"/>
  <c r="I35" i="54"/>
  <c r="H35" i="54"/>
  <c r="G35" i="54"/>
  <c r="F35" i="54"/>
  <c r="D35" i="54"/>
  <c r="K18" i="54"/>
  <c r="J18" i="54"/>
  <c r="I18" i="54"/>
  <c r="H18" i="54"/>
  <c r="G18" i="54"/>
  <c r="F18" i="54"/>
  <c r="D18" i="54"/>
  <c r="F17" i="54"/>
  <c r="G17" i="54"/>
  <c r="H17" i="54"/>
  <c r="I17" i="54"/>
  <c r="J17" i="54"/>
  <c r="K17" i="54"/>
  <c r="K16" i="54"/>
  <c r="J16" i="54"/>
  <c r="I16" i="54"/>
  <c r="H16" i="54"/>
  <c r="G16" i="54"/>
  <c r="F16" i="54"/>
  <c r="E16" i="54"/>
  <c r="D17" i="54"/>
  <c r="D16" i="54"/>
  <c r="D74" i="16"/>
  <c r="E74" i="16"/>
  <c r="F74" i="16"/>
  <c r="G74" i="16"/>
  <c r="H74" i="16"/>
  <c r="I74" i="16"/>
  <c r="J74" i="16"/>
  <c r="J73" i="16"/>
  <c r="I73" i="16"/>
  <c r="H73" i="16"/>
  <c r="G73" i="16"/>
  <c r="F73" i="16"/>
  <c r="E73" i="16"/>
  <c r="D73" i="16"/>
  <c r="D63" i="16"/>
  <c r="E63" i="16"/>
  <c r="F63" i="16"/>
  <c r="G63" i="16"/>
  <c r="H63" i="16"/>
  <c r="I63" i="16"/>
  <c r="J63" i="16"/>
  <c r="J62" i="16"/>
  <c r="I62" i="16"/>
  <c r="H62" i="16"/>
  <c r="G62" i="16"/>
  <c r="F62" i="16"/>
  <c r="E62" i="16"/>
  <c r="D62" i="16"/>
  <c r="D42" i="16"/>
  <c r="E42" i="16"/>
  <c r="F42" i="16"/>
  <c r="G42" i="16"/>
  <c r="H42" i="16"/>
  <c r="I42" i="16"/>
  <c r="J42" i="16"/>
  <c r="J41" i="16"/>
  <c r="I41" i="16"/>
  <c r="H41" i="16"/>
  <c r="G41" i="16"/>
  <c r="F41" i="16"/>
  <c r="E41" i="16"/>
  <c r="D41" i="16"/>
  <c r="D25" i="16"/>
  <c r="E25" i="16"/>
  <c r="F25" i="16"/>
  <c r="G25" i="16"/>
  <c r="H25" i="16"/>
  <c r="I25" i="16"/>
  <c r="J25" i="16"/>
  <c r="J24" i="16"/>
  <c r="I24" i="16"/>
  <c r="H24" i="16"/>
  <c r="G24" i="16"/>
  <c r="F24" i="16"/>
  <c r="E24" i="16"/>
  <c r="D24" i="16"/>
  <c r="D15" i="16"/>
  <c r="E15" i="16"/>
  <c r="F15" i="16"/>
  <c r="G15" i="16"/>
  <c r="H15" i="16"/>
  <c r="I15" i="16"/>
  <c r="J15" i="16"/>
  <c r="J14" i="16"/>
  <c r="I14" i="16"/>
  <c r="H14" i="16"/>
  <c r="G14" i="16"/>
  <c r="F14" i="16"/>
  <c r="E14" i="16"/>
  <c r="D14" i="16"/>
  <c r="Z90" i="46"/>
  <c r="Y90" i="46"/>
  <c r="X90" i="46"/>
  <c r="Z89" i="46"/>
  <c r="Y89" i="46"/>
  <c r="X89" i="46"/>
  <c r="W89" i="46"/>
  <c r="V89" i="46"/>
  <c r="Z88" i="46"/>
  <c r="Y88" i="46"/>
  <c r="X88" i="46"/>
  <c r="W88" i="46"/>
  <c r="V88" i="46"/>
  <c r="T89" i="46"/>
  <c r="S89" i="46"/>
  <c r="R89" i="46"/>
  <c r="Q89" i="46"/>
  <c r="T88" i="46"/>
  <c r="S88" i="46"/>
  <c r="R88" i="46"/>
  <c r="Q88" i="46"/>
  <c r="Z59" i="46"/>
  <c r="Y59" i="46"/>
  <c r="X59" i="46"/>
  <c r="Z58" i="46"/>
  <c r="Y58" i="46"/>
  <c r="X58" i="46"/>
  <c r="W58" i="46"/>
  <c r="V58" i="46"/>
  <c r="Z57" i="46"/>
  <c r="Y57" i="46"/>
  <c r="X57" i="46"/>
  <c r="W57" i="46"/>
  <c r="V57" i="46"/>
  <c r="T58" i="46"/>
  <c r="S58" i="46"/>
  <c r="R58" i="46"/>
  <c r="T57" i="46"/>
  <c r="S57" i="46"/>
  <c r="R57" i="46"/>
  <c r="Q58" i="46"/>
  <c r="Q57" i="46"/>
  <c r="M70" i="46"/>
  <c r="L70" i="46"/>
  <c r="K70" i="46"/>
  <c r="M69" i="46"/>
  <c r="L69" i="46"/>
  <c r="K69" i="46"/>
  <c r="M68" i="46"/>
  <c r="L68" i="46"/>
  <c r="K68" i="46"/>
  <c r="J69" i="46"/>
  <c r="J68" i="46"/>
  <c r="I69" i="46"/>
  <c r="I68" i="46"/>
  <c r="G69" i="46"/>
  <c r="F69" i="46"/>
  <c r="E69" i="46"/>
  <c r="G68" i="46"/>
  <c r="F68" i="46"/>
  <c r="E68" i="46"/>
  <c r="D69" i="46"/>
  <c r="D68" i="46"/>
  <c r="M47" i="46"/>
  <c r="L47" i="46"/>
  <c r="K47" i="46"/>
  <c r="M46" i="46"/>
  <c r="L46" i="46"/>
  <c r="K46" i="46"/>
  <c r="J46" i="46"/>
  <c r="I46" i="46"/>
  <c r="M45" i="46"/>
  <c r="L45" i="46"/>
  <c r="K45" i="46"/>
  <c r="J45" i="46"/>
  <c r="I45" i="46"/>
  <c r="G46" i="46"/>
  <c r="F46" i="46"/>
  <c r="E46" i="46"/>
  <c r="D46" i="46"/>
  <c r="G45" i="46"/>
  <c r="F45" i="46"/>
  <c r="E45" i="46"/>
  <c r="D45" i="46"/>
  <c r="G28" i="46"/>
  <c r="F28" i="46"/>
  <c r="E28" i="46"/>
  <c r="D28" i="46"/>
  <c r="G27" i="46"/>
  <c r="F27" i="46"/>
  <c r="E27" i="46"/>
  <c r="D27" i="46"/>
  <c r="J55" i="62"/>
  <c r="D61" i="62"/>
  <c r="E61" i="62"/>
  <c r="F61" i="62"/>
  <c r="G61" i="62"/>
  <c r="H61" i="62"/>
  <c r="I61" i="62"/>
  <c r="I62" i="62"/>
  <c r="H62" i="62"/>
  <c r="G62" i="62"/>
  <c r="F62" i="62"/>
  <c r="E62" i="62"/>
  <c r="D62" i="62"/>
  <c r="D63" i="62"/>
  <c r="G63" i="62"/>
  <c r="F55" i="62"/>
  <c r="G55" i="62"/>
  <c r="H55" i="62"/>
  <c r="J54" i="62"/>
  <c r="I54" i="62"/>
  <c r="H54" i="62"/>
  <c r="G54" i="62"/>
  <c r="F54" i="62"/>
  <c r="D55" i="62"/>
  <c r="E54" i="62"/>
  <c r="D54" i="62"/>
  <c r="J53" i="62"/>
  <c r="I53" i="62"/>
  <c r="H53" i="62"/>
  <c r="G53" i="62"/>
  <c r="F53" i="62"/>
  <c r="J34" i="62"/>
  <c r="H34" i="62"/>
  <c r="G34" i="62"/>
  <c r="F34" i="62"/>
  <c r="D40" i="57"/>
  <c r="J17" i="62"/>
  <c r="H17" i="62"/>
  <c r="G17" i="62"/>
  <c r="F17" i="62"/>
  <c r="D17" i="62"/>
  <c r="E15" i="62"/>
  <c r="D15" i="62"/>
  <c r="J16" i="62"/>
  <c r="I16" i="62"/>
  <c r="H16" i="62"/>
  <c r="G16" i="62"/>
  <c r="F16" i="62"/>
  <c r="J15" i="62"/>
  <c r="I15" i="62"/>
  <c r="H15" i="62"/>
  <c r="G15" i="62"/>
  <c r="F15" i="62"/>
  <c r="E16" i="62"/>
  <c r="D16" i="62"/>
  <c r="H62" i="57"/>
  <c r="H61" i="57"/>
  <c r="G62" i="57"/>
  <c r="G61" i="57"/>
  <c r="F62" i="57"/>
  <c r="F61" i="57"/>
  <c r="E62" i="57"/>
  <c r="E61" i="57"/>
  <c r="H73" i="57"/>
  <c r="H72" i="57"/>
  <c r="F73" i="57"/>
  <c r="F72" i="57"/>
  <c r="D73" i="57"/>
  <c r="D72" i="57"/>
  <c r="D62" i="57"/>
  <c r="D61" i="57"/>
  <c r="H41" i="57"/>
  <c r="G41" i="57"/>
  <c r="F41" i="57"/>
  <c r="E41" i="57"/>
  <c r="D41" i="57"/>
  <c r="H40" i="57"/>
  <c r="G40" i="57"/>
  <c r="F40" i="57"/>
  <c r="E40" i="57"/>
  <c r="H24" i="57"/>
  <c r="G24" i="57"/>
  <c r="F24" i="57"/>
  <c r="E24" i="57"/>
  <c r="D24" i="57"/>
  <c r="H23" i="57"/>
  <c r="G23" i="57"/>
  <c r="F23" i="57"/>
  <c r="E23" i="57"/>
  <c r="D23" i="57"/>
  <c r="H14" i="57"/>
  <c r="G14" i="57"/>
  <c r="F14" i="57"/>
  <c r="E14" i="57"/>
  <c r="H13" i="57"/>
  <c r="G13" i="57"/>
  <c r="F13" i="57"/>
  <c r="E13" i="57"/>
  <c r="D14" i="57"/>
  <c r="D13" i="57"/>
  <c r="N25" i="72"/>
  <c r="I25" i="72"/>
  <c r="N24" i="72"/>
  <c r="I24" i="72"/>
  <c r="N23" i="72"/>
  <c r="I23" i="72"/>
  <c r="N22" i="72"/>
  <c r="I22" i="72"/>
  <c r="N21" i="72"/>
  <c r="I21" i="72"/>
  <c r="N20" i="72"/>
  <c r="I20" i="72"/>
  <c r="N19" i="72"/>
  <c r="I19" i="72"/>
  <c r="N18" i="72"/>
  <c r="I18" i="72"/>
  <c r="N17" i="72"/>
  <c r="I17" i="72"/>
  <c r="N13" i="72"/>
  <c r="N12" i="72"/>
  <c r="I12" i="72"/>
  <c r="N11" i="72"/>
  <c r="I11" i="72"/>
  <c r="N10" i="72"/>
  <c r="I10" i="72"/>
  <c r="N9" i="72"/>
  <c r="I9" i="72"/>
  <c r="N8" i="72"/>
  <c r="I8" i="72"/>
  <c r="N7" i="72"/>
  <c r="I7" i="72"/>
  <c r="N6" i="72"/>
  <c r="I6" i="72"/>
  <c r="N5" i="72"/>
  <c r="I5" i="72"/>
  <c r="K19" i="54"/>
  <c r="K20" i="54"/>
  <c r="K21" i="54"/>
  <c r="K22" i="54"/>
  <c r="K23" i="54"/>
  <c r="K24" i="54"/>
  <c r="K25" i="54"/>
  <c r="K26" i="54"/>
  <c r="K27" i="54"/>
  <c r="K28" i="54"/>
  <c r="K29" i="54"/>
  <c r="K30" i="54"/>
  <c r="K31" i="54"/>
  <c r="K32" i="54"/>
  <c r="F32" i="62"/>
  <c r="F33" i="62"/>
  <c r="H19" i="62"/>
  <c r="H20" i="62"/>
  <c r="H21" i="62"/>
  <c r="H22" i="62"/>
  <c r="H24" i="62"/>
  <c r="H25" i="62"/>
  <c r="H26" i="62"/>
  <c r="H27" i="62"/>
  <c r="H30" i="62"/>
  <c r="H28" i="62"/>
  <c r="H29" i="62"/>
  <c r="H31" i="62"/>
  <c r="G33" i="62"/>
  <c r="J33" i="62"/>
  <c r="I33" i="62"/>
  <c r="H33" i="62"/>
  <c r="J32" i="62"/>
  <c r="I32" i="62"/>
  <c r="H32" i="62"/>
  <c r="G32" i="62"/>
  <c r="H35" i="62"/>
  <c r="H39" i="62"/>
  <c r="H38" i="62"/>
  <c r="H40" i="62"/>
  <c r="H37" i="62"/>
  <c r="H42" i="62"/>
  <c r="H43" i="62"/>
  <c r="H45" i="62"/>
  <c r="H44" i="62"/>
  <c r="H46" i="62"/>
  <c r="H47" i="62"/>
  <c r="H48" i="62"/>
  <c r="H49" i="62"/>
  <c r="H50" i="62"/>
  <c r="H51" i="62"/>
  <c r="H52" i="62"/>
  <c r="G43" i="57"/>
  <c r="G45" i="57"/>
  <c r="G46" i="57"/>
  <c r="G48" i="57"/>
  <c r="G49" i="57"/>
  <c r="G51" i="57"/>
  <c r="G52" i="57"/>
  <c r="G53" i="57"/>
  <c r="G54" i="57"/>
  <c r="G55" i="57"/>
  <c r="G56" i="57"/>
  <c r="G57" i="57"/>
  <c r="G15" i="57"/>
  <c r="G16" i="57"/>
  <c r="G17" i="57"/>
  <c r="G18" i="57"/>
  <c r="G20" i="57"/>
  <c r="G22" i="57"/>
  <c r="G5" i="57"/>
  <c r="G6" i="57"/>
  <c r="G7" i="57"/>
  <c r="G8" i="57"/>
  <c r="G9" i="57"/>
  <c r="G10" i="57"/>
  <c r="G11" i="57"/>
  <c r="G12" i="57"/>
  <c r="H12" i="62"/>
  <c r="H5" i="62"/>
  <c r="H6" i="62"/>
  <c r="H7" i="62"/>
  <c r="H8" i="62"/>
  <c r="H9" i="62"/>
  <c r="H10" i="62"/>
  <c r="H11" i="62"/>
  <c r="H13" i="62"/>
  <c r="H14" i="62"/>
  <c r="G25" i="57"/>
  <c r="G26" i="57"/>
  <c r="G27" i="57"/>
  <c r="G28" i="57"/>
  <c r="G29" i="57"/>
  <c r="G30" i="57"/>
  <c r="G31" i="57"/>
  <c r="G32" i="57"/>
  <c r="G33" i="57"/>
  <c r="G34" i="57"/>
  <c r="G35" i="57"/>
  <c r="G36" i="57"/>
  <c r="G37" i="57"/>
  <c r="G38" i="57"/>
  <c r="G39" i="57"/>
  <c r="H56" i="62"/>
  <c r="H57" i="62"/>
  <c r="H58" i="62"/>
  <c r="H59" i="62"/>
  <c r="H60" i="62"/>
  <c r="G67" i="57"/>
  <c r="K13" i="54"/>
  <c r="I14" i="70"/>
  <c r="I12" i="70"/>
  <c r="I13" i="70"/>
  <c r="I11" i="70"/>
  <c r="I8" i="70"/>
  <c r="I7" i="70"/>
  <c r="I6" i="70"/>
  <c r="I5" i="70"/>
  <c r="I4" i="70"/>
  <c r="L14" i="70"/>
  <c r="K14" i="70"/>
  <c r="J14" i="70"/>
  <c r="L12" i="70"/>
  <c r="K12" i="70"/>
  <c r="J12" i="70"/>
  <c r="L13" i="70"/>
  <c r="K13" i="70"/>
  <c r="J13" i="70"/>
  <c r="L11" i="70"/>
  <c r="K11" i="70"/>
  <c r="J11" i="70"/>
  <c r="L4" i="70"/>
  <c r="L5" i="70"/>
  <c r="L6" i="70"/>
  <c r="L7" i="70"/>
  <c r="L8" i="70"/>
  <c r="J5" i="70"/>
  <c r="K5" i="70"/>
  <c r="J6" i="70"/>
  <c r="K6" i="70"/>
  <c r="J7" i="70"/>
  <c r="K7" i="70"/>
  <c r="J8" i="70"/>
  <c r="K8" i="70"/>
  <c r="K4" i="70"/>
  <c r="J4" i="70"/>
  <c r="M7" i="71"/>
  <c r="L7" i="71"/>
  <c r="M6" i="71"/>
  <c r="L6" i="71"/>
  <c r="M5" i="71"/>
  <c r="L5" i="71"/>
  <c r="M4" i="71"/>
  <c r="L4" i="71"/>
  <c r="H11" i="71"/>
  <c r="H13" i="71"/>
  <c r="H12" i="71"/>
  <c r="H10" i="71"/>
  <c r="H5" i="71"/>
  <c r="H6" i="71"/>
  <c r="H7" i="71"/>
  <c r="H4" i="71"/>
  <c r="H18" i="68"/>
  <c r="H17" i="68"/>
  <c r="H15" i="68"/>
  <c r="H4" i="68"/>
  <c r="H5" i="68"/>
  <c r="H6" i="68"/>
  <c r="H7" i="68"/>
  <c r="H8" i="68"/>
  <c r="H9" i="68"/>
  <c r="H10" i="68"/>
  <c r="H11" i="68"/>
  <c r="H12" i="68"/>
  <c r="H13" i="68"/>
  <c r="H14" i="68"/>
  <c r="H16" i="68"/>
  <c r="H19" i="68"/>
  <c r="H20" i="68"/>
  <c r="H21" i="68"/>
  <c r="H25" i="68"/>
  <c r="H26" i="68"/>
  <c r="H27" i="68"/>
  <c r="H33" i="68"/>
  <c r="H32" i="68"/>
  <c r="H34" i="68"/>
  <c r="E53" i="62"/>
  <c r="D53" i="62"/>
  <c r="K61" i="54"/>
  <c r="K60" i="54"/>
  <c r="K59" i="54"/>
  <c r="K58" i="54"/>
  <c r="K57" i="54"/>
  <c r="K15" i="54"/>
  <c r="K14" i="54"/>
  <c r="K12" i="54"/>
  <c r="K11" i="54"/>
  <c r="K10" i="54"/>
  <c r="K9" i="54"/>
  <c r="K8" i="54"/>
  <c r="K7" i="54"/>
  <c r="K6" i="54"/>
  <c r="J72" i="16"/>
  <c r="J71" i="16"/>
  <c r="J70" i="16"/>
  <c r="J69" i="16"/>
  <c r="J68" i="16"/>
  <c r="J67" i="16"/>
  <c r="J66" i="16"/>
  <c r="J65" i="16"/>
  <c r="J64" i="16"/>
  <c r="J61" i="16"/>
  <c r="J60" i="16"/>
  <c r="J59" i="16"/>
  <c r="J58" i="16"/>
  <c r="J57" i="16"/>
  <c r="J56" i="16"/>
  <c r="J55" i="16"/>
  <c r="J54" i="16"/>
  <c r="J53" i="16"/>
  <c r="J52" i="16"/>
  <c r="J51" i="16"/>
  <c r="J50" i="16"/>
  <c r="J49" i="16"/>
  <c r="J48" i="16"/>
  <c r="J47" i="16"/>
  <c r="J46" i="16"/>
  <c r="J45" i="16"/>
  <c r="J44" i="16"/>
  <c r="J43" i="16"/>
  <c r="J40" i="16"/>
  <c r="J39" i="16"/>
  <c r="J38" i="16"/>
  <c r="J37" i="16"/>
  <c r="J36" i="16"/>
  <c r="J35" i="16"/>
  <c r="J34" i="16"/>
  <c r="J33" i="16"/>
  <c r="J32" i="16"/>
  <c r="J31" i="16"/>
  <c r="J30" i="16"/>
  <c r="J29" i="16"/>
  <c r="J28" i="16"/>
  <c r="J27" i="16"/>
  <c r="J26" i="16"/>
  <c r="J23" i="16"/>
  <c r="J22" i="16"/>
  <c r="J21" i="16"/>
  <c r="J20" i="16"/>
  <c r="J19" i="16"/>
  <c r="J18" i="16"/>
  <c r="J17" i="16"/>
  <c r="J16" i="16"/>
  <c r="J7" i="16"/>
  <c r="J13" i="16"/>
  <c r="J12" i="16"/>
  <c r="J11" i="16"/>
  <c r="J10" i="16"/>
  <c r="J9" i="16"/>
  <c r="J8" i="16"/>
  <c r="J6" i="16"/>
  <c r="G65" i="16"/>
  <c r="G26" i="16"/>
  <c r="G27" i="16"/>
  <c r="G28" i="16"/>
  <c r="G29" i="16"/>
  <c r="G30" i="16"/>
  <c r="G31" i="16"/>
  <c r="G32" i="16"/>
  <c r="G33" i="16"/>
  <c r="G34" i="16"/>
  <c r="G35" i="16"/>
  <c r="G36" i="16"/>
  <c r="G37" i="16"/>
  <c r="G38" i="16"/>
  <c r="G39" i="16"/>
  <c r="G40" i="16"/>
  <c r="G43" i="16"/>
  <c r="G44" i="16"/>
  <c r="G45" i="16"/>
  <c r="G46" i="16"/>
  <c r="G47" i="16"/>
  <c r="G48" i="16"/>
  <c r="G49" i="16"/>
  <c r="G50" i="16"/>
  <c r="G51" i="16"/>
  <c r="G52" i="16"/>
  <c r="G53" i="16"/>
  <c r="G54" i="16"/>
  <c r="G55" i="16"/>
  <c r="G56" i="16"/>
  <c r="G57" i="16"/>
  <c r="G58" i="16"/>
  <c r="G59" i="16"/>
  <c r="G60" i="16"/>
  <c r="G61" i="16"/>
  <c r="G64" i="16"/>
  <c r="G66" i="16"/>
  <c r="G67" i="16"/>
  <c r="G68" i="16"/>
  <c r="G69" i="16"/>
  <c r="G70" i="16"/>
  <c r="G71" i="16"/>
  <c r="G72" i="16"/>
  <c r="G17" i="16"/>
  <c r="G18" i="16"/>
  <c r="G19" i="16"/>
  <c r="G20" i="16"/>
  <c r="G21" i="16"/>
  <c r="G22" i="16"/>
  <c r="G23" i="16"/>
  <c r="G6" i="16"/>
  <c r="G7" i="16"/>
  <c r="G8" i="16"/>
  <c r="G9" i="16"/>
  <c r="G10" i="16"/>
  <c r="G11" i="16"/>
  <c r="G12" i="16"/>
  <c r="G13" i="16"/>
  <c r="G16" i="16"/>
  <c r="E17" i="54"/>
</calcChain>
</file>

<file path=xl/sharedStrings.xml><?xml version="1.0" encoding="utf-8"?>
<sst xmlns="http://schemas.openxmlformats.org/spreadsheetml/2006/main" count="1526" uniqueCount="164">
  <si>
    <t>BMI</t>
  </si>
  <si>
    <t>Sex</t>
  </si>
  <si>
    <t>F</t>
  </si>
  <si>
    <t>Hispanic</t>
  </si>
  <si>
    <t>M</t>
  </si>
  <si>
    <t>Caucasian</t>
  </si>
  <si>
    <t>n/a</t>
  </si>
  <si>
    <t>African American</t>
  </si>
  <si>
    <t>Age (Years)</t>
  </si>
  <si>
    <t>Cerebrovascular/Stroke</t>
  </si>
  <si>
    <t>Head Trauma</t>
  </si>
  <si>
    <t>Anoxia</t>
  </si>
  <si>
    <t>β-cells</t>
  </si>
  <si>
    <t>Years with Diabetes</t>
  </si>
  <si>
    <t>C-peptide (ng/ml)</t>
  </si>
  <si>
    <t xml:space="preserve">Caucasian </t>
  </si>
  <si>
    <t>&lt;0.05</t>
  </si>
  <si>
    <t xml:space="preserve">African American </t>
  </si>
  <si>
    <t>Ethnicity</t>
  </si>
  <si>
    <t>Ethinicity</t>
  </si>
  <si>
    <t>T1D</t>
  </si>
  <si>
    <t>Average</t>
  </si>
  <si>
    <t>Control</t>
  </si>
  <si>
    <t>Pancreas Weight</t>
  </si>
  <si>
    <t>Pancreas Weight (g)</t>
  </si>
  <si>
    <t>Cause of Death</t>
  </si>
  <si>
    <t>Pulmonary Hypoplasia</t>
  </si>
  <si>
    <t>Pancreas Sample Region</t>
  </si>
  <si>
    <t>Age 
(Years)</t>
  </si>
  <si>
    <t>Duration of Diabetes (Years)</t>
  </si>
  <si>
    <t>SEM</t>
  </si>
  <si>
    <t>GADA</t>
  </si>
  <si>
    <t>IA 2A</t>
  </si>
  <si>
    <t>M IAA</t>
  </si>
  <si>
    <t>+</t>
  </si>
  <si>
    <t>-</t>
  </si>
  <si>
    <t>DKA, Cerebral Edema</t>
  </si>
  <si>
    <t>Cerebral Edema</t>
  </si>
  <si>
    <t xml:space="preserve">Average </t>
  </si>
  <si>
    <t>HbA1c (%)</t>
  </si>
  <si>
    <t>β-cell Mass (g)</t>
  </si>
  <si>
    <t>Age (yrs)</t>
  </si>
  <si>
    <t>Hispanic/Latino</t>
  </si>
  <si>
    <t>DKA</t>
  </si>
  <si>
    <t>Older Adults (≥40)</t>
  </si>
  <si>
    <t>Duration of ICU Stay (Days)</t>
  </si>
  <si>
    <t xml:space="preserve">PanTail </t>
  </si>
  <si>
    <t xml:space="preserve">PanBody </t>
  </si>
  <si>
    <t>PanTail</t>
  </si>
  <si>
    <t>PanBody</t>
  </si>
  <si>
    <t>PanOther</t>
  </si>
  <si>
    <t>PanHead</t>
  </si>
  <si>
    <t>02</t>
  </si>
  <si>
    <t>11</t>
  </si>
  <si>
    <t>10</t>
  </si>
  <si>
    <t>04</t>
  </si>
  <si>
    <t>08</t>
  </si>
  <si>
    <t xml:space="preserve">PanHead </t>
  </si>
  <si>
    <t>06</t>
  </si>
  <si>
    <t>01/02</t>
  </si>
  <si>
    <t>03</t>
  </si>
  <si>
    <t>01A</t>
  </si>
  <si>
    <t>05</t>
  </si>
  <si>
    <t>01</t>
  </si>
  <si>
    <t>09</t>
  </si>
  <si>
    <t>Panhead</t>
  </si>
  <si>
    <t>Block #</t>
  </si>
  <si>
    <t>Infants (0-1.4)</t>
  </si>
  <si>
    <t>p-value (v. control)</t>
  </si>
  <si>
    <t>Young Adults (21-39)</t>
  </si>
  <si>
    <t>Children (1.5-13.9)</t>
  </si>
  <si>
    <t>Adolescents (14-20.9)</t>
  </si>
  <si>
    <t>Acinar Cell Proliferation</t>
  </si>
  <si>
    <t>C-Peptide (ng/ml)</t>
  </si>
  <si>
    <t>β-cell Area              (% Total)</t>
  </si>
  <si>
    <t xml:space="preserve"> β-cell Proliferation</t>
  </si>
  <si>
    <t>Ki67+ β-cells</t>
  </si>
  <si>
    <t>Ki67+  Acinar Cells</t>
  </si>
  <si>
    <t xml:space="preserve">Ki67+ Acinar Cells
(% Total) </t>
  </si>
  <si>
    <t>β-cell              Counts</t>
  </si>
  <si>
    <t>Acinar Cells</t>
  </si>
  <si>
    <t>Pancreas Transit Time (h)</t>
  </si>
  <si>
    <r>
      <t xml:space="preserve">Supplemental Table 3. Summary of experimental details. </t>
    </r>
    <r>
      <rPr>
        <sz val="12"/>
        <rFont val="Arial"/>
        <family val="2"/>
      </rPr>
      <t>The number of individuals, pancreas sections, and cells counted for each analysis performed.</t>
    </r>
  </si>
  <si>
    <t xml:space="preserve"> α-cells</t>
  </si>
  <si>
    <t>Insulin-Glucagon Copositive Cells</t>
  </si>
  <si>
    <t xml:space="preserve"> </t>
  </si>
  <si>
    <t>Ki67+ 
β-cells 
(% Total)</t>
  </si>
  <si>
    <t>Ins+ 
β-cells</t>
  </si>
  <si>
    <t>TUNEL+ Ins+ 
β-cells</t>
  </si>
  <si>
    <t>TUNEL+ Ins+ β-cell (% total)</t>
  </si>
  <si>
    <r>
      <t xml:space="preserve">Supplemental Table 7. Individual β-cell and acinar cell proliferation from non-diabetic pancreata. </t>
    </r>
    <r>
      <rPr>
        <sz val="12"/>
        <rFont val="Arial"/>
        <family val="2"/>
      </rPr>
      <t xml:space="preserve">Total insulin+ β-cells (number), Ki67+ β-cells (number and % total), acinar cells (number), Ki67+ acinar cells (number and % total). </t>
    </r>
  </si>
  <si>
    <t>Body Weight (kg)</t>
  </si>
  <si>
    <t>β-cell Proliferation</t>
  </si>
  <si>
    <t>Gcg+ 
α-cells</t>
  </si>
  <si>
    <t>Gcg+Ins+Nkx6.1+ (% Total)</t>
  </si>
  <si>
    <t>Gcg+Ins+Nkx6.1+ (#)</t>
  </si>
  <si>
    <t>Gcg+ARX+
Ins+Nkx6.1+ (#)</t>
  </si>
  <si>
    <t>Gcg+ARX+
Ins+ (#)</t>
  </si>
  <si>
    <t>Gcg+ARX+
Ins+Nkx6.1+ (% Total)</t>
  </si>
  <si>
    <t>Gcg+ARX+
Ins+ 
(% Total)</t>
  </si>
  <si>
    <t>Islets (#)</t>
  </si>
  <si>
    <t>Ins+ islets not associated with ducts 
(% Total)</t>
  </si>
  <si>
    <t>Ins+ Islet in a duct 
(% Total)</t>
  </si>
  <si>
    <t>Ins+ islets not associated with ducts 
(#)</t>
  </si>
  <si>
    <t>Ins+ Islet in a duct
(#)</t>
  </si>
  <si>
    <t>Ductal Neogenesis</t>
  </si>
  <si>
    <t>Insulin-Glucagon Coexpression</t>
  </si>
  <si>
    <t>Individuals (#)</t>
  </si>
  <si>
    <t>Pancreas Sections (#)</t>
  </si>
  <si>
    <t>558 Islets</t>
  </si>
  <si>
    <t>1019 Islets</t>
  </si>
  <si>
    <t>Cells (#)</t>
  </si>
  <si>
    <t>TUNEL</t>
  </si>
  <si>
    <t>nPOD Case #</t>
  </si>
  <si>
    <t>1</t>
  </si>
  <si>
    <t xml:space="preserve">Total Auto Ab Count (out of 4) </t>
  </si>
  <si>
    <t>Tissue Recovery</t>
  </si>
  <si>
    <t>Organ Donor</t>
  </si>
  <si>
    <t>Autopsy</t>
  </si>
  <si>
    <t>X</t>
  </si>
  <si>
    <t>Fibrosis Dx'd by nPOD</t>
  </si>
  <si>
    <t>Acinar Atrophy Dx'd by nPOD</t>
  </si>
  <si>
    <t>ZnT8A</t>
  </si>
  <si>
    <t>α-cell to β-cell transdifferent-iation</t>
  </si>
  <si>
    <r>
      <t xml:space="preserve">Supplemental Table 6. Individual pancreas weights for non-diabetic and T1D samples. </t>
    </r>
    <r>
      <rPr>
        <sz val="12"/>
        <rFont val="Arial"/>
        <family val="2"/>
      </rPr>
      <t xml:space="preserve">Data includes samples used for experimental procedures as well as additional data obtained from the nPOD database. nPOD case number, age (years), duration of diabetes (years), BMI, body weight (kg), and pancreas weight (g) are included in this table. </t>
    </r>
  </si>
  <si>
    <t>Solitary β-cell in a duct
 (#)</t>
  </si>
  <si>
    <t>Solitary β-cell in a duct  
(% Total)</t>
  </si>
  <si>
    <t>Total 
α- &amp; β-cells</t>
  </si>
  <si>
    <t>Fluorescent - Paraffin</t>
  </si>
  <si>
    <t>Colorimetric - OCT</t>
  </si>
  <si>
    <t>Blocks</t>
  </si>
  <si>
    <t xml:space="preserve">Ki67+ 
β-cells  </t>
  </si>
  <si>
    <t>nPOD Image ID</t>
  </si>
  <si>
    <t>Ki67+ 
β-cells           
 (% Total)</t>
  </si>
  <si>
    <t>PanBody 06</t>
  </si>
  <si>
    <t>PanBody 02</t>
  </si>
  <si>
    <t>PanTail 04</t>
  </si>
  <si>
    <t>PanTail 02</t>
  </si>
  <si>
    <t>PanTail 05</t>
  </si>
  <si>
    <t>PanOther 01</t>
  </si>
  <si>
    <t>PanOther 02</t>
  </si>
  <si>
    <t>PanBody 04</t>
  </si>
  <si>
    <t>PanHead 04</t>
  </si>
  <si>
    <t>PanBody 01</t>
  </si>
  <si>
    <t xml:space="preserve">PanHead 02 </t>
  </si>
  <si>
    <t>PanHead 01</t>
  </si>
  <si>
    <t>PanTail 01</t>
  </si>
  <si>
    <t>Ki67+ Acinar  Cells</t>
  </si>
  <si>
    <t>Ki67+ Acinar  Cells          
 (% Total)</t>
  </si>
  <si>
    <t xml:space="preserve"> β-cell Mass</t>
  </si>
  <si>
    <t>β-cell Area</t>
  </si>
  <si>
    <t>β-cell Proliferation in Paraffin v. OCT</t>
  </si>
  <si>
    <t>Acinar Cell Proliferation in Paraffin v. OCT</t>
  </si>
  <si>
    <r>
      <t>Supplemental Table 1. Non-Diabetic Sample Population</t>
    </r>
    <r>
      <rPr>
        <sz val="12"/>
        <color theme="1"/>
        <rFont val="Arial"/>
        <family val="2"/>
      </rPr>
      <t>. nPOD case number, age (years), sex, ethnicity, cause of death, C-peptide (ng/ml), HbA1c (%), BMI, body weight, pancreas sample region and corresponding block number. "n/a" indicates C-peptide measurements were not measured for that case.</t>
    </r>
  </si>
  <si>
    <r>
      <t>Supplemental Table 2. T1D Sample Population.</t>
    </r>
    <r>
      <rPr>
        <sz val="12"/>
        <color theme="1"/>
        <rFont val="Arial"/>
        <family val="2"/>
      </rPr>
      <t xml:space="preserve"> nPOD case number, age (years), duration of diabetes (years), sex, ethnicity, cause of death, C-peptide (ng/ml), HbA1c (%), positive autoantibodies and total autoantibody count (out of the 4 autoantibodies tested), BMI, pancreas sample region and corresponding block number. T1D diagnosis for nPOD cases was based on review of terminal charts, clinical and biochemical testing, and histopathology. Consideration from medical records includes the donor’s admission course, age, BMI, body weight, laboratory profiles (chemistry, urinalysis, toxicology), diagnoses, and medications. nPOD expert clinicians and pathologists assessed medical records in conjunction with the results of biochemical tests and histopathological analysis. These include autoantibody and C-peptide testing in addition to high-resolution HLA typing. Tissue sections were screened for histological features such as presence of amyloid, islet hormones, inflammation, and fibrosis. Pancreatic tissue diagnosed (Dx'd) by nPOD for fibrosis and acinar atrophy are marked by "X." "&lt;0.05 ng/ml" C-peptide infers that C-peptide levels were not measured using an ultra-sensitive C-peptide kit.</t>
    </r>
    <r>
      <rPr>
        <b/>
        <sz val="12"/>
        <color theme="1"/>
        <rFont val="Arial"/>
        <family val="2"/>
      </rPr>
      <t xml:space="preserve"> </t>
    </r>
    <r>
      <rPr>
        <sz val="12"/>
        <color theme="1"/>
        <rFont val="Arial"/>
        <family val="2"/>
      </rPr>
      <t xml:space="preserve">GADA - Glutamic acid decarboxylase autoantibodies; IA 2A - Insulinoma-2-associated autoantibodies; M IAA - insulin autoantibodies; ZnT8A - Zinc transporter 8 autoantibodies. "n/a" indicates C-peptide measurements were not measured for that case. </t>
    </r>
  </si>
  <si>
    <r>
      <t>Supplemental Table 4. Non-diabetic β-cell area and mass</t>
    </r>
    <r>
      <rPr>
        <sz val="12"/>
        <color rgb="FF000000"/>
        <rFont val="Arial"/>
        <family val="2"/>
      </rPr>
      <t xml:space="preserve">. Pancreas weight (g), β-cell area (% total), β-cell mass (g), and C-peptide (ng/ml). Pancreas weight for sample 6234 was identified as an outlier and excluded from graphical analyses of cell mass. "n/a" indicates pancreas weight or C-peptide was not measured for that case. Cross-hatched boxes indicates that the measurement could not be calculated. </t>
    </r>
  </si>
  <si>
    <r>
      <t xml:space="preserve">Supplemental Table 8.  Individual β-cell and acinar cell proliferation from T1D pancreta. </t>
    </r>
    <r>
      <rPr>
        <sz val="12"/>
        <rFont val="Arial"/>
        <family val="2"/>
      </rPr>
      <t>Total insulin+ β-cells (number), Ki67+ β-cells (number and % total), acinar cells (number), Ki67+ acinar cells (number and % total).</t>
    </r>
  </si>
  <si>
    <r>
      <t xml:space="preserve">Supplemental Table 9: β-cell and acinar cell proliferation comparison between paraffin-embedded pancreas tissues and OCT-embedded tissues. </t>
    </r>
    <r>
      <rPr>
        <sz val="12"/>
        <rFont val="Arial"/>
        <family val="2"/>
      </rPr>
      <t xml:space="preserve">Fluorescent images captured at 40x magnification were obtained from nPOD paraffin-embedded pancreas tissue sections stained by the Kushner lab using fluorescent reagents. Colorimetric images captured at 20x magnification were obtained from nPOD OCT-embedded pancreas tissue sections stained by the nPOD core lab with colorimetric reagents and made available through the nPOD Aperio database. Images were analyzed with Volocity 6.1 software. Data from paraffin sections were copied from Supplemental Table 7-8. For OCT-embedded sections, insulin and DAPI were identified using sample specific RBG color range, established through sampling of multiple data points, to count β-cells; acinar cells were counted as DAPI+ insulin-. Proliferation was hand counted. Total insulin+ β-cells (number), Ki67+ β-cells (number and % total), acinar cells (number), Ki67+ acinar cells (number and % total) measured in paraffin or OCT stained pancreas tissue from control and T1D. "n/a" indicates measurement is not applicable for that case. </t>
    </r>
  </si>
  <si>
    <r>
      <rPr>
        <b/>
        <sz val="12"/>
        <rFont val="Arial"/>
        <family val="2"/>
      </rPr>
      <t>Supplemental Table 10. β-cell death.</t>
    </r>
    <r>
      <rPr>
        <sz val="12"/>
        <rFont val="Arial"/>
        <family val="2"/>
      </rPr>
      <t xml:space="preserve"> Total insulin+ β-cells, and total TUNEL+ insulin+ β-cells (number &amp; % total). "n/a" indicates  measurement is not applicable for that case. Cross-hatched boxes indicates that the measurement could not be calculated.  </t>
    </r>
  </si>
  <si>
    <r>
      <t xml:space="preserve">Supplemental Table 11. Individual pancreas weights, pancreas transit times, and duration of ICU stay for non-diabetic and T1D individuals. </t>
    </r>
    <r>
      <rPr>
        <sz val="12"/>
        <color theme="1"/>
        <rFont val="Arial"/>
        <family val="2"/>
      </rPr>
      <t xml:space="preserve">Case number, age (years), pancreas weight (g), pancreas transit time (h), and duration of ICU stay (days)."n/a" indicates measurements either for pancreas weight, pancreas transit time, or duration of ICU stay was not measured for that case. Cross-hatched boxes indicates that the measurement could not be calculated. </t>
    </r>
  </si>
  <si>
    <r>
      <rPr>
        <b/>
        <sz val="12"/>
        <rFont val="Arial"/>
        <family val="2"/>
      </rPr>
      <t xml:space="preserve">Supplemental Table 12. No evidence of β-cell Neogenesis in T1D Pancreata. </t>
    </r>
    <r>
      <rPr>
        <sz val="12"/>
        <rFont val="Arial"/>
        <family val="2"/>
      </rPr>
      <t xml:space="preserve">Islets (number) examined. Solitary β-cell in a duct, insulin+ Islet in a duct, insulin+ islets not associated with ducts (number of occurrences). "n/a" indicates measurement is not applicable for that case. Cross-hatched boxes indicates that the measurement could not be calculated.  </t>
    </r>
  </si>
  <si>
    <r>
      <rPr>
        <b/>
        <sz val="12"/>
        <rFont val="Arial"/>
        <family val="2"/>
      </rPr>
      <t xml:space="preserve">Supplemental Table 13. Insulin-glucagon coexpressing cells from non-diabetic and T1D samples. </t>
    </r>
    <r>
      <rPr>
        <sz val="12"/>
        <rFont val="Arial"/>
        <family val="2"/>
      </rPr>
      <t xml:space="preserve">β-, α- and insulin-glucagon copositive cell counts. High magnification images were assessed for perfectly overlapping expression of insulin and glucagon. "n/a" indicates measurement is not applicable for that case. Cross-hatched boxes indicates that the measurement could not be quantified. </t>
    </r>
  </si>
  <si>
    <r>
      <rPr>
        <b/>
        <sz val="12"/>
        <rFont val="Arial"/>
        <family val="2"/>
      </rPr>
      <t xml:space="preserve">Supplemental Table 14. No evidence of α-cell to β-cell transdifferentiation. </t>
    </r>
    <r>
      <rPr>
        <sz val="12"/>
        <rFont val="Arial"/>
        <family val="2"/>
      </rPr>
      <t xml:space="preserve">Quantification of insulin+ β-cells, glucagon+ α-cells, and total α-cells &amp; β-cells (number). Gcg+ Arx+ Ins+ cells, Gcg+ Ins+ Nkx6.1+, and Gcg+ Arx+ Ins+ Nkx6.1+ (number and % total). "n/a" indicates measurement is not applicable for that case. Cross-hatched boxes indicates that the measurement could not be quantified. </t>
    </r>
  </si>
  <si>
    <r>
      <t xml:space="preserve">Supplemental Table 5: T1D Beta Cell Area &amp; Mass. </t>
    </r>
    <r>
      <rPr>
        <sz val="12"/>
        <rFont val="Arial"/>
        <family val="2"/>
      </rPr>
      <t xml:space="preserve">Pancreas weight (g), β-cell area (% total), β-cell mass (g), β-cells counted at high magnification, and C-peptide (ng/ml). "n/a" indicates pancreas weight was not measured for that case. Cross-hatched boxes indicates that the measurement could not be calculated. </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</si>
</sst>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
    <numFmt numFmtId="167" formatCode="0.00000"/>
    <numFmt numFmtId="168" formatCode="0.000000"/>
    <numFmt numFmtId="169" formatCode="0.0E+00"/>
  </numFmts>
  <fonts count="32" x14ac:knownFonts="1">
    <font>
      <sz val="10"/>
      <name val="Verdana"/>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sz val="8"/>
      <name val="Verdana"/>
      <family val="2"/>
    </font>
    <font>
      <b/>
      <sz val="10"/>
      <name val="Arial"/>
      <family val="2"/>
    </font>
    <font>
      <u/>
      <sz val="10"/>
      <color indexed="12"/>
      <name val="Verdana"/>
      <family val="2"/>
    </font>
    <font>
      <u/>
      <sz val="10"/>
      <color indexed="20"/>
      <name val="Verdana"/>
      <family val="2"/>
    </font>
    <font>
      <u/>
      <sz val="10"/>
      <color theme="10"/>
      <name val="Verdana"/>
      <family val="2"/>
    </font>
    <font>
      <u/>
      <sz val="10"/>
      <color theme="11"/>
      <name val="Verdana"/>
      <family val="2"/>
    </font>
    <font>
      <sz val="10"/>
      <color theme="1"/>
      <name val="Arial"/>
      <family val="2"/>
    </font>
    <font>
      <sz val="12"/>
      <color rgb="FF3F3F76"/>
      <name val="Calibri"/>
      <family val="2"/>
      <scheme val="minor"/>
    </font>
    <font>
      <sz val="10"/>
      <name val="Verdana"/>
      <family val="2"/>
    </font>
    <font>
      <b/>
      <sz val="10"/>
      <color theme="1"/>
      <name val="Arial"/>
      <family val="2"/>
    </font>
    <font>
      <sz val="10"/>
      <color indexed="8"/>
      <name val="Arial"/>
      <family val="2"/>
    </font>
    <font>
      <sz val="10"/>
      <color rgb="FF000000"/>
      <name val="Arial"/>
      <family val="2"/>
    </font>
    <font>
      <sz val="12"/>
      <color theme="1"/>
      <name val="Arial"/>
      <family val="2"/>
    </font>
    <font>
      <b/>
      <sz val="12"/>
      <color theme="1"/>
      <name val="Arial"/>
      <family val="2"/>
    </font>
    <font>
      <b/>
      <sz val="12"/>
      <name val="Arial"/>
      <family val="2"/>
    </font>
    <font>
      <sz val="12"/>
      <name val="Arial"/>
      <family val="2"/>
    </font>
    <font>
      <b/>
      <sz val="10"/>
      <color rgb="FFFF0000"/>
      <name val="Arial"/>
      <family val="2"/>
    </font>
    <font>
      <sz val="11"/>
      <color theme="1"/>
      <name val="Calibri"/>
      <family val="2"/>
      <scheme val="minor"/>
    </font>
    <font>
      <b/>
      <sz val="11"/>
      <name val="Arial"/>
    </font>
    <font>
      <b/>
      <sz val="12"/>
      <color rgb="FF000000"/>
      <name val="Arial"/>
      <family val="2"/>
    </font>
    <font>
      <sz val="12"/>
      <color rgb="FF000000"/>
      <name val="Arial"/>
      <family val="2"/>
    </font>
    <font>
      <b/>
      <sz val="10"/>
      <color rgb="FF000000"/>
      <name val="Arial"/>
    </font>
    <font>
      <sz val="10"/>
      <color rgb="FFFF0000"/>
      <name val="Arial"/>
    </font>
    <font>
      <sz val="10"/>
      <color rgb="FF008000"/>
      <name val="Arial"/>
    </font>
  </fonts>
  <fills count="14">
    <fill>
      <patternFill patternType="none"/>
    </fill>
    <fill>
      <patternFill patternType="gray125"/>
    </fill>
    <fill>
      <patternFill patternType="solid">
        <fgColor theme="0" tint="-0.14999847407452621"/>
        <bgColor indexed="64"/>
      </patternFill>
    </fill>
    <fill>
      <patternFill patternType="solid">
        <fgColor rgb="FFFFCC99"/>
      </patternFill>
    </fill>
    <fill>
      <patternFill patternType="lightUp"/>
    </fill>
    <fill>
      <patternFill patternType="lightUp">
        <fgColor rgb="FF000000"/>
      </patternFill>
    </fill>
    <fill>
      <patternFill patternType="lightUp">
        <bgColor auto="1"/>
      </patternFill>
    </fill>
    <fill>
      <patternFill patternType="solid">
        <fgColor theme="0" tint="-0.14999847407452621"/>
        <bgColor rgb="FF000000"/>
      </patternFill>
    </fill>
    <fill>
      <patternFill patternType="lightUp">
        <bgColor theme="0" tint="-0.14999847407452621"/>
      </patternFill>
    </fill>
    <fill>
      <patternFill patternType="lightUp">
        <fgColor rgb="FF000000"/>
        <bgColor rgb="FFD9D9D9"/>
      </patternFill>
    </fill>
    <fill>
      <patternFill patternType="solid">
        <fgColor theme="0"/>
        <bgColor indexed="64"/>
      </patternFill>
    </fill>
    <fill>
      <patternFill patternType="solid">
        <fgColor auto="1"/>
        <bgColor indexed="64"/>
      </patternFill>
    </fill>
    <fill>
      <patternFill patternType="solid">
        <fgColor indexed="65"/>
        <bgColor indexed="64"/>
      </patternFill>
    </fill>
    <fill>
      <patternFill patternType="solid">
        <fgColor indexed="65"/>
        <bgColor rgb="FF000000"/>
      </patternFill>
    </fill>
  </fills>
  <borders count="78">
    <border>
      <left/>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medium">
        <color auto="1"/>
      </top>
      <bottom style="medium">
        <color auto="1"/>
      </bottom>
      <diagonal/>
    </border>
    <border>
      <left/>
      <right style="medium">
        <color rgb="FF000000"/>
      </right>
      <top style="medium">
        <color auto="1"/>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bottom style="thin">
        <color auto="1"/>
      </bottom>
      <diagonal/>
    </border>
    <border>
      <left style="medium">
        <color auto="1"/>
      </left>
      <right style="medium">
        <color auto="1"/>
      </right>
      <top/>
      <bottom style="medium">
        <color rgb="FF000000"/>
      </bottom>
      <diagonal/>
    </border>
    <border>
      <left style="medium">
        <color rgb="FF000000"/>
      </left>
      <right/>
      <top style="medium">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medium">
        <color auto="1"/>
      </right>
      <top/>
      <bottom style="medium">
        <color auto="1"/>
      </bottom>
      <diagonal/>
    </border>
    <border>
      <left style="thin">
        <color rgb="FF7F7F7F"/>
      </left>
      <right style="thin">
        <color rgb="FF7F7F7F"/>
      </right>
      <top style="thin">
        <color rgb="FF7F7F7F"/>
      </top>
      <bottom style="thin">
        <color rgb="FF7F7F7F"/>
      </bottom>
      <diagonal/>
    </border>
    <border>
      <left/>
      <right style="medium">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auto="1"/>
      </left>
      <right style="thin">
        <color auto="1"/>
      </right>
      <top/>
      <bottom style="medium">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right style="medium">
        <color auto="1"/>
      </right>
      <top style="thin">
        <color auto="1"/>
      </top>
      <bottom/>
      <diagonal/>
    </border>
    <border>
      <left/>
      <right style="thin">
        <color auto="1"/>
      </right>
      <top/>
      <bottom/>
      <diagonal/>
    </border>
    <border>
      <left/>
      <right style="medium">
        <color auto="1"/>
      </right>
      <top/>
      <bottom/>
      <diagonal/>
    </border>
    <border>
      <left style="thin">
        <color auto="1"/>
      </left>
      <right style="thin">
        <color auto="1"/>
      </right>
      <top/>
      <bottom/>
      <diagonal/>
    </border>
    <border>
      <left style="medium">
        <color auto="1"/>
      </left>
      <right style="thin">
        <color auto="1"/>
      </right>
      <top/>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bottom/>
      <diagonal/>
    </border>
    <border>
      <left style="thin">
        <color auto="1"/>
      </left>
      <right style="medium">
        <color auto="1"/>
      </right>
      <top style="thin">
        <color auto="1"/>
      </top>
      <bottom/>
      <diagonal/>
    </border>
    <border>
      <left style="thin">
        <color auto="1"/>
      </left>
      <right/>
      <top style="thin">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right/>
      <top style="medium">
        <color auto="1"/>
      </top>
      <bottom style="thin">
        <color auto="1"/>
      </bottom>
      <diagonal/>
    </border>
    <border>
      <left style="medium">
        <color auto="1"/>
      </left>
      <right/>
      <top/>
      <bottom style="medium">
        <color auto="1"/>
      </bottom>
      <diagonal/>
    </border>
    <border>
      <left style="thin">
        <color auto="1"/>
      </left>
      <right style="medium">
        <color auto="1"/>
      </right>
      <top/>
      <bottom style="medium">
        <color auto="1"/>
      </bottom>
      <diagonal/>
    </border>
    <border>
      <left style="thin">
        <color auto="1"/>
      </left>
      <right/>
      <top/>
      <bottom/>
      <diagonal/>
    </border>
    <border>
      <left/>
      <right/>
      <top style="thin">
        <color auto="1"/>
      </top>
      <bottom style="medium">
        <color auto="1"/>
      </bottom>
      <diagonal/>
    </border>
    <border>
      <left/>
      <right/>
      <top style="medium">
        <color auto="1"/>
      </top>
      <bottom/>
      <diagonal/>
    </border>
    <border>
      <left style="thin">
        <color auto="1"/>
      </left>
      <right/>
      <top style="medium">
        <color auto="1"/>
      </top>
      <bottom/>
      <diagonal/>
    </border>
    <border>
      <left style="medium">
        <color auto="1"/>
      </left>
      <right/>
      <top style="medium">
        <color auto="1"/>
      </top>
      <bottom style="thin">
        <color auto="1"/>
      </bottom>
      <diagonal/>
    </border>
    <border>
      <left/>
      <right style="thin">
        <color auto="1"/>
      </right>
      <top style="medium">
        <color auto="1"/>
      </top>
      <bottom/>
      <diagonal/>
    </border>
    <border>
      <left style="medium">
        <color auto="1"/>
      </left>
      <right/>
      <top/>
      <bottom/>
      <diagonal/>
    </border>
    <border>
      <left style="medium">
        <color auto="1"/>
      </left>
      <right/>
      <top style="thin">
        <color auto="1"/>
      </top>
      <bottom style="thin">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bottom style="medium">
        <color auto="1"/>
      </bottom>
      <diagonal/>
    </border>
  </borders>
  <cellStyleXfs count="11449">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5" fillId="3" borderId="41"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6" fillId="0" borderId="0"/>
    <xf numFmtId="0" fontId="6"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5" fillId="0" borderId="0"/>
    <xf numFmtId="0" fontId="18" fillId="0" borderId="0"/>
    <xf numFmtId="0" fontId="18"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4"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5" fillId="3" borderId="41" applyNumberFormat="0" applyAlignment="0" applyProtection="0"/>
    <xf numFmtId="0" fontId="25"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3" fillId="0" borderId="0"/>
    <xf numFmtId="0" fontId="3" fillId="0" borderId="0"/>
    <xf numFmtId="0" fontId="3"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 fillId="0" borderId="0"/>
    <xf numFmtId="0" fontId="2" fillId="0" borderId="0"/>
    <xf numFmtId="0" fontId="2"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853">
    <xf numFmtId="0" fontId="0" fillId="0" borderId="0" xfId="0"/>
    <xf numFmtId="0" fontId="7" fillId="0" borderId="0" xfId="0" applyFont="1"/>
    <xf numFmtId="0" fontId="7" fillId="0" borderId="10" xfId="0" applyFont="1" applyBorder="1" applyAlignment="1">
      <alignment horizontal="center" vertical="center"/>
    </xf>
    <xf numFmtId="0" fontId="7" fillId="0" borderId="7" xfId="0" applyFont="1" applyBorder="1" applyAlignment="1">
      <alignment horizontal="center" vertical="center"/>
    </xf>
    <xf numFmtId="0" fontId="9" fillId="0" borderId="31"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31" xfId="0" applyFont="1" applyBorder="1" applyAlignment="1">
      <alignment horizontal="center" vertical="center"/>
    </xf>
    <xf numFmtId="49" fontId="9" fillId="0" borderId="31" xfId="0" applyNumberFormat="1" applyFont="1" applyBorder="1" applyAlignment="1">
      <alignment horizontal="center" vertical="center" wrapText="1"/>
    </xf>
    <xf numFmtId="164" fontId="7" fillId="0" borderId="0" xfId="0" applyNumberFormat="1" applyFont="1"/>
    <xf numFmtId="0" fontId="7" fillId="0" borderId="0" xfId="0" applyFont="1" applyFill="1"/>
    <xf numFmtId="0" fontId="7" fillId="0" borderId="0" xfId="0" applyFont="1" applyAlignment="1">
      <alignment horizontal="center" vertical="center"/>
    </xf>
    <xf numFmtId="0" fontId="9" fillId="2" borderId="21" xfId="0" applyFont="1" applyFill="1" applyBorder="1" applyAlignment="1">
      <alignment horizontal="center" vertical="center" wrapText="1"/>
    </xf>
    <xf numFmtId="0" fontId="14" fillId="0" borderId="0" xfId="3221" applyFont="1"/>
    <xf numFmtId="0" fontId="17" fillId="0" borderId="29" xfId="3221" applyFont="1" applyBorder="1" applyAlignment="1">
      <alignment horizontal="center" vertical="center"/>
    </xf>
    <xf numFmtId="0" fontId="17" fillId="0" borderId="18" xfId="3221" applyFont="1" applyBorder="1" applyAlignment="1">
      <alignment horizontal="center" vertical="center"/>
    </xf>
    <xf numFmtId="0" fontId="14" fillId="0" borderId="0" xfId="3221" applyFont="1" applyAlignment="1">
      <alignment wrapText="1"/>
    </xf>
    <xf numFmtId="165" fontId="14" fillId="0" borderId="0" xfId="3221" applyNumberFormat="1" applyFont="1"/>
    <xf numFmtId="0" fontId="14" fillId="0" borderId="0" xfId="3221" applyFont="1" applyAlignment="1">
      <alignment horizontal="center"/>
    </xf>
    <xf numFmtId="164" fontId="14" fillId="0" borderId="0" xfId="3221" applyNumberFormat="1" applyFont="1" applyAlignment="1">
      <alignment horizontal="center"/>
    </xf>
    <xf numFmtId="0" fontId="17" fillId="0" borderId="29" xfId="3221" applyFont="1" applyBorder="1" applyAlignment="1">
      <alignment horizontal="center" vertical="center" wrapText="1"/>
    </xf>
    <xf numFmtId="0" fontId="17" fillId="0" borderId="18" xfId="3221" applyFont="1" applyBorder="1" applyAlignment="1">
      <alignment horizontal="center" vertical="center" wrapText="1"/>
    </xf>
    <xf numFmtId="0" fontId="9" fillId="2" borderId="18" xfId="0" applyFont="1" applyFill="1" applyBorder="1" applyAlignment="1">
      <alignment horizontal="center" vertical="center" wrapText="1"/>
    </xf>
    <xf numFmtId="0" fontId="23" fillId="0" borderId="0" xfId="0" applyFont="1"/>
    <xf numFmtId="0" fontId="9" fillId="2" borderId="61" xfId="3808" applyFont="1" applyFill="1" applyBorder="1" applyAlignment="1">
      <alignment horizontal="center" vertical="center" wrapText="1"/>
    </xf>
    <xf numFmtId="0" fontId="9" fillId="2" borderId="62" xfId="3808" applyFont="1" applyFill="1" applyBorder="1" applyAlignment="1">
      <alignment horizontal="center" vertical="center" wrapText="1"/>
    </xf>
    <xf numFmtId="0" fontId="9" fillId="0" borderId="61" xfId="3808" applyFont="1" applyFill="1" applyBorder="1" applyAlignment="1">
      <alignment horizontal="center" vertical="center" wrapText="1"/>
    </xf>
    <xf numFmtId="2" fontId="9" fillId="0" borderId="63" xfId="3808" applyNumberFormat="1" applyFont="1" applyFill="1" applyBorder="1" applyAlignment="1">
      <alignment horizontal="center" vertical="center" wrapText="1"/>
    </xf>
    <xf numFmtId="0" fontId="9" fillId="0" borderId="62" xfId="3808" applyFont="1" applyFill="1" applyBorder="1" applyAlignment="1">
      <alignment horizontal="center" vertical="center" wrapText="1"/>
    </xf>
    <xf numFmtId="0" fontId="9" fillId="0" borderId="63" xfId="3808" applyFont="1" applyFill="1" applyBorder="1" applyAlignment="1">
      <alignment horizontal="center" vertical="center" wrapText="1"/>
    </xf>
    <xf numFmtId="0" fontId="9" fillId="2" borderId="27" xfId="0" applyFont="1" applyFill="1" applyBorder="1" applyAlignment="1">
      <alignment horizontal="center" vertical="center" wrapText="1"/>
    </xf>
    <xf numFmtId="1" fontId="7" fillId="0" borderId="0" xfId="0" applyNumberFormat="1" applyFont="1"/>
    <xf numFmtId="49" fontId="14" fillId="0" borderId="0" xfId="3221" applyNumberFormat="1" applyFont="1"/>
    <xf numFmtId="49" fontId="17" fillId="0" borderId="0" xfId="3221" applyNumberFormat="1" applyFont="1"/>
    <xf numFmtId="0" fontId="24" fillId="0" borderId="0" xfId="3221" applyFont="1"/>
    <xf numFmtId="0" fontId="24" fillId="0" borderId="0" xfId="0" applyFont="1"/>
    <xf numFmtId="0" fontId="7" fillId="0" borderId="0" xfId="0" applyFont="1" applyAlignment="1">
      <alignment wrapText="1"/>
    </xf>
    <xf numFmtId="0" fontId="14" fillId="0" borderId="0" xfId="3808" applyFont="1"/>
    <xf numFmtId="0" fontId="17" fillId="0" borderId="0" xfId="3808" applyFont="1" applyBorder="1" applyAlignment="1">
      <alignment horizontal="center" vertical="top" wrapText="1"/>
    </xf>
    <xf numFmtId="0" fontId="9" fillId="0" borderId="0" xfId="0" applyFont="1"/>
    <xf numFmtId="0" fontId="7" fillId="0" borderId="0" xfId="0" applyFont="1" applyAlignment="1">
      <alignment horizontal="left" vertical="top" wrapText="1"/>
    </xf>
    <xf numFmtId="164" fontId="9" fillId="0" borderId="0" xfId="0" applyNumberFormat="1" applyFont="1"/>
    <xf numFmtId="0" fontId="9" fillId="0" borderId="27" xfId="3808" applyFont="1" applyBorder="1" applyAlignment="1">
      <alignment horizontal="center" vertical="center" wrapText="1"/>
    </xf>
    <xf numFmtId="0" fontId="9" fillId="0" borderId="29" xfId="3808" applyFont="1" applyBorder="1" applyAlignment="1">
      <alignment horizontal="center" vertical="center" wrapText="1"/>
    </xf>
    <xf numFmtId="0" fontId="9" fillId="0" borderId="18" xfId="3808" applyFont="1" applyFill="1" applyBorder="1" applyAlignment="1">
      <alignment horizontal="center" vertical="center" wrapText="1"/>
    </xf>
    <xf numFmtId="0" fontId="9" fillId="2" borderId="27" xfId="3220" applyFont="1" applyFill="1" applyBorder="1" applyAlignment="1">
      <alignment horizontal="center" vertical="center" wrapText="1"/>
    </xf>
    <xf numFmtId="0" fontId="9" fillId="2" borderId="18" xfId="3220" applyFont="1" applyFill="1" applyBorder="1" applyAlignment="1">
      <alignment horizontal="center" vertical="center" wrapText="1"/>
    </xf>
    <xf numFmtId="0" fontId="9" fillId="0" borderId="27" xfId="7745" applyFont="1" applyBorder="1" applyAlignment="1">
      <alignment horizontal="center" vertical="center" wrapText="1"/>
    </xf>
    <xf numFmtId="0" fontId="9" fillId="0" borderId="29" xfId="7745" applyFont="1" applyBorder="1" applyAlignment="1">
      <alignment horizontal="center" vertical="center" wrapText="1"/>
    </xf>
    <xf numFmtId="0" fontId="9" fillId="0" borderId="18" xfId="7745" applyFont="1" applyFill="1" applyBorder="1" applyAlignment="1">
      <alignment horizontal="center" vertical="center" wrapText="1"/>
    </xf>
    <xf numFmtId="0" fontId="7" fillId="0" borderId="0" xfId="0" applyFont="1" applyAlignment="1">
      <alignment horizontal="center"/>
    </xf>
    <xf numFmtId="0" fontId="9" fillId="2" borderId="18" xfId="3221" applyFont="1" applyFill="1" applyBorder="1" applyAlignment="1">
      <alignment horizontal="center" vertical="center" wrapText="1"/>
    </xf>
    <xf numFmtId="0" fontId="21" fillId="0" borderId="0" xfId="3221" applyFont="1" applyAlignment="1">
      <alignment horizontal="left" vertical="center" wrapText="1"/>
    </xf>
    <xf numFmtId="0" fontId="9" fillId="0" borderId="21" xfId="0" applyFont="1" applyBorder="1" applyAlignment="1">
      <alignment horizontal="center" vertical="center" wrapText="1"/>
    </xf>
    <xf numFmtId="0" fontId="7" fillId="2" borderId="39" xfId="3220" applyFont="1" applyFill="1" applyBorder="1" applyAlignment="1">
      <alignment horizontal="center" vertical="top"/>
    </xf>
    <xf numFmtId="0" fontId="7" fillId="2" borderId="3" xfId="3220" applyFont="1" applyFill="1" applyBorder="1" applyAlignment="1">
      <alignment horizontal="center" vertical="top"/>
    </xf>
    <xf numFmtId="0" fontId="7" fillId="2" borderId="39" xfId="0" applyFont="1" applyFill="1" applyBorder="1" applyAlignment="1">
      <alignment horizontal="center" vertical="top"/>
    </xf>
    <xf numFmtId="0" fontId="7" fillId="2" borderId="3" xfId="0" applyFont="1" applyFill="1" applyBorder="1" applyAlignment="1">
      <alignment horizontal="center" vertical="top"/>
    </xf>
    <xf numFmtId="0" fontId="7" fillId="2" borderId="10" xfId="0" applyFont="1" applyFill="1" applyBorder="1" applyAlignment="1">
      <alignment horizontal="center" vertical="top"/>
    </xf>
    <xf numFmtId="0" fontId="7" fillId="2" borderId="55" xfId="0" applyFont="1" applyFill="1" applyBorder="1" applyAlignment="1">
      <alignment horizontal="center" vertical="top"/>
    </xf>
    <xf numFmtId="0" fontId="7" fillId="2" borderId="6" xfId="0" applyFont="1" applyFill="1" applyBorder="1" applyAlignment="1">
      <alignment horizontal="center" vertical="top"/>
    </xf>
    <xf numFmtId="0" fontId="7" fillId="0" borderId="6" xfId="0" applyFont="1" applyBorder="1" applyAlignment="1">
      <alignment horizontal="center" vertical="center"/>
    </xf>
    <xf numFmtId="0" fontId="7" fillId="0" borderId="4" xfId="0" applyFont="1" applyBorder="1" applyAlignment="1">
      <alignment horizontal="center" vertical="center"/>
    </xf>
    <xf numFmtId="0" fontId="7" fillId="0" borderId="3" xfId="0"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top"/>
    </xf>
    <xf numFmtId="0" fontId="7" fillId="0" borderId="7" xfId="0" applyFont="1" applyFill="1" applyBorder="1" applyAlignment="1">
      <alignment horizontal="center" vertical="top"/>
    </xf>
    <xf numFmtId="2" fontId="7" fillId="0" borderId="2" xfId="0" applyNumberFormat="1" applyFont="1" applyBorder="1" applyAlignment="1">
      <alignment horizontal="center" vertical="top"/>
    </xf>
    <xf numFmtId="2" fontId="7" fillId="0" borderId="8" xfId="0" applyNumberFormat="1" applyFont="1" applyBorder="1" applyAlignment="1">
      <alignment horizontal="center" vertical="top"/>
    </xf>
    <xf numFmtId="2" fontId="7" fillId="4" borderId="10" xfId="3808" applyNumberFormat="1" applyFont="1" applyFill="1" applyBorder="1" applyAlignment="1">
      <alignment horizontal="center" vertical="top"/>
    </xf>
    <xf numFmtId="2" fontId="7" fillId="4" borderId="8" xfId="3808" applyNumberFormat="1" applyFont="1" applyFill="1" applyBorder="1" applyAlignment="1">
      <alignment horizontal="center" vertical="top"/>
    </xf>
    <xf numFmtId="2" fontId="7" fillId="4" borderId="6" xfId="3808" applyNumberFormat="1" applyFont="1" applyFill="1" applyBorder="1" applyAlignment="1">
      <alignment horizontal="center" vertical="top"/>
    </xf>
    <xf numFmtId="2" fontId="7" fillId="4" borderId="5" xfId="3808" applyNumberFormat="1" applyFont="1" applyFill="1" applyBorder="1" applyAlignment="1">
      <alignment horizontal="center" vertical="top"/>
    </xf>
    <xf numFmtId="164" fontId="7" fillId="2" borderId="35" xfId="0" applyNumberFormat="1" applyFont="1" applyFill="1" applyBorder="1" applyAlignment="1">
      <alignment horizontal="center" vertical="top"/>
    </xf>
    <xf numFmtId="164" fontId="7" fillId="2" borderId="48" xfId="0" applyNumberFormat="1" applyFont="1" applyFill="1" applyBorder="1" applyAlignment="1">
      <alignment horizontal="center" vertical="top"/>
    </xf>
    <xf numFmtId="2" fontId="7" fillId="0" borderId="5" xfId="0" applyNumberFormat="1" applyFont="1" applyFill="1" applyBorder="1" applyAlignment="1">
      <alignment horizontal="center" vertical="top"/>
    </xf>
    <xf numFmtId="2" fontId="7" fillId="0" borderId="43" xfId="0" applyNumberFormat="1" applyFont="1" applyFill="1" applyBorder="1" applyAlignment="1">
      <alignment horizontal="center" vertical="top"/>
    </xf>
    <xf numFmtId="2" fontId="7" fillId="0" borderId="8" xfId="0" applyNumberFormat="1" applyFont="1" applyFill="1" applyBorder="1" applyAlignment="1">
      <alignment horizontal="center" vertical="top"/>
    </xf>
    <xf numFmtId="164" fontId="7" fillId="2" borderId="38" xfId="0" applyNumberFormat="1" applyFont="1" applyFill="1" applyBorder="1" applyAlignment="1">
      <alignment horizontal="center" vertical="top"/>
    </xf>
    <xf numFmtId="0" fontId="9" fillId="0" borderId="29" xfId="3220" applyFont="1" applyBorder="1" applyAlignment="1">
      <alignment horizontal="center" vertical="center" wrapText="1"/>
    </xf>
    <xf numFmtId="0" fontId="9" fillId="2" borderId="49" xfId="3220" applyFont="1" applyFill="1" applyBorder="1" applyAlignment="1">
      <alignment horizontal="center" vertical="center" wrapText="1"/>
    </xf>
    <xf numFmtId="0" fontId="14" fillId="0" borderId="0" xfId="7744" applyFont="1"/>
    <xf numFmtId="0" fontId="29" fillId="0" borderId="0" xfId="0" applyFont="1" applyAlignment="1">
      <alignment vertical="top" wrapText="1"/>
    </xf>
    <xf numFmtId="165" fontId="7" fillId="2" borderId="43" xfId="3220" applyNumberFormat="1" applyFont="1" applyFill="1" applyBorder="1" applyAlignment="1">
      <alignment horizontal="center" vertical="top"/>
    </xf>
    <xf numFmtId="2" fontId="14" fillId="0" borderId="16" xfId="7746" applyNumberFormat="1" applyFont="1" applyFill="1" applyBorder="1" applyAlignment="1">
      <alignment horizontal="center" vertical="top"/>
    </xf>
    <xf numFmtId="165" fontId="14" fillId="0" borderId="1" xfId="7745" applyNumberFormat="1" applyFont="1" applyFill="1" applyBorder="1" applyAlignment="1">
      <alignment horizontal="center" vertical="top"/>
    </xf>
    <xf numFmtId="165" fontId="7" fillId="2" borderId="2" xfId="3220" applyNumberFormat="1" applyFont="1" applyFill="1" applyBorder="1" applyAlignment="1">
      <alignment horizontal="center" vertical="top"/>
    </xf>
    <xf numFmtId="2" fontId="14" fillId="0" borderId="7" xfId="7746" applyNumberFormat="1" applyFont="1" applyFill="1" applyBorder="1" applyAlignment="1">
      <alignment horizontal="center" vertical="top"/>
    </xf>
    <xf numFmtId="2" fontId="7" fillId="0" borderId="28" xfId="7745" applyNumberFormat="1" applyFont="1" applyFill="1" applyBorder="1" applyAlignment="1">
      <alignment horizontal="center" vertical="top"/>
    </xf>
    <xf numFmtId="2" fontId="7" fillId="0" borderId="9" xfId="7745" applyNumberFormat="1" applyFont="1" applyFill="1" applyBorder="1" applyAlignment="1">
      <alignment horizontal="center" vertical="top"/>
    </xf>
    <xf numFmtId="165" fontId="7" fillId="0" borderId="7" xfId="7745" applyNumberFormat="1" applyFont="1" applyFill="1" applyBorder="1" applyAlignment="1">
      <alignment horizontal="center" vertical="top"/>
    </xf>
    <xf numFmtId="165" fontId="14" fillId="0" borderId="7" xfId="7745" applyNumberFormat="1" applyFont="1" applyFill="1" applyBorder="1" applyAlignment="1">
      <alignment horizontal="center" vertical="top"/>
    </xf>
    <xf numFmtId="165" fontId="7" fillId="2" borderId="66" xfId="3220" applyNumberFormat="1" applyFont="1" applyFill="1" applyBorder="1" applyAlignment="1">
      <alignment horizontal="center" vertical="top"/>
    </xf>
    <xf numFmtId="164" fontId="7" fillId="2" borderId="43" xfId="3220" applyNumberFormat="1" applyFont="1" applyFill="1" applyBorder="1" applyAlignment="1">
      <alignment horizontal="center" vertical="top"/>
    </xf>
    <xf numFmtId="2" fontId="7" fillId="2" borderId="16" xfId="7745" applyNumberFormat="1" applyFont="1" applyFill="1" applyBorder="1" applyAlignment="1">
      <alignment horizontal="center" vertical="top"/>
    </xf>
    <xf numFmtId="165" fontId="19" fillId="7" borderId="16" xfId="7744" applyNumberFormat="1" applyFont="1" applyFill="1" applyBorder="1" applyAlignment="1">
      <alignment horizontal="center" vertical="top"/>
    </xf>
    <xf numFmtId="164" fontId="7" fillId="2" borderId="5" xfId="3220" applyNumberFormat="1" applyFont="1" applyFill="1" applyBorder="1" applyAlignment="1">
      <alignment horizontal="center" vertical="top"/>
    </xf>
    <xf numFmtId="2" fontId="7" fillId="2" borderId="4" xfId="7745" applyNumberFormat="1" applyFont="1" applyFill="1" applyBorder="1" applyAlignment="1">
      <alignment horizontal="center" vertical="top"/>
    </xf>
    <xf numFmtId="165" fontId="19" fillId="7" borderId="4" xfId="7744" applyNumberFormat="1" applyFont="1" applyFill="1" applyBorder="1" applyAlignment="1">
      <alignment horizontal="center" vertical="top"/>
    </xf>
    <xf numFmtId="164" fontId="7" fillId="2" borderId="2" xfId="3220" applyNumberFormat="1" applyFont="1" applyFill="1" applyBorder="1" applyAlignment="1">
      <alignment horizontal="center" vertical="top"/>
    </xf>
    <xf numFmtId="2" fontId="7" fillId="0" borderId="45" xfId="7745" applyNumberFormat="1" applyFont="1" applyFill="1" applyBorder="1" applyAlignment="1">
      <alignment horizontal="center" vertical="top"/>
    </xf>
    <xf numFmtId="165" fontId="14" fillId="0" borderId="16" xfId="7745" applyNumberFormat="1" applyFont="1" applyFill="1" applyBorder="1" applyAlignment="1">
      <alignment horizontal="center" vertical="top"/>
    </xf>
    <xf numFmtId="165" fontId="14" fillId="4" borderId="7" xfId="7745" applyNumberFormat="1" applyFont="1" applyFill="1" applyBorder="1" applyAlignment="1">
      <alignment horizontal="center" vertical="top"/>
    </xf>
    <xf numFmtId="164" fontId="7" fillId="2" borderId="8" xfId="3220" applyNumberFormat="1" applyFont="1" applyFill="1" applyBorder="1" applyAlignment="1">
      <alignment horizontal="center" vertical="top"/>
    </xf>
    <xf numFmtId="164" fontId="7" fillId="2" borderId="66" xfId="3220" applyNumberFormat="1" applyFont="1" applyFill="1" applyBorder="1" applyAlignment="1">
      <alignment horizontal="center" vertical="top"/>
    </xf>
    <xf numFmtId="2" fontId="14" fillId="0" borderId="4" xfId="7746" applyNumberFormat="1" applyFont="1" applyBorder="1" applyAlignment="1">
      <alignment horizontal="center" vertical="top"/>
    </xf>
    <xf numFmtId="165" fontId="14" fillId="0" borderId="4" xfId="7746" applyNumberFormat="1" applyFont="1" applyBorder="1" applyAlignment="1">
      <alignment horizontal="center" vertical="top"/>
    </xf>
    <xf numFmtId="2" fontId="14" fillId="0" borderId="39" xfId="7744" applyNumberFormat="1" applyFont="1" applyBorder="1" applyAlignment="1">
      <alignment horizontal="center" vertical="top"/>
    </xf>
    <xf numFmtId="2" fontId="7" fillId="0" borderId="16" xfId="7745" applyNumberFormat="1" applyFont="1" applyFill="1" applyBorder="1" applyAlignment="1">
      <alignment horizontal="center" vertical="top"/>
    </xf>
    <xf numFmtId="2" fontId="14" fillId="0" borderId="10" xfId="7744" applyNumberFormat="1" applyFont="1" applyBorder="1" applyAlignment="1">
      <alignment horizontal="center" vertical="top"/>
    </xf>
    <xf numFmtId="2" fontId="7" fillId="0" borderId="7" xfId="7745" applyNumberFormat="1" applyFont="1" applyFill="1" applyBorder="1" applyAlignment="1">
      <alignment horizontal="center" vertical="top"/>
    </xf>
    <xf numFmtId="165" fontId="14" fillId="0" borderId="7" xfId="7746" applyNumberFormat="1" applyFont="1" applyBorder="1" applyAlignment="1">
      <alignment horizontal="center" vertical="top"/>
    </xf>
    <xf numFmtId="2" fontId="14" fillId="0" borderId="6" xfId="7744" applyNumberFormat="1" applyFont="1" applyBorder="1" applyAlignment="1">
      <alignment horizontal="center" vertical="top"/>
    </xf>
    <xf numFmtId="2" fontId="7" fillId="0" borderId="4" xfId="7745" applyNumberFormat="1" applyFont="1" applyFill="1" applyBorder="1" applyAlignment="1">
      <alignment horizontal="center" vertical="top"/>
    </xf>
    <xf numFmtId="165" fontId="14" fillId="0" borderId="4" xfId="7745" applyNumberFormat="1" applyFont="1" applyFill="1" applyBorder="1" applyAlignment="1">
      <alignment horizontal="center" vertical="top"/>
    </xf>
    <xf numFmtId="165" fontId="14" fillId="4" borderId="16" xfId="7745" applyNumberFormat="1" applyFont="1" applyFill="1" applyBorder="1" applyAlignment="1">
      <alignment horizontal="center" vertical="top"/>
    </xf>
    <xf numFmtId="165" fontId="19" fillId="5" borderId="7" xfId="7744" applyNumberFormat="1" applyFont="1" applyFill="1" applyBorder="1" applyAlignment="1">
      <alignment horizontal="center" vertical="top"/>
    </xf>
    <xf numFmtId="2" fontId="14" fillId="0" borderId="7" xfId="7746" applyNumberFormat="1" applyFont="1" applyBorder="1" applyAlignment="1">
      <alignment horizontal="center" vertical="top"/>
    </xf>
    <xf numFmtId="164" fontId="7" fillId="2" borderId="58" xfId="3220" applyNumberFormat="1" applyFont="1" applyFill="1" applyBorder="1" applyAlignment="1">
      <alignment horizontal="center" vertical="top"/>
    </xf>
    <xf numFmtId="165" fontId="19" fillId="5" borderId="4" xfId="7744" applyNumberFormat="1" applyFont="1" applyFill="1" applyBorder="1" applyAlignment="1">
      <alignment horizontal="center" vertical="top"/>
    </xf>
    <xf numFmtId="165" fontId="19" fillId="5" borderId="16" xfId="7744" applyNumberFormat="1" applyFont="1" applyFill="1" applyBorder="1" applyAlignment="1">
      <alignment horizontal="center" vertical="top"/>
    </xf>
    <xf numFmtId="0" fontId="9" fillId="0" borderId="0" xfId="0" applyFont="1" applyAlignment="1">
      <alignment horizontal="left" vertical="top" wrapText="1"/>
    </xf>
    <xf numFmtId="164" fontId="7" fillId="2" borderId="16" xfId="0" applyNumberFormat="1" applyFont="1" applyFill="1" applyBorder="1" applyAlignment="1">
      <alignment horizontal="center" vertical="top"/>
    </xf>
    <xf numFmtId="164" fontId="7" fillId="2" borderId="1" xfId="0" applyNumberFormat="1" applyFont="1" applyFill="1" applyBorder="1" applyAlignment="1">
      <alignment horizontal="center" vertical="top"/>
    </xf>
    <xf numFmtId="164" fontId="7" fillId="2" borderId="7" xfId="0" applyNumberFormat="1" applyFont="1" applyFill="1" applyBorder="1" applyAlignment="1">
      <alignment horizontal="center" vertical="top"/>
    </xf>
    <xf numFmtId="164" fontId="7" fillId="2" borderId="54" xfId="0" applyNumberFormat="1" applyFont="1" applyFill="1" applyBorder="1" applyAlignment="1">
      <alignment horizontal="center" vertical="top"/>
    </xf>
    <xf numFmtId="0" fontId="9" fillId="2" borderId="39" xfId="0" applyFont="1" applyFill="1" applyBorder="1" applyAlignment="1">
      <alignment horizontal="left" vertical="top"/>
    </xf>
    <xf numFmtId="2" fontId="7" fillId="2" borderId="39" xfId="0" applyNumberFormat="1" applyFont="1" applyFill="1" applyBorder="1" applyAlignment="1">
      <alignment horizontal="center" vertical="top"/>
    </xf>
    <xf numFmtId="2" fontId="7" fillId="2" borderId="16" xfId="0" applyNumberFormat="1" applyFont="1" applyFill="1" applyBorder="1" applyAlignment="1">
      <alignment horizontal="center" vertical="top"/>
    </xf>
    <xf numFmtId="0" fontId="9" fillId="2" borderId="10" xfId="0" applyFont="1" applyFill="1" applyBorder="1" applyAlignment="1">
      <alignment horizontal="left" vertical="top"/>
    </xf>
    <xf numFmtId="2" fontId="7" fillId="2" borderId="7" xfId="0" applyNumberFormat="1" applyFont="1" applyFill="1" applyBorder="1" applyAlignment="1">
      <alignment horizontal="center" vertical="top"/>
    </xf>
    <xf numFmtId="0" fontId="9" fillId="2" borderId="65" xfId="0" applyFont="1" applyFill="1" applyBorder="1" applyAlignment="1">
      <alignment horizontal="left" vertical="top" wrapText="1"/>
    </xf>
    <xf numFmtId="0" fontId="7" fillId="2" borderId="4" xfId="0" applyFont="1" applyFill="1" applyBorder="1" applyAlignment="1">
      <alignment horizontal="center" vertical="top"/>
    </xf>
    <xf numFmtId="0" fontId="7" fillId="2" borderId="5" xfId="0" applyFont="1" applyFill="1" applyBorder="1" applyAlignment="1">
      <alignment horizontal="center" vertical="top"/>
    </xf>
    <xf numFmtId="0" fontId="7" fillId="0" borderId="3" xfId="0" applyFont="1" applyBorder="1" applyAlignment="1">
      <alignment horizontal="center" vertical="top"/>
    </xf>
    <xf numFmtId="0" fontId="7" fillId="0" borderId="10" xfId="0" applyFont="1" applyFill="1" applyBorder="1" applyAlignment="1">
      <alignment horizontal="center" vertical="top"/>
    </xf>
    <xf numFmtId="0" fontId="9" fillId="2" borderId="47" xfId="0" applyFont="1" applyFill="1" applyBorder="1" applyAlignment="1">
      <alignment horizontal="left" vertical="top" wrapText="1"/>
    </xf>
    <xf numFmtId="0" fontId="9" fillId="2" borderId="17" xfId="0" applyFont="1" applyFill="1" applyBorder="1" applyAlignment="1">
      <alignment horizontal="center" vertical="center" wrapText="1"/>
    </xf>
    <xf numFmtId="0" fontId="9" fillId="2" borderId="6" xfId="0" applyFont="1" applyFill="1" applyBorder="1"/>
    <xf numFmtId="0" fontId="7" fillId="2" borderId="4" xfId="0" applyFont="1" applyFill="1" applyBorder="1"/>
    <xf numFmtId="0" fontId="7" fillId="2" borderId="5" xfId="0" applyFont="1" applyFill="1" applyBorder="1"/>
    <xf numFmtId="0" fontId="7" fillId="2" borderId="5" xfId="0" applyFont="1" applyFill="1" applyBorder="1" applyAlignment="1">
      <alignment horizontal="center"/>
    </xf>
    <xf numFmtId="0" fontId="7" fillId="2" borderId="15" xfId="0" applyFont="1" applyFill="1" applyBorder="1" applyAlignment="1">
      <alignment horizontal="center"/>
    </xf>
    <xf numFmtId="11" fontId="7" fillId="2" borderId="38" xfId="0" applyNumberFormat="1" applyFont="1" applyFill="1" applyBorder="1" applyAlignment="1">
      <alignment horizontal="center"/>
    </xf>
    <xf numFmtId="0" fontId="7" fillId="0" borderId="0" xfId="0" applyFont="1" applyAlignment="1">
      <alignment horizontal="left"/>
    </xf>
    <xf numFmtId="164" fontId="7" fillId="2" borderId="42" xfId="0" applyNumberFormat="1" applyFont="1" applyFill="1" applyBorder="1" applyAlignment="1">
      <alignment horizontal="center" vertical="top"/>
    </xf>
    <xf numFmtId="0" fontId="7" fillId="0" borderId="39" xfId="0" applyFont="1" applyFill="1" applyBorder="1" applyAlignment="1">
      <alignment horizontal="center" vertical="top"/>
    </xf>
    <xf numFmtId="0" fontId="7" fillId="0" borderId="44" xfId="0" applyFont="1" applyFill="1" applyBorder="1" applyAlignment="1">
      <alignment horizontal="center" vertical="top"/>
    </xf>
    <xf numFmtId="0" fontId="7" fillId="0" borderId="16" xfId="0" applyFont="1" applyFill="1" applyBorder="1" applyAlignment="1">
      <alignment horizontal="center" vertical="top"/>
    </xf>
    <xf numFmtId="2" fontId="7" fillId="0" borderId="42" xfId="0" applyNumberFormat="1" applyFont="1" applyFill="1" applyBorder="1" applyAlignment="1">
      <alignment horizontal="center" vertical="top"/>
    </xf>
    <xf numFmtId="0" fontId="7" fillId="0" borderId="13" xfId="0" applyFont="1" applyFill="1" applyBorder="1" applyAlignment="1">
      <alignment horizontal="center" vertical="top"/>
    </xf>
    <xf numFmtId="2" fontId="7" fillId="0" borderId="35" xfId="0" applyNumberFormat="1" applyFont="1" applyFill="1" applyBorder="1" applyAlignment="1">
      <alignment horizontal="center" vertical="top"/>
    </xf>
    <xf numFmtId="0" fontId="7" fillId="0" borderId="28" xfId="0" applyFont="1" applyFill="1" applyBorder="1" applyAlignment="1">
      <alignment horizontal="center" vertical="top"/>
    </xf>
    <xf numFmtId="2" fontId="7" fillId="0" borderId="48" xfId="0" applyNumberFormat="1" applyFont="1" applyFill="1" applyBorder="1" applyAlignment="1">
      <alignment horizontal="center" vertical="top"/>
    </xf>
    <xf numFmtId="0" fontId="7" fillId="0" borderId="9" xfId="0" applyFont="1" applyFill="1" applyBorder="1" applyAlignment="1">
      <alignment horizontal="center" vertical="top"/>
    </xf>
    <xf numFmtId="164" fontId="7" fillId="2" borderId="53" xfId="0" applyNumberFormat="1" applyFont="1" applyFill="1" applyBorder="1" applyAlignment="1">
      <alignment horizontal="center" vertical="top"/>
    </xf>
    <xf numFmtId="0" fontId="7" fillId="0" borderId="55" xfId="0" applyFont="1" applyFill="1" applyBorder="1" applyAlignment="1">
      <alignment horizontal="center" vertical="top"/>
    </xf>
    <xf numFmtId="0" fontId="7" fillId="0" borderId="67" xfId="0" applyFont="1" applyFill="1" applyBorder="1" applyAlignment="1">
      <alignment horizontal="center" vertical="top"/>
    </xf>
    <xf numFmtId="2" fontId="7" fillId="0" borderId="58" xfId="0" applyNumberFormat="1" applyFont="1" applyFill="1" applyBorder="1" applyAlignment="1">
      <alignment horizontal="center" vertical="top"/>
    </xf>
    <xf numFmtId="0" fontId="7" fillId="0" borderId="54" xfId="0" applyFont="1" applyFill="1" applyBorder="1" applyAlignment="1">
      <alignment horizontal="center" vertical="top"/>
    </xf>
    <xf numFmtId="2" fontId="7" fillId="0" borderId="53" xfId="0" applyNumberFormat="1" applyFont="1" applyFill="1" applyBorder="1" applyAlignment="1">
      <alignment horizontal="center" vertical="top"/>
    </xf>
    <xf numFmtId="164" fontId="7" fillId="2" borderId="43" xfId="0" applyNumberFormat="1" applyFont="1" applyFill="1" applyBorder="1" applyAlignment="1">
      <alignment horizontal="center" vertical="top"/>
    </xf>
    <xf numFmtId="1" fontId="7" fillId="2" borderId="39" xfId="0" applyNumberFormat="1" applyFont="1" applyFill="1" applyBorder="1" applyAlignment="1">
      <alignment horizontal="center" vertical="top"/>
    </xf>
    <xf numFmtId="1" fontId="7" fillId="2" borderId="16" xfId="0" applyNumberFormat="1" applyFont="1" applyFill="1" applyBorder="1" applyAlignment="1">
      <alignment horizontal="center" vertical="top"/>
    </xf>
    <xf numFmtId="2" fontId="7" fillId="2" borderId="43" xfId="0" applyNumberFormat="1" applyFont="1" applyFill="1" applyBorder="1" applyAlignment="1">
      <alignment horizontal="center" vertical="top"/>
    </xf>
    <xf numFmtId="1" fontId="7" fillId="2" borderId="45" xfId="0" applyNumberFormat="1" applyFont="1" applyFill="1" applyBorder="1" applyAlignment="1">
      <alignment horizontal="center" vertical="top"/>
    </xf>
    <xf numFmtId="164" fontId="7" fillId="2" borderId="8" xfId="0" applyNumberFormat="1" applyFont="1" applyFill="1" applyBorder="1" applyAlignment="1">
      <alignment horizontal="center" vertical="top"/>
    </xf>
    <xf numFmtId="1" fontId="7" fillId="2" borderId="10" xfId="0" applyNumberFormat="1" applyFont="1" applyFill="1" applyBorder="1" applyAlignment="1">
      <alignment horizontal="center" vertical="top"/>
    </xf>
    <xf numFmtId="1" fontId="7" fillId="2" borderId="7" xfId="0" applyNumberFormat="1" applyFont="1" applyFill="1" applyBorder="1" applyAlignment="1">
      <alignment horizontal="center" vertical="top"/>
    </xf>
    <xf numFmtId="2" fontId="7" fillId="2" borderId="8" xfId="0" applyNumberFormat="1" applyFont="1" applyFill="1" applyBorder="1" applyAlignment="1">
      <alignment horizontal="center" vertical="top"/>
    </xf>
    <xf numFmtId="1" fontId="7" fillId="2" borderId="9" xfId="0" applyNumberFormat="1" applyFont="1" applyFill="1" applyBorder="1" applyAlignment="1">
      <alignment horizontal="center" vertical="top"/>
    </xf>
    <xf numFmtId="164" fontId="7" fillId="2" borderId="66" xfId="0" applyNumberFormat="1" applyFont="1" applyFill="1" applyBorder="1" applyAlignment="1">
      <alignment horizontal="center" vertical="top"/>
    </xf>
    <xf numFmtId="0" fontId="7" fillId="0" borderId="56" xfId="0" applyFont="1" applyFill="1" applyBorder="1" applyAlignment="1">
      <alignment horizontal="center" vertical="top"/>
    </xf>
    <xf numFmtId="0" fontId="7" fillId="0" borderId="60" xfId="0" applyFont="1" applyFill="1" applyBorder="1" applyAlignment="1">
      <alignment horizontal="center" vertical="top"/>
    </xf>
    <xf numFmtId="2" fontId="7" fillId="0" borderId="59" xfId="0" applyNumberFormat="1" applyFont="1" applyFill="1" applyBorder="1" applyAlignment="1">
      <alignment horizontal="center" vertical="top"/>
    </xf>
    <xf numFmtId="0" fontId="7" fillId="0" borderId="26" xfId="0" applyFont="1" applyFill="1" applyBorder="1" applyAlignment="1">
      <alignment horizontal="center" vertical="top" wrapText="1"/>
    </xf>
    <xf numFmtId="2" fontId="7" fillId="0" borderId="38" xfId="0" applyNumberFormat="1" applyFont="1" applyFill="1" applyBorder="1" applyAlignment="1">
      <alignment horizontal="center" vertical="top"/>
    </xf>
    <xf numFmtId="0" fontId="7" fillId="0" borderId="12" xfId="0" applyFont="1" applyBorder="1" applyAlignment="1">
      <alignment horizontal="center" vertical="top"/>
    </xf>
    <xf numFmtId="0" fontId="7" fillId="0" borderId="11" xfId="0" applyFont="1" applyBorder="1" applyAlignment="1">
      <alignment horizontal="center" vertical="top"/>
    </xf>
    <xf numFmtId="0" fontId="7" fillId="0" borderId="26" xfId="0" applyFont="1" applyFill="1" applyBorder="1" applyAlignment="1">
      <alignment horizontal="center" vertical="top"/>
    </xf>
    <xf numFmtId="0" fontId="7" fillId="0" borderId="55" xfId="0" applyFont="1" applyBorder="1" applyAlignment="1">
      <alignment horizontal="center" vertical="top"/>
    </xf>
    <xf numFmtId="0" fontId="7" fillId="0" borderId="0" xfId="0" applyFont="1" applyAlignment="1">
      <alignment horizontal="center" vertical="top"/>
    </xf>
    <xf numFmtId="2" fontId="7" fillId="0" borderId="58" xfId="0" applyNumberFormat="1" applyFont="1" applyBorder="1" applyAlignment="1">
      <alignment horizontal="center" vertical="top"/>
    </xf>
    <xf numFmtId="2" fontId="7" fillId="0" borderId="42" xfId="0" applyNumberFormat="1" applyFont="1" applyBorder="1" applyAlignment="1">
      <alignment horizontal="center" vertical="top"/>
    </xf>
    <xf numFmtId="2" fontId="7" fillId="0" borderId="35" xfId="0" applyNumberFormat="1" applyFont="1" applyBorder="1" applyAlignment="1">
      <alignment horizontal="center" vertical="top"/>
    </xf>
    <xf numFmtId="1" fontId="7" fillId="2" borderId="46" xfId="0" applyNumberFormat="1" applyFont="1" applyFill="1" applyBorder="1" applyAlignment="1">
      <alignment horizontal="center" vertical="top"/>
    </xf>
    <xf numFmtId="1" fontId="7" fillId="2" borderId="4" xfId="0" applyNumberFormat="1" applyFont="1" applyFill="1" applyBorder="1" applyAlignment="1">
      <alignment horizontal="center" vertical="top"/>
    </xf>
    <xf numFmtId="2" fontId="7" fillId="2" borderId="5" xfId="0" applyNumberFormat="1" applyFont="1" applyFill="1" applyBorder="1" applyAlignment="1">
      <alignment horizontal="center" vertical="top"/>
    </xf>
    <xf numFmtId="2" fontId="7" fillId="0" borderId="48" xfId="0" applyNumberFormat="1" applyFont="1" applyBorder="1" applyAlignment="1">
      <alignment horizontal="center" vertical="top"/>
    </xf>
    <xf numFmtId="1" fontId="7" fillId="0" borderId="7" xfId="1473" applyNumberFormat="1" applyFont="1" applyFill="1" applyBorder="1" applyAlignment="1">
      <alignment horizontal="center" vertical="top"/>
    </xf>
    <xf numFmtId="0" fontId="7" fillId="2" borderId="43" xfId="0" applyFont="1" applyFill="1" applyBorder="1" applyAlignment="1">
      <alignment horizontal="center" vertical="top"/>
    </xf>
    <xf numFmtId="2" fontId="7" fillId="4" borderId="39" xfId="3808" applyNumberFormat="1" applyFont="1" applyFill="1" applyBorder="1" applyAlignment="1">
      <alignment horizontal="center" vertical="top"/>
    </xf>
    <xf numFmtId="2" fontId="7" fillId="4" borderId="16" xfId="3808" applyNumberFormat="1" applyFont="1" applyFill="1" applyBorder="1" applyAlignment="1">
      <alignment horizontal="center" vertical="top"/>
    </xf>
    <xf numFmtId="2" fontId="7" fillId="4" borderId="43" xfId="3808" applyNumberFormat="1" applyFont="1" applyFill="1" applyBorder="1" applyAlignment="1">
      <alignment horizontal="center" vertical="top"/>
    </xf>
    <xf numFmtId="2" fontId="7" fillId="4" borderId="42" xfId="3808" applyNumberFormat="1" applyFont="1" applyFill="1" applyBorder="1" applyAlignment="1">
      <alignment horizontal="center" vertical="top"/>
    </xf>
    <xf numFmtId="0" fontId="7" fillId="2" borderId="7" xfId="0" applyFont="1" applyFill="1" applyBorder="1" applyAlignment="1">
      <alignment horizontal="center" vertical="top"/>
    </xf>
    <xf numFmtId="0" fontId="7" fillId="2" borderId="8" xfId="0" applyFont="1" applyFill="1" applyBorder="1" applyAlignment="1">
      <alignment horizontal="center" vertical="top"/>
    </xf>
    <xf numFmtId="2" fontId="7" fillId="4" borderId="7" xfId="3808" applyNumberFormat="1" applyFont="1" applyFill="1" applyBorder="1" applyAlignment="1">
      <alignment horizontal="center" vertical="top"/>
    </xf>
    <xf numFmtId="2" fontId="7" fillId="4" borderId="48" xfId="3808" applyNumberFormat="1" applyFont="1" applyFill="1" applyBorder="1" applyAlignment="1">
      <alignment horizontal="center" vertical="top"/>
    </xf>
    <xf numFmtId="0" fontId="9" fillId="2" borderId="39" xfId="0" applyFont="1" applyFill="1" applyBorder="1" applyAlignment="1">
      <alignment vertical="top"/>
    </xf>
    <xf numFmtId="0" fontId="7" fillId="2" borderId="16" xfId="0" applyFont="1" applyFill="1" applyBorder="1" applyAlignment="1">
      <alignment vertical="top"/>
    </xf>
    <xf numFmtId="0" fontId="7" fillId="2" borderId="39" xfId="0" applyFont="1" applyFill="1" applyBorder="1" applyAlignment="1">
      <alignment vertical="top"/>
    </xf>
    <xf numFmtId="0" fontId="7" fillId="2" borderId="43" xfId="0" applyFont="1" applyFill="1" applyBorder="1" applyAlignment="1">
      <alignment vertical="top"/>
    </xf>
    <xf numFmtId="0" fontId="7" fillId="2" borderId="42" xfId="0" applyFont="1" applyFill="1" applyBorder="1" applyAlignment="1">
      <alignment vertical="top"/>
    </xf>
    <xf numFmtId="0" fontId="9" fillId="2" borderId="6" xfId="0" applyFont="1" applyFill="1" applyBorder="1" applyAlignment="1">
      <alignment vertical="top"/>
    </xf>
    <xf numFmtId="0" fontId="7" fillId="2" borderId="4" xfId="0" applyFont="1" applyFill="1" applyBorder="1" applyAlignment="1">
      <alignment vertical="top"/>
    </xf>
    <xf numFmtId="0" fontId="7" fillId="2" borderId="6" xfId="0" applyFont="1" applyFill="1" applyBorder="1" applyAlignment="1">
      <alignment vertical="top"/>
    </xf>
    <xf numFmtId="0" fontId="7" fillId="2" borderId="5" xfId="0" applyFont="1" applyFill="1" applyBorder="1" applyAlignment="1">
      <alignment vertical="top"/>
    </xf>
    <xf numFmtId="0" fontId="7" fillId="2" borderId="38" xfId="0" applyFont="1" applyFill="1" applyBorder="1" applyAlignment="1">
      <alignment vertical="top"/>
    </xf>
    <xf numFmtId="0" fontId="7" fillId="2" borderId="1" xfId="0" applyFont="1" applyFill="1" applyBorder="1" applyAlignment="1">
      <alignment horizontal="center" vertical="top"/>
    </xf>
    <xf numFmtId="2" fontId="7" fillId="6" borderId="10" xfId="3808" applyNumberFormat="1" applyFont="1" applyFill="1" applyBorder="1" applyAlignment="1">
      <alignment horizontal="center" vertical="top"/>
    </xf>
    <xf numFmtId="2" fontId="7" fillId="6" borderId="7" xfId="3808" applyNumberFormat="1" applyFont="1" applyFill="1" applyBorder="1" applyAlignment="1">
      <alignment horizontal="center" vertical="top"/>
    </xf>
    <xf numFmtId="2" fontId="7" fillId="6" borderId="8" xfId="3808" applyNumberFormat="1" applyFont="1" applyFill="1" applyBorder="1" applyAlignment="1">
      <alignment horizontal="center" vertical="top"/>
    </xf>
    <xf numFmtId="2" fontId="7" fillId="6" borderId="6" xfId="3808" applyNumberFormat="1" applyFont="1" applyFill="1" applyBorder="1" applyAlignment="1">
      <alignment horizontal="center" vertical="top"/>
    </xf>
    <xf numFmtId="2" fontId="7" fillId="6" borderId="4" xfId="3808" applyNumberFormat="1" applyFont="1" applyFill="1" applyBorder="1" applyAlignment="1">
      <alignment horizontal="center" vertical="top"/>
    </xf>
    <xf numFmtId="2" fontId="7" fillId="6" borderId="5" xfId="3808" applyNumberFormat="1" applyFont="1" applyFill="1" applyBorder="1" applyAlignment="1">
      <alignment horizontal="center" vertical="top"/>
    </xf>
    <xf numFmtId="2" fontId="7" fillId="4" borderId="38" xfId="3808" applyNumberFormat="1" applyFont="1" applyFill="1" applyBorder="1" applyAlignment="1">
      <alignment horizontal="center" vertical="top"/>
    </xf>
    <xf numFmtId="0" fontId="9" fillId="2" borderId="10" xfId="0" applyFont="1" applyFill="1" applyBorder="1" applyAlignment="1">
      <alignment vertical="top"/>
    </xf>
    <xf numFmtId="2" fontId="7" fillId="2" borderId="38" xfId="0" applyNumberFormat="1" applyFont="1" applyFill="1" applyBorder="1" applyAlignment="1">
      <alignment horizontal="center" vertical="top"/>
    </xf>
    <xf numFmtId="2" fontId="7" fillId="2" borderId="42" xfId="0" applyNumberFormat="1" applyFont="1" applyFill="1" applyBorder="1" applyAlignment="1">
      <alignment horizontal="center" vertical="top"/>
    </xf>
    <xf numFmtId="2" fontId="7" fillId="2" borderId="48" xfId="0" applyNumberFormat="1" applyFont="1" applyFill="1" applyBorder="1" applyAlignment="1">
      <alignment horizontal="center" vertical="top"/>
    </xf>
    <xf numFmtId="2" fontId="7" fillId="4" borderId="3" xfId="3808" applyNumberFormat="1" applyFont="1" applyFill="1" applyBorder="1" applyAlignment="1">
      <alignment horizontal="center" vertical="top"/>
    </xf>
    <xf numFmtId="2" fontId="7" fillId="4" borderId="2" xfId="3808" applyNumberFormat="1" applyFont="1" applyFill="1" applyBorder="1" applyAlignment="1">
      <alignment horizontal="center" vertical="top"/>
    </xf>
    <xf numFmtId="11" fontId="7" fillId="2" borderId="38" xfId="0" applyNumberFormat="1" applyFont="1" applyFill="1" applyBorder="1" applyAlignment="1">
      <alignment horizontal="center" vertical="top"/>
    </xf>
    <xf numFmtId="2" fontId="7" fillId="0" borderId="10" xfId="3808" applyNumberFormat="1" applyFont="1" applyFill="1" applyBorder="1" applyAlignment="1">
      <alignment horizontal="center" vertical="top"/>
    </xf>
    <xf numFmtId="2" fontId="7" fillId="0" borderId="7" xfId="3808" applyNumberFormat="1" applyFont="1" applyFill="1" applyBorder="1" applyAlignment="1">
      <alignment horizontal="center" vertical="top"/>
    </xf>
    <xf numFmtId="2" fontId="7" fillId="2" borderId="31" xfId="0" applyNumberFormat="1" applyFont="1" applyFill="1" applyBorder="1" applyAlignment="1">
      <alignment horizontal="center" vertical="top"/>
    </xf>
    <xf numFmtId="2" fontId="7" fillId="2" borderId="45" xfId="0" applyNumberFormat="1" applyFont="1" applyFill="1" applyBorder="1" applyAlignment="1">
      <alignment horizontal="center" vertical="top"/>
    </xf>
    <xf numFmtId="2" fontId="7" fillId="2" borderId="66" xfId="0" applyNumberFormat="1" applyFont="1" applyFill="1" applyBorder="1" applyAlignment="1">
      <alignment horizontal="center" vertical="top"/>
    </xf>
    <xf numFmtId="0" fontId="7" fillId="2" borderId="45" xfId="3808" applyFont="1" applyFill="1" applyBorder="1" applyAlignment="1">
      <alignment horizontal="center" vertical="top"/>
    </xf>
    <xf numFmtId="165" fontId="7" fillId="2" borderId="43" xfId="3808" applyNumberFormat="1" applyFont="1" applyFill="1" applyBorder="1" applyAlignment="1">
      <alignment horizontal="center" vertical="top"/>
    </xf>
    <xf numFmtId="165" fontId="7" fillId="0" borderId="45" xfId="3808" applyNumberFormat="1" applyFont="1" applyFill="1" applyBorder="1" applyAlignment="1">
      <alignment horizontal="center" vertical="top"/>
    </xf>
    <xf numFmtId="2" fontId="7" fillId="0" borderId="16" xfId="3808" applyNumberFormat="1" applyFont="1" applyFill="1" applyBorder="1" applyAlignment="1">
      <alignment horizontal="center" vertical="top"/>
    </xf>
    <xf numFmtId="0" fontId="14" fillId="0" borderId="43" xfId="3808" applyFont="1" applyFill="1" applyBorder="1" applyAlignment="1">
      <alignment horizontal="center" vertical="top"/>
    </xf>
    <xf numFmtId="0" fontId="7" fillId="2" borderId="9" xfId="3808" applyFont="1" applyFill="1" applyBorder="1" applyAlignment="1">
      <alignment horizontal="center" vertical="top"/>
    </xf>
    <xf numFmtId="165" fontId="7" fillId="2" borderId="8" xfId="3808" applyNumberFormat="1" applyFont="1" applyFill="1" applyBorder="1" applyAlignment="1">
      <alignment horizontal="center" vertical="top"/>
    </xf>
    <xf numFmtId="165" fontId="7" fillId="0" borderId="9" xfId="3808" applyNumberFormat="1" applyFont="1" applyFill="1" applyBorder="1" applyAlignment="1">
      <alignment horizontal="center" vertical="top"/>
    </xf>
    <xf numFmtId="0" fontId="14" fillId="0" borderId="8" xfId="3808" applyFont="1" applyFill="1" applyBorder="1" applyAlignment="1">
      <alignment horizontal="center" vertical="top"/>
    </xf>
    <xf numFmtId="0" fontId="7" fillId="2" borderId="57" xfId="3808" applyFont="1" applyFill="1" applyBorder="1" applyAlignment="1">
      <alignment horizontal="center" vertical="top"/>
    </xf>
    <xf numFmtId="165" fontId="7" fillId="2" borderId="59" xfId="3808" applyNumberFormat="1" applyFont="1" applyFill="1" applyBorder="1" applyAlignment="1">
      <alignment horizontal="center" vertical="top"/>
    </xf>
    <xf numFmtId="165" fontId="7" fillId="0" borderId="57" xfId="3808" applyNumberFormat="1" applyFont="1" applyFill="1" applyBorder="1" applyAlignment="1">
      <alignment horizontal="center" vertical="top"/>
    </xf>
    <xf numFmtId="2" fontId="7" fillId="0" borderId="26" xfId="3808" applyNumberFormat="1" applyFont="1" applyFill="1" applyBorder="1" applyAlignment="1">
      <alignment horizontal="center" vertical="top"/>
    </xf>
    <xf numFmtId="0" fontId="14" fillId="0" borderId="59" xfId="3808" applyFont="1" applyFill="1" applyBorder="1" applyAlignment="1">
      <alignment horizontal="center" vertical="top"/>
    </xf>
    <xf numFmtId="0" fontId="9" fillId="2" borderId="39" xfId="3808" applyFont="1" applyFill="1" applyBorder="1" applyAlignment="1">
      <alignment horizontal="left" vertical="top"/>
    </xf>
    <xf numFmtId="164" fontId="7" fillId="2" borderId="43" xfId="3808" applyNumberFormat="1" applyFont="1" applyFill="1" applyBorder="1" applyAlignment="1">
      <alignment horizontal="center" vertical="top"/>
    </xf>
    <xf numFmtId="2" fontId="7" fillId="2" borderId="39" xfId="3808" applyNumberFormat="1" applyFont="1" applyFill="1" applyBorder="1" applyAlignment="1">
      <alignment horizontal="center" vertical="top"/>
    </xf>
    <xf numFmtId="2" fontId="7" fillId="2" borderId="16" xfId="3808" applyNumberFormat="1" applyFont="1" applyFill="1" applyBorder="1" applyAlignment="1">
      <alignment horizontal="center" vertical="top"/>
    </xf>
    <xf numFmtId="2" fontId="14" fillId="2" borderId="43" xfId="3808" applyNumberFormat="1" applyFont="1" applyFill="1" applyBorder="1" applyAlignment="1">
      <alignment horizontal="center" vertical="top"/>
    </xf>
    <xf numFmtId="0" fontId="9" fillId="2" borderId="6" xfId="3808" applyFont="1" applyFill="1" applyBorder="1" applyAlignment="1">
      <alignment horizontal="left" vertical="top"/>
    </xf>
    <xf numFmtId="164" fontId="7" fillId="2" borderId="5" xfId="3808" applyNumberFormat="1" applyFont="1" applyFill="1" applyBorder="1" applyAlignment="1">
      <alignment horizontal="center" vertical="top"/>
    </xf>
    <xf numFmtId="2" fontId="7" fillId="2" borderId="6" xfId="3808" applyNumberFormat="1" applyFont="1" applyFill="1" applyBorder="1" applyAlignment="1">
      <alignment horizontal="center" vertical="top"/>
    </xf>
    <xf numFmtId="2" fontId="7" fillId="2" borderId="4" xfId="3808" applyNumberFormat="1" applyFont="1" applyFill="1" applyBorder="1" applyAlignment="1">
      <alignment horizontal="center" vertical="top"/>
    </xf>
    <xf numFmtId="2" fontId="14" fillId="2" borderId="5" xfId="3808" applyNumberFormat="1" applyFont="1" applyFill="1" applyBorder="1" applyAlignment="1">
      <alignment horizontal="center" vertical="top"/>
    </xf>
    <xf numFmtId="164" fontId="7" fillId="0" borderId="45" xfId="3808" applyNumberFormat="1" applyFont="1" applyFill="1" applyBorder="1" applyAlignment="1">
      <alignment horizontal="center" vertical="top"/>
    </xf>
    <xf numFmtId="164" fontId="7" fillId="2" borderId="8" xfId="3808" applyNumberFormat="1" applyFont="1" applyFill="1" applyBorder="1" applyAlignment="1">
      <alignment horizontal="center" vertical="top"/>
    </xf>
    <xf numFmtId="164" fontId="7" fillId="0" borderId="9" xfId="3808" applyNumberFormat="1" applyFont="1" applyFill="1" applyBorder="1" applyAlignment="1">
      <alignment horizontal="center" vertical="top"/>
    </xf>
    <xf numFmtId="164" fontId="7" fillId="2" borderId="59" xfId="3808" applyNumberFormat="1" applyFont="1" applyFill="1" applyBorder="1" applyAlignment="1">
      <alignment horizontal="center" vertical="top"/>
    </xf>
    <xf numFmtId="164" fontId="7" fillId="0" borderId="57" xfId="3808" applyNumberFormat="1" applyFont="1" applyFill="1" applyBorder="1" applyAlignment="1">
      <alignment horizontal="center" vertical="top"/>
    </xf>
    <xf numFmtId="2" fontId="7" fillId="2" borderId="45" xfId="3808" applyNumberFormat="1" applyFont="1" applyFill="1" applyBorder="1" applyAlignment="1">
      <alignment horizontal="center" vertical="top"/>
    </xf>
    <xf numFmtId="2" fontId="7" fillId="2" borderId="46" xfId="3808" applyNumberFormat="1" applyFont="1" applyFill="1" applyBorder="1" applyAlignment="1">
      <alignment horizontal="center" vertical="top"/>
    </xf>
    <xf numFmtId="0" fontId="7" fillId="2" borderId="28" xfId="3808" applyFont="1" applyFill="1" applyBorder="1" applyAlignment="1">
      <alignment horizontal="center" vertical="top"/>
    </xf>
    <xf numFmtId="164" fontId="7" fillId="2" borderId="2" xfId="3808" applyNumberFormat="1" applyFont="1" applyFill="1" applyBorder="1" applyAlignment="1">
      <alignment horizontal="center" vertical="top"/>
    </xf>
    <xf numFmtId="0" fontId="14" fillId="0" borderId="2" xfId="3808" applyFont="1" applyFill="1" applyBorder="1" applyAlignment="1">
      <alignment horizontal="center" vertical="top"/>
    </xf>
    <xf numFmtId="2" fontId="18" fillId="0" borderId="7" xfId="3809" applyNumberFormat="1" applyFont="1" applyFill="1" applyBorder="1" applyAlignment="1">
      <alignment horizontal="center" vertical="top" wrapText="1"/>
    </xf>
    <xf numFmtId="2" fontId="18" fillId="0" borderId="7" xfId="3810" applyNumberFormat="1" applyFont="1" applyFill="1" applyBorder="1" applyAlignment="1">
      <alignment horizontal="center" vertical="top" wrapText="1"/>
    </xf>
    <xf numFmtId="0" fontId="9" fillId="2" borderId="45" xfId="3808" applyFont="1" applyFill="1" applyBorder="1" applyAlignment="1">
      <alignment horizontal="left" vertical="top"/>
    </xf>
    <xf numFmtId="0" fontId="9" fillId="2" borderId="46" xfId="3808" applyFont="1" applyFill="1" applyBorder="1" applyAlignment="1">
      <alignment horizontal="left" vertical="top"/>
    </xf>
    <xf numFmtId="0" fontId="7" fillId="2" borderId="46" xfId="3808" applyFont="1" applyFill="1" applyBorder="1" applyAlignment="1">
      <alignment horizontal="center" vertical="top"/>
    </xf>
    <xf numFmtId="2" fontId="7" fillId="0" borderId="4" xfId="3808" applyNumberFormat="1" applyFont="1" applyFill="1" applyBorder="1" applyAlignment="1">
      <alignment horizontal="center" vertical="top"/>
    </xf>
    <xf numFmtId="0" fontId="14" fillId="0" borderId="5" xfId="3808" applyFont="1" applyFill="1" applyBorder="1" applyAlignment="1">
      <alignment horizontal="center" vertical="top"/>
    </xf>
    <xf numFmtId="2" fontId="7" fillId="0" borderId="39" xfId="3808" applyNumberFormat="1" applyFont="1" applyFill="1" applyBorder="1" applyAlignment="1">
      <alignment horizontal="center" vertical="top"/>
    </xf>
    <xf numFmtId="2" fontId="14" fillId="0" borderId="16" xfId="3808" applyNumberFormat="1" applyFont="1" applyFill="1" applyBorder="1" applyAlignment="1">
      <alignment horizontal="center" vertical="top"/>
    </xf>
    <xf numFmtId="2" fontId="14" fillId="0" borderId="43" xfId="3808" applyNumberFormat="1" applyFont="1" applyFill="1" applyBorder="1" applyAlignment="1">
      <alignment horizontal="center" vertical="top"/>
    </xf>
    <xf numFmtId="2" fontId="14" fillId="0" borderId="7" xfId="3808" applyNumberFormat="1" applyFont="1" applyFill="1" applyBorder="1" applyAlignment="1">
      <alignment horizontal="center" vertical="top"/>
    </xf>
    <xf numFmtId="2" fontId="14" fillId="0" borderId="8" xfId="3808" applyNumberFormat="1" applyFont="1" applyBorder="1" applyAlignment="1">
      <alignment horizontal="center" vertical="top"/>
    </xf>
    <xf numFmtId="2" fontId="14" fillId="0" borderId="8" xfId="3808" applyNumberFormat="1" applyFont="1" applyFill="1" applyBorder="1" applyAlignment="1">
      <alignment horizontal="center" vertical="top"/>
    </xf>
    <xf numFmtId="0" fontId="14" fillId="0" borderId="10" xfId="3808" applyFont="1" applyBorder="1" applyAlignment="1">
      <alignment horizontal="center" vertical="top"/>
    </xf>
    <xf numFmtId="2" fontId="14" fillId="0" borderId="7" xfId="3808" applyNumberFormat="1" applyFont="1" applyBorder="1" applyAlignment="1">
      <alignment horizontal="center" vertical="top"/>
    </xf>
    <xf numFmtId="2" fontId="7" fillId="0" borderId="6" xfId="3808" applyNumberFormat="1" applyFont="1" applyFill="1" applyBorder="1" applyAlignment="1">
      <alignment horizontal="center" vertical="top"/>
    </xf>
    <xf numFmtId="2" fontId="14" fillId="0" borderId="4" xfId="3808" applyNumberFormat="1" applyFont="1" applyFill="1" applyBorder="1" applyAlignment="1">
      <alignment horizontal="center" vertical="top"/>
    </xf>
    <xf numFmtId="2" fontId="14" fillId="0" borderId="5" xfId="3808" applyNumberFormat="1" applyFont="1" applyFill="1" applyBorder="1" applyAlignment="1">
      <alignment horizontal="center" vertical="top"/>
    </xf>
    <xf numFmtId="2" fontId="14" fillId="2" borderId="39" xfId="3808" applyNumberFormat="1" applyFont="1" applyFill="1" applyBorder="1" applyAlignment="1">
      <alignment horizontal="center" vertical="top"/>
    </xf>
    <xf numFmtId="2" fontId="14" fillId="2" borderId="16" xfId="3808" applyNumberFormat="1" applyFont="1" applyFill="1" applyBorder="1" applyAlignment="1">
      <alignment horizontal="center" vertical="top"/>
    </xf>
    <xf numFmtId="2" fontId="14" fillId="2" borderId="10" xfId="3808" applyNumberFormat="1" applyFont="1" applyFill="1" applyBorder="1" applyAlignment="1">
      <alignment horizontal="center" vertical="top"/>
    </xf>
    <xf numFmtId="2" fontId="14" fillId="2" borderId="7" xfId="3808" applyNumberFormat="1" applyFont="1" applyFill="1" applyBorder="1" applyAlignment="1">
      <alignment horizontal="center" vertical="top"/>
    </xf>
    <xf numFmtId="0" fontId="14" fillId="0" borderId="3" xfId="3808" applyFont="1" applyBorder="1" applyAlignment="1">
      <alignment horizontal="center" vertical="top"/>
    </xf>
    <xf numFmtId="2" fontId="14" fillId="0" borderId="1" xfId="3808" applyNumberFormat="1" applyFont="1" applyBorder="1" applyAlignment="1">
      <alignment horizontal="center" vertical="top"/>
    </xf>
    <xf numFmtId="2" fontId="14" fillId="0" borderId="2" xfId="3808" applyNumberFormat="1" applyFont="1" applyBorder="1" applyAlignment="1">
      <alignment horizontal="center" vertical="top"/>
    </xf>
    <xf numFmtId="2" fontId="14" fillId="2" borderId="8" xfId="3808" applyNumberFormat="1" applyFont="1" applyFill="1" applyBorder="1" applyAlignment="1">
      <alignment horizontal="center" vertical="top"/>
    </xf>
    <xf numFmtId="2" fontId="14" fillId="0" borderId="10" xfId="3808" applyNumberFormat="1" applyFont="1" applyBorder="1" applyAlignment="1">
      <alignment horizontal="center" vertical="top"/>
    </xf>
    <xf numFmtId="2" fontId="7" fillId="0" borderId="56" xfId="3808" applyNumberFormat="1" applyFont="1" applyFill="1" applyBorder="1" applyAlignment="1">
      <alignment horizontal="center" vertical="top"/>
    </xf>
    <xf numFmtId="2" fontId="14" fillId="0" borderId="26" xfId="3808" applyNumberFormat="1" applyFont="1" applyFill="1" applyBorder="1" applyAlignment="1">
      <alignment horizontal="center" vertical="top"/>
    </xf>
    <xf numFmtId="2" fontId="14" fillId="0" borderId="59" xfId="3808" applyNumberFormat="1" applyFont="1" applyFill="1" applyBorder="1" applyAlignment="1">
      <alignment horizontal="center" vertical="top"/>
    </xf>
    <xf numFmtId="11" fontId="14" fillId="2" borderId="6" xfId="3808" applyNumberFormat="1" applyFont="1" applyFill="1" applyBorder="1" applyAlignment="1">
      <alignment horizontal="center" vertical="top"/>
    </xf>
    <xf numFmtId="2" fontId="14" fillId="2" borderId="4" xfId="3808" applyNumberFormat="1" applyFont="1" applyFill="1" applyBorder="1" applyAlignment="1">
      <alignment horizontal="center" vertical="top"/>
    </xf>
    <xf numFmtId="2" fontId="14" fillId="2" borderId="6" xfId="3808" applyNumberFormat="1" applyFont="1" applyFill="1" applyBorder="1" applyAlignment="1">
      <alignment horizontal="center" vertical="top"/>
    </xf>
    <xf numFmtId="2" fontId="7" fillId="2" borderId="4" xfId="0" applyNumberFormat="1" applyFont="1" applyFill="1" applyBorder="1" applyAlignment="1">
      <alignment horizontal="center" vertical="top"/>
    </xf>
    <xf numFmtId="2" fontId="7" fillId="2" borderId="6" xfId="0" applyNumberFormat="1" applyFont="1" applyFill="1" applyBorder="1" applyAlignment="1">
      <alignment horizontal="center" vertical="top"/>
    </xf>
    <xf numFmtId="0" fontId="24" fillId="0" borderId="0" xfId="3808" applyFont="1" applyAlignment="1">
      <alignment vertical="top" wrapText="1"/>
    </xf>
    <xf numFmtId="0" fontId="17" fillId="0" borderId="0" xfId="3808" applyFont="1" applyAlignment="1">
      <alignment vertical="top" wrapText="1"/>
    </xf>
    <xf numFmtId="2" fontId="14" fillId="0" borderId="0" xfId="3808" applyNumberFormat="1" applyFont="1"/>
    <xf numFmtId="0" fontId="7" fillId="0" borderId="39" xfId="0" applyFont="1" applyBorder="1" applyAlignment="1">
      <alignment horizontal="center" vertical="center"/>
    </xf>
    <xf numFmtId="0" fontId="7" fillId="0" borderId="16" xfId="0" applyFont="1" applyBorder="1" applyAlignment="1">
      <alignment horizontal="center" vertical="center"/>
    </xf>
    <xf numFmtId="0" fontId="7" fillId="2" borderId="12" xfId="0" applyFont="1" applyFill="1" applyBorder="1" applyAlignment="1">
      <alignment horizontal="center" vertical="center" wrapText="1"/>
    </xf>
    <xf numFmtId="0" fontId="7" fillId="2" borderId="68" xfId="0" applyFont="1" applyFill="1" applyBorder="1" applyAlignment="1">
      <alignment horizontal="center" vertical="center" wrapText="1"/>
    </xf>
    <xf numFmtId="0" fontId="7" fillId="2" borderId="11" xfId="0" applyFont="1" applyFill="1" applyBorder="1" applyAlignment="1">
      <alignment horizontal="center" vertical="center" wrapText="1"/>
    </xf>
    <xf numFmtId="2" fontId="7" fillId="0" borderId="10" xfId="7744" applyNumberFormat="1" applyFont="1" applyBorder="1" applyAlignment="1">
      <alignment horizontal="center" vertical="top"/>
    </xf>
    <xf numFmtId="165" fontId="7" fillId="2" borderId="4" xfId="0" applyNumberFormat="1" applyFont="1" applyFill="1" applyBorder="1" applyAlignment="1">
      <alignment horizontal="center" vertical="top"/>
    </xf>
    <xf numFmtId="0" fontId="7" fillId="9" borderId="4" xfId="0" applyFont="1" applyFill="1" applyBorder="1" applyAlignment="1">
      <alignment horizontal="center" vertical="top"/>
    </xf>
    <xf numFmtId="2" fontId="7" fillId="2" borderId="25" xfId="0" applyNumberFormat="1" applyFont="1" applyFill="1" applyBorder="1" applyAlignment="1">
      <alignment horizontal="center" vertical="top"/>
    </xf>
    <xf numFmtId="164" fontId="7" fillId="8" borderId="66" xfId="0" applyNumberFormat="1" applyFont="1" applyFill="1" applyBorder="1" applyAlignment="1">
      <alignment horizontal="center" vertical="top"/>
    </xf>
    <xf numFmtId="167" fontId="7" fillId="2" borderId="47" xfId="0" applyNumberFormat="1" applyFont="1" applyFill="1" applyBorder="1" applyAlignment="1">
      <alignment horizontal="center" vertical="top"/>
    </xf>
    <xf numFmtId="168" fontId="7" fillId="2" borderId="47" xfId="0" applyNumberFormat="1" applyFont="1" applyFill="1" applyBorder="1" applyAlignment="1">
      <alignment horizontal="center" vertical="top"/>
    </xf>
    <xf numFmtId="11" fontId="7" fillId="2" borderId="47" xfId="0" applyNumberFormat="1" applyFont="1" applyFill="1" applyBorder="1" applyAlignment="1">
      <alignment horizontal="center" vertical="top"/>
    </xf>
    <xf numFmtId="0" fontId="14" fillId="8" borderId="6" xfId="3808" applyFont="1" applyFill="1" applyBorder="1" applyAlignment="1">
      <alignment horizontal="center" vertical="top"/>
    </xf>
    <xf numFmtId="2" fontId="7" fillId="2" borderId="43" xfId="3808" applyNumberFormat="1" applyFont="1" applyFill="1" applyBorder="1" applyAlignment="1">
      <alignment horizontal="center" vertical="top"/>
    </xf>
    <xf numFmtId="2" fontId="7" fillId="2" borderId="5" xfId="3808" applyNumberFormat="1" applyFont="1" applyFill="1" applyBorder="1" applyAlignment="1">
      <alignment horizontal="center" vertical="top"/>
    </xf>
    <xf numFmtId="1" fontId="7" fillId="0" borderId="0" xfId="0" applyNumberFormat="1" applyFont="1" applyFill="1"/>
    <xf numFmtId="0" fontId="24" fillId="0" borderId="0" xfId="3221" applyFont="1" applyAlignment="1">
      <alignment vertical="top" wrapText="1"/>
    </xf>
    <xf numFmtId="0" fontId="17" fillId="0" borderId="0" xfId="3221" applyFont="1" applyAlignment="1">
      <alignment vertical="top" wrapText="1"/>
    </xf>
    <xf numFmtId="2" fontId="14" fillId="2" borderId="39" xfId="7744" applyNumberFormat="1" applyFont="1" applyFill="1" applyBorder="1" applyAlignment="1">
      <alignment horizontal="center" vertical="top"/>
    </xf>
    <xf numFmtId="2" fontId="14" fillId="2" borderId="6" xfId="7744" applyNumberFormat="1" applyFont="1" applyFill="1" applyBorder="1" applyAlignment="1">
      <alignment horizontal="center" vertical="top"/>
    </xf>
    <xf numFmtId="164" fontId="7" fillId="0" borderId="39" xfId="3808" applyNumberFormat="1" applyFont="1" applyFill="1" applyBorder="1" applyAlignment="1">
      <alignment horizontal="center" vertical="top"/>
    </xf>
    <xf numFmtId="164" fontId="7" fillId="0" borderId="10" xfId="3808" applyNumberFormat="1" applyFont="1" applyFill="1" applyBorder="1" applyAlignment="1">
      <alignment horizontal="center" vertical="top"/>
    </xf>
    <xf numFmtId="164" fontId="7" fillId="0" borderId="56" xfId="3808" applyNumberFormat="1" applyFont="1" applyFill="1" applyBorder="1" applyAlignment="1">
      <alignment horizontal="center" vertical="top"/>
    </xf>
    <xf numFmtId="0" fontId="14" fillId="0" borderId="39" xfId="3808" applyFont="1" applyBorder="1" applyAlignment="1">
      <alignment horizontal="center" vertical="top"/>
    </xf>
    <xf numFmtId="2" fontId="14" fillId="0" borderId="16" xfId="3808" applyNumberFormat="1" applyFont="1" applyBorder="1" applyAlignment="1">
      <alignment horizontal="center" vertical="top"/>
    </xf>
    <xf numFmtId="2" fontId="14" fillId="0" borderId="43" xfId="3808" applyNumberFormat="1" applyFont="1" applyBorder="1" applyAlignment="1">
      <alignment horizontal="center" vertical="top"/>
    </xf>
    <xf numFmtId="0" fontId="24" fillId="0" borderId="0" xfId="7744" applyFont="1"/>
    <xf numFmtId="0" fontId="9" fillId="0" borderId="18" xfId="3221" applyNumberFormat="1" applyFont="1" applyBorder="1" applyAlignment="1">
      <alignment horizontal="center" vertical="center" wrapText="1"/>
    </xf>
    <xf numFmtId="0" fontId="9" fillId="0" borderId="17" xfId="7745" applyFont="1" applyFill="1" applyBorder="1" applyAlignment="1">
      <alignment horizontal="center" vertical="center" wrapText="1"/>
    </xf>
    <xf numFmtId="0" fontId="9" fillId="0" borderId="29"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9" fillId="0" borderId="0" xfId="0" applyFont="1" applyFill="1" applyBorder="1" applyAlignment="1">
      <alignment horizontal="center" vertical="center" wrapText="1"/>
    </xf>
    <xf numFmtId="1" fontId="7" fillId="0" borderId="16" xfId="1473" applyNumberFormat="1" applyFont="1" applyFill="1" applyBorder="1" applyAlignment="1">
      <alignment horizontal="center" vertical="top"/>
    </xf>
    <xf numFmtId="1" fontId="7" fillId="0" borderId="43" xfId="0" applyNumberFormat="1" applyFont="1" applyFill="1" applyBorder="1" applyAlignment="1">
      <alignment horizontal="center" vertical="top"/>
    </xf>
    <xf numFmtId="1" fontId="7" fillId="0" borderId="8" xfId="0" applyNumberFormat="1" applyFont="1" applyFill="1" applyBorder="1" applyAlignment="1">
      <alignment horizontal="center" vertical="top"/>
    </xf>
    <xf numFmtId="0" fontId="7" fillId="0" borderId="25" xfId="0" applyFont="1" applyFill="1" applyBorder="1" applyAlignment="1">
      <alignment horizontal="center" vertical="top"/>
    </xf>
    <xf numFmtId="1" fontId="7" fillId="0" borderId="5" xfId="0" applyNumberFormat="1" applyFont="1" applyFill="1" applyBorder="1" applyAlignment="1">
      <alignment horizontal="center" vertical="top"/>
    </xf>
    <xf numFmtId="1" fontId="7" fillId="2" borderId="43" xfId="0" applyNumberFormat="1" applyFont="1" applyFill="1" applyBorder="1" applyAlignment="1">
      <alignment horizontal="center" vertical="top"/>
    </xf>
    <xf numFmtId="1" fontId="7" fillId="2" borderId="5" xfId="0" applyNumberFormat="1" applyFont="1" applyFill="1" applyBorder="1" applyAlignment="1">
      <alignment horizontal="center" vertical="top"/>
    </xf>
    <xf numFmtId="1" fontId="7" fillId="0" borderId="2" xfId="0" applyNumberFormat="1" applyFont="1" applyFill="1" applyBorder="1" applyAlignment="1">
      <alignment horizontal="center" vertical="top"/>
    </xf>
    <xf numFmtId="1" fontId="0" fillId="0" borderId="0" xfId="0" applyNumberFormat="1"/>
    <xf numFmtId="0" fontId="9" fillId="0" borderId="21" xfId="0" applyFont="1" applyFill="1" applyBorder="1" applyAlignment="1">
      <alignment horizontal="center" vertical="center" wrapText="1"/>
    </xf>
    <xf numFmtId="1" fontId="7" fillId="0" borderId="39" xfId="1473" applyNumberFormat="1" applyFont="1" applyFill="1" applyBorder="1" applyAlignment="1">
      <alignment horizontal="center" vertical="top"/>
    </xf>
    <xf numFmtId="1" fontId="7" fillId="0" borderId="10" xfId="1473" applyNumberFormat="1" applyFont="1" applyFill="1" applyBorder="1" applyAlignment="1">
      <alignment horizontal="center" vertical="top"/>
    </xf>
    <xf numFmtId="1" fontId="7" fillId="0" borderId="1" xfId="1473" applyNumberFormat="1" applyFont="1" applyFill="1" applyBorder="1" applyAlignment="1">
      <alignment horizontal="center" vertical="top"/>
    </xf>
    <xf numFmtId="2" fontId="7" fillId="0" borderId="2" xfId="0" applyNumberFormat="1" applyFont="1" applyFill="1" applyBorder="1" applyAlignment="1">
      <alignment horizontal="center" vertical="top"/>
    </xf>
    <xf numFmtId="0" fontId="7" fillId="0" borderId="14" xfId="0" applyFont="1" applyFill="1" applyBorder="1" applyAlignment="1">
      <alignment horizontal="center" vertical="top"/>
    </xf>
    <xf numFmtId="0" fontId="9" fillId="0" borderId="18" xfId="0" applyFont="1" applyFill="1" applyBorder="1" applyAlignment="1">
      <alignment horizontal="center" vertical="center" wrapText="1"/>
    </xf>
    <xf numFmtId="2" fontId="7" fillId="0" borderId="14" xfId="0" applyNumberFormat="1" applyFont="1" applyFill="1" applyBorder="1" applyAlignment="1">
      <alignment horizontal="center" vertical="top"/>
    </xf>
    <xf numFmtId="2" fontId="7" fillId="0" borderId="13" xfId="0" applyNumberFormat="1" applyFont="1" applyFill="1" applyBorder="1" applyAlignment="1">
      <alignment horizontal="center" vertical="top"/>
    </xf>
    <xf numFmtId="2" fontId="7" fillId="0" borderId="16" xfId="1473" applyNumberFormat="1" applyFont="1" applyFill="1" applyBorder="1" applyAlignment="1">
      <alignment horizontal="center" vertical="top"/>
    </xf>
    <xf numFmtId="2" fontId="7" fillId="0" borderId="1" xfId="1473" applyNumberFormat="1" applyFont="1" applyFill="1" applyBorder="1" applyAlignment="1">
      <alignment horizontal="center" vertical="top"/>
    </xf>
    <xf numFmtId="2" fontId="7" fillId="0" borderId="7" xfId="1473" applyNumberFormat="1" applyFont="1" applyFill="1" applyBorder="1" applyAlignment="1">
      <alignment horizontal="center" vertical="top"/>
    </xf>
    <xf numFmtId="0" fontId="9" fillId="2" borderId="6" xfId="0" applyFont="1" applyFill="1" applyBorder="1" applyAlignment="1">
      <alignment horizontal="left" vertical="top"/>
    </xf>
    <xf numFmtId="0" fontId="7" fillId="0" borderId="0" xfId="0" applyFont="1" applyAlignment="1">
      <alignment vertical="top"/>
    </xf>
    <xf numFmtId="0" fontId="7" fillId="10" borderId="0" xfId="0" applyFont="1" applyFill="1" applyAlignment="1">
      <alignment horizontal="center"/>
    </xf>
    <xf numFmtId="2" fontId="7" fillId="2" borderId="64" xfId="0" applyNumberFormat="1" applyFont="1" applyFill="1" applyBorder="1" applyAlignment="1">
      <alignment horizontal="center" vertical="top"/>
    </xf>
    <xf numFmtId="2" fontId="7" fillId="2" borderId="68" xfId="0" applyNumberFormat="1" applyFont="1" applyFill="1" applyBorder="1" applyAlignment="1">
      <alignment horizontal="center" vertical="top"/>
    </xf>
    <xf numFmtId="2" fontId="7" fillId="2" borderId="12" xfId="0" applyNumberFormat="1" applyFont="1" applyFill="1" applyBorder="1" applyAlignment="1">
      <alignment horizontal="center" vertical="top"/>
    </xf>
    <xf numFmtId="0" fontId="7" fillId="2" borderId="68" xfId="0" applyFont="1" applyFill="1" applyBorder="1" applyAlignment="1">
      <alignment horizontal="center" vertical="top"/>
    </xf>
    <xf numFmtId="0" fontId="9" fillId="10" borderId="27" xfId="0" applyFont="1" applyFill="1" applyBorder="1" applyAlignment="1">
      <alignment horizontal="center" vertical="center" wrapText="1"/>
    </xf>
    <xf numFmtId="0" fontId="7" fillId="10" borderId="10" xfId="0" applyFont="1" applyFill="1" applyBorder="1" applyAlignment="1">
      <alignment horizontal="center" vertical="top"/>
    </xf>
    <xf numFmtId="0" fontId="7" fillId="10" borderId="3" xfId="0" applyFont="1" applyFill="1" applyBorder="1" applyAlignment="1">
      <alignment horizontal="center" vertical="top"/>
    </xf>
    <xf numFmtId="164" fontId="7" fillId="10" borderId="39" xfId="0" applyNumberFormat="1" applyFont="1" applyFill="1" applyBorder="1" applyAlignment="1">
      <alignment horizontal="center" vertical="top"/>
    </xf>
    <xf numFmtId="164" fontId="7" fillId="10" borderId="10" xfId="0" applyNumberFormat="1" applyFont="1" applyFill="1" applyBorder="1" applyAlignment="1">
      <alignment horizontal="center" vertical="top"/>
    </xf>
    <xf numFmtId="0" fontId="7" fillId="10" borderId="0" xfId="0" applyFont="1" applyFill="1"/>
    <xf numFmtId="2" fontId="7" fillId="4" borderId="35" xfId="3808" applyNumberFormat="1" applyFont="1" applyFill="1" applyBorder="1" applyAlignment="1">
      <alignment horizontal="center" vertical="top"/>
    </xf>
    <xf numFmtId="164" fontId="7" fillId="2" borderId="39" xfId="0" applyNumberFormat="1" applyFont="1" applyFill="1" applyBorder="1" applyAlignment="1">
      <alignment horizontal="center" vertical="top"/>
    </xf>
    <xf numFmtId="164" fontId="7" fillId="2" borderId="10" xfId="0" applyNumberFormat="1" applyFont="1" applyFill="1" applyBorder="1" applyAlignment="1">
      <alignment horizontal="center" vertical="top"/>
    </xf>
    <xf numFmtId="164" fontId="7" fillId="10" borderId="3" xfId="0" applyNumberFormat="1" applyFont="1" applyFill="1" applyBorder="1" applyAlignment="1">
      <alignment horizontal="center" vertical="top"/>
    </xf>
    <xf numFmtId="164" fontId="7" fillId="10" borderId="6" xfId="0" applyNumberFormat="1" applyFont="1" applyFill="1" applyBorder="1" applyAlignment="1">
      <alignment horizontal="center" vertical="top"/>
    </xf>
    <xf numFmtId="164" fontId="7" fillId="10" borderId="10" xfId="3808" applyNumberFormat="1" applyFont="1" applyFill="1" applyBorder="1" applyAlignment="1">
      <alignment horizontal="center" vertical="top"/>
    </xf>
    <xf numFmtId="2" fontId="7" fillId="0" borderId="38" xfId="0" applyNumberFormat="1" applyFont="1" applyBorder="1" applyAlignment="1">
      <alignment horizontal="center" vertical="top"/>
    </xf>
    <xf numFmtId="164" fontId="7" fillId="2" borderId="45" xfId="0" applyNumberFormat="1" applyFont="1" applyFill="1" applyBorder="1" applyAlignment="1">
      <alignment horizontal="center" vertical="top"/>
    </xf>
    <xf numFmtId="0" fontId="7" fillId="2" borderId="68" xfId="0" applyFont="1" applyFill="1" applyBorder="1" applyAlignment="1">
      <alignment horizontal="center"/>
    </xf>
    <xf numFmtId="164" fontId="7" fillId="10" borderId="16" xfId="0" applyNumberFormat="1" applyFont="1" applyFill="1" applyBorder="1" applyAlignment="1">
      <alignment horizontal="center" vertical="top"/>
    </xf>
    <xf numFmtId="164" fontId="7" fillId="10" borderId="7" xfId="0" applyNumberFormat="1" applyFont="1" applyFill="1" applyBorder="1" applyAlignment="1">
      <alignment horizontal="center" vertical="top"/>
    </xf>
    <xf numFmtId="164" fontId="7" fillId="10" borderId="1" xfId="0" applyNumberFormat="1" applyFont="1" applyFill="1" applyBorder="1" applyAlignment="1">
      <alignment horizontal="center" vertical="top"/>
    </xf>
    <xf numFmtId="164" fontId="7" fillId="10" borderId="4" xfId="0" applyNumberFormat="1" applyFont="1" applyFill="1" applyBorder="1" applyAlignment="1">
      <alignment horizontal="center" vertical="top"/>
    </xf>
    <xf numFmtId="0" fontId="7" fillId="2" borderId="4" xfId="0" applyFont="1" applyFill="1" applyBorder="1" applyAlignment="1">
      <alignment horizontal="center"/>
    </xf>
    <xf numFmtId="0" fontId="7" fillId="10" borderId="52" xfId="0" applyFont="1" applyFill="1" applyBorder="1"/>
    <xf numFmtId="2" fontId="7" fillId="4" borderId="45" xfId="3808" applyNumberFormat="1" applyFont="1" applyFill="1" applyBorder="1" applyAlignment="1">
      <alignment horizontal="center" vertical="top"/>
    </xf>
    <xf numFmtId="2" fontId="7" fillId="4" borderId="9" xfId="3808" applyNumberFormat="1" applyFont="1" applyFill="1" applyBorder="1" applyAlignment="1">
      <alignment horizontal="center" vertical="top"/>
    </xf>
    <xf numFmtId="0" fontId="7" fillId="2" borderId="45" xfId="0" applyFont="1" applyFill="1" applyBorder="1" applyAlignment="1">
      <alignment vertical="top"/>
    </xf>
    <xf numFmtId="0" fontId="7" fillId="2" borderId="46" xfId="0" applyFont="1" applyFill="1" applyBorder="1" applyAlignment="1">
      <alignment vertical="top"/>
    </xf>
    <xf numFmtId="0" fontId="7" fillId="10" borderId="9" xfId="0" applyFont="1" applyFill="1" applyBorder="1" applyAlignment="1">
      <alignment horizontal="center" vertical="top"/>
    </xf>
    <xf numFmtId="2" fontId="7" fillId="4" borderId="46" xfId="3808" applyNumberFormat="1" applyFont="1" applyFill="1" applyBorder="1" applyAlignment="1">
      <alignment horizontal="center" vertical="top"/>
    </xf>
    <xf numFmtId="164" fontId="7" fillId="2" borderId="9" xfId="0" applyNumberFormat="1" applyFont="1" applyFill="1" applyBorder="1" applyAlignment="1">
      <alignment horizontal="center" vertical="top"/>
    </xf>
    <xf numFmtId="2" fontId="7" fillId="4" borderId="1" xfId="3808" applyNumberFormat="1" applyFont="1" applyFill="1" applyBorder="1" applyAlignment="1">
      <alignment horizontal="center" vertical="top"/>
    </xf>
    <xf numFmtId="2" fontId="7" fillId="4" borderId="4" xfId="3808" applyNumberFormat="1" applyFont="1" applyFill="1" applyBorder="1" applyAlignment="1">
      <alignment horizontal="center" vertical="top"/>
    </xf>
    <xf numFmtId="164" fontId="7" fillId="10" borderId="7" xfId="3808" applyNumberFormat="1" applyFont="1" applyFill="1" applyBorder="1" applyAlignment="1">
      <alignment horizontal="center" vertical="top"/>
    </xf>
    <xf numFmtId="2" fontId="7" fillId="0" borderId="0" xfId="0" applyNumberFormat="1" applyFont="1"/>
    <xf numFmtId="168" fontId="7" fillId="0" borderId="0" xfId="0" applyNumberFormat="1" applyFont="1"/>
    <xf numFmtId="1" fontId="7" fillId="0" borderId="44" xfId="1473" applyNumberFormat="1" applyFont="1" applyFill="1" applyBorder="1" applyAlignment="1">
      <alignment horizontal="center" vertical="top"/>
    </xf>
    <xf numFmtId="1" fontId="7" fillId="0" borderId="13" xfId="1473" applyNumberFormat="1" applyFont="1" applyFill="1" applyBorder="1" applyAlignment="1">
      <alignment horizontal="center" vertical="top"/>
    </xf>
    <xf numFmtId="1" fontId="7" fillId="0" borderId="4" xfId="1473" applyNumberFormat="1" applyFont="1" applyFill="1" applyBorder="1" applyAlignment="1">
      <alignment horizontal="center" vertical="top"/>
    </xf>
    <xf numFmtId="2" fontId="7" fillId="0" borderId="44" xfId="1473" applyNumberFormat="1" applyFont="1" applyFill="1" applyBorder="1" applyAlignment="1">
      <alignment horizontal="center" vertical="top"/>
    </xf>
    <xf numFmtId="2" fontId="7" fillId="0" borderId="14" xfId="1473" applyNumberFormat="1" applyFont="1" applyFill="1" applyBorder="1" applyAlignment="1">
      <alignment horizontal="center" vertical="top"/>
    </xf>
    <xf numFmtId="2" fontId="7" fillId="0" borderId="4" xfId="1473" applyNumberFormat="1" applyFont="1" applyFill="1" applyBorder="1" applyAlignment="1">
      <alignment horizontal="center" vertical="top"/>
    </xf>
    <xf numFmtId="2" fontId="7" fillId="2" borderId="46" xfId="0" applyNumberFormat="1" applyFont="1" applyFill="1" applyBorder="1" applyAlignment="1">
      <alignment horizontal="center" vertical="top"/>
    </xf>
    <xf numFmtId="0" fontId="30" fillId="0" borderId="0" xfId="0" applyFont="1"/>
    <xf numFmtId="0" fontId="31" fillId="0" borderId="0" xfId="0" applyFont="1"/>
    <xf numFmtId="0" fontId="7" fillId="2" borderId="45" xfId="0" applyFont="1" applyFill="1" applyBorder="1" applyAlignment="1">
      <alignment horizontal="center" vertical="center" wrapText="1"/>
    </xf>
    <xf numFmtId="165" fontId="7" fillId="2" borderId="42" xfId="0" applyNumberFormat="1" applyFont="1" applyFill="1" applyBorder="1" applyAlignment="1">
      <alignment horizontal="center" vertical="center"/>
    </xf>
    <xf numFmtId="0" fontId="7" fillId="0" borderId="45" xfId="0" applyFont="1" applyBorder="1" applyAlignment="1">
      <alignment horizontal="center" vertical="center"/>
    </xf>
    <xf numFmtId="0" fontId="7" fillId="0" borderId="45" xfId="0" applyFont="1" applyBorder="1" applyAlignment="1">
      <alignment horizontal="center" vertical="center" wrapText="1"/>
    </xf>
    <xf numFmtId="2" fontId="7" fillId="0" borderId="42" xfId="0" applyNumberFormat="1" applyFont="1" applyBorder="1" applyAlignment="1">
      <alignment horizontal="center" vertical="center"/>
    </xf>
    <xf numFmtId="0" fontId="7" fillId="0" borderId="39" xfId="3220" applyFont="1" applyBorder="1" applyAlignment="1">
      <alignment horizontal="center" vertical="center"/>
    </xf>
    <xf numFmtId="0" fontId="7" fillId="0" borderId="16" xfId="3220" applyFont="1" applyBorder="1" applyAlignment="1">
      <alignment horizontal="center" vertical="center"/>
    </xf>
    <xf numFmtId="2" fontId="7" fillId="0" borderId="42" xfId="3220" applyNumberFormat="1" applyFont="1" applyBorder="1" applyAlignment="1">
      <alignment horizontal="center" vertical="center"/>
    </xf>
    <xf numFmtId="0" fontId="7" fillId="2" borderId="28" xfId="0" applyFont="1" applyFill="1" applyBorder="1" applyAlignment="1">
      <alignment horizontal="center" vertical="center" wrapText="1"/>
    </xf>
    <xf numFmtId="165" fontId="7" fillId="2" borderId="35" xfId="0" applyNumberFormat="1" applyFont="1" applyFill="1" applyBorder="1" applyAlignment="1">
      <alignment horizontal="center" vertical="center"/>
    </xf>
    <xf numFmtId="0" fontId="7" fillId="0" borderId="28" xfId="0" applyFont="1" applyBorder="1" applyAlignment="1">
      <alignment horizontal="center" vertical="center"/>
    </xf>
    <xf numFmtId="0" fontId="7" fillId="0" borderId="28" xfId="0" applyFont="1" applyBorder="1" applyAlignment="1">
      <alignment horizontal="center" vertical="center" wrapText="1"/>
    </xf>
    <xf numFmtId="2" fontId="7" fillId="0" borderId="35" xfId="0" applyNumberFormat="1" applyFont="1" applyBorder="1" applyAlignment="1">
      <alignment horizontal="center" vertical="center"/>
    </xf>
    <xf numFmtId="0" fontId="7" fillId="0" borderId="3" xfId="3220" applyFont="1" applyBorder="1" applyAlignment="1">
      <alignment horizontal="center" vertical="center"/>
    </xf>
    <xf numFmtId="0" fontId="7" fillId="0" borderId="1" xfId="3220" applyFont="1" applyBorder="1" applyAlignment="1">
      <alignment horizontal="center" vertical="center"/>
    </xf>
    <xf numFmtId="2" fontId="7" fillId="0" borderId="35" xfId="3220" applyNumberFormat="1" applyFont="1" applyBorder="1" applyAlignment="1">
      <alignment horizontal="center" vertical="center"/>
    </xf>
    <xf numFmtId="0" fontId="7" fillId="0" borderId="28" xfId="0" applyFont="1" applyFill="1" applyBorder="1" applyAlignment="1">
      <alignment horizontal="center" vertical="center"/>
    </xf>
    <xf numFmtId="0" fontId="7" fillId="0" borderId="28" xfId="0" applyFont="1" applyFill="1" applyBorder="1" applyAlignment="1">
      <alignment horizontal="center" vertical="center" wrapText="1"/>
    </xf>
    <xf numFmtId="2" fontId="7" fillId="0" borderId="35" xfId="0" applyNumberFormat="1" applyFont="1" applyFill="1" applyBorder="1" applyAlignment="1">
      <alignment horizontal="center" vertical="center"/>
    </xf>
    <xf numFmtId="0" fontId="7" fillId="0" borderId="3" xfId="3220" applyFont="1" applyFill="1" applyBorder="1" applyAlignment="1">
      <alignment horizontal="center" vertical="center"/>
    </xf>
    <xf numFmtId="0" fontId="7" fillId="0" borderId="1" xfId="3220" applyFont="1" applyFill="1" applyBorder="1" applyAlignment="1">
      <alignment horizontal="center" vertical="center"/>
    </xf>
    <xf numFmtId="2" fontId="7" fillId="0" borderId="35" xfId="3220" applyNumberFormat="1" applyFont="1" applyFill="1" applyBorder="1" applyAlignment="1">
      <alignment horizontal="center" vertical="center"/>
    </xf>
    <xf numFmtId="0" fontId="7" fillId="0" borderId="10"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10" xfId="3220" applyFont="1" applyFill="1" applyBorder="1" applyAlignment="1">
      <alignment horizontal="center" vertical="center"/>
    </xf>
    <xf numFmtId="0" fontId="7" fillId="0" borderId="7" xfId="3220" applyFont="1" applyFill="1" applyBorder="1" applyAlignment="1">
      <alignment horizontal="center" vertical="center"/>
    </xf>
    <xf numFmtId="0" fontId="7" fillId="2" borderId="56" xfId="0" applyFont="1" applyFill="1" applyBorder="1" applyAlignment="1">
      <alignment horizontal="center" vertical="center" wrapText="1"/>
    </xf>
    <xf numFmtId="165" fontId="7" fillId="2" borderId="51" xfId="0" applyNumberFormat="1" applyFont="1" applyFill="1" applyBorder="1" applyAlignment="1">
      <alignment horizontal="center" vertical="center"/>
    </xf>
    <xf numFmtId="0" fontId="7" fillId="0" borderId="56" xfId="0" applyFont="1" applyBorder="1" applyAlignment="1">
      <alignment horizontal="center" vertical="center"/>
    </xf>
    <xf numFmtId="0" fontId="7" fillId="0" borderId="26" xfId="0" applyFont="1" applyBorder="1" applyAlignment="1">
      <alignment horizontal="center" vertical="center"/>
    </xf>
    <xf numFmtId="2" fontId="7" fillId="0" borderId="51" xfId="0" applyNumberFormat="1" applyFont="1" applyBorder="1" applyAlignment="1">
      <alignment horizontal="center" vertical="center"/>
    </xf>
    <xf numFmtId="0" fontId="7" fillId="0" borderId="56" xfId="3220" applyFont="1" applyBorder="1" applyAlignment="1">
      <alignment horizontal="center" vertical="center"/>
    </xf>
    <xf numFmtId="0" fontId="7" fillId="0" borderId="26" xfId="3220" applyFont="1" applyBorder="1" applyAlignment="1">
      <alignment horizontal="center" vertical="center"/>
    </xf>
    <xf numFmtId="2" fontId="7" fillId="0" borderId="59" xfId="3220" applyNumberFormat="1" applyFont="1" applyBorder="1" applyAlignment="1">
      <alignment horizontal="center" vertical="center"/>
    </xf>
    <xf numFmtId="164" fontId="7" fillId="2" borderId="43" xfId="0" applyNumberFormat="1" applyFont="1" applyFill="1" applyBorder="1" applyAlignment="1">
      <alignment horizontal="center" vertical="center"/>
    </xf>
    <xf numFmtId="1" fontId="7" fillId="2" borderId="16" xfId="0" applyNumberFormat="1" applyFont="1" applyFill="1" applyBorder="1" applyAlignment="1">
      <alignment horizontal="center" vertical="center"/>
    </xf>
    <xf numFmtId="2" fontId="7" fillId="2" borderId="43" xfId="0" applyNumberFormat="1" applyFont="1" applyFill="1" applyBorder="1" applyAlignment="1">
      <alignment horizontal="center" vertical="center"/>
    </xf>
    <xf numFmtId="164" fontId="7" fillId="2" borderId="5" xfId="0" applyNumberFormat="1" applyFont="1" applyFill="1" applyBorder="1" applyAlignment="1">
      <alignment horizontal="center" vertical="center"/>
    </xf>
    <xf numFmtId="1" fontId="7" fillId="2" borderId="4" xfId="0" applyNumberFormat="1" applyFont="1" applyFill="1" applyBorder="1" applyAlignment="1">
      <alignment horizontal="center" vertical="center"/>
    </xf>
    <xf numFmtId="2" fontId="7" fillId="2" borderId="5" xfId="0" applyNumberFormat="1" applyFont="1" applyFill="1" applyBorder="1" applyAlignment="1">
      <alignment horizontal="center" vertical="center"/>
    </xf>
    <xf numFmtId="164" fontId="7" fillId="2" borderId="42" xfId="0" applyNumberFormat="1" applyFont="1" applyFill="1" applyBorder="1" applyAlignment="1">
      <alignment horizontal="center" vertical="center"/>
    </xf>
    <xf numFmtId="164" fontId="7" fillId="2" borderId="35" xfId="0" applyNumberFormat="1" applyFont="1" applyFill="1" applyBorder="1" applyAlignment="1">
      <alignment horizontal="center" vertical="center"/>
    </xf>
    <xf numFmtId="0" fontId="7" fillId="0" borderId="7" xfId="3220" applyFont="1" applyBorder="1" applyAlignment="1">
      <alignment horizontal="center" vertical="center"/>
    </xf>
    <xf numFmtId="0" fontId="7" fillId="0" borderId="10" xfId="3220" applyFont="1" applyBorder="1" applyAlignment="1">
      <alignment horizontal="center" vertical="center"/>
    </xf>
    <xf numFmtId="0" fontId="7" fillId="2" borderId="10" xfId="0" applyFont="1" applyFill="1" applyBorder="1" applyAlignment="1">
      <alignment horizontal="center" vertical="center" wrapText="1"/>
    </xf>
    <xf numFmtId="164" fontId="7" fillId="2" borderId="48" xfId="0" applyNumberFormat="1" applyFont="1" applyFill="1" applyBorder="1" applyAlignment="1">
      <alignment horizontal="center" vertical="center"/>
    </xf>
    <xf numFmtId="2" fontId="7" fillId="0" borderId="48" xfId="0" applyNumberFormat="1" applyFont="1" applyBorder="1" applyAlignment="1">
      <alignment horizontal="center" vertical="center"/>
    </xf>
    <xf numFmtId="2" fontId="7" fillId="0" borderId="48" xfId="3220" applyNumberFormat="1" applyFont="1" applyFill="1" applyBorder="1" applyAlignment="1">
      <alignment horizontal="center" vertical="center"/>
    </xf>
    <xf numFmtId="0" fontId="7" fillId="2" borderId="52" xfId="0" applyFont="1" applyFill="1" applyBorder="1" applyAlignment="1">
      <alignment horizontal="center" vertical="center" wrapText="1"/>
    </xf>
    <xf numFmtId="164" fontId="7" fillId="2" borderId="53" xfId="0" applyNumberFormat="1" applyFont="1" applyFill="1" applyBorder="1" applyAlignment="1">
      <alignment horizontal="center" vertical="center"/>
    </xf>
    <xf numFmtId="0" fontId="7" fillId="0" borderId="55" xfId="0" applyFont="1" applyFill="1" applyBorder="1" applyAlignment="1">
      <alignment horizontal="center" vertical="center"/>
    </xf>
    <xf numFmtId="0" fontId="7" fillId="0" borderId="54"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5" xfId="3220" applyFont="1" applyFill="1" applyBorder="1" applyAlignment="1">
      <alignment horizontal="center" vertical="center"/>
    </xf>
    <xf numFmtId="0" fontId="7" fillId="0" borderId="54" xfId="3220" applyFont="1" applyFill="1" applyBorder="1" applyAlignment="1">
      <alignment horizontal="center" vertical="center"/>
    </xf>
    <xf numFmtId="2" fontId="7" fillId="0" borderId="53" xfId="3220" applyNumberFormat="1" applyFont="1" applyFill="1" applyBorder="1" applyAlignment="1">
      <alignment horizontal="center" vertical="center"/>
    </xf>
    <xf numFmtId="164" fontId="7" fillId="2" borderId="38" xfId="0" applyNumberFormat="1" applyFont="1" applyFill="1" applyBorder="1" applyAlignment="1">
      <alignment horizontal="center" vertical="center"/>
    </xf>
    <xf numFmtId="1" fontId="7" fillId="0" borderId="9" xfId="1473" applyNumberFormat="1" applyFont="1" applyFill="1" applyBorder="1" applyAlignment="1">
      <alignment horizontal="center" vertical="center"/>
    </xf>
    <xf numFmtId="1" fontId="7" fillId="0" borderId="7" xfId="1473" applyNumberFormat="1" applyFont="1" applyFill="1" applyBorder="1" applyAlignment="1">
      <alignment horizontal="center" vertical="center"/>
    </xf>
    <xf numFmtId="2" fontId="7" fillId="0" borderId="8" xfId="0" applyNumberFormat="1" applyFont="1" applyBorder="1" applyAlignment="1">
      <alignment horizontal="center" vertical="center"/>
    </xf>
    <xf numFmtId="1" fontId="7" fillId="0" borderId="10" xfId="6646" applyNumberFormat="1" applyFont="1" applyFill="1" applyBorder="1" applyAlignment="1">
      <alignment horizontal="center" vertical="center"/>
    </xf>
    <xf numFmtId="1" fontId="7" fillId="0" borderId="7" xfId="6646" applyNumberFormat="1" applyFont="1" applyFill="1" applyBorder="1" applyAlignment="1">
      <alignment horizontal="center" vertical="center"/>
    </xf>
    <xf numFmtId="2" fontId="7" fillId="0" borderId="8" xfId="3220" applyNumberFormat="1" applyFont="1" applyFill="1" applyBorder="1" applyAlignment="1">
      <alignment horizontal="center" vertical="center"/>
    </xf>
    <xf numFmtId="0" fontId="7" fillId="0" borderId="9" xfId="0" applyFont="1" applyFill="1" applyBorder="1" applyAlignment="1">
      <alignment horizontal="center" vertical="center"/>
    </xf>
    <xf numFmtId="0" fontId="7" fillId="0" borderId="9" xfId="0" applyFont="1" applyFill="1" applyBorder="1" applyAlignment="1">
      <alignment horizontal="center" vertical="center" wrapText="1"/>
    </xf>
    <xf numFmtId="0" fontId="7" fillId="0" borderId="52" xfId="0" applyFont="1" applyFill="1" applyBorder="1" applyAlignment="1">
      <alignment horizontal="center" vertical="center"/>
    </xf>
    <xf numFmtId="0" fontId="7" fillId="0" borderId="52" xfId="0" applyFont="1" applyFill="1" applyBorder="1" applyAlignment="1">
      <alignment horizontal="center" vertical="center" wrapText="1"/>
    </xf>
    <xf numFmtId="0" fontId="7" fillId="0" borderId="39" xfId="0" applyFont="1" applyFill="1" applyBorder="1" applyAlignment="1">
      <alignment horizontal="center" vertical="center"/>
    </xf>
    <xf numFmtId="0" fontId="7" fillId="0" borderId="16" xfId="0" applyFont="1" applyFill="1" applyBorder="1" applyAlignment="1">
      <alignment horizontal="center" vertical="center" wrapText="1"/>
    </xf>
    <xf numFmtId="2" fontId="7" fillId="0" borderId="42" xfId="0" applyNumberFormat="1" applyFont="1" applyFill="1" applyBorder="1" applyAlignment="1">
      <alignment horizontal="center" vertical="center"/>
    </xf>
    <xf numFmtId="0" fontId="7" fillId="0" borderId="39" xfId="3220" applyFont="1" applyFill="1" applyBorder="1" applyAlignment="1">
      <alignment horizontal="center" vertical="center"/>
    </xf>
    <xf numFmtId="0" fontId="7" fillId="0" borderId="16" xfId="3220" applyFont="1" applyFill="1" applyBorder="1" applyAlignment="1">
      <alignment horizontal="center" vertical="center"/>
    </xf>
    <xf numFmtId="2" fontId="7" fillId="0" borderId="42" xfId="3220" applyNumberFormat="1" applyFont="1" applyFill="1" applyBorder="1" applyAlignment="1">
      <alignment horizontal="center" vertical="center"/>
    </xf>
    <xf numFmtId="0" fontId="7" fillId="0" borderId="3" xfId="0" applyFont="1" applyFill="1" applyBorder="1" applyAlignment="1">
      <alignment horizontal="center" vertical="center"/>
    </xf>
    <xf numFmtId="0" fontId="7" fillId="0" borderId="1" xfId="0" applyFont="1" applyFill="1" applyBorder="1" applyAlignment="1">
      <alignment horizontal="center" vertical="center" wrapText="1"/>
    </xf>
    <xf numFmtId="2" fontId="7" fillId="0" borderId="53" xfId="0" applyNumberFormat="1" applyFont="1" applyBorder="1" applyAlignment="1">
      <alignment horizontal="center" vertical="center"/>
    </xf>
    <xf numFmtId="0" fontId="7" fillId="0" borderId="56" xfId="3220" applyFont="1" applyFill="1" applyBorder="1" applyAlignment="1">
      <alignment horizontal="center" vertical="center"/>
    </xf>
    <xf numFmtId="0" fontId="7" fillId="0" borderId="26" xfId="3220" applyFont="1" applyFill="1" applyBorder="1" applyAlignment="1">
      <alignment horizontal="center" vertical="center"/>
    </xf>
    <xf numFmtId="0" fontId="7" fillId="0" borderId="7" xfId="0" applyFont="1" applyBorder="1" applyAlignment="1">
      <alignment horizontal="center" vertical="center" wrapText="1"/>
    </xf>
    <xf numFmtId="0" fontId="7" fillId="0" borderId="7" xfId="0" applyFont="1" applyFill="1" applyBorder="1" applyAlignment="1">
      <alignment horizontal="center" vertical="center" wrapText="1"/>
    </xf>
    <xf numFmtId="164" fontId="7" fillId="2" borderId="51" xfId="0" applyNumberFormat="1" applyFont="1" applyFill="1" applyBorder="1" applyAlignment="1">
      <alignment horizontal="center" vertical="center"/>
    </xf>
    <xf numFmtId="0" fontId="7" fillId="0" borderId="26" xfId="0" applyFont="1" applyBorder="1" applyAlignment="1">
      <alignment horizontal="center" vertical="center" wrapText="1"/>
    </xf>
    <xf numFmtId="2" fontId="7" fillId="0" borderId="53" xfId="3220" applyNumberFormat="1" applyFont="1" applyBorder="1" applyAlignment="1">
      <alignment horizontal="center" vertical="center"/>
    </xf>
    <xf numFmtId="1" fontId="7" fillId="2" borderId="45" xfId="0" applyNumberFormat="1" applyFont="1" applyFill="1" applyBorder="1" applyAlignment="1">
      <alignment horizontal="center" vertical="center"/>
    </xf>
    <xf numFmtId="1" fontId="7" fillId="2" borderId="16" xfId="0" applyNumberFormat="1" applyFont="1" applyFill="1" applyBorder="1" applyAlignment="1">
      <alignment horizontal="center" vertical="center" wrapText="1"/>
    </xf>
    <xf numFmtId="1" fontId="7" fillId="2" borderId="46" xfId="0" applyNumberFormat="1" applyFont="1" applyFill="1" applyBorder="1" applyAlignment="1">
      <alignment horizontal="center" vertical="center"/>
    </xf>
    <xf numFmtId="1" fontId="7" fillId="2" borderId="4" xfId="0" applyNumberFormat="1" applyFont="1" applyFill="1" applyBorder="1"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9" fillId="2" borderId="39"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14" fillId="0" borderId="0" xfId="3221" applyFont="1" applyAlignment="1">
      <alignment horizontal="center" vertical="center"/>
    </xf>
    <xf numFmtId="0" fontId="7" fillId="2" borderId="22" xfId="0" applyFont="1" applyFill="1" applyBorder="1" applyAlignment="1">
      <alignment horizontal="center" vertical="center"/>
    </xf>
    <xf numFmtId="164" fontId="7" fillId="0" borderId="45" xfId="3221" applyNumberFormat="1" applyFont="1" applyFill="1" applyBorder="1" applyAlignment="1">
      <alignment horizontal="center" vertical="center"/>
    </xf>
    <xf numFmtId="164" fontId="7" fillId="0" borderId="16" xfId="3221" applyNumberFormat="1" applyFont="1" applyFill="1" applyBorder="1" applyAlignment="1">
      <alignment horizontal="center" vertical="center"/>
    </xf>
    <xf numFmtId="0" fontId="14" fillId="0" borderId="16" xfId="3221" applyFont="1" applyBorder="1" applyAlignment="1">
      <alignment horizontal="center" vertical="center"/>
    </xf>
    <xf numFmtId="164" fontId="14" fillId="0" borderId="16" xfId="3221" applyNumberFormat="1" applyFont="1" applyBorder="1" applyAlignment="1">
      <alignment horizontal="center" vertical="center"/>
    </xf>
    <xf numFmtId="0" fontId="7" fillId="2" borderId="50" xfId="0" applyFont="1" applyFill="1" applyBorder="1" applyAlignment="1">
      <alignment horizontal="center" vertical="center"/>
    </xf>
    <xf numFmtId="164" fontId="7" fillId="0" borderId="9" xfId="3221" applyNumberFormat="1" applyFont="1" applyFill="1" applyBorder="1" applyAlignment="1">
      <alignment horizontal="center" vertical="center"/>
    </xf>
    <xf numFmtId="164" fontId="7" fillId="0" borderId="7" xfId="3221" applyNumberFormat="1" applyFont="1" applyFill="1" applyBorder="1" applyAlignment="1">
      <alignment horizontal="center" vertical="center"/>
    </xf>
    <xf numFmtId="0" fontId="14" fillId="0" borderId="7" xfId="3221" applyFont="1" applyBorder="1" applyAlignment="1">
      <alignment horizontal="center" vertical="center"/>
    </xf>
    <xf numFmtId="0" fontId="19" fillId="0" borderId="7" xfId="0" applyFont="1" applyBorder="1" applyAlignment="1">
      <alignment horizontal="center" vertical="center"/>
    </xf>
    <xf numFmtId="164" fontId="14" fillId="0" borderId="7" xfId="3221" applyNumberFormat="1" applyFont="1" applyBorder="1" applyAlignment="1">
      <alignment horizontal="center" vertical="center"/>
    </xf>
    <xf numFmtId="164" fontId="14" fillId="0" borderId="9" xfId="3221" applyNumberFormat="1" applyFont="1" applyBorder="1" applyAlignment="1">
      <alignment horizontal="center" vertical="center"/>
    </xf>
    <xf numFmtId="0" fontId="7" fillId="2" borderId="23" xfId="0" applyFont="1" applyFill="1" applyBorder="1" applyAlignment="1">
      <alignment horizontal="center" vertical="center"/>
    </xf>
    <xf numFmtId="0" fontId="7" fillId="2" borderId="40" xfId="0" applyFont="1" applyFill="1" applyBorder="1" applyAlignment="1">
      <alignment horizontal="center" vertical="center"/>
    </xf>
    <xf numFmtId="164" fontId="7" fillId="0" borderId="46" xfId="3221" applyNumberFormat="1" applyFont="1" applyFill="1" applyBorder="1" applyAlignment="1">
      <alignment horizontal="center" vertical="center"/>
    </xf>
    <xf numFmtId="164" fontId="7" fillId="0" borderId="4" xfId="3221" applyNumberFormat="1" applyFont="1" applyFill="1" applyBorder="1" applyAlignment="1">
      <alignment horizontal="center" vertical="center"/>
    </xf>
    <xf numFmtId="0" fontId="14" fillId="0" borderId="4" xfId="3221" applyFont="1" applyBorder="1" applyAlignment="1">
      <alignment horizontal="center" vertical="center"/>
    </xf>
    <xf numFmtId="0" fontId="19" fillId="0" borderId="4" xfId="0" applyFont="1" applyBorder="1" applyAlignment="1">
      <alignment horizontal="center" vertical="center"/>
    </xf>
    <xf numFmtId="164" fontId="14" fillId="0" borderId="4" xfId="3221" applyNumberFormat="1" applyFont="1" applyBorder="1" applyAlignment="1">
      <alignment horizontal="center" vertical="center"/>
    </xf>
    <xf numFmtId="0" fontId="14" fillId="0" borderId="7" xfId="3221" quotePrefix="1" applyFont="1" applyBorder="1" applyAlignment="1">
      <alignment horizontal="center" vertical="center"/>
    </xf>
    <xf numFmtId="0" fontId="7" fillId="2" borderId="34" xfId="0" applyFont="1" applyFill="1" applyBorder="1" applyAlignment="1">
      <alignment horizontal="center" vertical="center"/>
    </xf>
    <xf numFmtId="164" fontId="14" fillId="0" borderId="57" xfId="3221" applyNumberFormat="1" applyFont="1" applyBorder="1" applyAlignment="1">
      <alignment horizontal="center" vertical="center"/>
    </xf>
    <xf numFmtId="0" fontId="14" fillId="0" borderId="26" xfId="3221" applyFont="1" applyBorder="1" applyAlignment="1">
      <alignment horizontal="center" vertical="center"/>
    </xf>
    <xf numFmtId="164" fontId="14" fillId="0" borderId="26" xfId="3221" applyNumberFormat="1" applyFont="1" applyBorder="1" applyAlignment="1">
      <alignment horizontal="center" vertical="center"/>
    </xf>
    <xf numFmtId="0" fontId="7" fillId="2" borderId="24" xfId="0" applyFont="1" applyFill="1" applyBorder="1" applyAlignment="1">
      <alignment horizontal="center" vertical="center"/>
    </xf>
    <xf numFmtId="164" fontId="14" fillId="0" borderId="46" xfId="3221" applyNumberFormat="1" applyFont="1" applyBorder="1" applyAlignment="1">
      <alignment horizontal="center" vertical="center"/>
    </xf>
    <xf numFmtId="164" fontId="14" fillId="0" borderId="28" xfId="3221" applyNumberFormat="1" applyFont="1" applyBorder="1" applyAlignment="1">
      <alignment horizontal="center" vertical="center"/>
    </xf>
    <xf numFmtId="0" fontId="14" fillId="0" borderId="1" xfId="3221" applyFont="1" applyBorder="1" applyAlignment="1">
      <alignment horizontal="center" vertical="center"/>
    </xf>
    <xf numFmtId="164" fontId="14" fillId="0" borderId="1" xfId="3221" applyNumberFormat="1" applyFont="1" applyBorder="1" applyAlignment="1">
      <alignment horizontal="center" vertical="center"/>
    </xf>
    <xf numFmtId="164" fontId="14" fillId="0" borderId="7" xfId="3221" applyNumberFormat="1" applyFont="1" applyBorder="1" applyAlignment="1">
      <alignment horizontal="center" vertical="center" wrapText="1"/>
    </xf>
    <xf numFmtId="164" fontId="7" fillId="0" borderId="31" xfId="3221" applyNumberFormat="1" applyFont="1" applyFill="1" applyBorder="1" applyAlignment="1">
      <alignment horizontal="center" vertical="center"/>
    </xf>
    <xf numFmtId="164" fontId="7" fillId="0" borderId="25" xfId="3221" applyNumberFormat="1" applyFont="1" applyFill="1" applyBorder="1" applyAlignment="1">
      <alignment horizontal="center" vertical="center"/>
    </xf>
    <xf numFmtId="0" fontId="14" fillId="0" borderId="46" xfId="3221" applyFont="1" applyBorder="1" applyAlignment="1">
      <alignment horizontal="center" vertical="center"/>
    </xf>
    <xf numFmtId="0" fontId="14" fillId="0" borderId="31" xfId="3221" applyFont="1" applyBorder="1" applyAlignment="1">
      <alignment horizontal="center" vertical="center"/>
    </xf>
    <xf numFmtId="0" fontId="7" fillId="2" borderId="22" xfId="3220" applyFont="1" applyFill="1" applyBorder="1" applyAlignment="1">
      <alignment horizontal="center" vertical="center"/>
    </xf>
    <xf numFmtId="165" fontId="7" fillId="0" borderId="45" xfId="3220" applyNumberFormat="1" applyFont="1" applyFill="1" applyBorder="1" applyAlignment="1">
      <alignment horizontal="center" vertical="center"/>
    </xf>
    <xf numFmtId="0" fontId="14" fillId="0" borderId="45" xfId="3221" applyFont="1" applyBorder="1" applyAlignment="1">
      <alignment horizontal="center" vertical="center"/>
    </xf>
    <xf numFmtId="0" fontId="7" fillId="2" borderId="50" xfId="3220" applyFont="1" applyFill="1" applyBorder="1" applyAlignment="1">
      <alignment horizontal="center" vertical="center"/>
    </xf>
    <xf numFmtId="165" fontId="7" fillId="0" borderId="28" xfId="3220" applyNumberFormat="1" applyFont="1" applyFill="1" applyBorder="1" applyAlignment="1">
      <alignment horizontal="center" vertical="center"/>
    </xf>
    <xf numFmtId="0" fontId="14" fillId="0" borderId="9" xfId="3221" applyFont="1" applyBorder="1" applyAlignment="1">
      <alignment horizontal="center" vertical="center"/>
    </xf>
    <xf numFmtId="0" fontId="7" fillId="2" borderId="40" xfId="3220" applyFont="1" applyFill="1" applyBorder="1" applyAlignment="1">
      <alignment horizontal="center" vertical="center"/>
    </xf>
    <xf numFmtId="165" fontId="7" fillId="0" borderId="31" xfId="3220" applyNumberFormat="1" applyFont="1" applyFill="1" applyBorder="1" applyAlignment="1">
      <alignment horizontal="center" vertical="center"/>
    </xf>
    <xf numFmtId="164" fontId="7" fillId="0" borderId="28" xfId="3220" applyNumberFormat="1" applyFont="1" applyFill="1" applyBorder="1" applyAlignment="1">
      <alignment horizontal="center" vertical="center"/>
    </xf>
    <xf numFmtId="0" fontId="7" fillId="2" borderId="23" xfId="3220" applyFont="1" applyFill="1" applyBorder="1" applyAlignment="1">
      <alignment horizontal="center" vertical="center"/>
    </xf>
    <xf numFmtId="164" fontId="7" fillId="0" borderId="9" xfId="3220" applyNumberFormat="1" applyFont="1" applyFill="1" applyBorder="1" applyAlignment="1">
      <alignment horizontal="center" vertical="center"/>
    </xf>
    <xf numFmtId="164" fontId="7" fillId="0" borderId="31" xfId="3220" applyNumberFormat="1" applyFont="1" applyFill="1" applyBorder="1" applyAlignment="1">
      <alignment horizontal="center" vertical="center"/>
    </xf>
    <xf numFmtId="0" fontId="14" fillId="0" borderId="7" xfId="3221" applyFont="1" applyFill="1" applyBorder="1" applyAlignment="1">
      <alignment horizontal="center" vertical="center"/>
    </xf>
    <xf numFmtId="164" fontId="14" fillId="0" borderId="7" xfId="3221" applyNumberFormat="1" applyFont="1" applyFill="1" applyBorder="1" applyAlignment="1">
      <alignment horizontal="center" vertical="center"/>
    </xf>
    <xf numFmtId="0" fontId="14" fillId="0" borderId="4" xfId="3221" applyFont="1" applyFill="1" applyBorder="1" applyAlignment="1">
      <alignment horizontal="center" vertical="center"/>
    </xf>
    <xf numFmtId="164" fontId="14" fillId="0" borderId="4" xfId="3221" applyNumberFormat="1" applyFont="1" applyFill="1" applyBorder="1" applyAlignment="1">
      <alignment horizontal="center" vertical="center"/>
    </xf>
    <xf numFmtId="0" fontId="14" fillId="0" borderId="28" xfId="3221" applyFont="1" applyBorder="1" applyAlignment="1">
      <alignment horizontal="center" vertical="center"/>
    </xf>
    <xf numFmtId="164" fontId="7" fillId="0" borderId="46" xfId="3220" applyNumberFormat="1" applyFont="1" applyFill="1" applyBorder="1" applyAlignment="1">
      <alignment horizontal="center" vertical="center"/>
    </xf>
    <xf numFmtId="0" fontId="21" fillId="0" borderId="0" xfId="3221" applyFont="1" applyAlignment="1">
      <alignment horizontal="center" vertical="center" wrapText="1"/>
    </xf>
    <xf numFmtId="0" fontId="7" fillId="0" borderId="0" xfId="3220" applyFont="1" applyAlignment="1">
      <alignment horizontal="center" vertical="center"/>
    </xf>
    <xf numFmtId="0" fontId="17" fillId="2" borderId="39" xfId="3808" applyFont="1" applyFill="1" applyBorder="1" applyAlignment="1">
      <alignment horizontal="left" vertical="top"/>
    </xf>
    <xf numFmtId="0" fontId="17" fillId="2" borderId="47" xfId="3808" applyFont="1" applyFill="1" applyBorder="1" applyAlignment="1">
      <alignment horizontal="left" vertical="top"/>
    </xf>
    <xf numFmtId="0" fontId="29" fillId="0" borderId="0" xfId="0" applyFont="1" applyAlignment="1">
      <alignment horizontal="center" vertical="center" wrapText="1"/>
    </xf>
    <xf numFmtId="0" fontId="7" fillId="0" borderId="0" xfId="3220" applyFont="1" applyAlignment="1">
      <alignment horizontal="center"/>
    </xf>
    <xf numFmtId="0" fontId="17" fillId="2" borderId="39" xfId="3808" applyFont="1" applyFill="1" applyBorder="1" applyAlignment="1">
      <alignment horizontal="center" vertical="top"/>
    </xf>
    <xf numFmtId="0" fontId="17" fillId="2" borderId="47" xfId="3808" applyFont="1" applyFill="1" applyBorder="1" applyAlignment="1">
      <alignment horizontal="center" vertical="top"/>
    </xf>
    <xf numFmtId="0" fontId="7" fillId="2" borderId="39" xfId="0" applyFont="1" applyFill="1" applyBorder="1" applyAlignment="1">
      <alignment horizontal="center" vertical="center"/>
    </xf>
    <xf numFmtId="164" fontId="7" fillId="2" borderId="16" xfId="0" applyNumberFormat="1" applyFont="1" applyFill="1" applyBorder="1" applyAlignment="1">
      <alignment horizontal="center" vertical="center"/>
    </xf>
    <xf numFmtId="164" fontId="7" fillId="2" borderId="64" xfId="0" applyNumberFormat="1" applyFont="1" applyFill="1" applyBorder="1" applyAlignment="1">
      <alignment horizontal="center" vertical="center"/>
    </xf>
    <xf numFmtId="2" fontId="7" fillId="0" borderId="45" xfId="3808" applyNumberFormat="1" applyFont="1" applyFill="1" applyBorder="1" applyAlignment="1">
      <alignment horizontal="center" vertical="center"/>
    </xf>
    <xf numFmtId="165" fontId="7" fillId="0" borderId="16" xfId="0" applyNumberFormat="1" applyFont="1" applyBorder="1" applyAlignment="1">
      <alignment horizontal="center" vertical="center"/>
    </xf>
    <xf numFmtId="0" fontId="7" fillId="2" borderId="3" xfId="0" applyFont="1" applyFill="1" applyBorder="1" applyAlignment="1">
      <alignment horizontal="center" vertical="center"/>
    </xf>
    <xf numFmtId="164" fontId="7" fillId="2" borderId="1" xfId="0" applyNumberFormat="1" applyFont="1" applyFill="1" applyBorder="1" applyAlignment="1">
      <alignment horizontal="center" vertical="center"/>
    </xf>
    <xf numFmtId="164" fontId="7" fillId="2" borderId="11" xfId="0" applyNumberFormat="1" applyFont="1" applyFill="1" applyBorder="1" applyAlignment="1">
      <alignment horizontal="center" vertical="center"/>
    </xf>
    <xf numFmtId="2" fontId="7" fillId="0" borderId="9" xfId="3808" applyNumberFormat="1" applyFont="1" applyFill="1" applyBorder="1" applyAlignment="1">
      <alignment horizontal="center" vertical="center"/>
    </xf>
    <xf numFmtId="165" fontId="7" fillId="0" borderId="7" xfId="0" applyNumberFormat="1" applyFont="1" applyBorder="1" applyAlignment="1">
      <alignment horizontal="center" vertical="center"/>
    </xf>
    <xf numFmtId="165" fontId="19" fillId="5" borderId="7" xfId="7744" applyNumberFormat="1" applyFont="1" applyFill="1" applyBorder="1" applyAlignment="1">
      <alignment horizontal="center" vertical="center"/>
    </xf>
    <xf numFmtId="2" fontId="7" fillId="0" borderId="9" xfId="0" applyNumberFormat="1" applyFont="1" applyBorder="1" applyAlignment="1">
      <alignment horizontal="center" vertical="center"/>
    </xf>
    <xf numFmtId="2" fontId="7" fillId="0" borderId="7" xfId="0" applyNumberFormat="1" applyFont="1" applyBorder="1" applyAlignment="1">
      <alignment horizontal="center" vertical="center"/>
    </xf>
    <xf numFmtId="165" fontId="7" fillId="0" borderId="26" xfId="0" applyNumberFormat="1" applyFont="1" applyBorder="1" applyAlignment="1">
      <alignment horizontal="center" vertical="center"/>
    </xf>
    <xf numFmtId="0" fontId="7" fillId="2" borderId="10" xfId="0" applyFont="1" applyFill="1" applyBorder="1" applyAlignment="1">
      <alignment horizontal="center" vertical="center"/>
    </xf>
    <xf numFmtId="164" fontId="7" fillId="2" borderId="7" xfId="0" applyNumberFormat="1" applyFont="1" applyFill="1" applyBorder="1" applyAlignment="1">
      <alignment horizontal="center" vertical="center"/>
    </xf>
    <xf numFmtId="164" fontId="7" fillId="2" borderId="12" xfId="0" applyNumberFormat="1" applyFont="1" applyFill="1" applyBorder="1" applyAlignment="1">
      <alignment horizontal="center" vertical="center"/>
    </xf>
    <xf numFmtId="0" fontId="7" fillId="2" borderId="55" xfId="0" applyFont="1" applyFill="1" applyBorder="1" applyAlignment="1">
      <alignment horizontal="center" vertical="center"/>
    </xf>
    <xf numFmtId="164" fontId="7" fillId="2" borderId="54" xfId="0" applyNumberFormat="1" applyFont="1" applyFill="1" applyBorder="1" applyAlignment="1">
      <alignment horizontal="center" vertical="center"/>
    </xf>
    <xf numFmtId="164" fontId="7" fillId="2" borderId="0" xfId="0" applyNumberFormat="1" applyFont="1" applyFill="1" applyBorder="1" applyAlignment="1">
      <alignment horizontal="center" vertical="center"/>
    </xf>
    <xf numFmtId="2" fontId="7" fillId="0" borderId="57" xfId="3808" applyNumberFormat="1" applyFont="1" applyFill="1" applyBorder="1" applyAlignment="1">
      <alignment horizontal="center" vertical="center"/>
    </xf>
    <xf numFmtId="164" fontId="7" fillId="2" borderId="44" xfId="0" applyNumberFormat="1" applyFont="1" applyFill="1" applyBorder="1" applyAlignment="1">
      <alignment horizontal="center" vertical="center"/>
    </xf>
    <xf numFmtId="2" fontId="7" fillId="2" borderId="39" xfId="0" applyNumberFormat="1" applyFont="1" applyFill="1" applyBorder="1" applyAlignment="1">
      <alignment horizontal="center" vertical="center"/>
    </xf>
    <xf numFmtId="2" fontId="7" fillId="2" borderId="16" xfId="0" applyNumberFormat="1" applyFont="1" applyFill="1" applyBorder="1" applyAlignment="1">
      <alignment horizontal="center" vertical="center"/>
    </xf>
    <xf numFmtId="165" fontId="7" fillId="2" borderId="16" xfId="0" applyNumberFormat="1" applyFont="1" applyFill="1" applyBorder="1" applyAlignment="1">
      <alignment horizontal="center" vertical="center"/>
    </xf>
    <xf numFmtId="164" fontId="7" fillId="2" borderId="13" xfId="0" applyNumberFormat="1" applyFont="1" applyFill="1" applyBorder="1" applyAlignment="1">
      <alignment horizontal="center" vertical="center"/>
    </xf>
    <xf numFmtId="2" fontId="7" fillId="2" borderId="10" xfId="0" applyNumberFormat="1" applyFont="1" applyFill="1" applyBorder="1" applyAlignment="1">
      <alignment horizontal="center" vertical="center"/>
    </xf>
    <xf numFmtId="2" fontId="7" fillId="2" borderId="7" xfId="0" applyNumberFormat="1" applyFont="1" applyFill="1" applyBorder="1" applyAlignment="1">
      <alignment horizontal="center" vertical="center"/>
    </xf>
    <xf numFmtId="165" fontId="7" fillId="2" borderId="7" xfId="0" applyNumberFormat="1" applyFont="1" applyFill="1" applyBorder="1" applyAlignment="1">
      <alignment horizontal="center" vertical="center"/>
    </xf>
    <xf numFmtId="164" fontId="7" fillId="2" borderId="8" xfId="0" applyNumberFormat="1" applyFont="1" applyFill="1" applyBorder="1" applyAlignment="1">
      <alignment horizontal="center" vertical="center"/>
    </xf>
    <xf numFmtId="165" fontId="7" fillId="2" borderId="4" xfId="0" applyNumberFormat="1" applyFont="1" applyFill="1" applyBorder="1" applyAlignment="1">
      <alignment horizontal="center" vertical="center"/>
    </xf>
    <xf numFmtId="0" fontId="7" fillId="8" borderId="15" xfId="0" applyFont="1" applyFill="1" applyBorder="1" applyAlignment="1">
      <alignment horizontal="center" vertical="center"/>
    </xf>
    <xf numFmtId="2" fontId="7" fillId="2" borderId="6" xfId="0" applyNumberFormat="1" applyFont="1" applyFill="1" applyBorder="1" applyAlignment="1">
      <alignment horizontal="center" vertical="center"/>
    </xf>
    <xf numFmtId="0" fontId="7" fillId="8" borderId="4" xfId="0" applyFont="1" applyFill="1" applyBorder="1" applyAlignment="1">
      <alignment horizontal="center" vertical="center"/>
    </xf>
    <xf numFmtId="0" fontId="7" fillId="8" borderId="5" xfId="0" applyFont="1" applyFill="1" applyBorder="1" applyAlignment="1">
      <alignment horizontal="center" vertical="center"/>
    </xf>
    <xf numFmtId="165" fontId="7" fillId="0" borderId="1" xfId="0" applyNumberFormat="1" applyFont="1" applyBorder="1" applyAlignment="1">
      <alignment horizontal="center" vertical="center"/>
    </xf>
    <xf numFmtId="2" fontId="7" fillId="0" borderId="7" xfId="0" applyNumberFormat="1" applyFont="1" applyFill="1" applyBorder="1" applyAlignment="1">
      <alignment horizontal="center" vertical="center"/>
    </xf>
    <xf numFmtId="165" fontId="7" fillId="0" borderId="7" xfId="0" applyNumberFormat="1" applyFont="1" applyFill="1" applyBorder="1" applyAlignment="1">
      <alignment horizontal="center" vertical="center"/>
    </xf>
    <xf numFmtId="0" fontId="7" fillId="2" borderId="6" xfId="0" applyFont="1" applyFill="1" applyBorder="1" applyAlignment="1">
      <alignment horizontal="center" vertical="center"/>
    </xf>
    <xf numFmtId="164" fontId="7" fillId="2" borderId="4" xfId="0" applyNumberFormat="1" applyFont="1" applyFill="1" applyBorder="1" applyAlignment="1">
      <alignment horizontal="center" vertical="center"/>
    </xf>
    <xf numFmtId="164" fontId="7" fillId="2" borderId="68" xfId="0" applyNumberFormat="1" applyFont="1" applyFill="1" applyBorder="1" applyAlignment="1">
      <alignment horizontal="center" vertical="center"/>
    </xf>
    <xf numFmtId="2" fontId="7" fillId="0" borderId="26" xfId="0" applyNumberFormat="1" applyFont="1" applyBorder="1" applyAlignment="1">
      <alignment horizontal="center" vertical="center"/>
    </xf>
    <xf numFmtId="2" fontId="7" fillId="2" borderId="25" xfId="0" applyNumberFormat="1" applyFont="1" applyFill="1" applyBorder="1" applyAlignment="1">
      <alignment horizontal="center" vertical="center"/>
    </xf>
    <xf numFmtId="166" fontId="7" fillId="2" borderId="6" xfId="0" applyNumberFormat="1" applyFont="1" applyFill="1" applyBorder="1" applyAlignment="1">
      <alignment horizontal="center" vertical="center"/>
    </xf>
    <xf numFmtId="11" fontId="7" fillId="2" borderId="4" xfId="0" applyNumberFormat="1" applyFont="1" applyFill="1" applyBorder="1" applyAlignment="1">
      <alignment horizontal="center" vertical="center"/>
    </xf>
    <xf numFmtId="169" fontId="7" fillId="2" borderId="4" xfId="0" applyNumberFormat="1" applyFont="1" applyFill="1" applyBorder="1" applyAlignment="1">
      <alignment horizontal="center" vertical="center"/>
    </xf>
    <xf numFmtId="2" fontId="7" fillId="0" borderId="1" xfId="0" applyNumberFormat="1" applyFont="1" applyBorder="1" applyAlignment="1">
      <alignment horizontal="center" vertical="center"/>
    </xf>
    <xf numFmtId="165" fontId="7" fillId="0" borderId="26" xfId="0" applyNumberFormat="1" applyFont="1" applyFill="1" applyBorder="1" applyAlignment="1">
      <alignment horizontal="center" vertical="center"/>
    </xf>
    <xf numFmtId="11" fontId="7" fillId="2" borderId="6" xfId="0" applyNumberFormat="1" applyFont="1" applyFill="1" applyBorder="1" applyAlignment="1">
      <alignment horizontal="center" vertical="center"/>
    </xf>
    <xf numFmtId="165" fontId="7" fillId="0" borderId="1" xfId="0" applyNumberFormat="1" applyFont="1" applyFill="1" applyBorder="1" applyAlignment="1">
      <alignment horizontal="center" vertical="center"/>
    </xf>
    <xf numFmtId="2" fontId="7" fillId="0" borderId="4" xfId="0" applyNumberFormat="1" applyFont="1" applyFill="1" applyBorder="1" applyAlignment="1">
      <alignment horizontal="center" vertical="center"/>
    </xf>
    <xf numFmtId="165" fontId="7" fillId="0" borderId="25" xfId="0" applyNumberFormat="1" applyFont="1" applyBorder="1" applyAlignment="1">
      <alignment horizontal="center" vertical="center"/>
    </xf>
    <xf numFmtId="2" fontId="7" fillId="2" borderId="45" xfId="0" applyNumberFormat="1" applyFont="1" applyFill="1" applyBorder="1" applyAlignment="1">
      <alignment horizontal="center" vertical="center"/>
    </xf>
    <xf numFmtId="2" fontId="7" fillId="2" borderId="9" xfId="0" applyNumberFormat="1" applyFont="1" applyFill="1" applyBorder="1" applyAlignment="1">
      <alignment horizontal="center" vertical="center"/>
    </xf>
    <xf numFmtId="0" fontId="7" fillId="8" borderId="46" xfId="0" applyFont="1" applyFill="1" applyBorder="1" applyAlignment="1">
      <alignment horizontal="center" vertical="center"/>
    </xf>
    <xf numFmtId="2" fontId="7" fillId="2" borderId="4" xfId="0" applyNumberFormat="1" applyFont="1" applyFill="1" applyBorder="1" applyAlignment="1">
      <alignment horizontal="center" vertical="center"/>
    </xf>
    <xf numFmtId="0" fontId="7" fillId="0" borderId="0" xfId="0" applyFont="1" applyBorder="1" applyAlignment="1">
      <alignment horizontal="center" vertical="center"/>
    </xf>
    <xf numFmtId="166" fontId="7" fillId="8" borderId="15" xfId="0" applyNumberFormat="1" applyFont="1" applyFill="1" applyBorder="1" applyAlignment="1">
      <alignment horizontal="center" vertical="top"/>
    </xf>
    <xf numFmtId="0" fontId="9" fillId="2" borderId="6" xfId="0" applyFont="1" applyFill="1" applyBorder="1" applyAlignment="1">
      <alignment horizontal="left" vertical="top" wrapText="1"/>
    </xf>
    <xf numFmtId="1" fontId="7" fillId="0" borderId="16" xfId="1473" applyNumberFormat="1" applyFont="1" applyFill="1" applyBorder="1" applyAlignment="1">
      <alignment horizontal="center" vertical="center"/>
    </xf>
    <xf numFmtId="2" fontId="7" fillId="0" borderId="43" xfId="0" applyNumberFormat="1" applyFont="1" applyFill="1" applyBorder="1" applyAlignment="1">
      <alignment horizontal="center" vertical="center"/>
    </xf>
    <xf numFmtId="1" fontId="7" fillId="0" borderId="1" xfId="1473" applyNumberFormat="1" applyFont="1" applyFill="1" applyBorder="1" applyAlignment="1">
      <alignment horizontal="center" vertical="center"/>
    </xf>
    <xf numFmtId="2" fontId="7" fillId="0" borderId="2" xfId="0" applyNumberFormat="1" applyFont="1" applyFill="1" applyBorder="1" applyAlignment="1">
      <alignment horizontal="center" vertical="center"/>
    </xf>
    <xf numFmtId="2" fontId="7" fillId="0" borderId="8"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25" xfId="0" applyFont="1" applyFill="1" applyBorder="1" applyAlignment="1">
      <alignment horizontal="center" vertical="center"/>
    </xf>
    <xf numFmtId="2" fontId="7" fillId="0" borderId="66" xfId="0" applyNumberFormat="1" applyFont="1" applyFill="1" applyBorder="1" applyAlignment="1">
      <alignment horizontal="center" vertical="center"/>
    </xf>
    <xf numFmtId="0" fontId="7" fillId="0" borderId="14" xfId="0" applyFont="1" applyFill="1" applyBorder="1" applyAlignment="1">
      <alignment horizontal="center" vertical="center"/>
    </xf>
    <xf numFmtId="0" fontId="7" fillId="0" borderId="13" xfId="0" applyFont="1" applyFill="1" applyBorder="1" applyAlignment="1">
      <alignment horizontal="center" vertical="center"/>
    </xf>
    <xf numFmtId="1" fontId="7" fillId="2" borderId="9" xfId="0" applyNumberFormat="1" applyFont="1" applyFill="1" applyBorder="1" applyAlignment="1">
      <alignment horizontal="center" vertical="center"/>
    </xf>
    <xf numFmtId="1" fontId="7" fillId="2" borderId="7" xfId="0" applyNumberFormat="1" applyFont="1" applyFill="1" applyBorder="1" applyAlignment="1">
      <alignment horizontal="center" vertical="center"/>
    </xf>
    <xf numFmtId="2" fontId="7" fillId="2" borderId="8" xfId="0" applyNumberFormat="1" applyFont="1" applyFill="1" applyBorder="1" applyAlignment="1">
      <alignment horizontal="center" vertical="center"/>
    </xf>
    <xf numFmtId="0" fontId="7" fillId="2" borderId="56" xfId="0" applyFont="1" applyFill="1" applyBorder="1" applyAlignment="1">
      <alignment horizontal="center" vertical="top"/>
    </xf>
    <xf numFmtId="164" fontId="7" fillId="2" borderId="26" xfId="0" applyNumberFormat="1" applyFont="1" applyFill="1" applyBorder="1" applyAlignment="1">
      <alignment horizontal="center" vertical="top"/>
    </xf>
    <xf numFmtId="2" fontId="7" fillId="0" borderId="51" xfId="0" applyNumberFormat="1" applyFont="1" applyFill="1" applyBorder="1" applyAlignment="1">
      <alignment horizontal="center" vertical="top"/>
    </xf>
    <xf numFmtId="164" fontId="7" fillId="2" borderId="4" xfId="0" applyNumberFormat="1" applyFont="1" applyFill="1" applyBorder="1" applyAlignment="1">
      <alignment horizontal="center" vertical="top"/>
    </xf>
    <xf numFmtId="0" fontId="7" fillId="0" borderId="6" xfId="0" applyFont="1" applyFill="1" applyBorder="1" applyAlignment="1">
      <alignment horizontal="center" vertical="top"/>
    </xf>
    <xf numFmtId="0" fontId="7" fillId="0" borderId="4" xfId="0" applyFont="1" applyFill="1" applyBorder="1" applyAlignment="1">
      <alignment horizontal="center" vertical="top"/>
    </xf>
    <xf numFmtId="0" fontId="7" fillId="0" borderId="15" xfId="0" applyFont="1" applyFill="1" applyBorder="1" applyAlignment="1">
      <alignment horizontal="center" vertical="top"/>
    </xf>
    <xf numFmtId="0" fontId="7" fillId="2" borderId="22" xfId="0" applyFont="1" applyFill="1" applyBorder="1" applyAlignment="1">
      <alignment horizontal="center" vertical="center" wrapText="1"/>
    </xf>
    <xf numFmtId="0" fontId="7" fillId="0" borderId="69" xfId="0" applyFont="1" applyBorder="1"/>
    <xf numFmtId="0" fontId="7" fillId="0" borderId="0" xfId="0" applyFont="1" applyBorder="1"/>
    <xf numFmtId="166" fontId="7" fillId="8" borderId="5" xfId="0" applyNumberFormat="1" applyFont="1" applyFill="1" applyBorder="1" applyAlignment="1">
      <alignment horizontal="center" vertical="top"/>
    </xf>
    <xf numFmtId="49" fontId="14" fillId="0" borderId="16" xfId="3221" applyNumberFormat="1" applyFont="1" applyBorder="1" applyAlignment="1">
      <alignment horizontal="center" vertical="center"/>
    </xf>
    <xf numFmtId="49" fontId="19" fillId="0" borderId="7" xfId="0" applyNumberFormat="1" applyFont="1" applyBorder="1" applyAlignment="1">
      <alignment horizontal="center" vertical="center"/>
    </xf>
    <xf numFmtId="49" fontId="14" fillId="0" borderId="7" xfId="3221" applyNumberFormat="1" applyFont="1" applyBorder="1" applyAlignment="1">
      <alignment horizontal="center" vertical="center"/>
    </xf>
    <xf numFmtId="49" fontId="14" fillId="0" borderId="4" xfId="3221" applyNumberFormat="1" applyFont="1" applyBorder="1" applyAlignment="1">
      <alignment horizontal="center" vertical="center"/>
    </xf>
    <xf numFmtId="49" fontId="14" fillId="0" borderId="26" xfId="3221" applyNumberFormat="1" applyFont="1" applyBorder="1" applyAlignment="1">
      <alignment horizontal="center" vertical="center"/>
    </xf>
    <xf numFmtId="49" fontId="14" fillId="0" borderId="1" xfId="3221" applyNumberFormat="1" applyFont="1" applyBorder="1" applyAlignment="1">
      <alignment horizontal="center" vertical="center"/>
    </xf>
    <xf numFmtId="49" fontId="14" fillId="0" borderId="31" xfId="3221" applyNumberFormat="1" applyFont="1" applyBorder="1" applyAlignment="1">
      <alignment horizontal="center" vertical="center"/>
    </xf>
    <xf numFmtId="49" fontId="17" fillId="0" borderId="21" xfId="3221" applyNumberFormat="1" applyFont="1" applyBorder="1" applyAlignment="1">
      <alignment horizontal="center" vertical="center" wrapText="1"/>
    </xf>
    <xf numFmtId="49" fontId="14" fillId="0" borderId="42" xfId="3221" applyNumberFormat="1" applyFont="1" applyBorder="1" applyAlignment="1">
      <alignment horizontal="center" vertical="center"/>
    </xf>
    <xf numFmtId="49" fontId="14" fillId="0" borderId="48" xfId="3221" applyNumberFormat="1" applyFont="1" applyBorder="1" applyAlignment="1">
      <alignment horizontal="center" vertical="center"/>
    </xf>
    <xf numFmtId="49" fontId="14" fillId="0" borderId="38" xfId="3221" applyNumberFormat="1" applyFont="1" applyBorder="1" applyAlignment="1">
      <alignment horizontal="center" vertical="center"/>
    </xf>
    <xf numFmtId="49" fontId="14" fillId="0" borderId="35" xfId="3221" applyNumberFormat="1" applyFont="1" applyBorder="1" applyAlignment="1">
      <alignment horizontal="center" vertical="center"/>
    </xf>
    <xf numFmtId="49" fontId="17" fillId="0" borderId="18" xfId="3221" applyNumberFormat="1" applyFont="1" applyBorder="1" applyAlignment="1">
      <alignment horizontal="center" vertical="center" wrapText="1"/>
    </xf>
    <xf numFmtId="0" fontId="7" fillId="0" borderId="3" xfId="0" applyFont="1" applyFill="1" applyBorder="1" applyAlignment="1">
      <alignment horizontal="center" vertical="top"/>
    </xf>
    <xf numFmtId="0" fontId="7" fillId="0" borderId="11" xfId="0" applyFont="1" applyFill="1" applyBorder="1" applyAlignment="1">
      <alignment horizontal="center" vertical="top"/>
    </xf>
    <xf numFmtId="0" fontId="30" fillId="0" borderId="0" xfId="0" applyFont="1" applyFill="1"/>
    <xf numFmtId="0" fontId="9" fillId="2" borderId="40" xfId="3221" applyFont="1" applyFill="1" applyBorder="1" applyAlignment="1">
      <alignment horizontal="center" vertical="center" wrapText="1"/>
    </xf>
    <xf numFmtId="0" fontId="9" fillId="0" borderId="31" xfId="3221" applyFont="1" applyBorder="1" applyAlignment="1">
      <alignment horizontal="center" vertical="center" wrapText="1"/>
    </xf>
    <xf numFmtId="0" fontId="9" fillId="0" borderId="25" xfId="3221" applyFont="1" applyBorder="1" applyAlignment="1">
      <alignment horizontal="center" vertical="center" wrapText="1"/>
    </xf>
    <xf numFmtId="0" fontId="17" fillId="0" borderId="31" xfId="3221" applyFont="1" applyBorder="1" applyAlignment="1">
      <alignment horizontal="center" vertical="center" wrapText="1"/>
    </xf>
    <xf numFmtId="0" fontId="17" fillId="0" borderId="25" xfId="3221" applyFont="1" applyBorder="1" applyAlignment="1">
      <alignment horizontal="center" vertical="center" wrapText="1"/>
    </xf>
    <xf numFmtId="0" fontId="14" fillId="0" borderId="43" xfId="3221" applyFont="1" applyBorder="1" applyAlignment="1">
      <alignment horizontal="center" vertical="center"/>
    </xf>
    <xf numFmtId="0" fontId="14" fillId="0" borderId="8" xfId="3221" applyFont="1" applyBorder="1" applyAlignment="1">
      <alignment horizontal="center" vertical="center"/>
    </xf>
    <xf numFmtId="0" fontId="14" fillId="0" borderId="59" xfId="3221" applyFont="1" applyBorder="1" applyAlignment="1">
      <alignment horizontal="center" vertical="center"/>
    </xf>
    <xf numFmtId="0" fontId="14" fillId="0" borderId="5" xfId="3221" applyFont="1" applyBorder="1" applyAlignment="1">
      <alignment horizontal="center" vertical="center"/>
    </xf>
    <xf numFmtId="0" fontId="14" fillId="0" borderId="2" xfId="3221" applyFont="1" applyBorder="1" applyAlignment="1">
      <alignment horizontal="center" vertical="center"/>
    </xf>
    <xf numFmtId="49" fontId="9" fillId="0" borderId="29" xfId="0" applyNumberFormat="1" applyFont="1" applyFill="1" applyBorder="1" applyAlignment="1">
      <alignment horizontal="center" vertical="center" wrapText="1"/>
    </xf>
    <xf numFmtId="0" fontId="17" fillId="0" borderId="17" xfId="3221" applyFont="1" applyBorder="1" applyAlignment="1">
      <alignment horizontal="center" vertical="center" wrapText="1"/>
    </xf>
    <xf numFmtId="0" fontId="14" fillId="0" borderId="57" xfId="3221" applyFont="1" applyBorder="1" applyAlignment="1">
      <alignment horizontal="center" vertical="center"/>
    </xf>
    <xf numFmtId="0" fontId="14" fillId="0" borderId="43" xfId="3221" applyFont="1" applyFill="1" applyBorder="1" applyAlignment="1">
      <alignment horizontal="center" vertical="center"/>
    </xf>
    <xf numFmtId="0" fontId="14" fillId="0" borderId="8" xfId="3221" applyFont="1" applyFill="1" applyBorder="1" applyAlignment="1">
      <alignment horizontal="center" vertical="center"/>
    </xf>
    <xf numFmtId="2" fontId="14" fillId="11" borderId="10" xfId="7744" applyNumberFormat="1" applyFont="1" applyFill="1" applyBorder="1" applyAlignment="1">
      <alignment horizontal="center" vertical="top"/>
    </xf>
    <xf numFmtId="2" fontId="14" fillId="8" borderId="31" xfId="7744" applyNumberFormat="1" applyFont="1" applyFill="1" applyBorder="1" applyAlignment="1">
      <alignment horizontal="center" vertical="top"/>
    </xf>
    <xf numFmtId="2" fontId="14" fillId="11" borderId="6" xfId="7744" applyNumberFormat="1" applyFont="1" applyFill="1" applyBorder="1" applyAlignment="1">
      <alignment horizontal="center" vertical="top"/>
    </xf>
    <xf numFmtId="2" fontId="14" fillId="8" borderId="39" xfId="7744" applyNumberFormat="1" applyFont="1" applyFill="1" applyBorder="1" applyAlignment="1">
      <alignment horizontal="center" vertical="top"/>
    </xf>
    <xf numFmtId="2" fontId="7" fillId="12" borderId="7" xfId="3808" applyNumberFormat="1" applyFont="1" applyFill="1" applyBorder="1" applyAlignment="1">
      <alignment horizontal="center" vertical="top"/>
    </xf>
    <xf numFmtId="2" fontId="7" fillId="12" borderId="8" xfId="3808" applyNumberFormat="1" applyFont="1" applyFill="1" applyBorder="1" applyAlignment="1">
      <alignment horizontal="center" vertical="top"/>
    </xf>
    <xf numFmtId="2" fontId="7" fillId="12" borderId="10" xfId="3808" applyNumberFormat="1" applyFont="1" applyFill="1" applyBorder="1" applyAlignment="1">
      <alignment horizontal="center" vertical="top"/>
    </xf>
    <xf numFmtId="0" fontId="9" fillId="0" borderId="18" xfId="3808" applyFont="1" applyBorder="1" applyAlignment="1">
      <alignment horizontal="center" vertical="center" wrapText="1"/>
    </xf>
    <xf numFmtId="0" fontId="7" fillId="0" borderId="1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4" xfId="0" applyFont="1" applyFill="1" applyBorder="1" applyAlignment="1">
      <alignment horizontal="center" vertical="center"/>
    </xf>
    <xf numFmtId="0" fontId="9" fillId="0" borderId="17" xfId="3808" applyFont="1" applyFill="1" applyBorder="1" applyAlignment="1">
      <alignment horizontal="center" vertical="center" wrapText="1"/>
    </xf>
    <xf numFmtId="165" fontId="19" fillId="13" borderId="8" xfId="7744" applyNumberFormat="1" applyFont="1" applyFill="1" applyBorder="1" applyAlignment="1">
      <alignment horizontal="center" vertical="center"/>
    </xf>
    <xf numFmtId="165" fontId="7" fillId="2" borderId="43" xfId="0" applyNumberFormat="1" applyFont="1" applyFill="1" applyBorder="1" applyAlignment="1">
      <alignment horizontal="center" vertical="center"/>
    </xf>
    <xf numFmtId="165" fontId="7" fillId="2" borderId="8" xfId="0" applyNumberFormat="1" applyFont="1" applyFill="1" applyBorder="1" applyAlignment="1">
      <alignment horizontal="center" vertical="center"/>
    </xf>
    <xf numFmtId="0" fontId="14" fillId="0" borderId="59" xfId="3221" applyFont="1" applyFill="1" applyBorder="1" applyAlignment="1">
      <alignment horizontal="center" vertical="center"/>
    </xf>
    <xf numFmtId="165" fontId="7" fillId="8" borderId="43" xfId="0" applyNumberFormat="1" applyFont="1" applyFill="1" applyBorder="1" applyAlignment="1">
      <alignment horizontal="center" vertical="center"/>
    </xf>
    <xf numFmtId="165" fontId="7" fillId="8" borderId="8" xfId="0" applyNumberFormat="1" applyFont="1" applyFill="1" applyBorder="1" applyAlignment="1">
      <alignment horizontal="center" vertical="center"/>
    </xf>
    <xf numFmtId="2" fontId="7" fillId="2" borderId="44" xfId="7745" applyNumberFormat="1" applyFont="1" applyFill="1" applyBorder="1" applyAlignment="1">
      <alignment horizontal="center" vertical="top"/>
    </xf>
    <xf numFmtId="2" fontId="14" fillId="8" borderId="16" xfId="7744" applyNumberFormat="1" applyFont="1" applyFill="1" applyBorder="1" applyAlignment="1">
      <alignment horizontal="center" vertical="top"/>
    </xf>
    <xf numFmtId="2" fontId="14" fillId="0" borderId="0" xfId="7744" applyNumberFormat="1" applyFont="1"/>
    <xf numFmtId="165" fontId="14" fillId="0" borderId="0" xfId="7744" applyNumberFormat="1" applyFont="1"/>
    <xf numFmtId="0" fontId="7" fillId="2" borderId="6" xfId="3220" applyFont="1" applyFill="1" applyBorder="1" applyAlignment="1">
      <alignment horizontal="center" vertical="top"/>
    </xf>
    <xf numFmtId="0" fontId="7" fillId="2" borderId="24" xfId="3220" applyFont="1" applyFill="1" applyBorder="1" applyAlignment="1">
      <alignment horizontal="center" vertical="center"/>
    </xf>
    <xf numFmtId="0" fontId="7" fillId="2" borderId="3" xfId="3220" applyFont="1" applyFill="1" applyBorder="1" applyAlignment="1">
      <alignment horizontal="center" vertical="center"/>
    </xf>
    <xf numFmtId="0" fontId="7" fillId="2" borderId="47" xfId="3220" applyFont="1" applyFill="1" applyBorder="1" applyAlignment="1">
      <alignment horizontal="center" vertical="center"/>
    </xf>
    <xf numFmtId="0" fontId="7" fillId="2" borderId="10" xfId="3220" applyFont="1" applyFill="1" applyBorder="1" applyAlignment="1">
      <alignment horizontal="center" vertical="center"/>
    </xf>
    <xf numFmtId="49" fontId="14" fillId="0" borderId="44" xfId="3221" applyNumberFormat="1" applyFont="1" applyBorder="1" applyAlignment="1">
      <alignment horizontal="center" vertical="center"/>
    </xf>
    <xf numFmtId="49" fontId="14" fillId="0" borderId="13" xfId="3221" applyNumberFormat="1" applyFont="1" applyBorder="1" applyAlignment="1">
      <alignment horizontal="center" vertical="center"/>
    </xf>
    <xf numFmtId="49" fontId="14" fillId="0" borderId="15" xfId="3221" applyNumberFormat="1" applyFont="1" applyBorder="1" applyAlignment="1">
      <alignment horizontal="center" vertical="center"/>
    </xf>
    <xf numFmtId="49" fontId="14" fillId="0" borderId="60" xfId="3221" applyNumberFormat="1" applyFont="1" applyBorder="1" applyAlignment="1">
      <alignment horizontal="center" vertical="center"/>
    </xf>
    <xf numFmtId="49" fontId="14" fillId="0" borderId="14" xfId="3221" applyNumberFormat="1" applyFont="1" applyBorder="1" applyAlignment="1">
      <alignment horizontal="center" vertical="center"/>
    </xf>
    <xf numFmtId="2" fontId="14" fillId="0" borderId="43" xfId="7746" applyNumberFormat="1" applyFont="1" applyBorder="1" applyAlignment="1">
      <alignment horizontal="center" vertical="top"/>
    </xf>
    <xf numFmtId="2" fontId="14" fillId="0" borderId="8" xfId="7746" applyNumberFormat="1" applyFont="1" applyBorder="1" applyAlignment="1">
      <alignment horizontal="center" vertical="top"/>
    </xf>
    <xf numFmtId="2" fontId="14" fillId="12" borderId="8" xfId="7745" applyNumberFormat="1" applyFont="1" applyFill="1" applyBorder="1" applyAlignment="1">
      <alignment horizontal="center" vertical="top"/>
    </xf>
    <xf numFmtId="2" fontId="14" fillId="0" borderId="5" xfId="7746" applyNumberFormat="1" applyFont="1" applyBorder="1" applyAlignment="1">
      <alignment horizontal="center" vertical="top"/>
    </xf>
    <xf numFmtId="2" fontId="14" fillId="2" borderId="43" xfId="7746" applyNumberFormat="1" applyFont="1" applyFill="1" applyBorder="1" applyAlignment="1">
      <alignment horizontal="center" vertical="top"/>
    </xf>
    <xf numFmtId="2" fontId="14" fillId="2" borderId="5" xfId="7746" applyNumberFormat="1" applyFont="1" applyFill="1" applyBorder="1" applyAlignment="1">
      <alignment horizontal="center" vertical="top"/>
    </xf>
    <xf numFmtId="2" fontId="14" fillId="0" borderId="59" xfId="7746" applyNumberFormat="1" applyFont="1" applyBorder="1" applyAlignment="1">
      <alignment horizontal="center" vertical="top"/>
    </xf>
    <xf numFmtId="2" fontId="14" fillId="0" borderId="2" xfId="7746" applyNumberFormat="1" applyFont="1" applyBorder="1" applyAlignment="1">
      <alignment horizontal="center" vertical="top"/>
    </xf>
    <xf numFmtId="166" fontId="7" fillId="2" borderId="4" xfId="0" applyNumberFormat="1" applyFont="1" applyFill="1" applyBorder="1" applyAlignment="1">
      <alignment horizontal="center" vertical="center"/>
    </xf>
    <xf numFmtId="164" fontId="7" fillId="2" borderId="2" xfId="0" applyNumberFormat="1" applyFont="1" applyFill="1" applyBorder="1" applyAlignment="1">
      <alignment horizontal="center" vertical="top"/>
    </xf>
    <xf numFmtId="164" fontId="7" fillId="10" borderId="28" xfId="0" applyNumberFormat="1" applyFont="1" applyFill="1" applyBorder="1" applyAlignment="1">
      <alignment horizontal="center" vertical="top"/>
    </xf>
    <xf numFmtId="164" fontId="7" fillId="10" borderId="9" xfId="0" applyNumberFormat="1" applyFont="1" applyFill="1" applyBorder="1" applyAlignment="1">
      <alignment horizontal="center" vertical="top"/>
    </xf>
    <xf numFmtId="0" fontId="19" fillId="0" borderId="16" xfId="0" applyFont="1" applyBorder="1" applyAlignment="1">
      <alignment horizontal="center" vertical="center"/>
    </xf>
    <xf numFmtId="2" fontId="14" fillId="11" borderId="39" xfId="7744" applyNumberFormat="1" applyFont="1" applyFill="1" applyBorder="1" applyAlignment="1">
      <alignment horizontal="center" vertical="top"/>
    </xf>
    <xf numFmtId="2" fontId="7" fillId="0" borderId="16" xfId="0" applyNumberFormat="1" applyFont="1" applyFill="1" applyBorder="1" applyAlignment="1">
      <alignment horizontal="center" vertical="center"/>
    </xf>
    <xf numFmtId="165" fontId="19" fillId="5" borderId="16" xfId="7744" applyNumberFormat="1" applyFont="1" applyFill="1" applyBorder="1" applyAlignment="1">
      <alignment horizontal="center" vertical="center"/>
    </xf>
    <xf numFmtId="2" fontId="7" fillId="12" borderId="39" xfId="3808" applyNumberFormat="1" applyFont="1" applyFill="1" applyBorder="1" applyAlignment="1">
      <alignment horizontal="center" vertical="top"/>
    </xf>
    <xf numFmtId="164" fontId="7" fillId="2" borderId="5" xfId="0" applyNumberFormat="1" applyFont="1" applyFill="1" applyBorder="1" applyAlignment="1">
      <alignment horizontal="center" vertical="top"/>
    </xf>
    <xf numFmtId="164" fontId="7" fillId="4" borderId="8" xfId="3808" applyNumberFormat="1" applyFont="1" applyFill="1" applyBorder="1" applyAlignment="1">
      <alignment horizontal="center" vertical="top"/>
    </xf>
    <xf numFmtId="2" fontId="7" fillId="2" borderId="25" xfId="0" applyNumberFormat="1" applyFont="1" applyFill="1" applyBorder="1" applyAlignment="1">
      <alignment horizontal="center" vertical="top" wrapText="1"/>
    </xf>
    <xf numFmtId="164" fontId="7" fillId="2" borderId="16" xfId="0" applyNumberFormat="1" applyFont="1" applyFill="1" applyBorder="1" applyAlignment="1">
      <alignment horizontal="center" vertical="top" wrapText="1"/>
    </xf>
    <xf numFmtId="164" fontId="7" fillId="2" borderId="7" xfId="0" applyNumberFormat="1" applyFont="1" applyFill="1" applyBorder="1" applyAlignment="1">
      <alignment horizontal="center" vertical="top" wrapText="1"/>
    </xf>
    <xf numFmtId="165" fontId="7" fillId="2" borderId="5" xfId="0" applyNumberFormat="1" applyFont="1" applyFill="1" applyBorder="1" applyAlignment="1">
      <alignment horizontal="center" vertical="center"/>
    </xf>
    <xf numFmtId="167" fontId="7" fillId="2" borderId="46" xfId="0" applyNumberFormat="1" applyFont="1" applyFill="1" applyBorder="1" applyAlignment="1">
      <alignment horizontal="center" vertical="center"/>
    </xf>
    <xf numFmtId="2" fontId="7" fillId="2" borderId="46" xfId="0" applyNumberFormat="1" applyFont="1" applyFill="1" applyBorder="1" applyAlignment="1">
      <alignment horizontal="center"/>
    </xf>
    <xf numFmtId="165" fontId="7" fillId="2" borderId="46" xfId="0" applyNumberFormat="1" applyFont="1" applyFill="1" applyBorder="1" applyAlignment="1">
      <alignment horizontal="center" vertical="top"/>
    </xf>
    <xf numFmtId="0" fontId="7" fillId="2" borderId="6" xfId="0" applyFont="1" applyFill="1" applyBorder="1" applyAlignment="1">
      <alignment horizontal="center"/>
    </xf>
    <xf numFmtId="2" fontId="7" fillId="2" borderId="15" xfId="0" applyNumberFormat="1" applyFont="1" applyFill="1" applyBorder="1" applyAlignment="1">
      <alignment horizontal="center" vertical="center"/>
    </xf>
    <xf numFmtId="167" fontId="14" fillId="2" borderId="6" xfId="3808" applyNumberFormat="1" applyFont="1" applyFill="1" applyBorder="1" applyAlignment="1">
      <alignment horizontal="center" vertical="top"/>
    </xf>
    <xf numFmtId="2" fontId="18" fillId="0" borderId="7" xfId="3810" applyNumberFormat="1" applyFont="1" applyFill="1" applyBorder="1" applyAlignment="1">
      <alignment horizontal="center" wrapText="1"/>
    </xf>
    <xf numFmtId="164" fontId="7" fillId="2" borderId="46" xfId="0" applyNumberFormat="1" applyFont="1" applyFill="1" applyBorder="1" applyAlignment="1">
      <alignment horizontal="center" vertical="top"/>
    </xf>
    <xf numFmtId="2" fontId="7" fillId="2" borderId="15" xfId="0" applyNumberFormat="1" applyFont="1" applyFill="1" applyBorder="1" applyAlignment="1">
      <alignment horizontal="center" vertical="top"/>
    </xf>
    <xf numFmtId="0" fontId="23" fillId="0" borderId="0" xfId="0" applyFont="1" applyAlignment="1">
      <alignment vertical="top" wrapText="1"/>
    </xf>
    <xf numFmtId="165" fontId="7" fillId="2" borderId="16" xfId="0" applyNumberFormat="1" applyFont="1" applyFill="1" applyBorder="1" applyAlignment="1">
      <alignment horizontal="center" vertical="top"/>
    </xf>
    <xf numFmtId="0" fontId="23" fillId="0" borderId="0" xfId="0" applyFont="1" applyFill="1" applyAlignment="1">
      <alignment horizontal="left" vertical="top" wrapText="1"/>
    </xf>
    <xf numFmtId="0" fontId="9" fillId="10" borderId="29" xfId="0" applyFont="1" applyFill="1" applyBorder="1" applyAlignment="1">
      <alignment horizontal="center" vertical="center" wrapText="1"/>
    </xf>
    <xf numFmtId="0" fontId="7" fillId="2" borderId="71" xfId="0" applyFont="1" applyFill="1" applyBorder="1" applyAlignment="1">
      <alignment horizontal="center"/>
    </xf>
    <xf numFmtId="0" fontId="7" fillId="2" borderId="70" xfId="0" applyFont="1" applyFill="1" applyBorder="1" applyAlignment="1">
      <alignment horizontal="center"/>
    </xf>
    <xf numFmtId="0" fontId="7" fillId="0" borderId="55" xfId="0" applyFont="1" applyFill="1" applyBorder="1" applyAlignment="1">
      <alignment horizontal="center"/>
    </xf>
    <xf numFmtId="1" fontId="7" fillId="0" borderId="52" xfId="1473" applyNumberFormat="1" applyFont="1" applyFill="1" applyBorder="1" applyAlignment="1">
      <alignment horizontal="center" vertical="center"/>
    </xf>
    <xf numFmtId="1" fontId="7" fillId="0" borderId="54" xfId="1473" applyNumberFormat="1" applyFont="1" applyFill="1" applyBorder="1" applyAlignment="1">
      <alignment horizontal="center" vertical="center"/>
    </xf>
    <xf numFmtId="2" fontId="7" fillId="0" borderId="58" xfId="0" applyNumberFormat="1" applyFont="1" applyFill="1" applyBorder="1" applyAlignment="1">
      <alignment horizontal="center" vertical="center"/>
    </xf>
    <xf numFmtId="0" fontId="7" fillId="0" borderId="52" xfId="0" applyFont="1" applyFill="1" applyBorder="1" applyAlignment="1">
      <alignment horizontal="center"/>
    </xf>
    <xf numFmtId="1" fontId="7" fillId="0" borderId="72" xfId="1473" applyNumberFormat="1" applyFont="1" applyFill="1" applyBorder="1" applyAlignment="1">
      <alignment horizontal="center" vertical="center"/>
    </xf>
    <xf numFmtId="1" fontId="7" fillId="0" borderId="63" xfId="1473" applyNumberFormat="1" applyFont="1" applyFill="1" applyBorder="1" applyAlignment="1">
      <alignment horizontal="center" vertical="center"/>
    </xf>
    <xf numFmtId="2" fontId="7" fillId="0" borderId="62" xfId="0" applyNumberFormat="1" applyFont="1" applyFill="1" applyBorder="1" applyAlignment="1">
      <alignment horizontal="center" vertical="center"/>
    </xf>
    <xf numFmtId="16" fontId="7" fillId="0" borderId="0" xfId="0" applyNumberFormat="1" applyFont="1"/>
    <xf numFmtId="0" fontId="7" fillId="2" borderId="73" xfId="0" applyFont="1" applyFill="1" applyBorder="1" applyAlignment="1">
      <alignment horizontal="center"/>
    </xf>
    <xf numFmtId="0" fontId="7" fillId="2" borderId="13" xfId="0" applyFont="1" applyFill="1" applyBorder="1" applyAlignment="1">
      <alignment horizontal="center"/>
    </xf>
    <xf numFmtId="0" fontId="7" fillId="0" borderId="10" xfId="0" applyFont="1" applyFill="1" applyBorder="1" applyAlignment="1">
      <alignment horizontal="center"/>
    </xf>
    <xf numFmtId="0" fontId="7" fillId="0" borderId="9" xfId="0" applyFont="1" applyFill="1" applyBorder="1" applyAlignment="1">
      <alignment horizontal="center"/>
    </xf>
    <xf numFmtId="0" fontId="7" fillId="2" borderId="74" xfId="0" applyFont="1" applyFill="1" applyBorder="1" applyAlignment="1">
      <alignment horizontal="center"/>
    </xf>
    <xf numFmtId="0" fontId="7" fillId="0" borderId="6" xfId="0" applyFont="1" applyFill="1" applyBorder="1" applyAlignment="1">
      <alignment horizontal="center"/>
    </xf>
    <xf numFmtId="1" fontId="7" fillId="0" borderId="4" xfId="1473" applyNumberFormat="1" applyFont="1" applyFill="1" applyBorder="1" applyAlignment="1">
      <alignment horizontal="center" vertical="center"/>
    </xf>
    <xf numFmtId="2" fontId="7" fillId="0" borderId="5" xfId="0" applyNumberFormat="1" applyFont="1" applyFill="1" applyBorder="1" applyAlignment="1">
      <alignment horizontal="center" vertical="center"/>
    </xf>
    <xf numFmtId="0" fontId="7" fillId="0" borderId="46" xfId="0" applyFont="1" applyFill="1" applyBorder="1" applyAlignment="1">
      <alignment horizontal="center"/>
    </xf>
    <xf numFmtId="0" fontId="7" fillId="2" borderId="75" xfId="0" applyFont="1" applyFill="1" applyBorder="1" applyAlignment="1">
      <alignment horizontal="center"/>
    </xf>
    <xf numFmtId="0" fontId="7" fillId="10" borderId="10" xfId="0" applyFont="1" applyFill="1" applyBorder="1" applyAlignment="1">
      <alignment horizontal="center"/>
    </xf>
    <xf numFmtId="0" fontId="7" fillId="10" borderId="9" xfId="0" applyFont="1" applyFill="1" applyBorder="1" applyAlignment="1">
      <alignment horizontal="center"/>
    </xf>
    <xf numFmtId="0" fontId="7" fillId="2" borderId="76" xfId="0" applyFont="1" applyFill="1" applyBorder="1" applyAlignment="1">
      <alignment horizontal="center"/>
    </xf>
    <xf numFmtId="1" fontId="7" fillId="0" borderId="57" xfId="1473" applyNumberFormat="1" applyFont="1" applyFill="1" applyBorder="1" applyAlignment="1">
      <alignment horizontal="center" vertical="center"/>
    </xf>
    <xf numFmtId="1" fontId="7" fillId="0" borderId="26" xfId="1473" applyNumberFormat="1" applyFont="1" applyFill="1" applyBorder="1" applyAlignment="1">
      <alignment horizontal="center" vertical="center"/>
    </xf>
    <xf numFmtId="2" fontId="7" fillId="0" borderId="59" xfId="0" applyNumberFormat="1" applyFont="1" applyFill="1" applyBorder="1" applyAlignment="1">
      <alignment horizontal="center" vertical="center"/>
    </xf>
    <xf numFmtId="1" fontId="7" fillId="0" borderId="45" xfId="1473" applyNumberFormat="1" applyFont="1" applyFill="1" applyBorder="1" applyAlignment="1">
      <alignment horizontal="center" vertical="top"/>
    </xf>
    <xf numFmtId="1" fontId="7" fillId="0" borderId="9" xfId="1473" applyNumberFormat="1" applyFont="1" applyFill="1" applyBorder="1" applyAlignment="1">
      <alignment horizontal="center" vertical="top"/>
    </xf>
    <xf numFmtId="0" fontId="7" fillId="0" borderId="31" xfId="0" applyFont="1" applyFill="1" applyBorder="1" applyAlignment="1">
      <alignment horizontal="center" vertical="top"/>
    </xf>
    <xf numFmtId="0" fontId="7" fillId="0" borderId="12" xfId="0" applyFont="1" applyFill="1" applyBorder="1" applyAlignment="1">
      <alignment horizontal="center" vertical="top"/>
    </xf>
    <xf numFmtId="0" fontId="7" fillId="0" borderId="68" xfId="0" applyFont="1" applyFill="1" applyBorder="1" applyAlignment="1">
      <alignment horizontal="center" vertical="top"/>
    </xf>
    <xf numFmtId="0" fontId="7" fillId="2" borderId="2" xfId="0" applyFont="1" applyFill="1" applyBorder="1" applyAlignment="1">
      <alignment horizontal="center" vertical="top"/>
    </xf>
    <xf numFmtId="0" fontId="7" fillId="2" borderId="47" xfId="0" applyFont="1" applyFill="1" applyBorder="1" applyAlignment="1">
      <alignment horizontal="center" vertical="top"/>
    </xf>
    <xf numFmtId="1" fontId="9" fillId="2" borderId="6" xfId="0" applyNumberFormat="1" applyFont="1" applyFill="1" applyBorder="1" applyAlignment="1">
      <alignment horizontal="left" vertical="top"/>
    </xf>
    <xf numFmtId="2" fontId="7" fillId="0" borderId="7" xfId="3808" applyNumberFormat="1" applyFont="1" applyFill="1" applyBorder="1" applyAlignment="1">
      <alignment horizontal="center" vertical="center"/>
    </xf>
    <xf numFmtId="2" fontId="7" fillId="0" borderId="9" xfId="0" applyNumberFormat="1" applyFont="1" applyFill="1" applyBorder="1" applyAlignment="1">
      <alignment horizontal="center" vertical="center"/>
    </xf>
    <xf numFmtId="2" fontId="14" fillId="0" borderId="13" xfId="3808" applyNumberFormat="1" applyFont="1" applyBorder="1" applyAlignment="1">
      <alignment horizontal="center" vertical="top"/>
    </xf>
    <xf numFmtId="0" fontId="7" fillId="0" borderId="42" xfId="0" applyFont="1" applyBorder="1" applyAlignment="1">
      <alignment horizontal="center" vertical="center"/>
    </xf>
    <xf numFmtId="0" fontId="7" fillId="0" borderId="48" xfId="0" applyFont="1" applyBorder="1" applyAlignment="1">
      <alignment horizontal="center" vertical="center"/>
    </xf>
    <xf numFmtId="0" fontId="7" fillId="0" borderId="38" xfId="0" applyFont="1" applyBorder="1" applyAlignment="1">
      <alignment horizontal="center" vertical="center"/>
    </xf>
    <xf numFmtId="0" fontId="7" fillId="0" borderId="7" xfId="0" applyFont="1" applyFill="1" applyBorder="1" applyAlignment="1">
      <alignment horizontal="center" vertical="top" wrapText="1"/>
    </xf>
    <xf numFmtId="165" fontId="7" fillId="2" borderId="1" xfId="0" applyNumberFormat="1" applyFont="1" applyFill="1" applyBorder="1" applyAlignment="1">
      <alignment horizontal="center" vertical="center"/>
    </xf>
    <xf numFmtId="164" fontId="7" fillId="2" borderId="2" xfId="0" applyNumberFormat="1" applyFont="1" applyFill="1" applyBorder="1" applyAlignment="1">
      <alignment horizontal="center" vertical="center"/>
    </xf>
    <xf numFmtId="164" fontId="7" fillId="8" borderId="43" xfId="0" applyNumberFormat="1" applyFont="1" applyFill="1" applyBorder="1" applyAlignment="1">
      <alignment horizontal="center" vertical="top"/>
    </xf>
    <xf numFmtId="164" fontId="7" fillId="2" borderId="64" xfId="0" applyNumberFormat="1" applyFont="1" applyFill="1" applyBorder="1" applyAlignment="1">
      <alignment horizontal="center" vertical="top"/>
    </xf>
    <xf numFmtId="164" fontId="7" fillId="2" borderId="11" xfId="0" applyNumberFormat="1" applyFont="1" applyFill="1" applyBorder="1" applyAlignment="1">
      <alignment horizontal="center" vertical="top"/>
    </xf>
    <xf numFmtId="164" fontId="7" fillId="2" borderId="77" xfId="0" applyNumberFormat="1" applyFont="1" applyFill="1" applyBorder="1" applyAlignment="1">
      <alignment horizontal="center" vertical="top"/>
    </xf>
    <xf numFmtId="164" fontId="7" fillId="2" borderId="70" xfId="0" applyNumberFormat="1" applyFont="1" applyFill="1" applyBorder="1" applyAlignment="1">
      <alignment horizontal="center"/>
    </xf>
    <xf numFmtId="164" fontId="7" fillId="2" borderId="13" xfId="0" applyNumberFormat="1" applyFont="1" applyFill="1" applyBorder="1" applyAlignment="1">
      <alignment horizontal="center"/>
    </xf>
    <xf numFmtId="164" fontId="7" fillId="2" borderId="15" xfId="0" applyNumberFormat="1" applyFont="1" applyFill="1" applyBorder="1" applyAlignment="1">
      <alignment horizontal="center"/>
    </xf>
    <xf numFmtId="164" fontId="7" fillId="2" borderId="16" xfId="0" applyNumberFormat="1" applyFont="1" applyFill="1" applyBorder="1" applyAlignment="1">
      <alignment horizontal="center"/>
    </xf>
    <xf numFmtId="164" fontId="7" fillId="2" borderId="54" xfId="0" applyNumberFormat="1" applyFont="1" applyFill="1" applyBorder="1" applyAlignment="1">
      <alignment horizontal="center"/>
    </xf>
    <xf numFmtId="164" fontId="7" fillId="2" borderId="7" xfId="0" applyNumberFormat="1" applyFont="1" applyFill="1" applyBorder="1" applyAlignment="1">
      <alignment horizontal="center"/>
    </xf>
    <xf numFmtId="164" fontId="7" fillId="2" borderId="63" xfId="0" applyNumberFormat="1" applyFont="1" applyFill="1" applyBorder="1" applyAlignment="1">
      <alignment horizontal="center"/>
    </xf>
    <xf numFmtId="164" fontId="7" fillId="2" borderId="4" xfId="0" applyNumberFormat="1" applyFont="1" applyFill="1" applyBorder="1" applyAlignment="1">
      <alignment horizontal="center"/>
    </xf>
    <xf numFmtId="166" fontId="7" fillId="2" borderId="5" xfId="0" applyNumberFormat="1" applyFont="1" applyFill="1" applyBorder="1" applyAlignment="1">
      <alignment horizontal="center" vertical="center"/>
    </xf>
    <xf numFmtId="0" fontId="21" fillId="0" borderId="0" xfId="3221" applyFont="1" applyAlignment="1">
      <alignment horizontal="left" vertical="top" wrapText="1"/>
    </xf>
    <xf numFmtId="0" fontId="26" fillId="0" borderId="33" xfId="3220" applyFont="1" applyBorder="1" applyAlignment="1">
      <alignment horizontal="center" vertical="center" textRotation="90"/>
    </xf>
    <xf numFmtId="0" fontId="26" fillId="0" borderId="34" xfId="3220" applyFont="1" applyBorder="1" applyAlignment="1">
      <alignment horizontal="center" vertical="center" textRotation="90"/>
    </xf>
    <xf numFmtId="0" fontId="26" fillId="0" borderId="40" xfId="3220" applyFont="1" applyBorder="1" applyAlignment="1">
      <alignment horizontal="center" vertical="center" textRotation="90"/>
    </xf>
    <xf numFmtId="0" fontId="26" fillId="0" borderId="36" xfId="3220" applyFont="1" applyBorder="1" applyAlignment="1">
      <alignment horizontal="center" vertical="center" textRotation="90"/>
    </xf>
    <xf numFmtId="0" fontId="21" fillId="0" borderId="19" xfId="3221" applyFont="1" applyBorder="1" applyAlignment="1">
      <alignment horizontal="center" vertical="center" wrapText="1"/>
    </xf>
    <xf numFmtId="0" fontId="21" fillId="0" borderId="20" xfId="3221" applyFont="1" applyBorder="1" applyAlignment="1">
      <alignment horizontal="center" vertical="center" wrapText="1"/>
    </xf>
    <xf numFmtId="0" fontId="21" fillId="0" borderId="21" xfId="3221" applyFont="1" applyBorder="1" applyAlignment="1">
      <alignment horizontal="center" vertical="center" wrapText="1"/>
    </xf>
    <xf numFmtId="0" fontId="26" fillId="0" borderId="33" xfId="3221" applyFont="1" applyBorder="1" applyAlignment="1">
      <alignment horizontal="center" vertical="center" textRotation="90" wrapText="1"/>
    </xf>
    <xf numFmtId="0" fontId="26" fillId="0" borderId="34" xfId="3221" applyFont="1" applyBorder="1" applyAlignment="1">
      <alignment horizontal="center" vertical="center" textRotation="90" wrapText="1"/>
    </xf>
    <xf numFmtId="0" fontId="26" fillId="0" borderId="40" xfId="3221" applyFont="1" applyBorder="1" applyAlignment="1">
      <alignment horizontal="center" vertical="center" textRotation="90" wrapText="1"/>
    </xf>
    <xf numFmtId="0" fontId="26" fillId="0" borderId="49" xfId="3221" applyFont="1" applyBorder="1" applyAlignment="1">
      <alignment horizontal="center" vertical="center" textRotation="90" wrapText="1"/>
    </xf>
    <xf numFmtId="0" fontId="26" fillId="0" borderId="34" xfId="3221" applyFont="1" applyBorder="1" applyAlignment="1">
      <alignment horizontal="center" vertical="center" textRotation="90"/>
    </xf>
    <xf numFmtId="0" fontId="26" fillId="0" borderId="40" xfId="3221" applyFont="1" applyBorder="1" applyAlignment="1">
      <alignment horizontal="center" vertical="center" textRotation="90"/>
    </xf>
    <xf numFmtId="0" fontId="26" fillId="0" borderId="33" xfId="3221" applyFont="1" applyBorder="1" applyAlignment="1">
      <alignment horizontal="center" vertical="center" textRotation="90"/>
    </xf>
    <xf numFmtId="0" fontId="22" fillId="0" borderId="33" xfId="0" applyFont="1" applyBorder="1" applyAlignment="1">
      <alignment horizontal="center" vertical="center" textRotation="90"/>
    </xf>
    <xf numFmtId="0" fontId="22" fillId="0" borderId="34" xfId="0" applyFont="1" applyBorder="1" applyAlignment="1">
      <alignment horizontal="center" vertical="center" textRotation="90"/>
    </xf>
    <xf numFmtId="0" fontId="22" fillId="0" borderId="40" xfId="0" applyFont="1" applyBorder="1" applyAlignment="1">
      <alignment horizontal="center" vertical="center" textRotation="90"/>
    </xf>
    <xf numFmtId="0" fontId="22" fillId="0" borderId="0" xfId="0" applyFont="1" applyFill="1" applyAlignment="1">
      <alignment horizontal="left" vertical="top" wrapText="1"/>
    </xf>
    <xf numFmtId="0" fontId="27" fillId="0" borderId="19" xfId="0" applyFont="1" applyBorder="1" applyAlignment="1">
      <alignment horizontal="center" vertical="center" wrapText="1"/>
    </xf>
    <xf numFmtId="0" fontId="27" fillId="0" borderId="20" xfId="0" applyFont="1" applyBorder="1" applyAlignment="1">
      <alignment horizontal="center" vertical="center" wrapText="1"/>
    </xf>
    <xf numFmtId="0" fontId="27" fillId="0" borderId="21" xfId="0" applyFont="1" applyBorder="1" applyAlignment="1">
      <alignment horizontal="center" vertical="center" wrapText="1"/>
    </xf>
    <xf numFmtId="0" fontId="27" fillId="0" borderId="0" xfId="0" applyFont="1" applyAlignment="1">
      <alignment horizontal="left" vertical="top" wrapText="1"/>
    </xf>
    <xf numFmtId="0" fontId="22" fillId="0" borderId="0" xfId="0" applyFont="1" applyAlignment="1">
      <alignment horizontal="left" vertical="top" wrapText="1"/>
    </xf>
    <xf numFmtId="0" fontId="26" fillId="0" borderId="33" xfId="0" applyFont="1" applyBorder="1" applyAlignment="1">
      <alignment horizontal="center" vertical="center" textRotation="90" wrapText="1"/>
    </xf>
    <xf numFmtId="0" fontId="26" fillId="0" borderId="34" xfId="0" applyFont="1" applyBorder="1" applyAlignment="1">
      <alignment horizontal="center" vertical="center" textRotation="90" wrapText="1"/>
    </xf>
    <xf numFmtId="0" fontId="26" fillId="0" borderId="40" xfId="0" applyFont="1" applyBorder="1" applyAlignment="1">
      <alignment horizontal="center" vertical="center" textRotation="90" wrapText="1"/>
    </xf>
    <xf numFmtId="0" fontId="26" fillId="0" borderId="49" xfId="0" applyFont="1" applyBorder="1" applyAlignment="1">
      <alignment horizontal="center" vertical="center" textRotation="90" wrapText="1"/>
    </xf>
    <xf numFmtId="0" fontId="26" fillId="0" borderId="33" xfId="0" applyFont="1" applyBorder="1" applyAlignment="1">
      <alignment horizontal="center" vertical="center" textRotation="90"/>
    </xf>
    <xf numFmtId="0" fontId="26" fillId="0" borderId="34" xfId="0" applyFont="1" applyBorder="1" applyAlignment="1">
      <alignment horizontal="center" vertical="center" textRotation="90"/>
    </xf>
    <xf numFmtId="0" fontId="26" fillId="0" borderId="40" xfId="0" applyFont="1" applyBorder="1" applyAlignment="1">
      <alignment horizontal="center" vertical="center" textRotation="90"/>
    </xf>
    <xf numFmtId="0" fontId="21" fillId="0" borderId="19" xfId="3808" applyFont="1" applyBorder="1" applyAlignment="1">
      <alignment horizontal="center" vertical="center" wrapText="1"/>
    </xf>
    <xf numFmtId="0" fontId="21" fillId="0" borderId="20" xfId="3808" applyFont="1" applyBorder="1" applyAlignment="1">
      <alignment horizontal="center" vertical="center" wrapText="1"/>
    </xf>
    <xf numFmtId="0" fontId="21" fillId="0" borderId="21" xfId="3808" applyFont="1" applyBorder="1" applyAlignment="1">
      <alignment horizontal="center" vertical="center" wrapText="1"/>
    </xf>
    <xf numFmtId="0" fontId="26" fillId="0" borderId="49" xfId="0" applyFont="1" applyBorder="1" applyAlignment="1">
      <alignment horizontal="center" vertical="center" textRotation="90"/>
    </xf>
    <xf numFmtId="0" fontId="22" fillId="0" borderId="49" xfId="0" applyFont="1" applyBorder="1" applyAlignment="1">
      <alignment horizontal="center" vertical="center"/>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9" fillId="0" borderId="37" xfId="0" applyFont="1" applyBorder="1" applyAlignment="1">
      <alignment horizontal="center" vertical="center"/>
    </xf>
    <xf numFmtId="0" fontId="9" fillId="0" borderId="20" xfId="0" applyFont="1" applyBorder="1" applyAlignment="1">
      <alignment horizontal="center" vertical="center"/>
    </xf>
    <xf numFmtId="0" fontId="9" fillId="0" borderId="30" xfId="0" applyFont="1" applyBorder="1" applyAlignment="1">
      <alignment horizontal="center" vertical="center"/>
    </xf>
    <xf numFmtId="0" fontId="9" fillId="0" borderId="21" xfId="0" applyFont="1" applyBorder="1" applyAlignment="1">
      <alignment horizontal="center" vertical="center"/>
    </xf>
    <xf numFmtId="0" fontId="22" fillId="0" borderId="0" xfId="0" applyFont="1" applyAlignment="1">
      <alignment horizontal="left" vertical="center" wrapText="1"/>
    </xf>
    <xf numFmtId="0" fontId="9" fillId="0" borderId="19" xfId="0" applyFont="1" applyBorder="1" applyAlignment="1">
      <alignment horizontal="center" vertical="center"/>
    </xf>
    <xf numFmtId="0" fontId="9" fillId="0" borderId="33" xfId="0" applyFont="1" applyFill="1" applyBorder="1" applyAlignment="1">
      <alignment horizontal="center" vertical="center" textRotation="90"/>
    </xf>
    <xf numFmtId="0" fontId="9" fillId="0" borderId="34" xfId="0" applyFont="1" applyFill="1" applyBorder="1" applyAlignment="1">
      <alignment horizontal="center" vertical="center" textRotation="90"/>
    </xf>
    <xf numFmtId="0" fontId="9" fillId="0" borderId="40" xfId="0" applyFont="1" applyFill="1" applyBorder="1" applyAlignment="1">
      <alignment horizontal="center" vertical="center" textRotation="90"/>
    </xf>
    <xf numFmtId="0" fontId="9" fillId="0" borderId="19" xfId="0" applyFont="1" applyFill="1" applyBorder="1" applyAlignment="1">
      <alignment horizontal="center" vertical="center" wrapText="1"/>
    </xf>
    <xf numFmtId="0" fontId="9" fillId="0" borderId="20" xfId="0" applyFont="1" applyFill="1" applyBorder="1" applyAlignment="1">
      <alignment horizontal="center" vertical="center" wrapText="1"/>
    </xf>
    <xf numFmtId="0" fontId="9" fillId="0" borderId="21" xfId="0" applyFont="1" applyFill="1" applyBorder="1" applyAlignment="1">
      <alignment horizontal="center" vertical="center" wrapText="1"/>
    </xf>
    <xf numFmtId="0" fontId="9" fillId="0" borderId="19" xfId="0" applyFont="1" applyFill="1" applyBorder="1" applyAlignment="1">
      <alignment horizontal="center" vertical="center"/>
    </xf>
    <xf numFmtId="0" fontId="9" fillId="0" borderId="20" xfId="0" applyFont="1" applyFill="1" applyBorder="1" applyAlignment="1">
      <alignment horizontal="center" vertical="center"/>
    </xf>
    <xf numFmtId="0" fontId="9" fillId="0" borderId="21" xfId="0" applyFont="1" applyFill="1" applyBorder="1" applyAlignment="1">
      <alignment horizontal="center" vertical="center"/>
    </xf>
    <xf numFmtId="0" fontId="23" fillId="0" borderId="0" xfId="0" applyFont="1" applyAlignment="1">
      <alignment horizontal="left" vertical="top" wrapText="1"/>
    </xf>
    <xf numFmtId="0" fontId="22" fillId="0" borderId="33" xfId="0" applyFont="1" applyFill="1" applyBorder="1" applyAlignment="1">
      <alignment horizontal="center" vertical="center" textRotation="90"/>
    </xf>
    <xf numFmtId="0" fontId="22" fillId="0" borderId="34" xfId="0" applyFont="1" applyFill="1" applyBorder="1" applyAlignment="1">
      <alignment horizontal="center" vertical="center" textRotation="90"/>
    </xf>
    <xf numFmtId="0" fontId="22" fillId="0" borderId="40" xfId="0" applyFont="1" applyFill="1" applyBorder="1" applyAlignment="1">
      <alignment horizontal="center" vertical="center" textRotation="90"/>
    </xf>
    <xf numFmtId="0" fontId="21" fillId="0" borderId="0" xfId="3808" applyFont="1" applyAlignment="1">
      <alignment horizontal="left" vertical="top" wrapText="1"/>
    </xf>
  </cellXfs>
  <cellStyles count="114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1" builtinId="9" hidden="1"/>
    <cellStyle name="Followed Hyperlink" xfId="5513" builtinId="9" hidden="1"/>
    <cellStyle name="Followed Hyperlink" xfId="5515" builtinId="9" hidden="1"/>
    <cellStyle name="Followed Hyperlink" xfId="5517"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1" builtinId="9" hidden="1"/>
    <cellStyle name="Followed Hyperlink" xfId="5613" builtinId="9" hidden="1"/>
    <cellStyle name="Followed Hyperlink" xfId="5615" builtinId="9" hidden="1"/>
    <cellStyle name="Followed Hyperlink" xfId="5617" builtinId="9" hidden="1"/>
    <cellStyle name="Followed Hyperlink" xfId="5619" builtinId="9" hidden="1"/>
    <cellStyle name="Followed Hyperlink" xfId="5621" builtinId="9" hidden="1"/>
    <cellStyle name="Followed Hyperlink" xfId="5623" builtinId="9" hidden="1"/>
    <cellStyle name="Followed Hyperlink" xfId="5625" builtinId="9" hidden="1"/>
    <cellStyle name="Followed Hyperlink" xfId="5627" builtinId="9" hidden="1"/>
    <cellStyle name="Followed Hyperlink" xfId="5629" builtinId="9" hidden="1"/>
    <cellStyle name="Followed Hyperlink" xfId="5631" builtinId="9" hidden="1"/>
    <cellStyle name="Followed Hyperlink" xfId="5633" builtinId="9" hidden="1"/>
    <cellStyle name="Followed Hyperlink" xfId="5635" builtinId="9" hidden="1"/>
    <cellStyle name="Followed Hyperlink" xfId="5637" builtinId="9" hidden="1"/>
    <cellStyle name="Followed Hyperlink" xfId="5639" builtinId="9" hidden="1"/>
    <cellStyle name="Followed Hyperlink" xfId="5641" builtinId="9" hidden="1"/>
    <cellStyle name="Followed Hyperlink" xfId="5643" builtinId="9" hidden="1"/>
    <cellStyle name="Followed Hyperlink" xfId="5645" builtinId="9" hidden="1"/>
    <cellStyle name="Followed Hyperlink" xfId="5647" builtinId="9" hidden="1"/>
    <cellStyle name="Followed Hyperlink" xfId="5649" builtinId="9" hidden="1"/>
    <cellStyle name="Followed Hyperlink" xfId="5651" builtinId="9" hidden="1"/>
    <cellStyle name="Followed Hyperlink" xfId="5653" builtinId="9" hidden="1"/>
    <cellStyle name="Followed Hyperlink" xfId="5655" builtinId="9" hidden="1"/>
    <cellStyle name="Followed Hyperlink" xfId="5657" builtinId="9" hidden="1"/>
    <cellStyle name="Followed Hyperlink" xfId="5659" builtinId="9" hidden="1"/>
    <cellStyle name="Followed Hyperlink" xfId="5661" builtinId="9" hidden="1"/>
    <cellStyle name="Followed Hyperlink" xfId="5663" builtinId="9" hidden="1"/>
    <cellStyle name="Followed Hyperlink" xfId="5665" builtinId="9" hidden="1"/>
    <cellStyle name="Followed Hyperlink" xfId="5667" builtinId="9" hidden="1"/>
    <cellStyle name="Followed Hyperlink" xfId="5669" builtinId="9" hidden="1"/>
    <cellStyle name="Followed Hyperlink" xfId="5671" builtinId="9" hidden="1"/>
    <cellStyle name="Followed Hyperlink" xfId="5673" builtinId="9" hidden="1"/>
    <cellStyle name="Followed Hyperlink" xfId="5675" builtinId="9" hidden="1"/>
    <cellStyle name="Followed Hyperlink" xfId="5677" builtinId="9" hidden="1"/>
    <cellStyle name="Followed Hyperlink" xfId="5679" builtinId="9" hidden="1"/>
    <cellStyle name="Followed Hyperlink" xfId="5681" builtinId="9" hidden="1"/>
    <cellStyle name="Followed Hyperlink" xfId="5683" builtinId="9" hidden="1"/>
    <cellStyle name="Followed Hyperlink" xfId="5685" builtinId="9" hidden="1"/>
    <cellStyle name="Followed Hyperlink" xfId="5687" builtinId="9" hidden="1"/>
    <cellStyle name="Followed Hyperlink" xfId="5689" builtinId="9" hidden="1"/>
    <cellStyle name="Followed Hyperlink" xfId="5691" builtinId="9" hidden="1"/>
    <cellStyle name="Followed Hyperlink" xfId="5693" builtinId="9" hidden="1"/>
    <cellStyle name="Followed Hyperlink" xfId="5695" builtinId="9" hidden="1"/>
    <cellStyle name="Followed Hyperlink" xfId="5697" builtinId="9" hidden="1"/>
    <cellStyle name="Followed Hyperlink" xfId="5699"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3" builtinId="9" hidden="1"/>
    <cellStyle name="Followed Hyperlink" xfId="5795" builtinId="9" hidden="1"/>
    <cellStyle name="Followed Hyperlink" xfId="5797" builtinId="9" hidden="1"/>
    <cellStyle name="Followed Hyperlink" xfId="5799" builtinId="9" hidden="1"/>
    <cellStyle name="Followed Hyperlink" xfId="5801" builtinId="9" hidden="1"/>
    <cellStyle name="Followed Hyperlink" xfId="5803" builtinId="9" hidden="1"/>
    <cellStyle name="Followed Hyperlink" xfId="5805" builtinId="9" hidden="1"/>
    <cellStyle name="Followed Hyperlink" xfId="5807" builtinId="9" hidden="1"/>
    <cellStyle name="Followed Hyperlink" xfId="5809" builtinId="9" hidden="1"/>
    <cellStyle name="Followed Hyperlink" xfId="5811" builtinId="9" hidden="1"/>
    <cellStyle name="Followed Hyperlink" xfId="5813" builtinId="9" hidden="1"/>
    <cellStyle name="Followed Hyperlink" xfId="5815" builtinId="9" hidden="1"/>
    <cellStyle name="Followed Hyperlink" xfId="5817" builtinId="9" hidden="1"/>
    <cellStyle name="Followed Hyperlink" xfId="5819" builtinId="9" hidden="1"/>
    <cellStyle name="Followed Hyperlink" xfId="5821" builtinId="9" hidden="1"/>
    <cellStyle name="Followed Hyperlink" xfId="5823" builtinId="9" hidden="1"/>
    <cellStyle name="Followed Hyperlink" xfId="5825" builtinId="9" hidden="1"/>
    <cellStyle name="Followed Hyperlink" xfId="5827" builtinId="9" hidden="1"/>
    <cellStyle name="Followed Hyperlink" xfId="5829" builtinId="9" hidden="1"/>
    <cellStyle name="Followed Hyperlink" xfId="5831" builtinId="9" hidden="1"/>
    <cellStyle name="Followed Hyperlink" xfId="5833" builtinId="9" hidden="1"/>
    <cellStyle name="Followed Hyperlink" xfId="5835" builtinId="9" hidden="1"/>
    <cellStyle name="Followed Hyperlink" xfId="5837" builtinId="9" hidden="1"/>
    <cellStyle name="Followed Hyperlink" xfId="5839" builtinId="9" hidden="1"/>
    <cellStyle name="Followed Hyperlink" xfId="5841" builtinId="9" hidden="1"/>
    <cellStyle name="Followed Hyperlink" xfId="5843" builtinId="9" hidden="1"/>
    <cellStyle name="Followed Hyperlink" xfId="5845" builtinId="9" hidden="1"/>
    <cellStyle name="Followed Hyperlink" xfId="5847" builtinId="9" hidden="1"/>
    <cellStyle name="Followed Hyperlink" xfId="5849" builtinId="9" hidden="1"/>
    <cellStyle name="Followed Hyperlink" xfId="5851" builtinId="9" hidden="1"/>
    <cellStyle name="Followed Hyperlink" xfId="5853" builtinId="9" hidden="1"/>
    <cellStyle name="Followed Hyperlink" xfId="5855" builtinId="9" hidden="1"/>
    <cellStyle name="Followed Hyperlink" xfId="5857" builtinId="9" hidden="1"/>
    <cellStyle name="Followed Hyperlink" xfId="5859" builtinId="9" hidden="1"/>
    <cellStyle name="Followed Hyperlink" xfId="5861" builtinId="9" hidden="1"/>
    <cellStyle name="Followed Hyperlink" xfId="5863" builtinId="9" hidden="1"/>
    <cellStyle name="Followed Hyperlink" xfId="5865" builtinId="9" hidden="1"/>
    <cellStyle name="Followed Hyperlink" xfId="5867" builtinId="9" hidden="1"/>
    <cellStyle name="Followed Hyperlink" xfId="5869" builtinId="9" hidden="1"/>
    <cellStyle name="Followed Hyperlink" xfId="5871" builtinId="9" hidden="1"/>
    <cellStyle name="Followed Hyperlink" xfId="5873" builtinId="9" hidden="1"/>
    <cellStyle name="Followed Hyperlink" xfId="5875" builtinId="9" hidden="1"/>
    <cellStyle name="Followed Hyperlink" xfId="5877" builtinId="9" hidden="1"/>
    <cellStyle name="Followed Hyperlink" xfId="5879" builtinId="9" hidden="1"/>
    <cellStyle name="Followed Hyperlink" xfId="5881"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5" builtinId="9" hidden="1"/>
    <cellStyle name="Followed Hyperlink" xfId="5977" builtinId="9" hidden="1"/>
    <cellStyle name="Followed Hyperlink" xfId="5979" builtinId="9" hidden="1"/>
    <cellStyle name="Followed Hyperlink" xfId="5981" builtinId="9" hidden="1"/>
    <cellStyle name="Followed Hyperlink" xfId="5983" builtinId="9" hidden="1"/>
    <cellStyle name="Followed Hyperlink" xfId="5985" builtinId="9" hidden="1"/>
    <cellStyle name="Followed Hyperlink" xfId="5987" builtinId="9" hidden="1"/>
    <cellStyle name="Followed Hyperlink" xfId="5989" builtinId="9" hidden="1"/>
    <cellStyle name="Followed Hyperlink" xfId="5991" builtinId="9" hidden="1"/>
    <cellStyle name="Followed Hyperlink" xfId="5993" builtinId="9" hidden="1"/>
    <cellStyle name="Followed Hyperlink" xfId="5995" builtinId="9" hidden="1"/>
    <cellStyle name="Followed Hyperlink" xfId="5997" builtinId="9" hidden="1"/>
    <cellStyle name="Followed Hyperlink" xfId="5999" builtinId="9" hidden="1"/>
    <cellStyle name="Followed Hyperlink" xfId="6001" builtinId="9" hidden="1"/>
    <cellStyle name="Followed Hyperlink" xfId="6003" builtinId="9" hidden="1"/>
    <cellStyle name="Followed Hyperlink" xfId="6005" builtinId="9" hidden="1"/>
    <cellStyle name="Followed Hyperlink" xfId="6007" builtinId="9" hidden="1"/>
    <cellStyle name="Followed Hyperlink" xfId="6009" builtinId="9" hidden="1"/>
    <cellStyle name="Followed Hyperlink" xfId="6011" builtinId="9" hidden="1"/>
    <cellStyle name="Followed Hyperlink" xfId="6013" builtinId="9" hidden="1"/>
    <cellStyle name="Followed Hyperlink" xfId="6015" builtinId="9" hidden="1"/>
    <cellStyle name="Followed Hyperlink" xfId="6017" builtinId="9" hidden="1"/>
    <cellStyle name="Followed Hyperlink" xfId="6019" builtinId="9" hidden="1"/>
    <cellStyle name="Followed Hyperlink" xfId="6021" builtinId="9" hidden="1"/>
    <cellStyle name="Followed Hyperlink" xfId="6023" builtinId="9" hidden="1"/>
    <cellStyle name="Followed Hyperlink" xfId="6025" builtinId="9" hidden="1"/>
    <cellStyle name="Followed Hyperlink" xfId="6027" builtinId="9" hidden="1"/>
    <cellStyle name="Followed Hyperlink" xfId="6029" builtinId="9" hidden="1"/>
    <cellStyle name="Followed Hyperlink" xfId="6031" builtinId="9" hidden="1"/>
    <cellStyle name="Followed Hyperlink" xfId="6033" builtinId="9" hidden="1"/>
    <cellStyle name="Followed Hyperlink" xfId="6035" builtinId="9" hidden="1"/>
    <cellStyle name="Followed Hyperlink" xfId="6037" builtinId="9" hidden="1"/>
    <cellStyle name="Followed Hyperlink" xfId="6039" builtinId="9" hidden="1"/>
    <cellStyle name="Followed Hyperlink" xfId="6041" builtinId="9" hidden="1"/>
    <cellStyle name="Followed Hyperlink" xfId="6043" builtinId="9" hidden="1"/>
    <cellStyle name="Followed Hyperlink" xfId="6045" builtinId="9" hidden="1"/>
    <cellStyle name="Followed Hyperlink" xfId="6047" builtinId="9" hidden="1"/>
    <cellStyle name="Followed Hyperlink" xfId="6049" builtinId="9" hidden="1"/>
    <cellStyle name="Followed Hyperlink" xfId="6051" builtinId="9" hidden="1"/>
    <cellStyle name="Followed Hyperlink" xfId="6053" builtinId="9" hidden="1"/>
    <cellStyle name="Followed Hyperlink" xfId="6055" builtinId="9" hidden="1"/>
    <cellStyle name="Followed Hyperlink" xfId="6057" builtinId="9" hidden="1"/>
    <cellStyle name="Followed Hyperlink" xfId="6059" builtinId="9" hidden="1"/>
    <cellStyle name="Followed Hyperlink" xfId="6061" builtinId="9" hidden="1"/>
    <cellStyle name="Followed Hyperlink" xfId="6063"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xfId="6425" builtinId="9" hidden="1"/>
    <cellStyle name="Followed Hyperlink" xfId="6427" builtinId="9" hidden="1"/>
    <cellStyle name="Followed Hyperlink" xfId="6429" builtinId="9" hidden="1"/>
    <cellStyle name="Followed Hyperlink" xfId="6431" builtinId="9" hidden="1"/>
    <cellStyle name="Followed Hyperlink" xfId="6433" builtinId="9" hidden="1"/>
    <cellStyle name="Followed Hyperlink" xfId="6435" builtinId="9" hidden="1"/>
    <cellStyle name="Followed Hyperlink" xfId="6437" builtinId="9" hidden="1"/>
    <cellStyle name="Followed Hyperlink" xfId="6439" builtinId="9" hidden="1"/>
    <cellStyle name="Followed Hyperlink" xfId="6441" builtinId="9" hidden="1"/>
    <cellStyle name="Followed Hyperlink" xfId="6443" builtinId="9" hidden="1"/>
    <cellStyle name="Followed Hyperlink" xfId="6445" builtinId="9" hidden="1"/>
    <cellStyle name="Followed Hyperlink" xfId="6447" builtinId="9" hidden="1"/>
    <cellStyle name="Followed Hyperlink" xfId="6449" builtinId="9" hidden="1"/>
    <cellStyle name="Followed Hyperlink" xfId="6451" builtinId="9" hidden="1"/>
    <cellStyle name="Followed Hyperlink" xfId="6453" builtinId="9" hidden="1"/>
    <cellStyle name="Followed Hyperlink" xfId="6455" builtinId="9" hidden="1"/>
    <cellStyle name="Followed Hyperlink" xfId="6457" builtinId="9" hidden="1"/>
    <cellStyle name="Followed Hyperlink" xfId="6459" builtinId="9" hidden="1"/>
    <cellStyle name="Followed Hyperlink" xfId="6461" builtinId="9" hidden="1"/>
    <cellStyle name="Followed Hyperlink" xfId="6463" builtinId="9" hidden="1"/>
    <cellStyle name="Followed Hyperlink" xfId="6465" builtinId="9" hidden="1"/>
    <cellStyle name="Followed Hyperlink" xfId="6467" builtinId="9" hidden="1"/>
    <cellStyle name="Followed Hyperlink" xfId="6469" builtinId="9" hidden="1"/>
    <cellStyle name="Followed Hyperlink" xfId="6471" builtinId="9" hidden="1"/>
    <cellStyle name="Followed Hyperlink" xfId="6473" builtinId="9" hidden="1"/>
    <cellStyle name="Followed Hyperlink" xfId="6475" builtinId="9" hidden="1"/>
    <cellStyle name="Followed Hyperlink" xfId="6477" builtinId="9" hidden="1"/>
    <cellStyle name="Followed Hyperlink" xfId="6479" builtinId="9" hidden="1"/>
    <cellStyle name="Followed Hyperlink" xfId="6481" builtinId="9" hidden="1"/>
    <cellStyle name="Followed Hyperlink" xfId="6483" builtinId="9" hidden="1"/>
    <cellStyle name="Followed Hyperlink" xfId="6485" builtinId="9" hidden="1"/>
    <cellStyle name="Followed Hyperlink" xfId="6487" builtinId="9" hidden="1"/>
    <cellStyle name="Followed Hyperlink" xfId="6489" builtinId="9" hidden="1"/>
    <cellStyle name="Followed Hyperlink" xfId="6491" builtinId="9" hidden="1"/>
    <cellStyle name="Followed Hyperlink" xfId="6493" builtinId="9" hidden="1"/>
    <cellStyle name="Followed Hyperlink" xfId="6495" builtinId="9" hidden="1"/>
    <cellStyle name="Followed Hyperlink" xfId="6497" builtinId="9" hidden="1"/>
    <cellStyle name="Followed Hyperlink" xfId="6499" builtinId="9" hidden="1"/>
    <cellStyle name="Followed Hyperlink" xfId="6501" builtinId="9" hidden="1"/>
    <cellStyle name="Followed Hyperlink" xfId="6503" builtinId="9" hidden="1"/>
    <cellStyle name="Followed Hyperlink" xfId="6505" builtinId="9" hidden="1"/>
    <cellStyle name="Followed Hyperlink" xfId="6507" builtinId="9" hidden="1"/>
    <cellStyle name="Followed Hyperlink" xfId="6509" builtinId="9" hidden="1"/>
    <cellStyle name="Followed Hyperlink" xfId="6511" builtinId="9" hidden="1"/>
    <cellStyle name="Followed Hyperlink" xfId="6513" builtinId="9" hidden="1"/>
    <cellStyle name="Followed Hyperlink" xfId="6515" builtinId="9" hidden="1"/>
    <cellStyle name="Followed Hyperlink" xfId="6517" builtinId="9" hidden="1"/>
    <cellStyle name="Followed Hyperlink" xfId="6519" builtinId="9" hidden="1"/>
    <cellStyle name="Followed Hyperlink" xfId="6521" builtinId="9" hidden="1"/>
    <cellStyle name="Followed Hyperlink" xfId="6523" builtinId="9" hidden="1"/>
    <cellStyle name="Followed Hyperlink" xfId="6525" builtinId="9" hidden="1"/>
    <cellStyle name="Followed Hyperlink" xfId="6527" builtinId="9" hidden="1"/>
    <cellStyle name="Followed Hyperlink" xfId="6529" builtinId="9" hidden="1"/>
    <cellStyle name="Followed Hyperlink" xfId="6531" builtinId="9" hidden="1"/>
    <cellStyle name="Followed Hyperlink" xfId="6533" builtinId="9" hidden="1"/>
    <cellStyle name="Followed Hyperlink" xfId="6535" builtinId="9" hidden="1"/>
    <cellStyle name="Followed Hyperlink" xfId="6537" builtinId="9" hidden="1"/>
    <cellStyle name="Followed Hyperlink" xfId="6539" builtinId="9" hidden="1"/>
    <cellStyle name="Followed Hyperlink" xfId="6541" builtinId="9" hidden="1"/>
    <cellStyle name="Followed Hyperlink" xfId="6543" builtinId="9" hidden="1"/>
    <cellStyle name="Followed Hyperlink" xfId="6545" builtinId="9" hidden="1"/>
    <cellStyle name="Followed Hyperlink" xfId="6547" builtinId="9" hidden="1"/>
    <cellStyle name="Followed Hyperlink" xfId="6549" builtinId="9" hidden="1"/>
    <cellStyle name="Followed Hyperlink" xfId="6551" builtinId="9" hidden="1"/>
    <cellStyle name="Followed Hyperlink" xfId="6553" builtinId="9" hidden="1"/>
    <cellStyle name="Followed Hyperlink" xfId="6555" builtinId="9" hidden="1"/>
    <cellStyle name="Followed Hyperlink" xfId="6557" builtinId="9" hidden="1"/>
    <cellStyle name="Followed Hyperlink" xfId="6559" builtinId="9" hidden="1"/>
    <cellStyle name="Followed Hyperlink" xfId="6561" builtinId="9" hidden="1"/>
    <cellStyle name="Followed Hyperlink" xfId="6563" builtinId="9" hidden="1"/>
    <cellStyle name="Followed Hyperlink" xfId="6565" builtinId="9" hidden="1"/>
    <cellStyle name="Followed Hyperlink" xfId="6567" builtinId="9" hidden="1"/>
    <cellStyle name="Followed Hyperlink" xfId="6569" builtinId="9" hidden="1"/>
    <cellStyle name="Followed Hyperlink" xfId="6571" builtinId="9" hidden="1"/>
    <cellStyle name="Followed Hyperlink" xfId="6573" builtinId="9" hidden="1"/>
    <cellStyle name="Followed Hyperlink" xfId="6575" builtinId="9" hidden="1"/>
    <cellStyle name="Followed Hyperlink" xfId="6577" builtinId="9" hidden="1"/>
    <cellStyle name="Followed Hyperlink" xfId="6579" builtinId="9" hidden="1"/>
    <cellStyle name="Followed Hyperlink" xfId="6581" builtinId="9" hidden="1"/>
    <cellStyle name="Followed Hyperlink" xfId="6583" builtinId="9" hidden="1"/>
    <cellStyle name="Followed Hyperlink" xfId="6585" builtinId="9" hidden="1"/>
    <cellStyle name="Followed Hyperlink" xfId="6587" builtinId="9" hidden="1"/>
    <cellStyle name="Followed Hyperlink" xfId="6589" builtinId="9" hidden="1"/>
    <cellStyle name="Followed Hyperlink" xfId="6591" builtinId="9" hidden="1"/>
    <cellStyle name="Followed Hyperlink" xfId="6593" builtinId="9" hidden="1"/>
    <cellStyle name="Followed Hyperlink" xfId="6595" builtinId="9" hidden="1"/>
    <cellStyle name="Followed Hyperlink" xfId="6597" builtinId="9" hidden="1"/>
    <cellStyle name="Followed Hyperlink" xfId="6599" builtinId="9" hidden="1"/>
    <cellStyle name="Followed Hyperlink" xfId="6601" builtinId="9" hidden="1"/>
    <cellStyle name="Followed Hyperlink" xfId="6603" builtinId="9" hidden="1"/>
    <cellStyle name="Followed Hyperlink" xfId="6605" builtinId="9" hidden="1"/>
    <cellStyle name="Followed Hyperlink" xfId="6607" builtinId="9" hidden="1"/>
    <cellStyle name="Followed Hyperlink" xfId="6609" builtinId="9" hidden="1"/>
    <cellStyle name="Followed Hyperlink" xfId="6611" builtinId="9" hidden="1"/>
    <cellStyle name="Followed Hyperlink" xfId="6613" builtinId="9" hidden="1"/>
    <cellStyle name="Followed Hyperlink" xfId="6615" builtinId="9" hidden="1"/>
    <cellStyle name="Followed Hyperlink" xfId="6617" builtinId="9" hidden="1"/>
    <cellStyle name="Followed Hyperlink" xfId="6619" builtinId="9" hidden="1"/>
    <cellStyle name="Followed Hyperlink" xfId="6621" builtinId="9" hidden="1"/>
    <cellStyle name="Followed Hyperlink" xfId="6623" builtinId="9" hidden="1"/>
    <cellStyle name="Followed Hyperlink" xfId="6625" builtinId="9" hidden="1"/>
    <cellStyle name="Followed Hyperlink" xfId="6627" builtinId="9" hidden="1"/>
    <cellStyle name="Followed Hyperlink" xfId="6629" builtinId="9" hidden="1"/>
    <cellStyle name="Followed Hyperlink" xfId="6631" builtinId="9" hidden="1"/>
    <cellStyle name="Followed Hyperlink" xfId="6633" builtinId="9" hidden="1"/>
    <cellStyle name="Followed Hyperlink" xfId="6635" builtinId="9" hidden="1"/>
    <cellStyle name="Followed Hyperlink" xfId="6637" builtinId="9" hidden="1"/>
    <cellStyle name="Followed Hyperlink" xfId="6639" builtinId="9" hidden="1"/>
    <cellStyle name="Followed Hyperlink" xfId="6641" builtinId="9" hidden="1"/>
    <cellStyle name="Followed Hyperlink" xfId="6643" builtinId="9" hidden="1"/>
    <cellStyle name="Followed Hyperlink" xfId="6645" builtinId="9" hidden="1"/>
    <cellStyle name="Followed Hyperlink" xfId="6649" builtinId="9" hidden="1"/>
    <cellStyle name="Followed Hyperlink" xfId="6651" builtinId="9" hidden="1"/>
    <cellStyle name="Followed Hyperlink" xfId="6653" builtinId="9" hidden="1"/>
    <cellStyle name="Followed Hyperlink" xfId="6655" builtinId="9" hidden="1"/>
    <cellStyle name="Followed Hyperlink" xfId="6657" builtinId="9" hidden="1"/>
    <cellStyle name="Followed Hyperlink" xfId="6659" builtinId="9" hidden="1"/>
    <cellStyle name="Followed Hyperlink" xfId="6661" builtinId="9" hidden="1"/>
    <cellStyle name="Followed Hyperlink" xfId="6663" builtinId="9" hidden="1"/>
    <cellStyle name="Followed Hyperlink" xfId="6665" builtinId="9" hidden="1"/>
    <cellStyle name="Followed Hyperlink" xfId="6667" builtinId="9" hidden="1"/>
    <cellStyle name="Followed Hyperlink" xfId="6669" builtinId="9" hidden="1"/>
    <cellStyle name="Followed Hyperlink" xfId="6671" builtinId="9" hidden="1"/>
    <cellStyle name="Followed Hyperlink" xfId="6673" builtinId="9" hidden="1"/>
    <cellStyle name="Followed Hyperlink" xfId="6675" builtinId="9" hidden="1"/>
    <cellStyle name="Followed Hyperlink" xfId="6677" builtinId="9" hidden="1"/>
    <cellStyle name="Followed Hyperlink" xfId="6679" builtinId="9" hidden="1"/>
    <cellStyle name="Followed Hyperlink" xfId="6681" builtinId="9" hidden="1"/>
    <cellStyle name="Followed Hyperlink" xfId="6683" builtinId="9" hidden="1"/>
    <cellStyle name="Followed Hyperlink" xfId="6685" builtinId="9" hidden="1"/>
    <cellStyle name="Followed Hyperlink" xfId="6687" builtinId="9" hidden="1"/>
    <cellStyle name="Followed Hyperlink" xfId="6689" builtinId="9" hidden="1"/>
    <cellStyle name="Followed Hyperlink" xfId="6691" builtinId="9" hidden="1"/>
    <cellStyle name="Followed Hyperlink" xfId="6693" builtinId="9" hidden="1"/>
    <cellStyle name="Followed Hyperlink" xfId="6695" builtinId="9" hidden="1"/>
    <cellStyle name="Followed Hyperlink" xfId="6697" builtinId="9" hidden="1"/>
    <cellStyle name="Followed Hyperlink" xfId="6699" builtinId="9" hidden="1"/>
    <cellStyle name="Followed Hyperlink" xfId="6701" builtinId="9" hidden="1"/>
    <cellStyle name="Followed Hyperlink" xfId="6703" builtinId="9" hidden="1"/>
    <cellStyle name="Followed Hyperlink" xfId="6705" builtinId="9" hidden="1"/>
    <cellStyle name="Followed Hyperlink" xfId="6707" builtinId="9" hidden="1"/>
    <cellStyle name="Followed Hyperlink" xfId="6709" builtinId="9" hidden="1"/>
    <cellStyle name="Followed Hyperlink" xfId="6711" builtinId="9" hidden="1"/>
    <cellStyle name="Followed Hyperlink" xfId="6713" builtinId="9" hidden="1"/>
    <cellStyle name="Followed Hyperlink" xfId="6715" builtinId="9" hidden="1"/>
    <cellStyle name="Followed Hyperlink" xfId="6717" builtinId="9" hidden="1"/>
    <cellStyle name="Followed Hyperlink" xfId="6719" builtinId="9" hidden="1"/>
    <cellStyle name="Followed Hyperlink" xfId="6721" builtinId="9" hidden="1"/>
    <cellStyle name="Followed Hyperlink" xfId="6723" builtinId="9" hidden="1"/>
    <cellStyle name="Followed Hyperlink" xfId="6725" builtinId="9" hidden="1"/>
    <cellStyle name="Followed Hyperlink" xfId="6727" builtinId="9" hidden="1"/>
    <cellStyle name="Followed Hyperlink" xfId="6729" builtinId="9" hidden="1"/>
    <cellStyle name="Followed Hyperlink" xfId="6731" builtinId="9" hidden="1"/>
    <cellStyle name="Followed Hyperlink" xfId="6733" builtinId="9" hidden="1"/>
    <cellStyle name="Followed Hyperlink" xfId="6735" builtinId="9" hidden="1"/>
    <cellStyle name="Followed Hyperlink" xfId="6737" builtinId="9" hidden="1"/>
    <cellStyle name="Followed Hyperlink" xfId="6739" builtinId="9" hidden="1"/>
    <cellStyle name="Followed Hyperlink" xfId="6741" builtinId="9" hidden="1"/>
    <cellStyle name="Followed Hyperlink" xfId="6743" builtinId="9" hidden="1"/>
    <cellStyle name="Followed Hyperlink" xfId="6745" builtinId="9" hidden="1"/>
    <cellStyle name="Followed Hyperlink" xfId="6747" builtinId="9" hidden="1"/>
    <cellStyle name="Followed Hyperlink" xfId="6749" builtinId="9" hidden="1"/>
    <cellStyle name="Followed Hyperlink" xfId="6751" builtinId="9" hidden="1"/>
    <cellStyle name="Followed Hyperlink" xfId="6753" builtinId="9" hidden="1"/>
    <cellStyle name="Followed Hyperlink" xfId="6755" builtinId="9" hidden="1"/>
    <cellStyle name="Followed Hyperlink" xfId="6757" builtinId="9" hidden="1"/>
    <cellStyle name="Followed Hyperlink" xfId="6759" builtinId="9" hidden="1"/>
    <cellStyle name="Followed Hyperlink" xfId="6761" builtinId="9" hidden="1"/>
    <cellStyle name="Followed Hyperlink" xfId="6763" builtinId="9" hidden="1"/>
    <cellStyle name="Followed Hyperlink" xfId="6765" builtinId="9" hidden="1"/>
    <cellStyle name="Followed Hyperlink" xfId="6767" builtinId="9" hidden="1"/>
    <cellStyle name="Followed Hyperlink" xfId="6769" builtinId="9" hidden="1"/>
    <cellStyle name="Followed Hyperlink" xfId="6771" builtinId="9" hidden="1"/>
    <cellStyle name="Followed Hyperlink" xfId="6773" builtinId="9" hidden="1"/>
    <cellStyle name="Followed Hyperlink" xfId="6775" builtinId="9" hidden="1"/>
    <cellStyle name="Followed Hyperlink" xfId="6777" builtinId="9" hidden="1"/>
    <cellStyle name="Followed Hyperlink" xfId="6779" builtinId="9" hidden="1"/>
    <cellStyle name="Followed Hyperlink" xfId="6781" builtinId="9" hidden="1"/>
    <cellStyle name="Followed Hyperlink" xfId="6783" builtinId="9" hidden="1"/>
    <cellStyle name="Followed Hyperlink" xfId="6785" builtinId="9" hidden="1"/>
    <cellStyle name="Followed Hyperlink" xfId="6787" builtinId="9" hidden="1"/>
    <cellStyle name="Followed Hyperlink" xfId="6789" builtinId="9" hidden="1"/>
    <cellStyle name="Followed Hyperlink" xfId="6791" builtinId="9" hidden="1"/>
    <cellStyle name="Followed Hyperlink" xfId="6793" builtinId="9" hidden="1"/>
    <cellStyle name="Followed Hyperlink" xfId="6795" builtinId="9" hidden="1"/>
    <cellStyle name="Followed Hyperlink" xfId="6797" builtinId="9" hidden="1"/>
    <cellStyle name="Followed Hyperlink" xfId="6799" builtinId="9" hidden="1"/>
    <cellStyle name="Followed Hyperlink" xfId="6801" builtinId="9" hidden="1"/>
    <cellStyle name="Followed Hyperlink" xfId="6803" builtinId="9" hidden="1"/>
    <cellStyle name="Followed Hyperlink" xfId="6805" builtinId="9" hidden="1"/>
    <cellStyle name="Followed Hyperlink" xfId="6807" builtinId="9" hidden="1"/>
    <cellStyle name="Followed Hyperlink" xfId="6809" builtinId="9" hidden="1"/>
    <cellStyle name="Followed Hyperlink" xfId="6811" builtinId="9" hidden="1"/>
    <cellStyle name="Followed Hyperlink" xfId="6813" builtinId="9" hidden="1"/>
    <cellStyle name="Followed Hyperlink" xfId="6815" builtinId="9" hidden="1"/>
    <cellStyle name="Followed Hyperlink" xfId="6817" builtinId="9" hidden="1"/>
    <cellStyle name="Followed Hyperlink" xfId="6819" builtinId="9" hidden="1"/>
    <cellStyle name="Followed Hyperlink" xfId="6821" builtinId="9" hidden="1"/>
    <cellStyle name="Followed Hyperlink" xfId="6823" builtinId="9" hidden="1"/>
    <cellStyle name="Followed Hyperlink" xfId="6825" builtinId="9" hidden="1"/>
    <cellStyle name="Followed Hyperlink" xfId="6827" builtinId="9" hidden="1"/>
    <cellStyle name="Followed Hyperlink" xfId="6829" builtinId="9" hidden="1"/>
    <cellStyle name="Followed Hyperlink" xfId="6831" builtinId="9" hidden="1"/>
    <cellStyle name="Followed Hyperlink" xfId="6833" builtinId="9" hidden="1"/>
    <cellStyle name="Followed Hyperlink" xfId="6835" builtinId="9" hidden="1"/>
    <cellStyle name="Followed Hyperlink" xfId="6837" builtinId="9" hidden="1"/>
    <cellStyle name="Followed Hyperlink" xfId="6839" builtinId="9" hidden="1"/>
    <cellStyle name="Followed Hyperlink" xfId="6841" builtinId="9" hidden="1"/>
    <cellStyle name="Followed Hyperlink" xfId="6843" builtinId="9" hidden="1"/>
    <cellStyle name="Followed Hyperlink" xfId="6845" builtinId="9" hidden="1"/>
    <cellStyle name="Followed Hyperlink" xfId="6847" builtinId="9" hidden="1"/>
    <cellStyle name="Followed Hyperlink" xfId="6849" builtinId="9" hidden="1"/>
    <cellStyle name="Followed Hyperlink" xfId="6851" builtinId="9" hidden="1"/>
    <cellStyle name="Followed Hyperlink" xfId="6853" builtinId="9" hidden="1"/>
    <cellStyle name="Followed Hyperlink" xfId="6855" builtinId="9" hidden="1"/>
    <cellStyle name="Followed Hyperlink" xfId="6857" builtinId="9" hidden="1"/>
    <cellStyle name="Followed Hyperlink" xfId="6859" builtinId="9" hidden="1"/>
    <cellStyle name="Followed Hyperlink" xfId="6861" builtinId="9" hidden="1"/>
    <cellStyle name="Followed Hyperlink" xfId="6863" builtinId="9" hidden="1"/>
    <cellStyle name="Followed Hyperlink" xfId="6865" builtinId="9" hidden="1"/>
    <cellStyle name="Followed Hyperlink" xfId="6867" builtinId="9" hidden="1"/>
    <cellStyle name="Followed Hyperlink" xfId="6869" builtinId="9" hidden="1"/>
    <cellStyle name="Followed Hyperlink" xfId="6871" builtinId="9" hidden="1"/>
    <cellStyle name="Followed Hyperlink" xfId="6873" builtinId="9" hidden="1"/>
    <cellStyle name="Followed Hyperlink" xfId="6875" builtinId="9" hidden="1"/>
    <cellStyle name="Followed Hyperlink" xfId="6877" builtinId="9" hidden="1"/>
    <cellStyle name="Followed Hyperlink" xfId="6879" builtinId="9" hidden="1"/>
    <cellStyle name="Followed Hyperlink" xfId="6881" builtinId="9" hidden="1"/>
    <cellStyle name="Followed Hyperlink" xfId="6883" builtinId="9" hidden="1"/>
    <cellStyle name="Followed Hyperlink" xfId="6885" builtinId="9" hidden="1"/>
    <cellStyle name="Followed Hyperlink" xfId="6887" builtinId="9" hidden="1"/>
    <cellStyle name="Followed Hyperlink" xfId="6889" builtinId="9" hidden="1"/>
    <cellStyle name="Followed Hyperlink" xfId="6891" builtinId="9" hidden="1"/>
    <cellStyle name="Followed Hyperlink" xfId="6893" builtinId="9" hidden="1"/>
    <cellStyle name="Followed Hyperlink" xfId="6895" builtinId="9" hidden="1"/>
    <cellStyle name="Followed Hyperlink" xfId="6897" builtinId="9" hidden="1"/>
    <cellStyle name="Followed Hyperlink" xfId="6899" builtinId="9" hidden="1"/>
    <cellStyle name="Followed Hyperlink" xfId="6901" builtinId="9" hidden="1"/>
    <cellStyle name="Followed Hyperlink" xfId="6903" builtinId="9" hidden="1"/>
    <cellStyle name="Followed Hyperlink" xfId="6905" builtinId="9" hidden="1"/>
    <cellStyle name="Followed Hyperlink" xfId="6907" builtinId="9" hidden="1"/>
    <cellStyle name="Followed Hyperlink" xfId="6909" builtinId="9" hidden="1"/>
    <cellStyle name="Followed Hyperlink" xfId="6911" builtinId="9" hidden="1"/>
    <cellStyle name="Followed Hyperlink" xfId="6913" builtinId="9" hidden="1"/>
    <cellStyle name="Followed Hyperlink" xfId="6915" builtinId="9" hidden="1"/>
    <cellStyle name="Followed Hyperlink" xfId="6917" builtinId="9" hidden="1"/>
    <cellStyle name="Followed Hyperlink" xfId="6919" builtinId="9" hidden="1"/>
    <cellStyle name="Followed Hyperlink" xfId="6921" builtinId="9" hidden="1"/>
    <cellStyle name="Followed Hyperlink" xfId="6923" builtinId="9" hidden="1"/>
    <cellStyle name="Followed Hyperlink" xfId="6925" builtinId="9" hidden="1"/>
    <cellStyle name="Followed Hyperlink" xfId="6927" builtinId="9" hidden="1"/>
    <cellStyle name="Followed Hyperlink" xfId="6929" builtinId="9" hidden="1"/>
    <cellStyle name="Followed Hyperlink" xfId="6931" builtinId="9" hidden="1"/>
    <cellStyle name="Followed Hyperlink" xfId="6933" builtinId="9" hidden="1"/>
    <cellStyle name="Followed Hyperlink" xfId="6935" builtinId="9" hidden="1"/>
    <cellStyle name="Followed Hyperlink" xfId="6937" builtinId="9" hidden="1"/>
    <cellStyle name="Followed Hyperlink" xfId="6939" builtinId="9" hidden="1"/>
    <cellStyle name="Followed Hyperlink" xfId="6941" builtinId="9" hidden="1"/>
    <cellStyle name="Followed Hyperlink" xfId="6943" builtinId="9" hidden="1"/>
    <cellStyle name="Followed Hyperlink" xfId="6945" builtinId="9" hidden="1"/>
    <cellStyle name="Followed Hyperlink" xfId="6947" builtinId="9" hidden="1"/>
    <cellStyle name="Followed Hyperlink" xfId="6949" builtinId="9" hidden="1"/>
    <cellStyle name="Followed Hyperlink" xfId="6951" builtinId="9" hidden="1"/>
    <cellStyle name="Followed Hyperlink" xfId="6953" builtinId="9" hidden="1"/>
    <cellStyle name="Followed Hyperlink" xfId="6955" builtinId="9" hidden="1"/>
    <cellStyle name="Followed Hyperlink" xfId="6957" builtinId="9" hidden="1"/>
    <cellStyle name="Followed Hyperlink" xfId="6959" builtinId="9" hidden="1"/>
    <cellStyle name="Followed Hyperlink" xfId="6961" builtinId="9" hidden="1"/>
    <cellStyle name="Followed Hyperlink" xfId="6963" builtinId="9" hidden="1"/>
    <cellStyle name="Followed Hyperlink" xfId="6965" builtinId="9" hidden="1"/>
    <cellStyle name="Followed Hyperlink" xfId="6967" builtinId="9" hidden="1"/>
    <cellStyle name="Followed Hyperlink" xfId="6969" builtinId="9" hidden="1"/>
    <cellStyle name="Followed Hyperlink" xfId="6971" builtinId="9" hidden="1"/>
    <cellStyle name="Followed Hyperlink" xfId="6973" builtinId="9" hidden="1"/>
    <cellStyle name="Followed Hyperlink" xfId="6975" builtinId="9" hidden="1"/>
    <cellStyle name="Followed Hyperlink" xfId="6977" builtinId="9" hidden="1"/>
    <cellStyle name="Followed Hyperlink" xfId="6979" builtinId="9" hidden="1"/>
    <cellStyle name="Followed Hyperlink" xfId="6981" builtinId="9" hidden="1"/>
    <cellStyle name="Followed Hyperlink" xfId="6983" builtinId="9" hidden="1"/>
    <cellStyle name="Followed Hyperlink" xfId="6985" builtinId="9" hidden="1"/>
    <cellStyle name="Followed Hyperlink" xfId="6987" builtinId="9" hidden="1"/>
    <cellStyle name="Followed Hyperlink" xfId="6989" builtinId="9" hidden="1"/>
    <cellStyle name="Followed Hyperlink" xfId="6991" builtinId="9" hidden="1"/>
    <cellStyle name="Followed Hyperlink" xfId="6993" builtinId="9" hidden="1"/>
    <cellStyle name="Followed Hyperlink" xfId="6995" builtinId="9" hidden="1"/>
    <cellStyle name="Followed Hyperlink" xfId="6997" builtinId="9" hidden="1"/>
    <cellStyle name="Followed Hyperlink" xfId="6999" builtinId="9" hidden="1"/>
    <cellStyle name="Followed Hyperlink" xfId="7001" builtinId="9" hidden="1"/>
    <cellStyle name="Followed Hyperlink" xfId="7003" builtinId="9" hidden="1"/>
    <cellStyle name="Followed Hyperlink" xfId="7005" builtinId="9" hidden="1"/>
    <cellStyle name="Followed Hyperlink" xfId="7007" builtinId="9" hidden="1"/>
    <cellStyle name="Followed Hyperlink" xfId="7009" builtinId="9" hidden="1"/>
    <cellStyle name="Followed Hyperlink" xfId="7011" builtinId="9" hidden="1"/>
    <cellStyle name="Followed Hyperlink" xfId="7013" builtinId="9" hidden="1"/>
    <cellStyle name="Followed Hyperlink" xfId="7015" builtinId="9" hidden="1"/>
    <cellStyle name="Followed Hyperlink" xfId="7017" builtinId="9" hidden="1"/>
    <cellStyle name="Followed Hyperlink" xfId="7019" builtinId="9" hidden="1"/>
    <cellStyle name="Followed Hyperlink" xfId="7021" builtinId="9" hidden="1"/>
    <cellStyle name="Followed Hyperlink" xfId="7023" builtinId="9" hidden="1"/>
    <cellStyle name="Followed Hyperlink" xfId="7025" builtinId="9" hidden="1"/>
    <cellStyle name="Followed Hyperlink" xfId="7027" builtinId="9" hidden="1"/>
    <cellStyle name="Followed Hyperlink" xfId="7029" builtinId="9" hidden="1"/>
    <cellStyle name="Followed Hyperlink" xfId="7031" builtinId="9" hidden="1"/>
    <cellStyle name="Followed Hyperlink" xfId="7033" builtinId="9" hidden="1"/>
    <cellStyle name="Followed Hyperlink" xfId="7035" builtinId="9" hidden="1"/>
    <cellStyle name="Followed Hyperlink" xfId="7037" builtinId="9" hidden="1"/>
    <cellStyle name="Followed Hyperlink" xfId="7039" builtinId="9" hidden="1"/>
    <cellStyle name="Followed Hyperlink" xfId="7041" builtinId="9" hidden="1"/>
    <cellStyle name="Followed Hyperlink" xfId="7043" builtinId="9" hidden="1"/>
    <cellStyle name="Followed Hyperlink" xfId="7045" builtinId="9" hidden="1"/>
    <cellStyle name="Followed Hyperlink" xfId="7047" builtinId="9" hidden="1"/>
    <cellStyle name="Followed Hyperlink" xfId="7049" builtinId="9" hidden="1"/>
    <cellStyle name="Followed Hyperlink" xfId="7051" builtinId="9" hidden="1"/>
    <cellStyle name="Followed Hyperlink" xfId="7053" builtinId="9" hidden="1"/>
    <cellStyle name="Followed Hyperlink" xfId="7055" builtinId="9" hidden="1"/>
    <cellStyle name="Followed Hyperlink" xfId="7057" builtinId="9" hidden="1"/>
    <cellStyle name="Followed Hyperlink" xfId="7059" builtinId="9" hidden="1"/>
    <cellStyle name="Followed Hyperlink" xfId="7061" builtinId="9" hidden="1"/>
    <cellStyle name="Followed Hyperlink" xfId="7063" builtinId="9" hidden="1"/>
    <cellStyle name="Followed Hyperlink" xfId="7065" builtinId="9" hidden="1"/>
    <cellStyle name="Followed Hyperlink" xfId="7067" builtinId="9" hidden="1"/>
    <cellStyle name="Followed Hyperlink" xfId="7069" builtinId="9" hidden="1"/>
    <cellStyle name="Followed Hyperlink" xfId="7071" builtinId="9" hidden="1"/>
    <cellStyle name="Followed Hyperlink" xfId="7073" builtinId="9" hidden="1"/>
    <cellStyle name="Followed Hyperlink" xfId="7075" builtinId="9" hidden="1"/>
    <cellStyle name="Followed Hyperlink" xfId="7077" builtinId="9" hidden="1"/>
    <cellStyle name="Followed Hyperlink" xfId="7079" builtinId="9" hidden="1"/>
    <cellStyle name="Followed Hyperlink" xfId="7081" builtinId="9" hidden="1"/>
    <cellStyle name="Followed Hyperlink" xfId="7083" builtinId="9" hidden="1"/>
    <cellStyle name="Followed Hyperlink" xfId="7085" builtinId="9" hidden="1"/>
    <cellStyle name="Followed Hyperlink" xfId="7087" builtinId="9" hidden="1"/>
    <cellStyle name="Followed Hyperlink" xfId="7089" builtinId="9" hidden="1"/>
    <cellStyle name="Followed Hyperlink" xfId="7091" builtinId="9" hidden="1"/>
    <cellStyle name="Followed Hyperlink" xfId="7093" builtinId="9" hidden="1"/>
    <cellStyle name="Followed Hyperlink" xfId="7095" builtinId="9" hidden="1"/>
    <cellStyle name="Followed Hyperlink" xfId="7097" builtinId="9" hidden="1"/>
    <cellStyle name="Followed Hyperlink" xfId="7099" builtinId="9" hidden="1"/>
    <cellStyle name="Followed Hyperlink" xfId="7101" builtinId="9" hidden="1"/>
    <cellStyle name="Followed Hyperlink" xfId="7103" builtinId="9" hidden="1"/>
    <cellStyle name="Followed Hyperlink" xfId="7105" builtinId="9" hidden="1"/>
    <cellStyle name="Followed Hyperlink" xfId="7107" builtinId="9" hidden="1"/>
    <cellStyle name="Followed Hyperlink" xfId="7109" builtinId="9" hidden="1"/>
    <cellStyle name="Followed Hyperlink" xfId="7111" builtinId="9" hidden="1"/>
    <cellStyle name="Followed Hyperlink" xfId="7113" builtinId="9" hidden="1"/>
    <cellStyle name="Followed Hyperlink" xfId="7115" builtinId="9" hidden="1"/>
    <cellStyle name="Followed Hyperlink" xfId="7117" builtinId="9" hidden="1"/>
    <cellStyle name="Followed Hyperlink" xfId="7119" builtinId="9" hidden="1"/>
    <cellStyle name="Followed Hyperlink" xfId="7121" builtinId="9" hidden="1"/>
    <cellStyle name="Followed Hyperlink" xfId="7123" builtinId="9" hidden="1"/>
    <cellStyle name="Followed Hyperlink" xfId="7125" builtinId="9" hidden="1"/>
    <cellStyle name="Followed Hyperlink" xfId="7127" builtinId="9" hidden="1"/>
    <cellStyle name="Followed Hyperlink" xfId="7129" builtinId="9" hidden="1"/>
    <cellStyle name="Followed Hyperlink" xfId="7131" builtinId="9" hidden="1"/>
    <cellStyle name="Followed Hyperlink" xfId="7133" builtinId="9" hidden="1"/>
    <cellStyle name="Followed Hyperlink" xfId="7135" builtinId="9" hidden="1"/>
    <cellStyle name="Followed Hyperlink" xfId="7137" builtinId="9" hidden="1"/>
    <cellStyle name="Followed Hyperlink" xfId="7139" builtinId="9" hidden="1"/>
    <cellStyle name="Followed Hyperlink" xfId="7141" builtinId="9" hidden="1"/>
    <cellStyle name="Followed Hyperlink" xfId="7143" builtinId="9" hidden="1"/>
    <cellStyle name="Followed Hyperlink" xfId="7145" builtinId="9" hidden="1"/>
    <cellStyle name="Followed Hyperlink" xfId="7147" builtinId="9" hidden="1"/>
    <cellStyle name="Followed Hyperlink" xfId="7149" builtinId="9" hidden="1"/>
    <cellStyle name="Followed Hyperlink" xfId="7151" builtinId="9" hidden="1"/>
    <cellStyle name="Followed Hyperlink" xfId="7153" builtinId="9" hidden="1"/>
    <cellStyle name="Followed Hyperlink" xfId="7155" builtinId="9" hidden="1"/>
    <cellStyle name="Followed Hyperlink" xfId="7157" builtinId="9" hidden="1"/>
    <cellStyle name="Followed Hyperlink" xfId="7159" builtinId="9" hidden="1"/>
    <cellStyle name="Followed Hyperlink" xfId="7161" builtinId="9" hidden="1"/>
    <cellStyle name="Followed Hyperlink" xfId="7163" builtinId="9" hidden="1"/>
    <cellStyle name="Followed Hyperlink" xfId="7165" builtinId="9" hidden="1"/>
    <cellStyle name="Followed Hyperlink" xfId="7167" builtinId="9" hidden="1"/>
    <cellStyle name="Followed Hyperlink" xfId="7169" builtinId="9" hidden="1"/>
    <cellStyle name="Followed Hyperlink" xfId="7171" builtinId="9" hidden="1"/>
    <cellStyle name="Followed Hyperlink" xfId="7173" builtinId="9" hidden="1"/>
    <cellStyle name="Followed Hyperlink" xfId="7175" builtinId="9" hidden="1"/>
    <cellStyle name="Followed Hyperlink" xfId="7177" builtinId="9" hidden="1"/>
    <cellStyle name="Followed Hyperlink" xfId="7179" builtinId="9" hidden="1"/>
    <cellStyle name="Followed Hyperlink" xfId="7181" builtinId="9" hidden="1"/>
    <cellStyle name="Followed Hyperlink" xfId="7183" builtinId="9" hidden="1"/>
    <cellStyle name="Followed Hyperlink" xfId="7185" builtinId="9" hidden="1"/>
    <cellStyle name="Followed Hyperlink" xfId="7187" builtinId="9" hidden="1"/>
    <cellStyle name="Followed Hyperlink" xfId="7189" builtinId="9" hidden="1"/>
    <cellStyle name="Followed Hyperlink" xfId="7191" builtinId="9" hidden="1"/>
    <cellStyle name="Followed Hyperlink" xfId="7193" builtinId="9" hidden="1"/>
    <cellStyle name="Followed Hyperlink" xfId="7195" builtinId="9" hidden="1"/>
    <cellStyle name="Followed Hyperlink" xfId="7197" builtinId="9" hidden="1"/>
    <cellStyle name="Followed Hyperlink" xfId="7199" builtinId="9" hidden="1"/>
    <cellStyle name="Followed Hyperlink" xfId="7201" builtinId="9" hidden="1"/>
    <cellStyle name="Followed Hyperlink" xfId="7203" builtinId="9" hidden="1"/>
    <cellStyle name="Followed Hyperlink" xfId="7205" builtinId="9" hidden="1"/>
    <cellStyle name="Followed Hyperlink" xfId="7207" builtinId="9" hidden="1"/>
    <cellStyle name="Followed Hyperlink" xfId="7209" builtinId="9" hidden="1"/>
    <cellStyle name="Followed Hyperlink" xfId="7211" builtinId="9" hidden="1"/>
    <cellStyle name="Followed Hyperlink" xfId="7213" builtinId="9" hidden="1"/>
    <cellStyle name="Followed Hyperlink" xfId="7215" builtinId="9" hidden="1"/>
    <cellStyle name="Followed Hyperlink" xfId="7217" builtinId="9" hidden="1"/>
    <cellStyle name="Followed Hyperlink" xfId="7219" builtinId="9" hidden="1"/>
    <cellStyle name="Followed Hyperlink" xfId="7221" builtinId="9" hidden="1"/>
    <cellStyle name="Followed Hyperlink" xfId="7223" builtinId="9" hidden="1"/>
    <cellStyle name="Followed Hyperlink" xfId="7225" builtinId="9" hidden="1"/>
    <cellStyle name="Followed Hyperlink" xfId="7227" builtinId="9" hidden="1"/>
    <cellStyle name="Followed Hyperlink" xfId="7229" builtinId="9" hidden="1"/>
    <cellStyle name="Followed Hyperlink" xfId="7231" builtinId="9" hidden="1"/>
    <cellStyle name="Followed Hyperlink" xfId="7233" builtinId="9" hidden="1"/>
    <cellStyle name="Followed Hyperlink" xfId="7235" builtinId="9" hidden="1"/>
    <cellStyle name="Followed Hyperlink" xfId="7237" builtinId="9" hidden="1"/>
    <cellStyle name="Followed Hyperlink" xfId="7239" builtinId="9" hidden="1"/>
    <cellStyle name="Followed Hyperlink" xfId="7241" builtinId="9" hidden="1"/>
    <cellStyle name="Followed Hyperlink" xfId="7243" builtinId="9" hidden="1"/>
    <cellStyle name="Followed Hyperlink" xfId="7245" builtinId="9" hidden="1"/>
    <cellStyle name="Followed Hyperlink" xfId="7247" builtinId="9" hidden="1"/>
    <cellStyle name="Followed Hyperlink" xfId="7249" builtinId="9" hidden="1"/>
    <cellStyle name="Followed Hyperlink" xfId="7251" builtinId="9" hidden="1"/>
    <cellStyle name="Followed Hyperlink" xfId="7253" builtinId="9" hidden="1"/>
    <cellStyle name="Followed Hyperlink" xfId="7255" builtinId="9" hidden="1"/>
    <cellStyle name="Followed Hyperlink" xfId="7257" builtinId="9" hidden="1"/>
    <cellStyle name="Followed Hyperlink" xfId="7259" builtinId="9" hidden="1"/>
    <cellStyle name="Followed Hyperlink" xfId="7261" builtinId="9" hidden="1"/>
    <cellStyle name="Followed Hyperlink" xfId="7263" builtinId="9" hidden="1"/>
    <cellStyle name="Followed Hyperlink" xfId="7265" builtinId="9" hidden="1"/>
    <cellStyle name="Followed Hyperlink" xfId="7267" builtinId="9" hidden="1"/>
    <cellStyle name="Followed Hyperlink" xfId="7269" builtinId="9" hidden="1"/>
    <cellStyle name="Followed Hyperlink" xfId="7271" builtinId="9" hidden="1"/>
    <cellStyle name="Followed Hyperlink" xfId="7273" builtinId="9" hidden="1"/>
    <cellStyle name="Followed Hyperlink" xfId="7275" builtinId="9" hidden="1"/>
    <cellStyle name="Followed Hyperlink" xfId="7277" builtinId="9" hidden="1"/>
    <cellStyle name="Followed Hyperlink" xfId="7279" builtinId="9" hidden="1"/>
    <cellStyle name="Followed Hyperlink" xfId="7281" builtinId="9" hidden="1"/>
    <cellStyle name="Followed Hyperlink" xfId="7283" builtinId="9" hidden="1"/>
    <cellStyle name="Followed Hyperlink" xfId="7285" builtinId="9" hidden="1"/>
    <cellStyle name="Followed Hyperlink" xfId="7287" builtinId="9" hidden="1"/>
    <cellStyle name="Followed Hyperlink" xfId="7289" builtinId="9" hidden="1"/>
    <cellStyle name="Followed Hyperlink" xfId="7291" builtinId="9" hidden="1"/>
    <cellStyle name="Followed Hyperlink" xfId="7293" builtinId="9" hidden="1"/>
    <cellStyle name="Followed Hyperlink" xfId="7295" builtinId="9" hidden="1"/>
    <cellStyle name="Followed Hyperlink" xfId="7297" builtinId="9" hidden="1"/>
    <cellStyle name="Followed Hyperlink" xfId="7299" builtinId="9" hidden="1"/>
    <cellStyle name="Followed Hyperlink" xfId="7301" builtinId="9" hidden="1"/>
    <cellStyle name="Followed Hyperlink" xfId="7303" builtinId="9" hidden="1"/>
    <cellStyle name="Followed Hyperlink" xfId="7305" builtinId="9" hidden="1"/>
    <cellStyle name="Followed Hyperlink" xfId="7307" builtinId="9" hidden="1"/>
    <cellStyle name="Followed Hyperlink" xfId="7309" builtinId="9" hidden="1"/>
    <cellStyle name="Followed Hyperlink" xfId="7311" builtinId="9" hidden="1"/>
    <cellStyle name="Followed Hyperlink" xfId="7313" builtinId="9" hidden="1"/>
    <cellStyle name="Followed Hyperlink" xfId="7315" builtinId="9" hidden="1"/>
    <cellStyle name="Followed Hyperlink" xfId="7317" builtinId="9" hidden="1"/>
    <cellStyle name="Followed Hyperlink" xfId="7319" builtinId="9" hidden="1"/>
    <cellStyle name="Followed Hyperlink" xfId="7321" builtinId="9" hidden="1"/>
    <cellStyle name="Followed Hyperlink" xfId="7323" builtinId="9" hidden="1"/>
    <cellStyle name="Followed Hyperlink" xfId="7325" builtinId="9" hidden="1"/>
    <cellStyle name="Followed Hyperlink" xfId="7327" builtinId="9" hidden="1"/>
    <cellStyle name="Followed Hyperlink" xfId="7329" builtinId="9" hidden="1"/>
    <cellStyle name="Followed Hyperlink" xfId="7331" builtinId="9" hidden="1"/>
    <cellStyle name="Followed Hyperlink" xfId="7333" builtinId="9" hidden="1"/>
    <cellStyle name="Followed Hyperlink" xfId="7335" builtinId="9" hidden="1"/>
    <cellStyle name="Followed Hyperlink" xfId="7337" builtinId="9" hidden="1"/>
    <cellStyle name="Followed Hyperlink" xfId="7339" builtinId="9" hidden="1"/>
    <cellStyle name="Followed Hyperlink" xfId="7341" builtinId="9" hidden="1"/>
    <cellStyle name="Followed Hyperlink" xfId="7343" builtinId="9" hidden="1"/>
    <cellStyle name="Followed Hyperlink" xfId="7345" builtinId="9" hidden="1"/>
    <cellStyle name="Followed Hyperlink" xfId="7347" builtinId="9" hidden="1"/>
    <cellStyle name="Followed Hyperlink" xfId="7349" builtinId="9" hidden="1"/>
    <cellStyle name="Followed Hyperlink" xfId="7351" builtinId="9" hidden="1"/>
    <cellStyle name="Followed Hyperlink" xfId="7353" builtinId="9" hidden="1"/>
    <cellStyle name="Followed Hyperlink" xfId="7355" builtinId="9" hidden="1"/>
    <cellStyle name="Followed Hyperlink" xfId="7357" builtinId="9" hidden="1"/>
    <cellStyle name="Followed Hyperlink" xfId="7359" builtinId="9" hidden="1"/>
    <cellStyle name="Followed Hyperlink" xfId="7361" builtinId="9" hidden="1"/>
    <cellStyle name="Followed Hyperlink" xfId="7363" builtinId="9" hidden="1"/>
    <cellStyle name="Followed Hyperlink" xfId="7365" builtinId="9" hidden="1"/>
    <cellStyle name="Followed Hyperlink" xfId="7367" builtinId="9" hidden="1"/>
    <cellStyle name="Followed Hyperlink" xfId="7369" builtinId="9" hidden="1"/>
    <cellStyle name="Followed Hyperlink" xfId="7371" builtinId="9" hidden="1"/>
    <cellStyle name="Followed Hyperlink" xfId="7373" builtinId="9" hidden="1"/>
    <cellStyle name="Followed Hyperlink" xfId="7375" builtinId="9" hidden="1"/>
    <cellStyle name="Followed Hyperlink" xfId="7377" builtinId="9" hidden="1"/>
    <cellStyle name="Followed Hyperlink" xfId="7379" builtinId="9" hidden="1"/>
    <cellStyle name="Followed Hyperlink" xfId="7381" builtinId="9" hidden="1"/>
    <cellStyle name="Followed Hyperlink" xfId="7383" builtinId="9" hidden="1"/>
    <cellStyle name="Followed Hyperlink" xfId="7385" builtinId="9" hidden="1"/>
    <cellStyle name="Followed Hyperlink" xfId="7387" builtinId="9" hidden="1"/>
    <cellStyle name="Followed Hyperlink" xfId="7389" builtinId="9" hidden="1"/>
    <cellStyle name="Followed Hyperlink" xfId="7391" builtinId="9" hidden="1"/>
    <cellStyle name="Followed Hyperlink" xfId="7393" builtinId="9" hidden="1"/>
    <cellStyle name="Followed Hyperlink" xfId="7395" builtinId="9" hidden="1"/>
    <cellStyle name="Followed Hyperlink" xfId="7397" builtinId="9" hidden="1"/>
    <cellStyle name="Followed Hyperlink" xfId="7399" builtinId="9" hidden="1"/>
    <cellStyle name="Followed Hyperlink" xfId="7401" builtinId="9" hidden="1"/>
    <cellStyle name="Followed Hyperlink" xfId="7403" builtinId="9" hidden="1"/>
    <cellStyle name="Followed Hyperlink" xfId="7405" builtinId="9" hidden="1"/>
    <cellStyle name="Followed Hyperlink" xfId="7407" builtinId="9" hidden="1"/>
    <cellStyle name="Followed Hyperlink" xfId="7409" builtinId="9" hidden="1"/>
    <cellStyle name="Followed Hyperlink" xfId="7411" builtinId="9" hidden="1"/>
    <cellStyle name="Followed Hyperlink" xfId="7413" builtinId="9" hidden="1"/>
    <cellStyle name="Followed Hyperlink" xfId="7415" builtinId="9" hidden="1"/>
    <cellStyle name="Followed Hyperlink" xfId="7417" builtinId="9" hidden="1"/>
    <cellStyle name="Followed Hyperlink" xfId="7419" builtinId="9" hidden="1"/>
    <cellStyle name="Followed Hyperlink" xfId="7421" builtinId="9" hidden="1"/>
    <cellStyle name="Followed Hyperlink" xfId="7423" builtinId="9" hidden="1"/>
    <cellStyle name="Followed Hyperlink" xfId="7425" builtinId="9" hidden="1"/>
    <cellStyle name="Followed Hyperlink" xfId="7427" builtinId="9" hidden="1"/>
    <cellStyle name="Followed Hyperlink" xfId="7429" builtinId="9" hidden="1"/>
    <cellStyle name="Followed Hyperlink" xfId="7431" builtinId="9" hidden="1"/>
    <cellStyle name="Followed Hyperlink" xfId="7433" builtinId="9" hidden="1"/>
    <cellStyle name="Followed Hyperlink" xfId="7435" builtinId="9" hidden="1"/>
    <cellStyle name="Followed Hyperlink" xfId="7437" builtinId="9" hidden="1"/>
    <cellStyle name="Followed Hyperlink" xfId="7439" builtinId="9" hidden="1"/>
    <cellStyle name="Followed Hyperlink" xfId="7441" builtinId="9" hidden="1"/>
    <cellStyle name="Followed Hyperlink" xfId="7443" builtinId="9" hidden="1"/>
    <cellStyle name="Followed Hyperlink" xfId="7445" builtinId="9" hidden="1"/>
    <cellStyle name="Followed Hyperlink" xfId="7447" builtinId="9" hidden="1"/>
    <cellStyle name="Followed Hyperlink" xfId="7449" builtinId="9" hidden="1"/>
    <cellStyle name="Followed Hyperlink" xfId="7451" builtinId="9" hidden="1"/>
    <cellStyle name="Followed Hyperlink" xfId="7453" builtinId="9" hidden="1"/>
    <cellStyle name="Followed Hyperlink" xfId="7455" builtinId="9" hidden="1"/>
    <cellStyle name="Followed Hyperlink" xfId="7457" builtinId="9" hidden="1"/>
    <cellStyle name="Followed Hyperlink" xfId="7459" builtinId="9" hidden="1"/>
    <cellStyle name="Followed Hyperlink" xfId="7461" builtinId="9" hidden="1"/>
    <cellStyle name="Followed Hyperlink" xfId="7463" builtinId="9" hidden="1"/>
    <cellStyle name="Followed Hyperlink" xfId="7465" builtinId="9" hidden="1"/>
    <cellStyle name="Followed Hyperlink" xfId="7467" builtinId="9" hidden="1"/>
    <cellStyle name="Followed Hyperlink" xfId="7469" builtinId="9" hidden="1"/>
    <cellStyle name="Followed Hyperlink" xfId="7471" builtinId="9" hidden="1"/>
    <cellStyle name="Followed Hyperlink" xfId="7473" builtinId="9" hidden="1"/>
    <cellStyle name="Followed Hyperlink" xfId="7475" builtinId="9" hidden="1"/>
    <cellStyle name="Followed Hyperlink" xfId="7477" builtinId="9" hidden="1"/>
    <cellStyle name="Followed Hyperlink" xfId="7479" builtinId="9" hidden="1"/>
    <cellStyle name="Followed Hyperlink" xfId="7481" builtinId="9" hidden="1"/>
    <cellStyle name="Followed Hyperlink" xfId="7483" builtinId="9" hidden="1"/>
    <cellStyle name="Followed Hyperlink" xfId="7485" builtinId="9" hidden="1"/>
    <cellStyle name="Followed Hyperlink" xfId="7487" builtinId="9" hidden="1"/>
    <cellStyle name="Followed Hyperlink" xfId="7489" builtinId="9" hidden="1"/>
    <cellStyle name="Followed Hyperlink" xfId="7491" builtinId="9" hidden="1"/>
    <cellStyle name="Followed Hyperlink" xfId="7493" builtinId="9" hidden="1"/>
    <cellStyle name="Followed Hyperlink" xfId="7495" builtinId="9" hidden="1"/>
    <cellStyle name="Followed Hyperlink" xfId="7497" builtinId="9" hidden="1"/>
    <cellStyle name="Followed Hyperlink" xfId="7499" builtinId="9" hidden="1"/>
    <cellStyle name="Followed Hyperlink" xfId="7501" builtinId="9" hidden="1"/>
    <cellStyle name="Followed Hyperlink" xfId="7503" builtinId="9" hidden="1"/>
    <cellStyle name="Followed Hyperlink" xfId="7505" builtinId="9" hidden="1"/>
    <cellStyle name="Followed Hyperlink" xfId="7507" builtinId="9" hidden="1"/>
    <cellStyle name="Followed Hyperlink" xfId="7509" builtinId="9" hidden="1"/>
    <cellStyle name="Followed Hyperlink" xfId="7511" builtinId="9" hidden="1"/>
    <cellStyle name="Followed Hyperlink" xfId="7513" builtinId="9" hidden="1"/>
    <cellStyle name="Followed Hyperlink" xfId="7515" builtinId="9" hidden="1"/>
    <cellStyle name="Followed Hyperlink" xfId="7517" builtinId="9" hidden="1"/>
    <cellStyle name="Followed Hyperlink" xfId="7519" builtinId="9" hidden="1"/>
    <cellStyle name="Followed Hyperlink" xfId="7521" builtinId="9" hidden="1"/>
    <cellStyle name="Followed Hyperlink" xfId="7523" builtinId="9" hidden="1"/>
    <cellStyle name="Followed Hyperlink" xfId="7525" builtinId="9" hidden="1"/>
    <cellStyle name="Followed Hyperlink" xfId="7527" builtinId="9" hidden="1"/>
    <cellStyle name="Followed Hyperlink" xfId="7529" builtinId="9" hidden="1"/>
    <cellStyle name="Followed Hyperlink" xfId="7531" builtinId="9" hidden="1"/>
    <cellStyle name="Followed Hyperlink" xfId="7533" builtinId="9" hidden="1"/>
    <cellStyle name="Followed Hyperlink" xfId="7535" builtinId="9" hidden="1"/>
    <cellStyle name="Followed Hyperlink" xfId="7537" builtinId="9" hidden="1"/>
    <cellStyle name="Followed Hyperlink" xfId="7539" builtinId="9" hidden="1"/>
    <cellStyle name="Followed Hyperlink" xfId="7541" builtinId="9" hidden="1"/>
    <cellStyle name="Followed Hyperlink" xfId="7543" builtinId="9" hidden="1"/>
    <cellStyle name="Followed Hyperlink" xfId="7545" builtinId="9" hidden="1"/>
    <cellStyle name="Followed Hyperlink" xfId="7547" builtinId="9" hidden="1"/>
    <cellStyle name="Followed Hyperlink" xfId="7549" builtinId="9" hidden="1"/>
    <cellStyle name="Followed Hyperlink" xfId="7551" builtinId="9" hidden="1"/>
    <cellStyle name="Followed Hyperlink" xfId="7553" builtinId="9" hidden="1"/>
    <cellStyle name="Followed Hyperlink" xfId="7555" builtinId="9" hidden="1"/>
    <cellStyle name="Followed Hyperlink" xfId="7557" builtinId="9" hidden="1"/>
    <cellStyle name="Followed Hyperlink" xfId="7559" builtinId="9" hidden="1"/>
    <cellStyle name="Followed Hyperlink" xfId="7561" builtinId="9" hidden="1"/>
    <cellStyle name="Followed Hyperlink" xfId="7563" builtinId="9" hidden="1"/>
    <cellStyle name="Followed Hyperlink" xfId="7565" builtinId="9" hidden="1"/>
    <cellStyle name="Followed Hyperlink" xfId="7567" builtinId="9" hidden="1"/>
    <cellStyle name="Followed Hyperlink" xfId="7569" builtinId="9" hidden="1"/>
    <cellStyle name="Followed Hyperlink" xfId="7571" builtinId="9" hidden="1"/>
    <cellStyle name="Followed Hyperlink" xfId="7573" builtinId="9" hidden="1"/>
    <cellStyle name="Followed Hyperlink" xfId="7575" builtinId="9" hidden="1"/>
    <cellStyle name="Followed Hyperlink" xfId="7577" builtinId="9" hidden="1"/>
    <cellStyle name="Followed Hyperlink" xfId="7579" builtinId="9" hidden="1"/>
    <cellStyle name="Followed Hyperlink" xfId="7581" builtinId="9" hidden="1"/>
    <cellStyle name="Followed Hyperlink" xfId="7583" builtinId="9" hidden="1"/>
    <cellStyle name="Followed Hyperlink" xfId="7585" builtinId="9" hidden="1"/>
    <cellStyle name="Followed Hyperlink" xfId="7587" builtinId="9" hidden="1"/>
    <cellStyle name="Followed Hyperlink" xfId="7589" builtinId="9" hidden="1"/>
    <cellStyle name="Followed Hyperlink" xfId="7591" builtinId="9" hidden="1"/>
    <cellStyle name="Followed Hyperlink" xfId="7593" builtinId="9" hidden="1"/>
    <cellStyle name="Followed Hyperlink" xfId="7595" builtinId="9" hidden="1"/>
    <cellStyle name="Followed Hyperlink" xfId="7597" builtinId="9" hidden="1"/>
    <cellStyle name="Followed Hyperlink" xfId="7599" builtinId="9" hidden="1"/>
    <cellStyle name="Followed Hyperlink" xfId="7601" builtinId="9" hidden="1"/>
    <cellStyle name="Followed Hyperlink" xfId="7603" builtinId="9" hidden="1"/>
    <cellStyle name="Followed Hyperlink" xfId="7605" builtinId="9" hidden="1"/>
    <cellStyle name="Followed Hyperlink" xfId="7607" builtinId="9" hidden="1"/>
    <cellStyle name="Followed Hyperlink" xfId="7609" builtinId="9" hidden="1"/>
    <cellStyle name="Followed Hyperlink" xfId="7611" builtinId="9" hidden="1"/>
    <cellStyle name="Followed Hyperlink" xfId="7613" builtinId="9" hidden="1"/>
    <cellStyle name="Followed Hyperlink" xfId="7615" builtinId="9" hidden="1"/>
    <cellStyle name="Followed Hyperlink" xfId="7617" builtinId="9" hidden="1"/>
    <cellStyle name="Followed Hyperlink" xfId="7619" builtinId="9" hidden="1"/>
    <cellStyle name="Followed Hyperlink" xfId="7621" builtinId="9" hidden="1"/>
    <cellStyle name="Followed Hyperlink" xfId="7623" builtinId="9" hidden="1"/>
    <cellStyle name="Followed Hyperlink" xfId="7625" builtinId="9" hidden="1"/>
    <cellStyle name="Followed Hyperlink" xfId="7627" builtinId="9" hidden="1"/>
    <cellStyle name="Followed Hyperlink" xfId="7629" builtinId="9" hidden="1"/>
    <cellStyle name="Followed Hyperlink" xfId="7631" builtinId="9" hidden="1"/>
    <cellStyle name="Followed Hyperlink" xfId="7633" builtinId="9" hidden="1"/>
    <cellStyle name="Followed Hyperlink" xfId="7635" builtinId="9" hidden="1"/>
    <cellStyle name="Followed Hyperlink" xfId="7637" builtinId="9" hidden="1"/>
    <cellStyle name="Followed Hyperlink" xfId="7639" builtinId="9" hidden="1"/>
    <cellStyle name="Followed Hyperlink" xfId="7641" builtinId="9" hidden="1"/>
    <cellStyle name="Followed Hyperlink" xfId="7643" builtinId="9" hidden="1"/>
    <cellStyle name="Followed Hyperlink" xfId="7645" builtinId="9" hidden="1"/>
    <cellStyle name="Followed Hyperlink" xfId="7647" builtinId="9" hidden="1"/>
    <cellStyle name="Followed Hyperlink" xfId="7649" builtinId="9" hidden="1"/>
    <cellStyle name="Followed Hyperlink" xfId="7651" builtinId="9" hidden="1"/>
    <cellStyle name="Followed Hyperlink" xfId="7653" builtinId="9" hidden="1"/>
    <cellStyle name="Followed Hyperlink" xfId="7655" builtinId="9" hidden="1"/>
    <cellStyle name="Followed Hyperlink" xfId="7657" builtinId="9" hidden="1"/>
    <cellStyle name="Followed Hyperlink" xfId="7659" builtinId="9" hidden="1"/>
    <cellStyle name="Followed Hyperlink" xfId="7661" builtinId="9" hidden="1"/>
    <cellStyle name="Followed Hyperlink" xfId="7663" builtinId="9" hidden="1"/>
    <cellStyle name="Followed Hyperlink" xfId="7665" builtinId="9" hidden="1"/>
    <cellStyle name="Followed Hyperlink" xfId="7667" builtinId="9" hidden="1"/>
    <cellStyle name="Followed Hyperlink" xfId="7669" builtinId="9" hidden="1"/>
    <cellStyle name="Followed Hyperlink" xfId="7671" builtinId="9" hidden="1"/>
    <cellStyle name="Followed Hyperlink" xfId="7673" builtinId="9" hidden="1"/>
    <cellStyle name="Followed Hyperlink" xfId="7675" builtinId="9" hidden="1"/>
    <cellStyle name="Followed Hyperlink" xfId="7677" builtinId="9" hidden="1"/>
    <cellStyle name="Followed Hyperlink" xfId="7679" builtinId="9" hidden="1"/>
    <cellStyle name="Followed Hyperlink" xfId="7681" builtinId="9" hidden="1"/>
    <cellStyle name="Followed Hyperlink" xfId="7683" builtinId="9" hidden="1"/>
    <cellStyle name="Followed Hyperlink" xfId="7685" builtinId="9" hidden="1"/>
    <cellStyle name="Followed Hyperlink" xfId="7687" builtinId="9" hidden="1"/>
    <cellStyle name="Followed Hyperlink" xfId="7689" builtinId="9" hidden="1"/>
    <cellStyle name="Followed Hyperlink" xfId="7691" builtinId="9" hidden="1"/>
    <cellStyle name="Followed Hyperlink" xfId="7693" builtinId="9" hidden="1"/>
    <cellStyle name="Followed Hyperlink" xfId="7695" builtinId="9" hidden="1"/>
    <cellStyle name="Followed Hyperlink" xfId="7697" builtinId="9" hidden="1"/>
    <cellStyle name="Followed Hyperlink" xfId="7699" builtinId="9" hidden="1"/>
    <cellStyle name="Followed Hyperlink" xfId="7701" builtinId="9" hidden="1"/>
    <cellStyle name="Followed Hyperlink" xfId="7703" builtinId="9" hidden="1"/>
    <cellStyle name="Followed Hyperlink" xfId="7705" builtinId="9" hidden="1"/>
    <cellStyle name="Followed Hyperlink" xfId="7707" builtinId="9" hidden="1"/>
    <cellStyle name="Followed Hyperlink" xfId="7709" builtinId="9" hidden="1"/>
    <cellStyle name="Followed Hyperlink" xfId="7711" builtinId="9" hidden="1"/>
    <cellStyle name="Followed Hyperlink" xfId="7713" builtinId="9" hidden="1"/>
    <cellStyle name="Followed Hyperlink" xfId="7715" builtinId="9" hidden="1"/>
    <cellStyle name="Followed Hyperlink" xfId="7717" builtinId="9" hidden="1"/>
    <cellStyle name="Followed Hyperlink" xfId="7719" builtinId="9" hidden="1"/>
    <cellStyle name="Followed Hyperlink" xfId="7721" builtinId="9" hidden="1"/>
    <cellStyle name="Followed Hyperlink" xfId="7723" builtinId="9" hidden="1"/>
    <cellStyle name="Followed Hyperlink" xfId="7725" builtinId="9" hidden="1"/>
    <cellStyle name="Followed Hyperlink" xfId="7727" builtinId="9" hidden="1"/>
    <cellStyle name="Followed Hyperlink" xfId="7729" builtinId="9" hidden="1"/>
    <cellStyle name="Followed Hyperlink" xfId="7731" builtinId="9" hidden="1"/>
    <cellStyle name="Followed Hyperlink" xfId="7733" builtinId="9" hidden="1"/>
    <cellStyle name="Followed Hyperlink" xfId="7735" builtinId="9" hidden="1"/>
    <cellStyle name="Followed Hyperlink" xfId="7737" builtinId="9" hidden="1"/>
    <cellStyle name="Followed Hyperlink" xfId="7739" builtinId="9" hidden="1"/>
    <cellStyle name="Followed Hyperlink" xfId="7741" builtinId="9" hidden="1"/>
    <cellStyle name="Followed Hyperlink" xfId="7743"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81" builtinId="9" hidden="1"/>
    <cellStyle name="Followed Hyperlink" xfId="8583" builtinId="9" hidden="1"/>
    <cellStyle name="Followed Hyperlink" xfId="8585" builtinId="9" hidden="1"/>
    <cellStyle name="Followed Hyperlink" xfId="8587" builtinId="9" hidden="1"/>
    <cellStyle name="Followed Hyperlink" xfId="8589" builtinId="9" hidden="1"/>
    <cellStyle name="Followed Hyperlink" xfId="8591" builtinId="9" hidden="1"/>
    <cellStyle name="Followed Hyperlink" xfId="8593" builtinId="9" hidden="1"/>
    <cellStyle name="Followed Hyperlink" xfId="8595" builtinId="9" hidden="1"/>
    <cellStyle name="Followed Hyperlink" xfId="8597" builtinId="9" hidden="1"/>
    <cellStyle name="Followed Hyperlink" xfId="8599" builtinId="9" hidden="1"/>
    <cellStyle name="Followed Hyperlink" xfId="8601" builtinId="9" hidden="1"/>
    <cellStyle name="Followed Hyperlink" xfId="8603" builtinId="9" hidden="1"/>
    <cellStyle name="Followed Hyperlink" xfId="8605" builtinId="9" hidden="1"/>
    <cellStyle name="Followed Hyperlink" xfId="8607" builtinId="9" hidden="1"/>
    <cellStyle name="Followed Hyperlink" xfId="8609" builtinId="9" hidden="1"/>
    <cellStyle name="Followed Hyperlink" xfId="8611" builtinId="9" hidden="1"/>
    <cellStyle name="Followed Hyperlink" xfId="8613" builtinId="9" hidden="1"/>
    <cellStyle name="Followed Hyperlink" xfId="8615" builtinId="9" hidden="1"/>
    <cellStyle name="Followed Hyperlink" xfId="8617" builtinId="9" hidden="1"/>
    <cellStyle name="Followed Hyperlink" xfId="8619" builtinId="9" hidden="1"/>
    <cellStyle name="Followed Hyperlink" xfId="8621" builtinId="9" hidden="1"/>
    <cellStyle name="Followed Hyperlink" xfId="8623" builtinId="9" hidden="1"/>
    <cellStyle name="Followed Hyperlink" xfId="8625" builtinId="9" hidden="1"/>
    <cellStyle name="Followed Hyperlink" xfId="8627" builtinId="9" hidden="1"/>
    <cellStyle name="Followed Hyperlink" xfId="8629" builtinId="9" hidden="1"/>
    <cellStyle name="Followed Hyperlink" xfId="8631" builtinId="9" hidden="1"/>
    <cellStyle name="Followed Hyperlink" xfId="8633" builtinId="9" hidden="1"/>
    <cellStyle name="Followed Hyperlink" xfId="8635" builtinId="9" hidden="1"/>
    <cellStyle name="Followed Hyperlink" xfId="8637" builtinId="9" hidden="1"/>
    <cellStyle name="Followed Hyperlink" xfId="8639" builtinId="9" hidden="1"/>
    <cellStyle name="Followed Hyperlink" xfId="8641" builtinId="9" hidden="1"/>
    <cellStyle name="Followed Hyperlink" xfId="8643" builtinId="9" hidden="1"/>
    <cellStyle name="Followed Hyperlink" xfId="8645" builtinId="9" hidden="1"/>
    <cellStyle name="Followed Hyperlink" xfId="8647" builtinId="9" hidden="1"/>
    <cellStyle name="Followed Hyperlink" xfId="8649" builtinId="9" hidden="1"/>
    <cellStyle name="Followed Hyperlink" xfId="8651" builtinId="9" hidden="1"/>
    <cellStyle name="Followed Hyperlink" xfId="8653" builtinId="9" hidden="1"/>
    <cellStyle name="Followed Hyperlink" xfId="8655" builtinId="9" hidden="1"/>
    <cellStyle name="Followed Hyperlink" xfId="8657" builtinId="9" hidden="1"/>
    <cellStyle name="Followed Hyperlink" xfId="8659" builtinId="9" hidden="1"/>
    <cellStyle name="Followed Hyperlink" xfId="8661" builtinId="9" hidden="1"/>
    <cellStyle name="Followed Hyperlink" xfId="8663" builtinId="9" hidden="1"/>
    <cellStyle name="Followed Hyperlink" xfId="8665" builtinId="9" hidden="1"/>
    <cellStyle name="Followed Hyperlink" xfId="8667" builtinId="9" hidden="1"/>
    <cellStyle name="Followed Hyperlink" xfId="8669" builtinId="9" hidden="1"/>
    <cellStyle name="Followed Hyperlink" xfId="8671" builtinId="9" hidden="1"/>
    <cellStyle name="Followed Hyperlink" xfId="8673" builtinId="9" hidden="1"/>
    <cellStyle name="Followed Hyperlink" xfId="8675" builtinId="9" hidden="1"/>
    <cellStyle name="Followed Hyperlink" xfId="8677" builtinId="9" hidden="1"/>
    <cellStyle name="Followed Hyperlink" xfId="8679" builtinId="9" hidden="1"/>
    <cellStyle name="Followed Hyperlink" xfId="8681" builtinId="9" hidden="1"/>
    <cellStyle name="Followed Hyperlink" xfId="8683" builtinId="9" hidden="1"/>
    <cellStyle name="Followed Hyperlink" xfId="8685" builtinId="9" hidden="1"/>
    <cellStyle name="Followed Hyperlink" xfId="8687" builtinId="9" hidden="1"/>
    <cellStyle name="Followed Hyperlink" xfId="8689" builtinId="9" hidden="1"/>
    <cellStyle name="Followed Hyperlink" xfId="8691" builtinId="9" hidden="1"/>
    <cellStyle name="Followed Hyperlink" xfId="8693" builtinId="9" hidden="1"/>
    <cellStyle name="Followed Hyperlink" xfId="8695" builtinId="9" hidden="1"/>
    <cellStyle name="Followed Hyperlink" xfId="8697" builtinId="9" hidden="1"/>
    <cellStyle name="Followed Hyperlink" xfId="8699" builtinId="9" hidden="1"/>
    <cellStyle name="Followed Hyperlink" xfId="8701" builtinId="9" hidden="1"/>
    <cellStyle name="Followed Hyperlink" xfId="8703" builtinId="9" hidden="1"/>
    <cellStyle name="Followed Hyperlink" xfId="8705" builtinId="9" hidden="1"/>
    <cellStyle name="Followed Hyperlink" xfId="8707" builtinId="9" hidden="1"/>
    <cellStyle name="Followed Hyperlink" xfId="8709" builtinId="9" hidden="1"/>
    <cellStyle name="Followed Hyperlink" xfId="8711" builtinId="9" hidden="1"/>
    <cellStyle name="Followed Hyperlink" xfId="8713" builtinId="9" hidden="1"/>
    <cellStyle name="Followed Hyperlink" xfId="8715" builtinId="9" hidden="1"/>
    <cellStyle name="Followed Hyperlink" xfId="8717" builtinId="9" hidden="1"/>
    <cellStyle name="Followed Hyperlink" xfId="8719" builtinId="9" hidden="1"/>
    <cellStyle name="Followed Hyperlink" xfId="8721" builtinId="9" hidden="1"/>
    <cellStyle name="Followed Hyperlink" xfId="8723" builtinId="9" hidden="1"/>
    <cellStyle name="Followed Hyperlink" xfId="8725" builtinId="9" hidden="1"/>
    <cellStyle name="Followed Hyperlink" xfId="8727" builtinId="9" hidden="1"/>
    <cellStyle name="Followed Hyperlink" xfId="8729" builtinId="9" hidden="1"/>
    <cellStyle name="Followed Hyperlink" xfId="8731" builtinId="9" hidden="1"/>
    <cellStyle name="Followed Hyperlink" xfId="8733" builtinId="9" hidden="1"/>
    <cellStyle name="Followed Hyperlink" xfId="8735" builtinId="9" hidden="1"/>
    <cellStyle name="Followed Hyperlink" xfId="8737" builtinId="9" hidden="1"/>
    <cellStyle name="Followed Hyperlink" xfId="8739" builtinId="9" hidden="1"/>
    <cellStyle name="Followed Hyperlink" xfId="8741" builtinId="9" hidden="1"/>
    <cellStyle name="Followed Hyperlink" xfId="8743" builtinId="9" hidden="1"/>
    <cellStyle name="Followed Hyperlink" xfId="8745" builtinId="9" hidden="1"/>
    <cellStyle name="Followed Hyperlink" xfId="8747" builtinId="9" hidden="1"/>
    <cellStyle name="Followed Hyperlink" xfId="8749" builtinId="9" hidden="1"/>
    <cellStyle name="Followed Hyperlink" xfId="8751" builtinId="9" hidden="1"/>
    <cellStyle name="Followed Hyperlink" xfId="8753" builtinId="9" hidden="1"/>
    <cellStyle name="Followed Hyperlink" xfId="8755" builtinId="9" hidden="1"/>
    <cellStyle name="Followed Hyperlink" xfId="8757" builtinId="9" hidden="1"/>
    <cellStyle name="Followed Hyperlink" xfId="8759" builtinId="9" hidden="1"/>
    <cellStyle name="Followed Hyperlink" xfId="8761" builtinId="9" hidden="1"/>
    <cellStyle name="Followed Hyperlink" xfId="8763" builtinId="9" hidden="1"/>
    <cellStyle name="Followed Hyperlink" xfId="8765" builtinId="9" hidden="1"/>
    <cellStyle name="Followed Hyperlink" xfId="8767" builtinId="9" hidden="1"/>
    <cellStyle name="Followed Hyperlink" xfId="8769" builtinId="9" hidden="1"/>
    <cellStyle name="Followed Hyperlink" xfId="8771" builtinId="9" hidden="1"/>
    <cellStyle name="Followed Hyperlink" xfId="8773" builtinId="9" hidden="1"/>
    <cellStyle name="Followed Hyperlink" xfId="8775" builtinId="9" hidden="1"/>
    <cellStyle name="Followed Hyperlink" xfId="8777" builtinId="9" hidden="1"/>
    <cellStyle name="Followed Hyperlink" xfId="8779" builtinId="9" hidden="1"/>
    <cellStyle name="Followed Hyperlink" xfId="8781" builtinId="9" hidden="1"/>
    <cellStyle name="Followed Hyperlink" xfId="8783" builtinId="9" hidden="1"/>
    <cellStyle name="Followed Hyperlink" xfId="8785" builtinId="9" hidden="1"/>
    <cellStyle name="Followed Hyperlink" xfId="8787" builtinId="9" hidden="1"/>
    <cellStyle name="Followed Hyperlink" xfId="8789" builtinId="9" hidden="1"/>
    <cellStyle name="Followed Hyperlink" xfId="8791" builtinId="9" hidden="1"/>
    <cellStyle name="Followed Hyperlink" xfId="8793" builtinId="9" hidden="1"/>
    <cellStyle name="Followed Hyperlink" xfId="8795" builtinId="9" hidden="1"/>
    <cellStyle name="Followed Hyperlink" xfId="8797" builtinId="9" hidden="1"/>
    <cellStyle name="Followed Hyperlink" xfId="8799" builtinId="9" hidden="1"/>
    <cellStyle name="Followed Hyperlink" xfId="8801" builtinId="9" hidden="1"/>
    <cellStyle name="Followed Hyperlink" xfId="8803" builtinId="9" hidden="1"/>
    <cellStyle name="Followed Hyperlink" xfId="8805" builtinId="9" hidden="1"/>
    <cellStyle name="Followed Hyperlink" xfId="8807" builtinId="9" hidden="1"/>
    <cellStyle name="Followed Hyperlink" xfId="8809" builtinId="9" hidden="1"/>
    <cellStyle name="Followed Hyperlink" xfId="8811" builtinId="9" hidden="1"/>
    <cellStyle name="Followed Hyperlink" xfId="8813" builtinId="9" hidden="1"/>
    <cellStyle name="Followed Hyperlink" xfId="8815" builtinId="9" hidden="1"/>
    <cellStyle name="Followed Hyperlink" xfId="8817" builtinId="9" hidden="1"/>
    <cellStyle name="Followed Hyperlink" xfId="8819" builtinId="9" hidden="1"/>
    <cellStyle name="Followed Hyperlink" xfId="8821" builtinId="9" hidden="1"/>
    <cellStyle name="Followed Hyperlink" xfId="8823" builtinId="9" hidden="1"/>
    <cellStyle name="Followed Hyperlink" xfId="8825" builtinId="9" hidden="1"/>
    <cellStyle name="Followed Hyperlink" xfId="8827" builtinId="9" hidden="1"/>
    <cellStyle name="Followed Hyperlink" xfId="8829" builtinId="9" hidden="1"/>
    <cellStyle name="Followed Hyperlink" xfId="8831" builtinId="9" hidden="1"/>
    <cellStyle name="Followed Hyperlink" xfId="8833" builtinId="9" hidden="1"/>
    <cellStyle name="Followed Hyperlink" xfId="8835" builtinId="9" hidden="1"/>
    <cellStyle name="Followed Hyperlink" xfId="8837" builtinId="9" hidden="1"/>
    <cellStyle name="Followed Hyperlink" xfId="8839" builtinId="9" hidden="1"/>
    <cellStyle name="Followed Hyperlink" xfId="8841" builtinId="9" hidden="1"/>
    <cellStyle name="Followed Hyperlink" xfId="8843" builtinId="9" hidden="1"/>
    <cellStyle name="Followed Hyperlink" xfId="8845" builtinId="9" hidden="1"/>
    <cellStyle name="Followed Hyperlink" xfId="8847" builtinId="9" hidden="1"/>
    <cellStyle name="Followed Hyperlink" xfId="8849" builtinId="9" hidden="1"/>
    <cellStyle name="Followed Hyperlink" xfId="8851" builtinId="9" hidden="1"/>
    <cellStyle name="Followed Hyperlink" xfId="8853" builtinId="9" hidden="1"/>
    <cellStyle name="Followed Hyperlink" xfId="8855" builtinId="9" hidden="1"/>
    <cellStyle name="Followed Hyperlink" xfId="8857" builtinId="9" hidden="1"/>
    <cellStyle name="Followed Hyperlink" xfId="8859" builtinId="9" hidden="1"/>
    <cellStyle name="Followed Hyperlink" xfId="8861" builtinId="9" hidden="1"/>
    <cellStyle name="Followed Hyperlink" xfId="8863" builtinId="9" hidden="1"/>
    <cellStyle name="Followed Hyperlink" xfId="8865" builtinId="9" hidden="1"/>
    <cellStyle name="Followed Hyperlink" xfId="8867" builtinId="9" hidden="1"/>
    <cellStyle name="Followed Hyperlink" xfId="8869" builtinId="9" hidden="1"/>
    <cellStyle name="Followed Hyperlink" xfId="8871" builtinId="9" hidden="1"/>
    <cellStyle name="Followed Hyperlink" xfId="8873" builtinId="9" hidden="1"/>
    <cellStyle name="Followed Hyperlink" xfId="8875" builtinId="9" hidden="1"/>
    <cellStyle name="Followed Hyperlink" xfId="8877" builtinId="9" hidden="1"/>
    <cellStyle name="Followed Hyperlink" xfId="8879" builtinId="9" hidden="1"/>
    <cellStyle name="Followed Hyperlink" xfId="8881" builtinId="9" hidden="1"/>
    <cellStyle name="Followed Hyperlink" xfId="8883" builtinId="9" hidden="1"/>
    <cellStyle name="Followed Hyperlink" xfId="8885" builtinId="9" hidden="1"/>
    <cellStyle name="Followed Hyperlink" xfId="8887" builtinId="9" hidden="1"/>
    <cellStyle name="Followed Hyperlink" xfId="8889" builtinId="9" hidden="1"/>
    <cellStyle name="Followed Hyperlink" xfId="8891" builtinId="9" hidden="1"/>
    <cellStyle name="Followed Hyperlink" xfId="8893" builtinId="9" hidden="1"/>
    <cellStyle name="Followed Hyperlink" xfId="8895" builtinId="9" hidden="1"/>
    <cellStyle name="Followed Hyperlink" xfId="8897" builtinId="9" hidden="1"/>
    <cellStyle name="Followed Hyperlink" xfId="8899" builtinId="9" hidden="1"/>
    <cellStyle name="Followed Hyperlink" xfId="8901" builtinId="9" hidden="1"/>
    <cellStyle name="Followed Hyperlink" xfId="8903" builtinId="9" hidden="1"/>
    <cellStyle name="Followed Hyperlink" xfId="8905" builtinId="9" hidden="1"/>
    <cellStyle name="Followed Hyperlink" xfId="8907" builtinId="9" hidden="1"/>
    <cellStyle name="Followed Hyperlink" xfId="8909" builtinId="9" hidden="1"/>
    <cellStyle name="Followed Hyperlink" xfId="8911" builtinId="9" hidden="1"/>
    <cellStyle name="Followed Hyperlink" xfId="8913" builtinId="9" hidden="1"/>
    <cellStyle name="Followed Hyperlink" xfId="8915" builtinId="9" hidden="1"/>
    <cellStyle name="Followed Hyperlink" xfId="8917" builtinId="9" hidden="1"/>
    <cellStyle name="Followed Hyperlink" xfId="8919" builtinId="9" hidden="1"/>
    <cellStyle name="Followed Hyperlink" xfId="8921" builtinId="9" hidden="1"/>
    <cellStyle name="Followed Hyperlink" xfId="8923" builtinId="9" hidden="1"/>
    <cellStyle name="Followed Hyperlink" xfId="8925" builtinId="9" hidden="1"/>
    <cellStyle name="Followed Hyperlink" xfId="8927" builtinId="9" hidden="1"/>
    <cellStyle name="Followed Hyperlink" xfId="8929" builtinId="9" hidden="1"/>
    <cellStyle name="Followed Hyperlink" xfId="8931" builtinId="9" hidden="1"/>
    <cellStyle name="Followed Hyperlink" xfId="8933" builtinId="9" hidden="1"/>
    <cellStyle name="Followed Hyperlink" xfId="8935" builtinId="9" hidden="1"/>
    <cellStyle name="Followed Hyperlink" xfId="8937" builtinId="9" hidden="1"/>
    <cellStyle name="Followed Hyperlink" xfId="8939" builtinId="9" hidden="1"/>
    <cellStyle name="Followed Hyperlink" xfId="8941" builtinId="9" hidden="1"/>
    <cellStyle name="Followed Hyperlink" xfId="8943" builtinId="9" hidden="1"/>
    <cellStyle name="Followed Hyperlink" xfId="8945" builtinId="9" hidden="1"/>
    <cellStyle name="Followed Hyperlink" xfId="8947" builtinId="9" hidden="1"/>
    <cellStyle name="Followed Hyperlink" xfId="8949" builtinId="9" hidden="1"/>
    <cellStyle name="Followed Hyperlink" xfId="8951" builtinId="9" hidden="1"/>
    <cellStyle name="Followed Hyperlink" xfId="8953" builtinId="9" hidden="1"/>
    <cellStyle name="Followed Hyperlink" xfId="8955" builtinId="9" hidden="1"/>
    <cellStyle name="Followed Hyperlink" xfId="8957" builtinId="9" hidden="1"/>
    <cellStyle name="Followed Hyperlink" xfId="8959" builtinId="9" hidden="1"/>
    <cellStyle name="Followed Hyperlink" xfId="8961" builtinId="9" hidden="1"/>
    <cellStyle name="Followed Hyperlink" xfId="8963" builtinId="9" hidden="1"/>
    <cellStyle name="Followed Hyperlink" xfId="8965" builtinId="9" hidden="1"/>
    <cellStyle name="Followed Hyperlink" xfId="8967" builtinId="9" hidden="1"/>
    <cellStyle name="Followed Hyperlink" xfId="8969" builtinId="9" hidden="1"/>
    <cellStyle name="Followed Hyperlink" xfId="8971" builtinId="9" hidden="1"/>
    <cellStyle name="Followed Hyperlink" xfId="8973" builtinId="9" hidden="1"/>
    <cellStyle name="Followed Hyperlink" xfId="8975" builtinId="9" hidden="1"/>
    <cellStyle name="Followed Hyperlink" xfId="8977" builtinId="9" hidden="1"/>
    <cellStyle name="Followed Hyperlink" xfId="8979" builtinId="9" hidden="1"/>
    <cellStyle name="Followed Hyperlink" xfId="8981" builtinId="9" hidden="1"/>
    <cellStyle name="Followed Hyperlink" xfId="8983" builtinId="9" hidden="1"/>
    <cellStyle name="Followed Hyperlink" xfId="8985" builtinId="9" hidden="1"/>
    <cellStyle name="Followed Hyperlink" xfId="8987" builtinId="9" hidden="1"/>
    <cellStyle name="Followed Hyperlink" xfId="8989" builtinId="9" hidden="1"/>
    <cellStyle name="Followed Hyperlink" xfId="8991" builtinId="9" hidden="1"/>
    <cellStyle name="Followed Hyperlink" xfId="8993" builtinId="9" hidden="1"/>
    <cellStyle name="Followed Hyperlink" xfId="8995" builtinId="9" hidden="1"/>
    <cellStyle name="Followed Hyperlink" xfId="8997" builtinId="9" hidden="1"/>
    <cellStyle name="Followed Hyperlink" xfId="8999" builtinId="9" hidden="1"/>
    <cellStyle name="Followed Hyperlink" xfId="9001" builtinId="9" hidden="1"/>
    <cellStyle name="Followed Hyperlink" xfId="9003" builtinId="9" hidden="1"/>
    <cellStyle name="Followed Hyperlink" xfId="9005" builtinId="9" hidden="1"/>
    <cellStyle name="Followed Hyperlink" xfId="9007" builtinId="9" hidden="1"/>
    <cellStyle name="Followed Hyperlink" xfId="9009" builtinId="9" hidden="1"/>
    <cellStyle name="Followed Hyperlink" xfId="9011" builtinId="9" hidden="1"/>
    <cellStyle name="Followed Hyperlink" xfId="9013" builtinId="9" hidden="1"/>
    <cellStyle name="Followed Hyperlink" xfId="9015" builtinId="9" hidden="1"/>
    <cellStyle name="Followed Hyperlink" xfId="9017" builtinId="9" hidden="1"/>
    <cellStyle name="Followed Hyperlink" xfId="9019" builtinId="9" hidden="1"/>
    <cellStyle name="Followed Hyperlink" xfId="9021" builtinId="9" hidden="1"/>
    <cellStyle name="Followed Hyperlink" xfId="9023" builtinId="9" hidden="1"/>
    <cellStyle name="Followed Hyperlink" xfId="9025" builtinId="9" hidden="1"/>
    <cellStyle name="Followed Hyperlink" xfId="9027" builtinId="9" hidden="1"/>
    <cellStyle name="Followed Hyperlink" xfId="9029" builtinId="9" hidden="1"/>
    <cellStyle name="Followed Hyperlink" xfId="9031" builtinId="9" hidden="1"/>
    <cellStyle name="Followed Hyperlink" xfId="9033" builtinId="9" hidden="1"/>
    <cellStyle name="Followed Hyperlink" xfId="9035" builtinId="9" hidden="1"/>
    <cellStyle name="Followed Hyperlink" xfId="9037" builtinId="9" hidden="1"/>
    <cellStyle name="Followed Hyperlink" xfId="9039" builtinId="9" hidden="1"/>
    <cellStyle name="Followed Hyperlink" xfId="9041" builtinId="9" hidden="1"/>
    <cellStyle name="Followed Hyperlink" xfId="9043" builtinId="9" hidden="1"/>
    <cellStyle name="Followed Hyperlink" xfId="9045" builtinId="9" hidden="1"/>
    <cellStyle name="Followed Hyperlink" xfId="9047" builtinId="9" hidden="1"/>
    <cellStyle name="Followed Hyperlink" xfId="9049" builtinId="9" hidden="1"/>
    <cellStyle name="Followed Hyperlink" xfId="9051" builtinId="9" hidden="1"/>
    <cellStyle name="Followed Hyperlink" xfId="9053" builtinId="9" hidden="1"/>
    <cellStyle name="Followed Hyperlink" xfId="9055" builtinId="9" hidden="1"/>
    <cellStyle name="Followed Hyperlink" xfId="9057" builtinId="9" hidden="1"/>
    <cellStyle name="Followed Hyperlink" xfId="9059" builtinId="9" hidden="1"/>
    <cellStyle name="Followed Hyperlink" xfId="9061" builtinId="9" hidden="1"/>
    <cellStyle name="Followed Hyperlink" xfId="9063" builtinId="9" hidden="1"/>
    <cellStyle name="Followed Hyperlink" xfId="9065" builtinId="9" hidden="1"/>
    <cellStyle name="Followed Hyperlink" xfId="9067" builtinId="9" hidden="1"/>
    <cellStyle name="Followed Hyperlink" xfId="9069" builtinId="9" hidden="1"/>
    <cellStyle name="Followed Hyperlink" xfId="9071" builtinId="9" hidden="1"/>
    <cellStyle name="Followed Hyperlink" xfId="9073" builtinId="9" hidden="1"/>
    <cellStyle name="Followed Hyperlink" xfId="9075" builtinId="9" hidden="1"/>
    <cellStyle name="Followed Hyperlink" xfId="9077" builtinId="9" hidden="1"/>
    <cellStyle name="Followed Hyperlink" xfId="9079" builtinId="9" hidden="1"/>
    <cellStyle name="Followed Hyperlink" xfId="9081" builtinId="9" hidden="1"/>
    <cellStyle name="Followed Hyperlink" xfId="9083" builtinId="9" hidden="1"/>
    <cellStyle name="Followed Hyperlink" xfId="9085" builtinId="9" hidden="1"/>
    <cellStyle name="Followed Hyperlink" xfId="9087" builtinId="9" hidden="1"/>
    <cellStyle name="Followed Hyperlink" xfId="9089" builtinId="9" hidden="1"/>
    <cellStyle name="Followed Hyperlink" xfId="9091" builtinId="9" hidden="1"/>
    <cellStyle name="Followed Hyperlink" xfId="9093" builtinId="9" hidden="1"/>
    <cellStyle name="Followed Hyperlink" xfId="9095" builtinId="9" hidden="1"/>
    <cellStyle name="Followed Hyperlink" xfId="9097" builtinId="9" hidden="1"/>
    <cellStyle name="Followed Hyperlink" xfId="9099" builtinId="9" hidden="1"/>
    <cellStyle name="Followed Hyperlink" xfId="9101" builtinId="9" hidden="1"/>
    <cellStyle name="Followed Hyperlink" xfId="9103" builtinId="9" hidden="1"/>
    <cellStyle name="Followed Hyperlink" xfId="9105" builtinId="9" hidden="1"/>
    <cellStyle name="Followed Hyperlink" xfId="9107" builtinId="9" hidden="1"/>
    <cellStyle name="Followed Hyperlink" xfId="9109" builtinId="9" hidden="1"/>
    <cellStyle name="Followed Hyperlink" xfId="9111" builtinId="9" hidden="1"/>
    <cellStyle name="Followed Hyperlink" xfId="9113" builtinId="9" hidden="1"/>
    <cellStyle name="Followed Hyperlink" xfId="9115" builtinId="9" hidden="1"/>
    <cellStyle name="Followed Hyperlink" xfId="9117" builtinId="9" hidden="1"/>
    <cellStyle name="Followed Hyperlink" xfId="9119" builtinId="9" hidden="1"/>
    <cellStyle name="Followed Hyperlink" xfId="9121" builtinId="9" hidden="1"/>
    <cellStyle name="Followed Hyperlink" xfId="9123" builtinId="9" hidden="1"/>
    <cellStyle name="Followed Hyperlink" xfId="9125" builtinId="9" hidden="1"/>
    <cellStyle name="Followed Hyperlink" xfId="9127" builtinId="9" hidden="1"/>
    <cellStyle name="Followed Hyperlink" xfId="9129" builtinId="9" hidden="1"/>
    <cellStyle name="Followed Hyperlink" xfId="9131" builtinId="9" hidden="1"/>
    <cellStyle name="Followed Hyperlink" xfId="9133" builtinId="9" hidden="1"/>
    <cellStyle name="Followed Hyperlink" xfId="9135" builtinId="9" hidden="1"/>
    <cellStyle name="Followed Hyperlink" xfId="9137" builtinId="9" hidden="1"/>
    <cellStyle name="Followed Hyperlink" xfId="9139" builtinId="9" hidden="1"/>
    <cellStyle name="Followed Hyperlink" xfId="9141" builtinId="9" hidden="1"/>
    <cellStyle name="Followed Hyperlink" xfId="9143" builtinId="9" hidden="1"/>
    <cellStyle name="Followed Hyperlink" xfId="9145" builtinId="9" hidden="1"/>
    <cellStyle name="Followed Hyperlink" xfId="9147" builtinId="9" hidden="1"/>
    <cellStyle name="Followed Hyperlink" xfId="9149" builtinId="9" hidden="1"/>
    <cellStyle name="Followed Hyperlink" xfId="9151" builtinId="9" hidden="1"/>
    <cellStyle name="Followed Hyperlink" xfId="9153" builtinId="9" hidden="1"/>
    <cellStyle name="Followed Hyperlink" xfId="9155" builtinId="9" hidden="1"/>
    <cellStyle name="Followed Hyperlink" xfId="9157" builtinId="9" hidden="1"/>
    <cellStyle name="Followed Hyperlink" xfId="9159" builtinId="9" hidden="1"/>
    <cellStyle name="Followed Hyperlink" xfId="9161" builtinId="9" hidden="1"/>
    <cellStyle name="Followed Hyperlink" xfId="9163" builtinId="9" hidden="1"/>
    <cellStyle name="Followed Hyperlink" xfId="9165" builtinId="9" hidden="1"/>
    <cellStyle name="Followed Hyperlink" xfId="9167" builtinId="9" hidden="1"/>
    <cellStyle name="Followed Hyperlink" xfId="9169" builtinId="9" hidden="1"/>
    <cellStyle name="Followed Hyperlink" xfId="9171" builtinId="9" hidden="1"/>
    <cellStyle name="Followed Hyperlink" xfId="9173" builtinId="9" hidden="1"/>
    <cellStyle name="Followed Hyperlink" xfId="9175" builtinId="9" hidden="1"/>
    <cellStyle name="Followed Hyperlink" xfId="9177" builtinId="9" hidden="1"/>
    <cellStyle name="Followed Hyperlink" xfId="9179" builtinId="9" hidden="1"/>
    <cellStyle name="Followed Hyperlink" xfId="9181" builtinId="9" hidden="1"/>
    <cellStyle name="Followed Hyperlink" xfId="9183" builtinId="9" hidden="1"/>
    <cellStyle name="Followed Hyperlink" xfId="9185" builtinId="9" hidden="1"/>
    <cellStyle name="Followed Hyperlink" xfId="9187" builtinId="9" hidden="1"/>
    <cellStyle name="Followed Hyperlink" xfId="9189" builtinId="9" hidden="1"/>
    <cellStyle name="Followed Hyperlink" xfId="9191" builtinId="9" hidden="1"/>
    <cellStyle name="Followed Hyperlink" xfId="9193" builtinId="9" hidden="1"/>
    <cellStyle name="Followed Hyperlink" xfId="9195" builtinId="9" hidden="1"/>
    <cellStyle name="Followed Hyperlink" xfId="9197" builtinId="9" hidden="1"/>
    <cellStyle name="Followed Hyperlink" xfId="9199" builtinId="9" hidden="1"/>
    <cellStyle name="Followed Hyperlink" xfId="9201" builtinId="9" hidden="1"/>
    <cellStyle name="Followed Hyperlink" xfId="9203" builtinId="9" hidden="1"/>
    <cellStyle name="Followed Hyperlink" xfId="9205" builtinId="9" hidden="1"/>
    <cellStyle name="Followed Hyperlink" xfId="9207" builtinId="9" hidden="1"/>
    <cellStyle name="Followed Hyperlink" xfId="9209" builtinId="9" hidden="1"/>
    <cellStyle name="Followed Hyperlink" xfId="9211" builtinId="9" hidden="1"/>
    <cellStyle name="Followed Hyperlink" xfId="9213" builtinId="9" hidden="1"/>
    <cellStyle name="Followed Hyperlink" xfId="9215" builtinId="9" hidden="1"/>
    <cellStyle name="Followed Hyperlink" xfId="9217" builtinId="9" hidden="1"/>
    <cellStyle name="Followed Hyperlink" xfId="9219" builtinId="9" hidden="1"/>
    <cellStyle name="Followed Hyperlink" xfId="9221" builtinId="9" hidden="1"/>
    <cellStyle name="Followed Hyperlink" xfId="9223" builtinId="9" hidden="1"/>
    <cellStyle name="Followed Hyperlink" xfId="9225" builtinId="9" hidden="1"/>
    <cellStyle name="Followed Hyperlink" xfId="9227" builtinId="9" hidden="1"/>
    <cellStyle name="Followed Hyperlink" xfId="9229" builtinId="9" hidden="1"/>
    <cellStyle name="Followed Hyperlink" xfId="9231" builtinId="9" hidden="1"/>
    <cellStyle name="Followed Hyperlink" xfId="9233" builtinId="9" hidden="1"/>
    <cellStyle name="Followed Hyperlink" xfId="9235" builtinId="9" hidden="1"/>
    <cellStyle name="Followed Hyperlink" xfId="9237" builtinId="9" hidden="1"/>
    <cellStyle name="Followed Hyperlink" xfId="9239" builtinId="9" hidden="1"/>
    <cellStyle name="Followed Hyperlink" xfId="9241" builtinId="9" hidden="1"/>
    <cellStyle name="Followed Hyperlink" xfId="9243" builtinId="9" hidden="1"/>
    <cellStyle name="Followed Hyperlink" xfId="9245" builtinId="9" hidden="1"/>
    <cellStyle name="Followed Hyperlink" xfId="9247" builtinId="9" hidden="1"/>
    <cellStyle name="Followed Hyperlink" xfId="9249" builtinId="9" hidden="1"/>
    <cellStyle name="Followed Hyperlink" xfId="9251" builtinId="9" hidden="1"/>
    <cellStyle name="Followed Hyperlink" xfId="9253" builtinId="9" hidden="1"/>
    <cellStyle name="Followed Hyperlink" xfId="9255" builtinId="9" hidden="1"/>
    <cellStyle name="Followed Hyperlink" xfId="9257" builtinId="9" hidden="1"/>
    <cellStyle name="Followed Hyperlink" xfId="9259" builtinId="9" hidden="1"/>
    <cellStyle name="Followed Hyperlink" xfId="9261" builtinId="9" hidden="1"/>
    <cellStyle name="Followed Hyperlink" xfId="9263" builtinId="9" hidden="1"/>
    <cellStyle name="Followed Hyperlink" xfId="9265" builtinId="9" hidden="1"/>
    <cellStyle name="Followed Hyperlink" xfId="9267" builtinId="9" hidden="1"/>
    <cellStyle name="Followed Hyperlink" xfId="9269" builtinId="9" hidden="1"/>
    <cellStyle name="Followed Hyperlink" xfId="9271" builtinId="9" hidden="1"/>
    <cellStyle name="Followed Hyperlink" xfId="9273" builtinId="9" hidden="1"/>
    <cellStyle name="Followed Hyperlink" xfId="9275" builtinId="9" hidden="1"/>
    <cellStyle name="Followed Hyperlink" xfId="9277" builtinId="9" hidden="1"/>
    <cellStyle name="Followed Hyperlink" xfId="9279" builtinId="9" hidden="1"/>
    <cellStyle name="Followed Hyperlink" xfId="9281" builtinId="9" hidden="1"/>
    <cellStyle name="Followed Hyperlink" xfId="9283" builtinId="9" hidden="1"/>
    <cellStyle name="Followed Hyperlink" xfId="9285" builtinId="9" hidden="1"/>
    <cellStyle name="Followed Hyperlink" xfId="9287" builtinId="9" hidden="1"/>
    <cellStyle name="Followed Hyperlink" xfId="9289" builtinId="9" hidden="1"/>
    <cellStyle name="Followed Hyperlink" xfId="9291" builtinId="9" hidden="1"/>
    <cellStyle name="Followed Hyperlink" xfId="9293" builtinId="9" hidden="1"/>
    <cellStyle name="Followed Hyperlink" xfId="9295" builtinId="9" hidden="1"/>
    <cellStyle name="Followed Hyperlink" xfId="9297" builtinId="9" hidden="1"/>
    <cellStyle name="Followed Hyperlink" xfId="9299" builtinId="9" hidden="1"/>
    <cellStyle name="Followed Hyperlink" xfId="9301" builtinId="9" hidden="1"/>
    <cellStyle name="Followed Hyperlink" xfId="9303" builtinId="9" hidden="1"/>
    <cellStyle name="Followed Hyperlink" xfId="9305" builtinId="9" hidden="1"/>
    <cellStyle name="Followed Hyperlink" xfId="9307" builtinId="9" hidden="1"/>
    <cellStyle name="Followed Hyperlink" xfId="9309" builtinId="9" hidden="1"/>
    <cellStyle name="Followed Hyperlink" xfId="9311" builtinId="9" hidden="1"/>
    <cellStyle name="Followed Hyperlink" xfId="9313" builtinId="9" hidden="1"/>
    <cellStyle name="Followed Hyperlink" xfId="9315" builtinId="9" hidden="1"/>
    <cellStyle name="Followed Hyperlink" xfId="9317" builtinId="9" hidden="1"/>
    <cellStyle name="Followed Hyperlink" xfId="9319" builtinId="9" hidden="1"/>
    <cellStyle name="Followed Hyperlink" xfId="9321" builtinId="9" hidden="1"/>
    <cellStyle name="Followed Hyperlink" xfId="9323" builtinId="9" hidden="1"/>
    <cellStyle name="Followed Hyperlink" xfId="9325" builtinId="9" hidden="1"/>
    <cellStyle name="Followed Hyperlink" xfId="9327" builtinId="9" hidden="1"/>
    <cellStyle name="Followed Hyperlink" xfId="9329" builtinId="9" hidden="1"/>
    <cellStyle name="Followed Hyperlink" xfId="9331" builtinId="9" hidden="1"/>
    <cellStyle name="Followed Hyperlink" xfId="9333" builtinId="9" hidden="1"/>
    <cellStyle name="Followed Hyperlink" xfId="9335" builtinId="9" hidden="1"/>
    <cellStyle name="Followed Hyperlink" xfId="9337" builtinId="9" hidden="1"/>
    <cellStyle name="Followed Hyperlink" xfId="9339" builtinId="9" hidden="1"/>
    <cellStyle name="Followed Hyperlink" xfId="9341" builtinId="9" hidden="1"/>
    <cellStyle name="Followed Hyperlink" xfId="9343" builtinId="9" hidden="1"/>
    <cellStyle name="Followed Hyperlink" xfId="9345" builtinId="9" hidden="1"/>
    <cellStyle name="Followed Hyperlink" xfId="9347" builtinId="9" hidden="1"/>
    <cellStyle name="Followed Hyperlink" xfId="9349" builtinId="9" hidden="1"/>
    <cellStyle name="Followed Hyperlink" xfId="9351" builtinId="9" hidden="1"/>
    <cellStyle name="Followed Hyperlink" xfId="9353" builtinId="9" hidden="1"/>
    <cellStyle name="Followed Hyperlink" xfId="9355" builtinId="9" hidden="1"/>
    <cellStyle name="Followed Hyperlink" xfId="9357" builtinId="9" hidden="1"/>
    <cellStyle name="Followed Hyperlink" xfId="9359" builtinId="9" hidden="1"/>
    <cellStyle name="Followed Hyperlink" xfId="9361" builtinId="9" hidden="1"/>
    <cellStyle name="Followed Hyperlink" xfId="9363" builtinId="9" hidden="1"/>
    <cellStyle name="Followed Hyperlink" xfId="9365" builtinId="9" hidden="1"/>
    <cellStyle name="Followed Hyperlink" xfId="9367" builtinId="9" hidden="1"/>
    <cellStyle name="Followed Hyperlink" xfId="9369" builtinId="9" hidden="1"/>
    <cellStyle name="Followed Hyperlink" xfId="9371" builtinId="9" hidden="1"/>
    <cellStyle name="Followed Hyperlink" xfId="9373" builtinId="9" hidden="1"/>
    <cellStyle name="Followed Hyperlink" xfId="9375" builtinId="9" hidden="1"/>
    <cellStyle name="Followed Hyperlink" xfId="9377" builtinId="9" hidden="1"/>
    <cellStyle name="Followed Hyperlink" xfId="9379" builtinId="9" hidden="1"/>
    <cellStyle name="Followed Hyperlink" xfId="9381" builtinId="9" hidden="1"/>
    <cellStyle name="Followed Hyperlink" xfId="9383" builtinId="9" hidden="1"/>
    <cellStyle name="Followed Hyperlink" xfId="9385" builtinId="9" hidden="1"/>
    <cellStyle name="Followed Hyperlink" xfId="9387" builtinId="9" hidden="1"/>
    <cellStyle name="Followed Hyperlink" xfId="9389" builtinId="9" hidden="1"/>
    <cellStyle name="Followed Hyperlink" xfId="9391" builtinId="9" hidden="1"/>
    <cellStyle name="Followed Hyperlink" xfId="9393" builtinId="9" hidden="1"/>
    <cellStyle name="Followed Hyperlink" xfId="9395" builtinId="9" hidden="1"/>
    <cellStyle name="Followed Hyperlink" xfId="9397" builtinId="9" hidden="1"/>
    <cellStyle name="Followed Hyperlink" xfId="9399" builtinId="9" hidden="1"/>
    <cellStyle name="Followed Hyperlink" xfId="9401" builtinId="9" hidden="1"/>
    <cellStyle name="Followed Hyperlink" xfId="9403" builtinId="9" hidden="1"/>
    <cellStyle name="Followed Hyperlink" xfId="9405" builtinId="9" hidden="1"/>
    <cellStyle name="Followed Hyperlink" xfId="9407" builtinId="9" hidden="1"/>
    <cellStyle name="Followed Hyperlink" xfId="9409" builtinId="9" hidden="1"/>
    <cellStyle name="Followed Hyperlink" xfId="9411" builtinId="9" hidden="1"/>
    <cellStyle name="Followed Hyperlink" xfId="9413" builtinId="9" hidden="1"/>
    <cellStyle name="Followed Hyperlink" xfId="9415" builtinId="9" hidden="1"/>
    <cellStyle name="Followed Hyperlink" xfId="9417" builtinId="9" hidden="1"/>
    <cellStyle name="Followed Hyperlink" xfId="9419" builtinId="9" hidden="1"/>
    <cellStyle name="Followed Hyperlink" xfId="9421" builtinId="9" hidden="1"/>
    <cellStyle name="Followed Hyperlink" xfId="9423" builtinId="9" hidden="1"/>
    <cellStyle name="Followed Hyperlink" xfId="9425" builtinId="9" hidden="1"/>
    <cellStyle name="Followed Hyperlink" xfId="9427" builtinId="9" hidden="1"/>
    <cellStyle name="Followed Hyperlink" xfId="9429" builtinId="9" hidden="1"/>
    <cellStyle name="Followed Hyperlink" xfId="9431" builtinId="9" hidden="1"/>
    <cellStyle name="Followed Hyperlink" xfId="9433" builtinId="9" hidden="1"/>
    <cellStyle name="Followed Hyperlink" xfId="9435" builtinId="9" hidden="1"/>
    <cellStyle name="Followed Hyperlink" xfId="9437" builtinId="9" hidden="1"/>
    <cellStyle name="Followed Hyperlink" xfId="9439" builtinId="9" hidden="1"/>
    <cellStyle name="Followed Hyperlink" xfId="9441" builtinId="9" hidden="1"/>
    <cellStyle name="Followed Hyperlink" xfId="9443" builtinId="9" hidden="1"/>
    <cellStyle name="Followed Hyperlink" xfId="9445" builtinId="9" hidden="1"/>
    <cellStyle name="Followed Hyperlink" xfId="9447" builtinId="9" hidden="1"/>
    <cellStyle name="Followed Hyperlink" xfId="9449" builtinId="9" hidden="1"/>
    <cellStyle name="Followed Hyperlink" xfId="9451" builtinId="9" hidden="1"/>
    <cellStyle name="Followed Hyperlink" xfId="9453" builtinId="9" hidden="1"/>
    <cellStyle name="Followed Hyperlink" xfId="9455" builtinId="9" hidden="1"/>
    <cellStyle name="Followed Hyperlink" xfId="9457" builtinId="9" hidden="1"/>
    <cellStyle name="Followed Hyperlink" xfId="9459" builtinId="9" hidden="1"/>
    <cellStyle name="Followed Hyperlink" xfId="9461" builtinId="9" hidden="1"/>
    <cellStyle name="Followed Hyperlink" xfId="9463" builtinId="9" hidden="1"/>
    <cellStyle name="Followed Hyperlink" xfId="9465" builtinId="9" hidden="1"/>
    <cellStyle name="Followed Hyperlink" xfId="9467" builtinId="9" hidden="1"/>
    <cellStyle name="Followed Hyperlink" xfId="9469" builtinId="9" hidden="1"/>
    <cellStyle name="Followed Hyperlink" xfId="9471" builtinId="9" hidden="1"/>
    <cellStyle name="Followed Hyperlink" xfId="9473" builtinId="9" hidden="1"/>
    <cellStyle name="Followed Hyperlink" xfId="9475" builtinId="9" hidden="1"/>
    <cellStyle name="Followed Hyperlink" xfId="9477" builtinId="9" hidden="1"/>
    <cellStyle name="Followed Hyperlink" xfId="9479" builtinId="9" hidden="1"/>
    <cellStyle name="Followed Hyperlink" xfId="9481" builtinId="9" hidden="1"/>
    <cellStyle name="Followed Hyperlink" xfId="9483" builtinId="9" hidden="1"/>
    <cellStyle name="Followed Hyperlink" xfId="9485" builtinId="9" hidden="1"/>
    <cellStyle name="Followed Hyperlink" xfId="9487" builtinId="9" hidden="1"/>
    <cellStyle name="Followed Hyperlink" xfId="9489" builtinId="9" hidden="1"/>
    <cellStyle name="Followed Hyperlink" xfId="9491" builtinId="9" hidden="1"/>
    <cellStyle name="Followed Hyperlink" xfId="9493" builtinId="9" hidden="1"/>
    <cellStyle name="Followed Hyperlink" xfId="9495" builtinId="9" hidden="1"/>
    <cellStyle name="Followed Hyperlink" xfId="9497" builtinId="9" hidden="1"/>
    <cellStyle name="Followed Hyperlink" xfId="9499" builtinId="9" hidden="1"/>
    <cellStyle name="Followed Hyperlink" xfId="9501" builtinId="9" hidden="1"/>
    <cellStyle name="Followed Hyperlink" xfId="9503" builtinId="9" hidden="1"/>
    <cellStyle name="Followed Hyperlink" xfId="9505" builtinId="9" hidden="1"/>
    <cellStyle name="Followed Hyperlink" xfId="9507" builtinId="9" hidden="1"/>
    <cellStyle name="Followed Hyperlink" xfId="9509" builtinId="9" hidden="1"/>
    <cellStyle name="Followed Hyperlink" xfId="9511" builtinId="9" hidden="1"/>
    <cellStyle name="Followed Hyperlink" xfId="9513" builtinId="9" hidden="1"/>
    <cellStyle name="Followed Hyperlink" xfId="9515" builtinId="9" hidden="1"/>
    <cellStyle name="Followed Hyperlink" xfId="9517" builtinId="9" hidden="1"/>
    <cellStyle name="Followed Hyperlink" xfId="9519" builtinId="9" hidden="1"/>
    <cellStyle name="Followed Hyperlink" xfId="9521" builtinId="9" hidden="1"/>
    <cellStyle name="Followed Hyperlink" xfId="9523" builtinId="9" hidden="1"/>
    <cellStyle name="Followed Hyperlink" xfId="9525" builtinId="9" hidden="1"/>
    <cellStyle name="Followed Hyperlink" xfId="9527" builtinId="9" hidden="1"/>
    <cellStyle name="Followed Hyperlink" xfId="9529" builtinId="9" hidden="1"/>
    <cellStyle name="Followed Hyperlink" xfId="9531" builtinId="9" hidden="1"/>
    <cellStyle name="Followed Hyperlink" xfId="9533" builtinId="9" hidden="1"/>
    <cellStyle name="Followed Hyperlink" xfId="9535" builtinId="9" hidden="1"/>
    <cellStyle name="Followed Hyperlink" xfId="9537" builtinId="9" hidden="1"/>
    <cellStyle name="Followed Hyperlink" xfId="9539" builtinId="9" hidden="1"/>
    <cellStyle name="Followed Hyperlink" xfId="9541" builtinId="9" hidden="1"/>
    <cellStyle name="Followed Hyperlink" xfId="9543" builtinId="9" hidden="1"/>
    <cellStyle name="Followed Hyperlink" xfId="9545" builtinId="9" hidden="1"/>
    <cellStyle name="Followed Hyperlink" xfId="9547" builtinId="9" hidden="1"/>
    <cellStyle name="Followed Hyperlink" xfId="9549" builtinId="9" hidden="1"/>
    <cellStyle name="Followed Hyperlink" xfId="9551" builtinId="9" hidden="1"/>
    <cellStyle name="Followed Hyperlink" xfId="9553" builtinId="9" hidden="1"/>
    <cellStyle name="Followed Hyperlink" xfId="9555" builtinId="9" hidden="1"/>
    <cellStyle name="Followed Hyperlink" xfId="9557" builtinId="9" hidden="1"/>
    <cellStyle name="Followed Hyperlink" xfId="9559" builtinId="9" hidden="1"/>
    <cellStyle name="Followed Hyperlink" xfId="9561" builtinId="9" hidden="1"/>
    <cellStyle name="Followed Hyperlink" xfId="9563" builtinId="9" hidden="1"/>
    <cellStyle name="Followed Hyperlink" xfId="9565" builtinId="9" hidden="1"/>
    <cellStyle name="Followed Hyperlink" xfId="9567" builtinId="9" hidden="1"/>
    <cellStyle name="Followed Hyperlink" xfId="9569" builtinId="9" hidden="1"/>
    <cellStyle name="Followed Hyperlink" xfId="9571" builtinId="9" hidden="1"/>
    <cellStyle name="Followed Hyperlink" xfId="9573" builtinId="9" hidden="1"/>
    <cellStyle name="Followed Hyperlink" xfId="9575" builtinId="9" hidden="1"/>
    <cellStyle name="Followed Hyperlink" xfId="9577" builtinId="9" hidden="1"/>
    <cellStyle name="Followed Hyperlink" xfId="9579" builtinId="9" hidden="1"/>
    <cellStyle name="Followed Hyperlink" xfId="9581" builtinId="9" hidden="1"/>
    <cellStyle name="Followed Hyperlink" xfId="9583" builtinId="9" hidden="1"/>
    <cellStyle name="Followed Hyperlink" xfId="9585" builtinId="9" hidden="1"/>
    <cellStyle name="Followed Hyperlink" xfId="9587" builtinId="9" hidden="1"/>
    <cellStyle name="Followed Hyperlink" xfId="9589" builtinId="9" hidden="1"/>
    <cellStyle name="Followed Hyperlink" xfId="9591" builtinId="9" hidden="1"/>
    <cellStyle name="Followed Hyperlink" xfId="9593" builtinId="9" hidden="1"/>
    <cellStyle name="Followed Hyperlink" xfId="9595" builtinId="9" hidden="1"/>
    <cellStyle name="Followed Hyperlink" xfId="9597" builtinId="9" hidden="1"/>
    <cellStyle name="Followed Hyperlink" xfId="9599" builtinId="9" hidden="1"/>
    <cellStyle name="Followed Hyperlink" xfId="9601" builtinId="9" hidden="1"/>
    <cellStyle name="Followed Hyperlink" xfId="9603" builtinId="9" hidden="1"/>
    <cellStyle name="Followed Hyperlink" xfId="9605" builtinId="9" hidden="1"/>
    <cellStyle name="Followed Hyperlink" xfId="9607" builtinId="9" hidden="1"/>
    <cellStyle name="Followed Hyperlink" xfId="9609" builtinId="9" hidden="1"/>
    <cellStyle name="Followed Hyperlink" xfId="9611" builtinId="9" hidden="1"/>
    <cellStyle name="Followed Hyperlink" xfId="9613" builtinId="9" hidden="1"/>
    <cellStyle name="Followed Hyperlink" xfId="9615" builtinId="9" hidden="1"/>
    <cellStyle name="Followed Hyperlink" xfId="9617" builtinId="9" hidden="1"/>
    <cellStyle name="Followed Hyperlink" xfId="9619" builtinId="9" hidden="1"/>
    <cellStyle name="Followed Hyperlink" xfId="9621" builtinId="9" hidden="1"/>
    <cellStyle name="Followed Hyperlink" xfId="9623" builtinId="9" hidden="1"/>
    <cellStyle name="Followed Hyperlink" xfId="9625" builtinId="9" hidden="1"/>
    <cellStyle name="Followed Hyperlink" xfId="9627" builtinId="9" hidden="1"/>
    <cellStyle name="Followed Hyperlink" xfId="9629" builtinId="9" hidden="1"/>
    <cellStyle name="Followed Hyperlink" xfId="9631" builtinId="9" hidden="1"/>
    <cellStyle name="Followed Hyperlink" xfId="9633" builtinId="9" hidden="1"/>
    <cellStyle name="Followed Hyperlink" xfId="9635" builtinId="9" hidden="1"/>
    <cellStyle name="Followed Hyperlink" xfId="9637" builtinId="9" hidden="1"/>
    <cellStyle name="Followed Hyperlink" xfId="9639" builtinId="9" hidden="1"/>
    <cellStyle name="Followed Hyperlink" xfId="9641" builtinId="9" hidden="1"/>
    <cellStyle name="Followed Hyperlink" xfId="9643" builtinId="9" hidden="1"/>
    <cellStyle name="Followed Hyperlink" xfId="9645" builtinId="9" hidden="1"/>
    <cellStyle name="Followed Hyperlink" xfId="9647" builtinId="9" hidden="1"/>
    <cellStyle name="Followed Hyperlink" xfId="9649" builtinId="9" hidden="1"/>
    <cellStyle name="Followed Hyperlink" xfId="9651" builtinId="9" hidden="1"/>
    <cellStyle name="Followed Hyperlink" xfId="9653" builtinId="9" hidden="1"/>
    <cellStyle name="Followed Hyperlink" xfId="9655" builtinId="9" hidden="1"/>
    <cellStyle name="Followed Hyperlink" xfId="9657" builtinId="9" hidden="1"/>
    <cellStyle name="Followed Hyperlink" xfId="9659" builtinId="9" hidden="1"/>
    <cellStyle name="Followed Hyperlink" xfId="9661" builtinId="9" hidden="1"/>
    <cellStyle name="Followed Hyperlink" xfId="9663" builtinId="9" hidden="1"/>
    <cellStyle name="Followed Hyperlink" xfId="9665" builtinId="9" hidden="1"/>
    <cellStyle name="Followed Hyperlink" xfId="9667" builtinId="9" hidden="1"/>
    <cellStyle name="Followed Hyperlink" xfId="9669" builtinId="9" hidden="1"/>
    <cellStyle name="Followed Hyperlink" xfId="9671" builtinId="9" hidden="1"/>
    <cellStyle name="Followed Hyperlink" xfId="9673" builtinId="9" hidden="1"/>
    <cellStyle name="Followed Hyperlink" xfId="9675" builtinId="9" hidden="1"/>
    <cellStyle name="Followed Hyperlink" xfId="9677" builtinId="9" hidden="1"/>
    <cellStyle name="Followed Hyperlink" xfId="9679" builtinId="9" hidden="1"/>
    <cellStyle name="Followed Hyperlink" xfId="9681" builtinId="9" hidden="1"/>
    <cellStyle name="Followed Hyperlink" xfId="9683" builtinId="9" hidden="1"/>
    <cellStyle name="Followed Hyperlink" xfId="9685" builtinId="9" hidden="1"/>
    <cellStyle name="Followed Hyperlink" xfId="9687" builtinId="9" hidden="1"/>
    <cellStyle name="Followed Hyperlink" xfId="9689" builtinId="9" hidden="1"/>
    <cellStyle name="Followed Hyperlink" xfId="9691" builtinId="9" hidden="1"/>
    <cellStyle name="Followed Hyperlink" xfId="9693" builtinId="9" hidden="1"/>
    <cellStyle name="Followed Hyperlink" xfId="9695" builtinId="9" hidden="1"/>
    <cellStyle name="Followed Hyperlink" xfId="9697" builtinId="9" hidden="1"/>
    <cellStyle name="Followed Hyperlink" xfId="9699" builtinId="9" hidden="1"/>
    <cellStyle name="Followed Hyperlink" xfId="9701" builtinId="9" hidden="1"/>
    <cellStyle name="Followed Hyperlink" xfId="9703" builtinId="9" hidden="1"/>
    <cellStyle name="Followed Hyperlink" xfId="9705" builtinId="9" hidden="1"/>
    <cellStyle name="Followed Hyperlink" xfId="9707" builtinId="9" hidden="1"/>
    <cellStyle name="Followed Hyperlink" xfId="9709" builtinId="9" hidden="1"/>
    <cellStyle name="Followed Hyperlink" xfId="9711" builtinId="9" hidden="1"/>
    <cellStyle name="Followed Hyperlink" xfId="9713" builtinId="9" hidden="1"/>
    <cellStyle name="Followed Hyperlink" xfId="9715" builtinId="9" hidden="1"/>
    <cellStyle name="Followed Hyperlink" xfId="9717" builtinId="9" hidden="1"/>
    <cellStyle name="Followed Hyperlink" xfId="9719" builtinId="9" hidden="1"/>
    <cellStyle name="Followed Hyperlink" xfId="9721" builtinId="9" hidden="1"/>
    <cellStyle name="Followed Hyperlink" xfId="9723" builtinId="9" hidden="1"/>
    <cellStyle name="Followed Hyperlink" xfId="9725" builtinId="9" hidden="1"/>
    <cellStyle name="Followed Hyperlink" xfId="9727" builtinId="9" hidden="1"/>
    <cellStyle name="Followed Hyperlink" xfId="9729" builtinId="9" hidden="1"/>
    <cellStyle name="Followed Hyperlink" xfId="9731" builtinId="9" hidden="1"/>
    <cellStyle name="Followed Hyperlink" xfId="9733" builtinId="9" hidden="1"/>
    <cellStyle name="Followed Hyperlink" xfId="9735" builtinId="9" hidden="1"/>
    <cellStyle name="Followed Hyperlink" xfId="9737" builtinId="9" hidden="1"/>
    <cellStyle name="Followed Hyperlink" xfId="9739" builtinId="9" hidden="1"/>
    <cellStyle name="Followed Hyperlink" xfId="9741" builtinId="9" hidden="1"/>
    <cellStyle name="Followed Hyperlink" xfId="9743" builtinId="9" hidden="1"/>
    <cellStyle name="Followed Hyperlink" xfId="9745" builtinId="9" hidden="1"/>
    <cellStyle name="Followed Hyperlink" xfId="9747" builtinId="9" hidden="1"/>
    <cellStyle name="Followed Hyperlink" xfId="9749" builtinId="9" hidden="1"/>
    <cellStyle name="Followed Hyperlink" xfId="9751" builtinId="9" hidden="1"/>
    <cellStyle name="Followed Hyperlink" xfId="9753" builtinId="9" hidden="1"/>
    <cellStyle name="Followed Hyperlink" xfId="9755" builtinId="9" hidden="1"/>
    <cellStyle name="Followed Hyperlink" xfId="9757" builtinId="9" hidden="1"/>
    <cellStyle name="Followed Hyperlink" xfId="9759" builtinId="9" hidden="1"/>
    <cellStyle name="Followed Hyperlink" xfId="9761" builtinId="9" hidden="1"/>
    <cellStyle name="Followed Hyperlink" xfId="9763" builtinId="9" hidden="1"/>
    <cellStyle name="Followed Hyperlink" xfId="9765" builtinId="9" hidden="1"/>
    <cellStyle name="Followed Hyperlink" xfId="9767" builtinId="9" hidden="1"/>
    <cellStyle name="Followed Hyperlink" xfId="9769" builtinId="9" hidden="1"/>
    <cellStyle name="Followed Hyperlink" xfId="9771" builtinId="9" hidden="1"/>
    <cellStyle name="Followed Hyperlink" xfId="9773" builtinId="9" hidden="1"/>
    <cellStyle name="Followed Hyperlink" xfId="9775" builtinId="9" hidden="1"/>
    <cellStyle name="Followed Hyperlink" xfId="9777" builtinId="9" hidden="1"/>
    <cellStyle name="Followed Hyperlink" xfId="9779" builtinId="9" hidden="1"/>
    <cellStyle name="Followed Hyperlink" xfId="9781" builtinId="9" hidden="1"/>
    <cellStyle name="Followed Hyperlink" xfId="9783" builtinId="9" hidden="1"/>
    <cellStyle name="Followed Hyperlink" xfId="9785" builtinId="9" hidden="1"/>
    <cellStyle name="Followed Hyperlink" xfId="9787" builtinId="9" hidden="1"/>
    <cellStyle name="Followed Hyperlink" xfId="9789" builtinId="9" hidden="1"/>
    <cellStyle name="Followed Hyperlink" xfId="9791" builtinId="9" hidden="1"/>
    <cellStyle name="Followed Hyperlink" xfId="9793" builtinId="9" hidden="1"/>
    <cellStyle name="Followed Hyperlink" xfId="9795" builtinId="9" hidden="1"/>
    <cellStyle name="Followed Hyperlink" xfId="9797" builtinId="9" hidden="1"/>
    <cellStyle name="Followed Hyperlink" xfId="9799" builtinId="9" hidden="1"/>
    <cellStyle name="Followed Hyperlink" xfId="9801" builtinId="9" hidden="1"/>
    <cellStyle name="Followed Hyperlink" xfId="9803" builtinId="9" hidden="1"/>
    <cellStyle name="Followed Hyperlink" xfId="9805" builtinId="9" hidden="1"/>
    <cellStyle name="Followed Hyperlink" xfId="9807" builtinId="9" hidden="1"/>
    <cellStyle name="Followed Hyperlink" xfId="9809" builtinId="9" hidden="1"/>
    <cellStyle name="Followed Hyperlink" xfId="9811" builtinId="9" hidden="1"/>
    <cellStyle name="Followed Hyperlink" xfId="9813" builtinId="9" hidden="1"/>
    <cellStyle name="Followed Hyperlink" xfId="9815" builtinId="9" hidden="1"/>
    <cellStyle name="Followed Hyperlink" xfId="9817" builtinId="9" hidden="1"/>
    <cellStyle name="Followed Hyperlink" xfId="9819" builtinId="9" hidden="1"/>
    <cellStyle name="Followed Hyperlink" xfId="9821" builtinId="9" hidden="1"/>
    <cellStyle name="Followed Hyperlink" xfId="9823" builtinId="9" hidden="1"/>
    <cellStyle name="Followed Hyperlink" xfId="9825" builtinId="9" hidden="1"/>
    <cellStyle name="Followed Hyperlink" xfId="9827" builtinId="9" hidden="1"/>
    <cellStyle name="Followed Hyperlink" xfId="9829" builtinId="9" hidden="1"/>
    <cellStyle name="Followed Hyperlink" xfId="9831" builtinId="9" hidden="1"/>
    <cellStyle name="Followed Hyperlink" xfId="9833" builtinId="9" hidden="1"/>
    <cellStyle name="Followed Hyperlink" xfId="9835" builtinId="9" hidden="1"/>
    <cellStyle name="Followed Hyperlink" xfId="9837" builtinId="9" hidden="1"/>
    <cellStyle name="Followed Hyperlink" xfId="9839" builtinId="9" hidden="1"/>
    <cellStyle name="Followed Hyperlink" xfId="9841" builtinId="9" hidden="1"/>
    <cellStyle name="Followed Hyperlink" xfId="9843" builtinId="9" hidden="1"/>
    <cellStyle name="Followed Hyperlink" xfId="9845" builtinId="9" hidden="1"/>
    <cellStyle name="Followed Hyperlink" xfId="9847" builtinId="9" hidden="1"/>
    <cellStyle name="Followed Hyperlink" xfId="9849" builtinId="9" hidden="1"/>
    <cellStyle name="Followed Hyperlink" xfId="9851" builtinId="9" hidden="1"/>
    <cellStyle name="Followed Hyperlink" xfId="9853" builtinId="9" hidden="1"/>
    <cellStyle name="Followed Hyperlink" xfId="9855" builtinId="9" hidden="1"/>
    <cellStyle name="Followed Hyperlink" xfId="9857" builtinId="9" hidden="1"/>
    <cellStyle name="Followed Hyperlink" xfId="9859" builtinId="9" hidden="1"/>
    <cellStyle name="Followed Hyperlink" xfId="9861" builtinId="9" hidden="1"/>
    <cellStyle name="Followed Hyperlink" xfId="9863" builtinId="9" hidden="1"/>
    <cellStyle name="Followed Hyperlink" xfId="9865" builtinId="9" hidden="1"/>
    <cellStyle name="Followed Hyperlink" xfId="9867" builtinId="9" hidden="1"/>
    <cellStyle name="Followed Hyperlink" xfId="9869" builtinId="9" hidden="1"/>
    <cellStyle name="Followed Hyperlink" xfId="9871" builtinId="9" hidden="1"/>
    <cellStyle name="Followed Hyperlink" xfId="9873" builtinId="9" hidden="1"/>
    <cellStyle name="Followed Hyperlink" xfId="9875" builtinId="9" hidden="1"/>
    <cellStyle name="Followed Hyperlink" xfId="9877" builtinId="9" hidden="1"/>
    <cellStyle name="Followed Hyperlink" xfId="9879" builtinId="9" hidden="1"/>
    <cellStyle name="Followed Hyperlink" xfId="9881" builtinId="9" hidden="1"/>
    <cellStyle name="Followed Hyperlink" xfId="9883" builtinId="9" hidden="1"/>
    <cellStyle name="Followed Hyperlink" xfId="9885" builtinId="9" hidden="1"/>
    <cellStyle name="Followed Hyperlink" xfId="9887" builtinId="9" hidden="1"/>
    <cellStyle name="Followed Hyperlink" xfId="9889" builtinId="9" hidden="1"/>
    <cellStyle name="Followed Hyperlink" xfId="9891" builtinId="9" hidden="1"/>
    <cellStyle name="Followed Hyperlink" xfId="9893" builtinId="9" hidden="1"/>
    <cellStyle name="Followed Hyperlink" xfId="9895" builtinId="9" hidden="1"/>
    <cellStyle name="Followed Hyperlink" xfId="9897" builtinId="9" hidden="1"/>
    <cellStyle name="Followed Hyperlink" xfId="9899" builtinId="9" hidden="1"/>
    <cellStyle name="Followed Hyperlink" xfId="9901" builtinId="9" hidden="1"/>
    <cellStyle name="Followed Hyperlink" xfId="9903" builtinId="9" hidden="1"/>
    <cellStyle name="Followed Hyperlink" xfId="9905" builtinId="9" hidden="1"/>
    <cellStyle name="Followed Hyperlink" xfId="9907" builtinId="9" hidden="1"/>
    <cellStyle name="Followed Hyperlink" xfId="9909" builtinId="9" hidden="1"/>
    <cellStyle name="Followed Hyperlink" xfId="9911" builtinId="9" hidden="1"/>
    <cellStyle name="Followed Hyperlink" xfId="9913" builtinId="9" hidden="1"/>
    <cellStyle name="Followed Hyperlink" xfId="9915" builtinId="9" hidden="1"/>
    <cellStyle name="Followed Hyperlink" xfId="9917" builtinId="9" hidden="1"/>
    <cellStyle name="Followed Hyperlink" xfId="9919" builtinId="9" hidden="1"/>
    <cellStyle name="Followed Hyperlink" xfId="9921" builtinId="9" hidden="1"/>
    <cellStyle name="Followed Hyperlink" xfId="9923" builtinId="9" hidden="1"/>
    <cellStyle name="Followed Hyperlink" xfId="9925" builtinId="9" hidden="1"/>
    <cellStyle name="Followed Hyperlink" xfId="9927" builtinId="9" hidden="1"/>
    <cellStyle name="Followed Hyperlink" xfId="9929" builtinId="9" hidden="1"/>
    <cellStyle name="Followed Hyperlink" xfId="9931" builtinId="9" hidden="1"/>
    <cellStyle name="Followed Hyperlink" xfId="9933" builtinId="9" hidden="1"/>
    <cellStyle name="Followed Hyperlink" xfId="9935" builtinId="9" hidden="1"/>
    <cellStyle name="Followed Hyperlink" xfId="9937" builtinId="9" hidden="1"/>
    <cellStyle name="Followed Hyperlink" xfId="9939" builtinId="9" hidden="1"/>
    <cellStyle name="Followed Hyperlink" xfId="9941" builtinId="9" hidden="1"/>
    <cellStyle name="Followed Hyperlink" xfId="9943" builtinId="9" hidden="1"/>
    <cellStyle name="Followed Hyperlink" xfId="9945" builtinId="9" hidden="1"/>
    <cellStyle name="Followed Hyperlink" xfId="9947" builtinId="9" hidden="1"/>
    <cellStyle name="Followed Hyperlink" xfId="9949" builtinId="9" hidden="1"/>
    <cellStyle name="Followed Hyperlink" xfId="9951" builtinId="9" hidden="1"/>
    <cellStyle name="Followed Hyperlink" xfId="9953" builtinId="9" hidden="1"/>
    <cellStyle name="Followed Hyperlink" xfId="9955" builtinId="9" hidden="1"/>
    <cellStyle name="Followed Hyperlink" xfId="9957" builtinId="9" hidden="1"/>
    <cellStyle name="Followed Hyperlink" xfId="9959" builtinId="9" hidden="1"/>
    <cellStyle name="Followed Hyperlink" xfId="9961" builtinId="9" hidden="1"/>
    <cellStyle name="Followed Hyperlink" xfId="9963" builtinId="9" hidden="1"/>
    <cellStyle name="Followed Hyperlink" xfId="9965" builtinId="9" hidden="1"/>
    <cellStyle name="Followed Hyperlink" xfId="9967" builtinId="9" hidden="1"/>
    <cellStyle name="Followed Hyperlink" xfId="9969" builtinId="9" hidden="1"/>
    <cellStyle name="Followed Hyperlink" xfId="9971" builtinId="9" hidden="1"/>
    <cellStyle name="Followed Hyperlink" xfId="9973" builtinId="9" hidden="1"/>
    <cellStyle name="Followed Hyperlink" xfId="9975" builtinId="9" hidden="1"/>
    <cellStyle name="Followed Hyperlink" xfId="9977" builtinId="9" hidden="1"/>
    <cellStyle name="Followed Hyperlink" xfId="9979" builtinId="9" hidden="1"/>
    <cellStyle name="Followed Hyperlink" xfId="9981" builtinId="9" hidden="1"/>
    <cellStyle name="Followed Hyperlink" xfId="9983" builtinId="9" hidden="1"/>
    <cellStyle name="Followed Hyperlink" xfId="9985" builtinId="9" hidden="1"/>
    <cellStyle name="Followed Hyperlink" xfId="9987" builtinId="9" hidden="1"/>
    <cellStyle name="Followed Hyperlink" xfId="9989" builtinId="9" hidden="1"/>
    <cellStyle name="Followed Hyperlink" xfId="9991" builtinId="9" hidden="1"/>
    <cellStyle name="Followed Hyperlink" xfId="9993" builtinId="9" hidden="1"/>
    <cellStyle name="Followed Hyperlink" xfId="9995" builtinId="9" hidden="1"/>
    <cellStyle name="Followed Hyperlink" xfId="9997" builtinId="9" hidden="1"/>
    <cellStyle name="Followed Hyperlink" xfId="9999" builtinId="9" hidden="1"/>
    <cellStyle name="Followed Hyperlink" xfId="10001" builtinId="9" hidden="1"/>
    <cellStyle name="Followed Hyperlink" xfId="10003" builtinId="9" hidden="1"/>
    <cellStyle name="Followed Hyperlink" xfId="10005" builtinId="9" hidden="1"/>
    <cellStyle name="Followed Hyperlink" xfId="10007" builtinId="9" hidden="1"/>
    <cellStyle name="Followed Hyperlink" xfId="10009" builtinId="9" hidden="1"/>
    <cellStyle name="Followed Hyperlink" xfId="10011" builtinId="9" hidden="1"/>
    <cellStyle name="Followed Hyperlink" xfId="10013" builtinId="9" hidden="1"/>
    <cellStyle name="Followed Hyperlink" xfId="10015" builtinId="9" hidden="1"/>
    <cellStyle name="Followed Hyperlink" xfId="10017" builtinId="9" hidden="1"/>
    <cellStyle name="Followed Hyperlink" xfId="10019" builtinId="9" hidden="1"/>
    <cellStyle name="Followed Hyperlink" xfId="10021" builtinId="9" hidden="1"/>
    <cellStyle name="Followed Hyperlink" xfId="10023" builtinId="9" hidden="1"/>
    <cellStyle name="Followed Hyperlink" xfId="10025" builtinId="9" hidden="1"/>
    <cellStyle name="Followed Hyperlink" xfId="10027" builtinId="9" hidden="1"/>
    <cellStyle name="Followed Hyperlink" xfId="10029" builtinId="9" hidden="1"/>
    <cellStyle name="Followed Hyperlink" xfId="10031" builtinId="9" hidden="1"/>
    <cellStyle name="Followed Hyperlink" xfId="10033" builtinId="9" hidden="1"/>
    <cellStyle name="Followed Hyperlink" xfId="10035" builtinId="9" hidden="1"/>
    <cellStyle name="Followed Hyperlink" xfId="10037" builtinId="9" hidden="1"/>
    <cellStyle name="Followed Hyperlink" xfId="10039" builtinId="9" hidden="1"/>
    <cellStyle name="Followed Hyperlink" xfId="10041" builtinId="9" hidden="1"/>
    <cellStyle name="Followed Hyperlink" xfId="10043" builtinId="9" hidden="1"/>
    <cellStyle name="Followed Hyperlink" xfId="10045" builtinId="9" hidden="1"/>
    <cellStyle name="Followed Hyperlink" xfId="10047" builtinId="9" hidden="1"/>
    <cellStyle name="Followed Hyperlink" xfId="10049" builtinId="9" hidden="1"/>
    <cellStyle name="Followed Hyperlink" xfId="10051" builtinId="9" hidden="1"/>
    <cellStyle name="Followed Hyperlink" xfId="10053" builtinId="9" hidden="1"/>
    <cellStyle name="Followed Hyperlink" xfId="10055" builtinId="9" hidden="1"/>
    <cellStyle name="Followed Hyperlink" xfId="10057" builtinId="9" hidden="1"/>
    <cellStyle name="Followed Hyperlink" xfId="10059" builtinId="9" hidden="1"/>
    <cellStyle name="Followed Hyperlink" xfId="10061" builtinId="9" hidden="1"/>
    <cellStyle name="Followed Hyperlink" xfId="10063" builtinId="9" hidden="1"/>
    <cellStyle name="Followed Hyperlink" xfId="10065" builtinId="9" hidden="1"/>
    <cellStyle name="Followed Hyperlink" xfId="10067" builtinId="9" hidden="1"/>
    <cellStyle name="Followed Hyperlink" xfId="10069" builtinId="9" hidden="1"/>
    <cellStyle name="Followed Hyperlink" xfId="10071" builtinId="9" hidden="1"/>
    <cellStyle name="Followed Hyperlink" xfId="10073" builtinId="9" hidden="1"/>
    <cellStyle name="Followed Hyperlink" xfId="10075" builtinId="9" hidden="1"/>
    <cellStyle name="Followed Hyperlink" xfId="10077" builtinId="9" hidden="1"/>
    <cellStyle name="Followed Hyperlink" xfId="10079" builtinId="9" hidden="1"/>
    <cellStyle name="Followed Hyperlink" xfId="10081" builtinId="9" hidden="1"/>
    <cellStyle name="Followed Hyperlink" xfId="10083" builtinId="9" hidden="1"/>
    <cellStyle name="Followed Hyperlink" xfId="10085" builtinId="9" hidden="1"/>
    <cellStyle name="Followed Hyperlink" xfId="10087" builtinId="9" hidden="1"/>
    <cellStyle name="Followed Hyperlink" xfId="10089" builtinId="9" hidden="1"/>
    <cellStyle name="Followed Hyperlink" xfId="10091" builtinId="9" hidden="1"/>
    <cellStyle name="Followed Hyperlink" xfId="10093" builtinId="9" hidden="1"/>
    <cellStyle name="Followed Hyperlink" xfId="10095" builtinId="9" hidden="1"/>
    <cellStyle name="Followed Hyperlink" xfId="10097" builtinId="9" hidden="1"/>
    <cellStyle name="Followed Hyperlink" xfId="10099" builtinId="9" hidden="1"/>
    <cellStyle name="Followed Hyperlink" xfId="10101" builtinId="9" hidden="1"/>
    <cellStyle name="Followed Hyperlink" xfId="10103" builtinId="9" hidden="1"/>
    <cellStyle name="Followed Hyperlink" xfId="10105" builtinId="9" hidden="1"/>
    <cellStyle name="Followed Hyperlink" xfId="10107" builtinId="9" hidden="1"/>
    <cellStyle name="Followed Hyperlink" xfId="10109" builtinId="9" hidden="1"/>
    <cellStyle name="Followed Hyperlink" xfId="10111" builtinId="9" hidden="1"/>
    <cellStyle name="Followed Hyperlink" xfId="10113" builtinId="9" hidden="1"/>
    <cellStyle name="Followed Hyperlink" xfId="10115" builtinId="9" hidden="1"/>
    <cellStyle name="Followed Hyperlink" xfId="10117" builtinId="9" hidden="1"/>
    <cellStyle name="Followed Hyperlink" xfId="10119" builtinId="9" hidden="1"/>
    <cellStyle name="Followed Hyperlink" xfId="10121" builtinId="9" hidden="1"/>
    <cellStyle name="Followed Hyperlink" xfId="10123" builtinId="9" hidden="1"/>
    <cellStyle name="Followed Hyperlink" xfId="10125" builtinId="9" hidden="1"/>
    <cellStyle name="Followed Hyperlink" xfId="10127" builtinId="9" hidden="1"/>
    <cellStyle name="Followed Hyperlink" xfId="10129" builtinId="9" hidden="1"/>
    <cellStyle name="Followed Hyperlink" xfId="10131" builtinId="9" hidden="1"/>
    <cellStyle name="Followed Hyperlink" xfId="10133" builtinId="9" hidden="1"/>
    <cellStyle name="Followed Hyperlink" xfId="10135" builtinId="9" hidden="1"/>
    <cellStyle name="Followed Hyperlink" xfId="10137" builtinId="9" hidden="1"/>
    <cellStyle name="Followed Hyperlink" xfId="10139" builtinId="9" hidden="1"/>
    <cellStyle name="Followed Hyperlink" xfId="10141" builtinId="9" hidden="1"/>
    <cellStyle name="Followed Hyperlink" xfId="10143" builtinId="9" hidden="1"/>
    <cellStyle name="Followed Hyperlink" xfId="10145" builtinId="9" hidden="1"/>
    <cellStyle name="Followed Hyperlink" xfId="10147" builtinId="9" hidden="1"/>
    <cellStyle name="Followed Hyperlink" xfId="10149" builtinId="9" hidden="1"/>
    <cellStyle name="Followed Hyperlink" xfId="10151" builtinId="9" hidden="1"/>
    <cellStyle name="Followed Hyperlink" xfId="10153" builtinId="9" hidden="1"/>
    <cellStyle name="Followed Hyperlink" xfId="10155" builtinId="9" hidden="1"/>
    <cellStyle name="Followed Hyperlink" xfId="10157" builtinId="9" hidden="1"/>
    <cellStyle name="Followed Hyperlink" xfId="10159" builtinId="9" hidden="1"/>
    <cellStyle name="Followed Hyperlink" xfId="10161" builtinId="9" hidden="1"/>
    <cellStyle name="Followed Hyperlink" xfId="10163" builtinId="9" hidden="1"/>
    <cellStyle name="Followed Hyperlink" xfId="10165" builtinId="9" hidden="1"/>
    <cellStyle name="Followed Hyperlink" xfId="10167" builtinId="9" hidden="1"/>
    <cellStyle name="Followed Hyperlink" xfId="10169" builtinId="9" hidden="1"/>
    <cellStyle name="Followed Hyperlink" xfId="10171" builtinId="9" hidden="1"/>
    <cellStyle name="Followed Hyperlink" xfId="10173" builtinId="9" hidden="1"/>
    <cellStyle name="Followed Hyperlink" xfId="10175" builtinId="9" hidden="1"/>
    <cellStyle name="Followed Hyperlink" xfId="10177" builtinId="9" hidden="1"/>
    <cellStyle name="Followed Hyperlink" xfId="10179" builtinId="9" hidden="1"/>
    <cellStyle name="Followed Hyperlink" xfId="10181" builtinId="9" hidden="1"/>
    <cellStyle name="Followed Hyperlink" xfId="10183" builtinId="9" hidden="1"/>
    <cellStyle name="Followed Hyperlink" xfId="10185" builtinId="9" hidden="1"/>
    <cellStyle name="Followed Hyperlink" xfId="10187" builtinId="9" hidden="1"/>
    <cellStyle name="Followed Hyperlink" xfId="10189" builtinId="9" hidden="1"/>
    <cellStyle name="Followed Hyperlink" xfId="10191" builtinId="9" hidden="1"/>
    <cellStyle name="Followed Hyperlink" xfId="10193" builtinId="9" hidden="1"/>
    <cellStyle name="Followed Hyperlink" xfId="10195" builtinId="9" hidden="1"/>
    <cellStyle name="Followed Hyperlink" xfId="10197" builtinId="9" hidden="1"/>
    <cellStyle name="Followed Hyperlink" xfId="10199" builtinId="9" hidden="1"/>
    <cellStyle name="Followed Hyperlink" xfId="10201" builtinId="9" hidden="1"/>
    <cellStyle name="Followed Hyperlink" xfId="10203" builtinId="9" hidden="1"/>
    <cellStyle name="Followed Hyperlink" xfId="10205" builtinId="9" hidden="1"/>
    <cellStyle name="Followed Hyperlink" xfId="10207" builtinId="9" hidden="1"/>
    <cellStyle name="Followed Hyperlink" xfId="10209" builtinId="9" hidden="1"/>
    <cellStyle name="Followed Hyperlink" xfId="10211" builtinId="9" hidden="1"/>
    <cellStyle name="Followed Hyperlink" xfId="10213" builtinId="9" hidden="1"/>
    <cellStyle name="Followed Hyperlink" xfId="10215" builtinId="9" hidden="1"/>
    <cellStyle name="Followed Hyperlink" xfId="10217" builtinId="9" hidden="1"/>
    <cellStyle name="Followed Hyperlink" xfId="10219" builtinId="9" hidden="1"/>
    <cellStyle name="Followed Hyperlink" xfId="10221" builtinId="9" hidden="1"/>
    <cellStyle name="Followed Hyperlink" xfId="10223" builtinId="9" hidden="1"/>
    <cellStyle name="Followed Hyperlink" xfId="10225" builtinId="9" hidden="1"/>
    <cellStyle name="Followed Hyperlink" xfId="10227" builtinId="9" hidden="1"/>
    <cellStyle name="Followed Hyperlink" xfId="10229" builtinId="9" hidden="1"/>
    <cellStyle name="Followed Hyperlink" xfId="10231" builtinId="9" hidden="1"/>
    <cellStyle name="Followed Hyperlink" xfId="10233" builtinId="9" hidden="1"/>
    <cellStyle name="Followed Hyperlink" xfId="10235" builtinId="9" hidden="1"/>
    <cellStyle name="Followed Hyperlink" xfId="10237" builtinId="9" hidden="1"/>
    <cellStyle name="Followed Hyperlink" xfId="10239" builtinId="9" hidden="1"/>
    <cellStyle name="Followed Hyperlink" xfId="10241" builtinId="9" hidden="1"/>
    <cellStyle name="Followed Hyperlink" xfId="10243" builtinId="9" hidden="1"/>
    <cellStyle name="Followed Hyperlink" xfId="10245" builtinId="9" hidden="1"/>
    <cellStyle name="Followed Hyperlink" xfId="10247" builtinId="9" hidden="1"/>
    <cellStyle name="Followed Hyperlink" xfId="10249" builtinId="9" hidden="1"/>
    <cellStyle name="Followed Hyperlink" xfId="10251" builtinId="9" hidden="1"/>
    <cellStyle name="Followed Hyperlink" xfId="10253" builtinId="9" hidden="1"/>
    <cellStyle name="Followed Hyperlink" xfId="10255" builtinId="9" hidden="1"/>
    <cellStyle name="Followed Hyperlink" xfId="10257" builtinId="9" hidden="1"/>
    <cellStyle name="Followed Hyperlink" xfId="10259" builtinId="9" hidden="1"/>
    <cellStyle name="Followed Hyperlink" xfId="10261" builtinId="9" hidden="1"/>
    <cellStyle name="Followed Hyperlink" xfId="10263" builtinId="9" hidden="1"/>
    <cellStyle name="Followed Hyperlink" xfId="10265" builtinId="9" hidden="1"/>
    <cellStyle name="Followed Hyperlink" xfId="10267" builtinId="9" hidden="1"/>
    <cellStyle name="Followed Hyperlink" xfId="10269" builtinId="9" hidden="1"/>
    <cellStyle name="Followed Hyperlink" xfId="10271" builtinId="9" hidden="1"/>
    <cellStyle name="Followed Hyperlink" xfId="10273" builtinId="9" hidden="1"/>
    <cellStyle name="Followed Hyperlink" xfId="10275" builtinId="9" hidden="1"/>
    <cellStyle name="Followed Hyperlink" xfId="10277" builtinId="9" hidden="1"/>
    <cellStyle name="Followed Hyperlink" xfId="10279" builtinId="9" hidden="1"/>
    <cellStyle name="Followed Hyperlink" xfId="10281" builtinId="9" hidden="1"/>
    <cellStyle name="Followed Hyperlink" xfId="10283" builtinId="9" hidden="1"/>
    <cellStyle name="Followed Hyperlink" xfId="10285" builtinId="9" hidden="1"/>
    <cellStyle name="Followed Hyperlink" xfId="10287" builtinId="9" hidden="1"/>
    <cellStyle name="Followed Hyperlink" xfId="10289" builtinId="9" hidden="1"/>
    <cellStyle name="Followed Hyperlink" xfId="10291" builtinId="9" hidden="1"/>
    <cellStyle name="Followed Hyperlink" xfId="10293" builtinId="9" hidden="1"/>
    <cellStyle name="Followed Hyperlink" xfId="10295" builtinId="9" hidden="1"/>
    <cellStyle name="Followed Hyperlink" xfId="10297" builtinId="9" hidden="1"/>
    <cellStyle name="Followed Hyperlink" xfId="10299" builtinId="9" hidden="1"/>
    <cellStyle name="Followed Hyperlink" xfId="10301" builtinId="9" hidden="1"/>
    <cellStyle name="Followed Hyperlink" xfId="10303" builtinId="9" hidden="1"/>
    <cellStyle name="Followed Hyperlink" xfId="10305" builtinId="9" hidden="1"/>
    <cellStyle name="Followed Hyperlink" xfId="10307" builtinId="9" hidden="1"/>
    <cellStyle name="Followed Hyperlink" xfId="10309" builtinId="9" hidden="1"/>
    <cellStyle name="Followed Hyperlink" xfId="10311" builtinId="9" hidden="1"/>
    <cellStyle name="Followed Hyperlink" xfId="10313" builtinId="9" hidden="1"/>
    <cellStyle name="Followed Hyperlink" xfId="10315" builtinId="9" hidden="1"/>
    <cellStyle name="Followed Hyperlink" xfId="10317" builtinId="9" hidden="1"/>
    <cellStyle name="Followed Hyperlink" xfId="10319" builtinId="9" hidden="1"/>
    <cellStyle name="Followed Hyperlink" xfId="10321" builtinId="9" hidden="1"/>
    <cellStyle name="Followed Hyperlink" xfId="10323" builtinId="9" hidden="1"/>
    <cellStyle name="Followed Hyperlink" xfId="10325" builtinId="9" hidden="1"/>
    <cellStyle name="Followed Hyperlink" xfId="10327" builtinId="9" hidden="1"/>
    <cellStyle name="Followed Hyperlink" xfId="10329" builtinId="9" hidden="1"/>
    <cellStyle name="Followed Hyperlink" xfId="10331" builtinId="9" hidden="1"/>
    <cellStyle name="Followed Hyperlink" xfId="10333" builtinId="9" hidden="1"/>
    <cellStyle name="Followed Hyperlink" xfId="10335" builtinId="9" hidden="1"/>
    <cellStyle name="Followed Hyperlink" xfId="10337" builtinId="9" hidden="1"/>
    <cellStyle name="Followed Hyperlink" xfId="10339" builtinId="9" hidden="1"/>
    <cellStyle name="Followed Hyperlink" xfId="10341" builtinId="9" hidden="1"/>
    <cellStyle name="Followed Hyperlink" xfId="10343" builtinId="9" hidden="1"/>
    <cellStyle name="Followed Hyperlink" xfId="10345" builtinId="9" hidden="1"/>
    <cellStyle name="Followed Hyperlink" xfId="10347" builtinId="9" hidden="1"/>
    <cellStyle name="Followed Hyperlink" xfId="10349" builtinId="9" hidden="1"/>
    <cellStyle name="Followed Hyperlink" xfId="10351" builtinId="9" hidden="1"/>
    <cellStyle name="Followed Hyperlink" xfId="10353" builtinId="9" hidden="1"/>
    <cellStyle name="Followed Hyperlink" xfId="10355" builtinId="9" hidden="1"/>
    <cellStyle name="Followed Hyperlink" xfId="10357" builtinId="9" hidden="1"/>
    <cellStyle name="Followed Hyperlink" xfId="10359" builtinId="9" hidden="1"/>
    <cellStyle name="Followed Hyperlink" xfId="10361" builtinId="9" hidden="1"/>
    <cellStyle name="Followed Hyperlink" xfId="10363" builtinId="9" hidden="1"/>
    <cellStyle name="Followed Hyperlink" xfId="10365" builtinId="9" hidden="1"/>
    <cellStyle name="Followed Hyperlink" xfId="10367" builtinId="9" hidden="1"/>
    <cellStyle name="Followed Hyperlink" xfId="10369" builtinId="9" hidden="1"/>
    <cellStyle name="Followed Hyperlink" xfId="10371" builtinId="9" hidden="1"/>
    <cellStyle name="Followed Hyperlink" xfId="10373" builtinId="9" hidden="1"/>
    <cellStyle name="Followed Hyperlink" xfId="10375" builtinId="9" hidden="1"/>
    <cellStyle name="Followed Hyperlink" xfId="10377" builtinId="9" hidden="1"/>
    <cellStyle name="Followed Hyperlink" xfId="10379" builtinId="9" hidden="1"/>
    <cellStyle name="Followed Hyperlink" xfId="10381" builtinId="9" hidden="1"/>
    <cellStyle name="Followed Hyperlink" xfId="10383" builtinId="9" hidden="1"/>
    <cellStyle name="Followed Hyperlink" xfId="10385" builtinId="9" hidden="1"/>
    <cellStyle name="Followed Hyperlink" xfId="10387" builtinId="9" hidden="1"/>
    <cellStyle name="Followed Hyperlink" xfId="10389" builtinId="9" hidden="1"/>
    <cellStyle name="Followed Hyperlink" xfId="10391" builtinId="9" hidden="1"/>
    <cellStyle name="Followed Hyperlink" xfId="10393" builtinId="9" hidden="1"/>
    <cellStyle name="Followed Hyperlink" xfId="10395" builtinId="9" hidden="1"/>
    <cellStyle name="Followed Hyperlink" xfId="10397" builtinId="9" hidden="1"/>
    <cellStyle name="Followed Hyperlink" xfId="10399" builtinId="9" hidden="1"/>
    <cellStyle name="Followed Hyperlink" xfId="10401" builtinId="9" hidden="1"/>
    <cellStyle name="Followed Hyperlink" xfId="10403" builtinId="9" hidden="1"/>
    <cellStyle name="Followed Hyperlink" xfId="10405" builtinId="9" hidden="1"/>
    <cellStyle name="Followed Hyperlink" xfId="10407" builtinId="9" hidden="1"/>
    <cellStyle name="Followed Hyperlink" xfId="10409" builtinId="9" hidden="1"/>
    <cellStyle name="Followed Hyperlink" xfId="10411" builtinId="9" hidden="1"/>
    <cellStyle name="Followed Hyperlink" xfId="10413" builtinId="9" hidden="1"/>
    <cellStyle name="Followed Hyperlink" xfId="10415" builtinId="9" hidden="1"/>
    <cellStyle name="Followed Hyperlink" xfId="10417" builtinId="9" hidden="1"/>
    <cellStyle name="Followed Hyperlink" xfId="10419" builtinId="9" hidden="1"/>
    <cellStyle name="Followed Hyperlink" xfId="10421" builtinId="9" hidden="1"/>
    <cellStyle name="Followed Hyperlink" xfId="10423" builtinId="9" hidden="1"/>
    <cellStyle name="Followed Hyperlink" xfId="10425" builtinId="9" hidden="1"/>
    <cellStyle name="Followed Hyperlink" xfId="10427" builtinId="9" hidden="1"/>
    <cellStyle name="Followed Hyperlink" xfId="10429" builtinId="9" hidden="1"/>
    <cellStyle name="Followed Hyperlink" xfId="10431" builtinId="9" hidden="1"/>
    <cellStyle name="Followed Hyperlink" xfId="10433" builtinId="9" hidden="1"/>
    <cellStyle name="Followed Hyperlink" xfId="10435" builtinId="9" hidden="1"/>
    <cellStyle name="Followed Hyperlink" xfId="10437" builtinId="9" hidden="1"/>
    <cellStyle name="Followed Hyperlink" xfId="10439" builtinId="9" hidden="1"/>
    <cellStyle name="Followed Hyperlink" xfId="10441" builtinId="9" hidden="1"/>
    <cellStyle name="Followed Hyperlink" xfId="10443" builtinId="9" hidden="1"/>
    <cellStyle name="Followed Hyperlink" xfId="10445" builtinId="9" hidden="1"/>
    <cellStyle name="Followed Hyperlink" xfId="10447" builtinId="9" hidden="1"/>
    <cellStyle name="Followed Hyperlink" xfId="10449" builtinId="9" hidden="1"/>
    <cellStyle name="Followed Hyperlink" xfId="10451" builtinId="9" hidden="1"/>
    <cellStyle name="Followed Hyperlink" xfId="10453" builtinId="9" hidden="1"/>
    <cellStyle name="Followed Hyperlink" xfId="10455" builtinId="9" hidden="1"/>
    <cellStyle name="Followed Hyperlink" xfId="10457" builtinId="9" hidden="1"/>
    <cellStyle name="Followed Hyperlink" xfId="10459" builtinId="9" hidden="1"/>
    <cellStyle name="Followed Hyperlink" xfId="10461" builtinId="9" hidden="1"/>
    <cellStyle name="Followed Hyperlink" xfId="10463" builtinId="9" hidden="1"/>
    <cellStyle name="Followed Hyperlink" xfId="10465" builtinId="9" hidden="1"/>
    <cellStyle name="Followed Hyperlink" xfId="10467" builtinId="9" hidden="1"/>
    <cellStyle name="Followed Hyperlink" xfId="10469" builtinId="9" hidden="1"/>
    <cellStyle name="Followed Hyperlink" xfId="10471" builtinId="9" hidden="1"/>
    <cellStyle name="Followed Hyperlink" xfId="10473" builtinId="9" hidden="1"/>
    <cellStyle name="Followed Hyperlink" xfId="10475" builtinId="9" hidden="1"/>
    <cellStyle name="Followed Hyperlink" xfId="10477" builtinId="9" hidden="1"/>
    <cellStyle name="Followed Hyperlink" xfId="10479" builtinId="9" hidden="1"/>
    <cellStyle name="Followed Hyperlink" xfId="10481" builtinId="9" hidden="1"/>
    <cellStyle name="Followed Hyperlink" xfId="10483" builtinId="9" hidden="1"/>
    <cellStyle name="Followed Hyperlink" xfId="10485" builtinId="9" hidden="1"/>
    <cellStyle name="Followed Hyperlink" xfId="10487" builtinId="9" hidden="1"/>
    <cellStyle name="Followed Hyperlink" xfId="10489" builtinId="9" hidden="1"/>
    <cellStyle name="Followed Hyperlink" xfId="10491" builtinId="9" hidden="1"/>
    <cellStyle name="Followed Hyperlink" xfId="10493" builtinId="9" hidden="1"/>
    <cellStyle name="Followed Hyperlink" xfId="10495" builtinId="9" hidden="1"/>
    <cellStyle name="Followed Hyperlink" xfId="10497" builtinId="9" hidden="1"/>
    <cellStyle name="Followed Hyperlink" xfId="10499" builtinId="9" hidden="1"/>
    <cellStyle name="Followed Hyperlink" xfId="10501" builtinId="9" hidden="1"/>
    <cellStyle name="Followed Hyperlink" xfId="10503" builtinId="9" hidden="1"/>
    <cellStyle name="Followed Hyperlink" xfId="10505" builtinId="9" hidden="1"/>
    <cellStyle name="Followed Hyperlink" xfId="10507" builtinId="9" hidden="1"/>
    <cellStyle name="Followed Hyperlink" xfId="10509" builtinId="9" hidden="1"/>
    <cellStyle name="Followed Hyperlink" xfId="10511" builtinId="9" hidden="1"/>
    <cellStyle name="Followed Hyperlink" xfId="10513" builtinId="9" hidden="1"/>
    <cellStyle name="Followed Hyperlink" xfId="10515" builtinId="9" hidden="1"/>
    <cellStyle name="Followed Hyperlink" xfId="10517" builtinId="9" hidden="1"/>
    <cellStyle name="Followed Hyperlink" xfId="10519" builtinId="9" hidden="1"/>
    <cellStyle name="Followed Hyperlink" xfId="10521" builtinId="9" hidden="1"/>
    <cellStyle name="Followed Hyperlink" xfId="10523" builtinId="9" hidden="1"/>
    <cellStyle name="Followed Hyperlink" xfId="10525" builtinId="9" hidden="1"/>
    <cellStyle name="Followed Hyperlink" xfId="10527" builtinId="9" hidden="1"/>
    <cellStyle name="Followed Hyperlink" xfId="10529" builtinId="9" hidden="1"/>
    <cellStyle name="Followed Hyperlink" xfId="10531" builtinId="9" hidden="1"/>
    <cellStyle name="Followed Hyperlink" xfId="10533" builtinId="9" hidden="1"/>
    <cellStyle name="Followed Hyperlink" xfId="10535" builtinId="9" hidden="1"/>
    <cellStyle name="Followed Hyperlink" xfId="10537" builtinId="9" hidden="1"/>
    <cellStyle name="Followed Hyperlink" xfId="10539" builtinId="9" hidden="1"/>
    <cellStyle name="Followed Hyperlink" xfId="10541" builtinId="9" hidden="1"/>
    <cellStyle name="Followed Hyperlink" xfId="10543" builtinId="9" hidden="1"/>
    <cellStyle name="Followed Hyperlink" xfId="10545" builtinId="9" hidden="1"/>
    <cellStyle name="Followed Hyperlink" xfId="10547" builtinId="9" hidden="1"/>
    <cellStyle name="Followed Hyperlink" xfId="10549" builtinId="9" hidden="1"/>
    <cellStyle name="Followed Hyperlink" xfId="10551" builtinId="9" hidden="1"/>
    <cellStyle name="Followed Hyperlink" xfId="10553" builtinId="9" hidden="1"/>
    <cellStyle name="Followed Hyperlink" xfId="10555" builtinId="9" hidden="1"/>
    <cellStyle name="Followed Hyperlink" xfId="10557" builtinId="9" hidden="1"/>
    <cellStyle name="Followed Hyperlink" xfId="10559" builtinId="9" hidden="1"/>
    <cellStyle name="Followed Hyperlink" xfId="10561" builtinId="9" hidden="1"/>
    <cellStyle name="Followed Hyperlink" xfId="10563" builtinId="9" hidden="1"/>
    <cellStyle name="Followed Hyperlink" xfId="10565" builtinId="9" hidden="1"/>
    <cellStyle name="Followed Hyperlink" xfId="10567" builtinId="9" hidden="1"/>
    <cellStyle name="Followed Hyperlink" xfId="10569" builtinId="9" hidden="1"/>
    <cellStyle name="Followed Hyperlink" xfId="10571" builtinId="9" hidden="1"/>
    <cellStyle name="Followed Hyperlink" xfId="10573" builtinId="9" hidden="1"/>
    <cellStyle name="Followed Hyperlink" xfId="10575" builtinId="9" hidden="1"/>
    <cellStyle name="Followed Hyperlink" xfId="10577" builtinId="9" hidden="1"/>
    <cellStyle name="Followed Hyperlink" xfId="10579" builtinId="9" hidden="1"/>
    <cellStyle name="Followed Hyperlink" xfId="10581" builtinId="9" hidden="1"/>
    <cellStyle name="Followed Hyperlink" xfId="10583" builtinId="9" hidden="1"/>
    <cellStyle name="Followed Hyperlink" xfId="10585" builtinId="9" hidden="1"/>
    <cellStyle name="Followed Hyperlink" xfId="10587" builtinId="9" hidden="1"/>
    <cellStyle name="Followed Hyperlink" xfId="10589" builtinId="9" hidden="1"/>
    <cellStyle name="Followed Hyperlink" xfId="10591" builtinId="9" hidden="1"/>
    <cellStyle name="Followed Hyperlink" xfId="10593" builtinId="9" hidden="1"/>
    <cellStyle name="Followed Hyperlink" xfId="10595" builtinId="9" hidden="1"/>
    <cellStyle name="Followed Hyperlink" xfId="10597" builtinId="9" hidden="1"/>
    <cellStyle name="Followed Hyperlink" xfId="10599" builtinId="9" hidden="1"/>
    <cellStyle name="Followed Hyperlink" xfId="10601" builtinId="9" hidden="1"/>
    <cellStyle name="Followed Hyperlink" xfId="10603" builtinId="9" hidden="1"/>
    <cellStyle name="Followed Hyperlink" xfId="10605" builtinId="9" hidden="1"/>
    <cellStyle name="Followed Hyperlink" xfId="10607" builtinId="9" hidden="1"/>
    <cellStyle name="Followed Hyperlink" xfId="10609" builtinId="9" hidden="1"/>
    <cellStyle name="Followed Hyperlink" xfId="10611" builtinId="9" hidden="1"/>
    <cellStyle name="Followed Hyperlink" xfId="10613" builtinId="9" hidden="1"/>
    <cellStyle name="Followed Hyperlink" xfId="10615" builtinId="9" hidden="1"/>
    <cellStyle name="Followed Hyperlink" xfId="10617" builtinId="9" hidden="1"/>
    <cellStyle name="Followed Hyperlink" xfId="10619" builtinId="9" hidden="1"/>
    <cellStyle name="Followed Hyperlink" xfId="10621" builtinId="9" hidden="1"/>
    <cellStyle name="Followed Hyperlink" xfId="10623" builtinId="9" hidden="1"/>
    <cellStyle name="Followed Hyperlink" xfId="10625" builtinId="9" hidden="1"/>
    <cellStyle name="Followed Hyperlink" xfId="10627" builtinId="9" hidden="1"/>
    <cellStyle name="Followed Hyperlink" xfId="10629" builtinId="9" hidden="1"/>
    <cellStyle name="Followed Hyperlink" xfId="10631" builtinId="9" hidden="1"/>
    <cellStyle name="Followed Hyperlink" xfId="10633" builtinId="9" hidden="1"/>
    <cellStyle name="Followed Hyperlink" xfId="10635" builtinId="9" hidden="1"/>
    <cellStyle name="Followed Hyperlink" xfId="10637" builtinId="9" hidden="1"/>
    <cellStyle name="Followed Hyperlink" xfId="10639" builtinId="9" hidden="1"/>
    <cellStyle name="Followed Hyperlink" xfId="10641" builtinId="9" hidden="1"/>
    <cellStyle name="Followed Hyperlink" xfId="10643" builtinId="9" hidden="1"/>
    <cellStyle name="Followed Hyperlink" xfId="10645" builtinId="9" hidden="1"/>
    <cellStyle name="Followed Hyperlink" xfId="10647" builtinId="9" hidden="1"/>
    <cellStyle name="Followed Hyperlink" xfId="10649" builtinId="9" hidden="1"/>
    <cellStyle name="Followed Hyperlink" xfId="10651" builtinId="9" hidden="1"/>
    <cellStyle name="Followed Hyperlink" xfId="10653" builtinId="9" hidden="1"/>
    <cellStyle name="Followed Hyperlink" xfId="10655" builtinId="9" hidden="1"/>
    <cellStyle name="Followed Hyperlink" xfId="10657" builtinId="9" hidden="1"/>
    <cellStyle name="Followed Hyperlink" xfId="10659" builtinId="9" hidden="1"/>
    <cellStyle name="Followed Hyperlink" xfId="10661" builtinId="9" hidden="1"/>
    <cellStyle name="Followed Hyperlink" xfId="10663" builtinId="9" hidden="1"/>
    <cellStyle name="Followed Hyperlink" xfId="10665" builtinId="9" hidden="1"/>
    <cellStyle name="Followed Hyperlink" xfId="10667" builtinId="9" hidden="1"/>
    <cellStyle name="Followed Hyperlink" xfId="10669" builtinId="9" hidden="1"/>
    <cellStyle name="Followed Hyperlink" xfId="10671" builtinId="9" hidden="1"/>
    <cellStyle name="Followed Hyperlink" xfId="10673" builtinId="9" hidden="1"/>
    <cellStyle name="Followed Hyperlink" xfId="10675" builtinId="9" hidden="1"/>
    <cellStyle name="Followed Hyperlink" xfId="10677" builtinId="9" hidden="1"/>
    <cellStyle name="Followed Hyperlink" xfId="10679" builtinId="9" hidden="1"/>
    <cellStyle name="Followed Hyperlink" xfId="10681" builtinId="9" hidden="1"/>
    <cellStyle name="Followed Hyperlink" xfId="10683" builtinId="9" hidden="1"/>
    <cellStyle name="Followed Hyperlink" xfId="10685" builtinId="9" hidden="1"/>
    <cellStyle name="Followed Hyperlink" xfId="10687" builtinId="9" hidden="1"/>
    <cellStyle name="Followed Hyperlink" xfId="10689" builtinId="9" hidden="1"/>
    <cellStyle name="Followed Hyperlink" xfId="10691" builtinId="9" hidden="1"/>
    <cellStyle name="Followed Hyperlink" xfId="10693" builtinId="9" hidden="1"/>
    <cellStyle name="Followed Hyperlink" xfId="10695" builtinId="9" hidden="1"/>
    <cellStyle name="Followed Hyperlink" xfId="10697" builtinId="9" hidden="1"/>
    <cellStyle name="Followed Hyperlink" xfId="10699" builtinId="9" hidden="1"/>
    <cellStyle name="Followed Hyperlink" xfId="10701" builtinId="9" hidden="1"/>
    <cellStyle name="Followed Hyperlink" xfId="10703" builtinId="9" hidden="1"/>
    <cellStyle name="Followed Hyperlink" xfId="10705" builtinId="9" hidden="1"/>
    <cellStyle name="Followed Hyperlink" xfId="10707" builtinId="9" hidden="1"/>
    <cellStyle name="Followed Hyperlink" xfId="10709" builtinId="9" hidden="1"/>
    <cellStyle name="Followed Hyperlink" xfId="10711" builtinId="9" hidden="1"/>
    <cellStyle name="Followed Hyperlink" xfId="10713" builtinId="9" hidden="1"/>
    <cellStyle name="Followed Hyperlink" xfId="10715" builtinId="9" hidden="1"/>
    <cellStyle name="Followed Hyperlink" xfId="10717" builtinId="9" hidden="1"/>
    <cellStyle name="Followed Hyperlink" xfId="10719" builtinId="9" hidden="1"/>
    <cellStyle name="Followed Hyperlink" xfId="10721" builtinId="9" hidden="1"/>
    <cellStyle name="Followed Hyperlink" xfId="10723" builtinId="9" hidden="1"/>
    <cellStyle name="Followed Hyperlink" xfId="10725" builtinId="9" hidden="1"/>
    <cellStyle name="Followed Hyperlink" xfId="10727" builtinId="9" hidden="1"/>
    <cellStyle name="Followed Hyperlink" xfId="10729" builtinId="9" hidden="1"/>
    <cellStyle name="Followed Hyperlink" xfId="10731" builtinId="9" hidden="1"/>
    <cellStyle name="Followed Hyperlink" xfId="10733" builtinId="9" hidden="1"/>
    <cellStyle name="Followed Hyperlink" xfId="10735" builtinId="9" hidden="1"/>
    <cellStyle name="Followed Hyperlink" xfId="10737" builtinId="9" hidden="1"/>
    <cellStyle name="Followed Hyperlink" xfId="10739" builtinId="9" hidden="1"/>
    <cellStyle name="Followed Hyperlink" xfId="10741" builtinId="9" hidden="1"/>
    <cellStyle name="Followed Hyperlink" xfId="10743" builtinId="9" hidden="1"/>
    <cellStyle name="Followed Hyperlink" xfId="10745" builtinId="9" hidden="1"/>
    <cellStyle name="Followed Hyperlink" xfId="10747" builtinId="9" hidden="1"/>
    <cellStyle name="Followed Hyperlink" xfId="10749" builtinId="9" hidden="1"/>
    <cellStyle name="Followed Hyperlink" xfId="10751" builtinId="9" hidden="1"/>
    <cellStyle name="Followed Hyperlink" xfId="10753" builtinId="9" hidden="1"/>
    <cellStyle name="Followed Hyperlink" xfId="10755" builtinId="9" hidden="1"/>
    <cellStyle name="Followed Hyperlink" xfId="10757" builtinId="9" hidden="1"/>
    <cellStyle name="Followed Hyperlink" xfId="10759" builtinId="9" hidden="1"/>
    <cellStyle name="Followed Hyperlink" xfId="10761" builtinId="9" hidden="1"/>
    <cellStyle name="Followed Hyperlink" xfId="10763" builtinId="9" hidden="1"/>
    <cellStyle name="Followed Hyperlink" xfId="10765" builtinId="9" hidden="1"/>
    <cellStyle name="Followed Hyperlink" xfId="10767" builtinId="9" hidden="1"/>
    <cellStyle name="Followed Hyperlink" xfId="10769" builtinId="9" hidden="1"/>
    <cellStyle name="Followed Hyperlink" xfId="10771" builtinId="9" hidden="1"/>
    <cellStyle name="Followed Hyperlink" xfId="10773" builtinId="9" hidden="1"/>
    <cellStyle name="Followed Hyperlink" xfId="10775" builtinId="9" hidden="1"/>
    <cellStyle name="Followed Hyperlink" xfId="10777" builtinId="9" hidden="1"/>
    <cellStyle name="Followed Hyperlink" xfId="10779" builtinId="9" hidden="1"/>
    <cellStyle name="Followed Hyperlink" xfId="10781" builtinId="9" hidden="1"/>
    <cellStyle name="Followed Hyperlink" xfId="10783" builtinId="9" hidden="1"/>
    <cellStyle name="Followed Hyperlink" xfId="10785" builtinId="9" hidden="1"/>
    <cellStyle name="Followed Hyperlink" xfId="10787" builtinId="9" hidden="1"/>
    <cellStyle name="Followed Hyperlink" xfId="10789" builtinId="9" hidden="1"/>
    <cellStyle name="Followed Hyperlink" xfId="10791" builtinId="9" hidden="1"/>
    <cellStyle name="Followed Hyperlink" xfId="10793" builtinId="9" hidden="1"/>
    <cellStyle name="Followed Hyperlink" xfId="10795" builtinId="9" hidden="1"/>
    <cellStyle name="Followed Hyperlink" xfId="10797" builtinId="9" hidden="1"/>
    <cellStyle name="Followed Hyperlink" xfId="10799" builtinId="9" hidden="1"/>
    <cellStyle name="Followed Hyperlink" xfId="10801" builtinId="9" hidden="1"/>
    <cellStyle name="Followed Hyperlink" xfId="10803" builtinId="9" hidden="1"/>
    <cellStyle name="Followed Hyperlink" xfId="10805" builtinId="9" hidden="1"/>
    <cellStyle name="Followed Hyperlink" xfId="10807" builtinId="9" hidden="1"/>
    <cellStyle name="Followed Hyperlink" xfId="10809" builtinId="9" hidden="1"/>
    <cellStyle name="Followed Hyperlink" xfId="10811" builtinId="9" hidden="1"/>
    <cellStyle name="Followed Hyperlink" xfId="10813" builtinId="9" hidden="1"/>
    <cellStyle name="Followed Hyperlink" xfId="10815" builtinId="9" hidden="1"/>
    <cellStyle name="Followed Hyperlink" xfId="10817" builtinId="9" hidden="1"/>
    <cellStyle name="Followed Hyperlink" xfId="10819" builtinId="9" hidden="1"/>
    <cellStyle name="Followed Hyperlink" xfId="10821" builtinId="9" hidden="1"/>
    <cellStyle name="Followed Hyperlink" xfId="10823" builtinId="9" hidden="1"/>
    <cellStyle name="Followed Hyperlink" xfId="10825" builtinId="9" hidden="1"/>
    <cellStyle name="Followed Hyperlink" xfId="10827" builtinId="9" hidden="1"/>
    <cellStyle name="Followed Hyperlink" xfId="10829" builtinId="9" hidden="1"/>
    <cellStyle name="Followed Hyperlink" xfId="10831" builtinId="9" hidden="1"/>
    <cellStyle name="Followed Hyperlink" xfId="10833" builtinId="9" hidden="1"/>
    <cellStyle name="Followed Hyperlink" xfId="10835" builtinId="9" hidden="1"/>
    <cellStyle name="Followed Hyperlink" xfId="10837" builtinId="9" hidden="1"/>
    <cellStyle name="Followed Hyperlink" xfId="10839" builtinId="9" hidden="1"/>
    <cellStyle name="Followed Hyperlink" xfId="10841" builtinId="9" hidden="1"/>
    <cellStyle name="Followed Hyperlink" xfId="10843" builtinId="9" hidden="1"/>
    <cellStyle name="Followed Hyperlink" xfId="10845" builtinId="9" hidden="1"/>
    <cellStyle name="Followed Hyperlink" xfId="10847" builtinId="9" hidden="1"/>
    <cellStyle name="Followed Hyperlink" xfId="10849" builtinId="9" hidden="1"/>
    <cellStyle name="Followed Hyperlink" xfId="10851" builtinId="9" hidden="1"/>
    <cellStyle name="Followed Hyperlink" xfId="10853" builtinId="9" hidden="1"/>
    <cellStyle name="Followed Hyperlink" xfId="10855" builtinId="9" hidden="1"/>
    <cellStyle name="Followed Hyperlink" xfId="10857" builtinId="9" hidden="1"/>
    <cellStyle name="Followed Hyperlink" xfId="10859" builtinId="9" hidden="1"/>
    <cellStyle name="Followed Hyperlink" xfId="10861" builtinId="9" hidden="1"/>
    <cellStyle name="Followed Hyperlink" xfId="10863" builtinId="9" hidden="1"/>
    <cellStyle name="Followed Hyperlink" xfId="10865" builtinId="9" hidden="1"/>
    <cellStyle name="Followed Hyperlink" xfId="10867" builtinId="9" hidden="1"/>
    <cellStyle name="Followed Hyperlink" xfId="10869" builtinId="9" hidden="1"/>
    <cellStyle name="Followed Hyperlink" xfId="10871" builtinId="9" hidden="1"/>
    <cellStyle name="Followed Hyperlink" xfId="10873" builtinId="9" hidden="1"/>
    <cellStyle name="Followed Hyperlink" xfId="10875" builtinId="9" hidden="1"/>
    <cellStyle name="Followed Hyperlink" xfId="10877" builtinId="9" hidden="1"/>
    <cellStyle name="Followed Hyperlink" xfId="10879" builtinId="9" hidden="1"/>
    <cellStyle name="Followed Hyperlink" xfId="10881" builtinId="9" hidden="1"/>
    <cellStyle name="Followed Hyperlink" xfId="10883" builtinId="9" hidden="1"/>
    <cellStyle name="Followed Hyperlink" xfId="10885" builtinId="9" hidden="1"/>
    <cellStyle name="Followed Hyperlink" xfId="10887" builtinId="9" hidden="1"/>
    <cellStyle name="Followed Hyperlink" xfId="10889" builtinId="9" hidden="1"/>
    <cellStyle name="Followed Hyperlink" xfId="10891" builtinId="9" hidden="1"/>
    <cellStyle name="Followed Hyperlink" xfId="10893" builtinId="9" hidden="1"/>
    <cellStyle name="Followed Hyperlink" xfId="10895" builtinId="9" hidden="1"/>
    <cellStyle name="Followed Hyperlink" xfId="10897" builtinId="9" hidden="1"/>
    <cellStyle name="Followed Hyperlink" xfId="10899" builtinId="9" hidden="1"/>
    <cellStyle name="Followed Hyperlink" xfId="10901" builtinId="9" hidden="1"/>
    <cellStyle name="Followed Hyperlink" xfId="10903" builtinId="9" hidden="1"/>
    <cellStyle name="Followed Hyperlink" xfId="10905" builtinId="9" hidden="1"/>
    <cellStyle name="Followed Hyperlink" xfId="10907" builtinId="9" hidden="1"/>
    <cellStyle name="Followed Hyperlink" xfId="10909" builtinId="9" hidden="1"/>
    <cellStyle name="Followed Hyperlink" xfId="10911" builtinId="9" hidden="1"/>
    <cellStyle name="Followed Hyperlink" xfId="10913" builtinId="9" hidden="1"/>
    <cellStyle name="Followed Hyperlink" xfId="10915" builtinId="9" hidden="1"/>
    <cellStyle name="Followed Hyperlink" xfId="10917" builtinId="9" hidden="1"/>
    <cellStyle name="Followed Hyperlink" xfId="10919" builtinId="9" hidden="1"/>
    <cellStyle name="Followed Hyperlink" xfId="10921" builtinId="9" hidden="1"/>
    <cellStyle name="Followed Hyperlink" xfId="10923" builtinId="9" hidden="1"/>
    <cellStyle name="Followed Hyperlink" xfId="10925" builtinId="9" hidden="1"/>
    <cellStyle name="Followed Hyperlink" xfId="10927" builtinId="9" hidden="1"/>
    <cellStyle name="Followed Hyperlink" xfId="10929" builtinId="9" hidden="1"/>
    <cellStyle name="Followed Hyperlink" xfId="10931" builtinId="9" hidden="1"/>
    <cellStyle name="Followed Hyperlink" xfId="10933" builtinId="9" hidden="1"/>
    <cellStyle name="Followed Hyperlink" xfId="10935" builtinId="9" hidden="1"/>
    <cellStyle name="Followed Hyperlink" xfId="10937" builtinId="9" hidden="1"/>
    <cellStyle name="Followed Hyperlink" xfId="10939" builtinId="9" hidden="1"/>
    <cellStyle name="Followed Hyperlink" xfId="10941" builtinId="9" hidden="1"/>
    <cellStyle name="Followed Hyperlink" xfId="10943" builtinId="9" hidden="1"/>
    <cellStyle name="Followed Hyperlink" xfId="10945" builtinId="9" hidden="1"/>
    <cellStyle name="Followed Hyperlink" xfId="10947" builtinId="9" hidden="1"/>
    <cellStyle name="Followed Hyperlink" xfId="10949" builtinId="9" hidden="1"/>
    <cellStyle name="Followed Hyperlink" xfId="10951" builtinId="9" hidden="1"/>
    <cellStyle name="Followed Hyperlink" xfId="10953" builtinId="9" hidden="1"/>
    <cellStyle name="Followed Hyperlink" xfId="10955" builtinId="9" hidden="1"/>
    <cellStyle name="Followed Hyperlink" xfId="10957" builtinId="9" hidden="1"/>
    <cellStyle name="Followed Hyperlink" xfId="10959" builtinId="9" hidden="1"/>
    <cellStyle name="Followed Hyperlink" xfId="10961" builtinId="9" hidden="1"/>
    <cellStyle name="Followed Hyperlink" xfId="10963" builtinId="9" hidden="1"/>
    <cellStyle name="Followed Hyperlink" xfId="10965" builtinId="9" hidden="1"/>
    <cellStyle name="Followed Hyperlink" xfId="10967" builtinId="9" hidden="1"/>
    <cellStyle name="Followed Hyperlink" xfId="10969" builtinId="9" hidden="1"/>
    <cellStyle name="Followed Hyperlink" xfId="10971" builtinId="9" hidden="1"/>
    <cellStyle name="Followed Hyperlink" xfId="10973" builtinId="9" hidden="1"/>
    <cellStyle name="Followed Hyperlink" xfId="10975" builtinId="9" hidden="1"/>
    <cellStyle name="Followed Hyperlink" xfId="10977" builtinId="9" hidden="1"/>
    <cellStyle name="Followed Hyperlink" xfId="10979" builtinId="9" hidden="1"/>
    <cellStyle name="Followed Hyperlink" xfId="10981" builtinId="9" hidden="1"/>
    <cellStyle name="Followed Hyperlink" xfId="10983" builtinId="9" hidden="1"/>
    <cellStyle name="Followed Hyperlink" xfId="10985" builtinId="9" hidden="1"/>
    <cellStyle name="Followed Hyperlink" xfId="10987" builtinId="9" hidden="1"/>
    <cellStyle name="Followed Hyperlink" xfId="10989" builtinId="9" hidden="1"/>
    <cellStyle name="Followed Hyperlink" xfId="10991" builtinId="9" hidden="1"/>
    <cellStyle name="Followed Hyperlink" xfId="10993" builtinId="9" hidden="1"/>
    <cellStyle name="Followed Hyperlink" xfId="10995" builtinId="9" hidden="1"/>
    <cellStyle name="Followed Hyperlink" xfId="10997" builtinId="9" hidden="1"/>
    <cellStyle name="Followed Hyperlink" xfId="10999" builtinId="9" hidden="1"/>
    <cellStyle name="Followed Hyperlink" xfId="11001" builtinId="9" hidden="1"/>
    <cellStyle name="Followed Hyperlink" xfId="11003" builtinId="9" hidden="1"/>
    <cellStyle name="Followed Hyperlink" xfId="11005" builtinId="9" hidden="1"/>
    <cellStyle name="Followed Hyperlink" xfId="11007" builtinId="9" hidden="1"/>
    <cellStyle name="Followed Hyperlink" xfId="11009" builtinId="9" hidden="1"/>
    <cellStyle name="Followed Hyperlink" xfId="11011" builtinId="9" hidden="1"/>
    <cellStyle name="Followed Hyperlink" xfId="11013" builtinId="9" hidden="1"/>
    <cellStyle name="Followed Hyperlink" xfId="11015" builtinId="9" hidden="1"/>
    <cellStyle name="Followed Hyperlink" xfId="11017" builtinId="9" hidden="1"/>
    <cellStyle name="Followed Hyperlink" xfId="11019" builtinId="9" hidden="1"/>
    <cellStyle name="Followed Hyperlink" xfId="11021" builtinId="9" hidden="1"/>
    <cellStyle name="Followed Hyperlink" xfId="11023" builtinId="9" hidden="1"/>
    <cellStyle name="Followed Hyperlink" xfId="11025" builtinId="9" hidden="1"/>
    <cellStyle name="Followed Hyperlink" xfId="11027" builtinId="9" hidden="1"/>
    <cellStyle name="Followed Hyperlink" xfId="11029" builtinId="9" hidden="1"/>
    <cellStyle name="Followed Hyperlink" xfId="11031" builtinId="9" hidden="1"/>
    <cellStyle name="Followed Hyperlink" xfId="11033" builtinId="9" hidden="1"/>
    <cellStyle name="Followed Hyperlink" xfId="11035" builtinId="9" hidden="1"/>
    <cellStyle name="Followed Hyperlink" xfId="11037" builtinId="9" hidden="1"/>
    <cellStyle name="Followed Hyperlink" xfId="11039" builtinId="9" hidden="1"/>
    <cellStyle name="Followed Hyperlink" xfId="11041" builtinId="9" hidden="1"/>
    <cellStyle name="Followed Hyperlink" xfId="11043" builtinId="9" hidden="1"/>
    <cellStyle name="Followed Hyperlink" xfId="11045" builtinId="9" hidden="1"/>
    <cellStyle name="Followed Hyperlink" xfId="11047" builtinId="9" hidden="1"/>
    <cellStyle name="Followed Hyperlink" xfId="11049" builtinId="9" hidden="1"/>
    <cellStyle name="Followed Hyperlink" xfId="11051" builtinId="9" hidden="1"/>
    <cellStyle name="Followed Hyperlink" xfId="11053" builtinId="9" hidden="1"/>
    <cellStyle name="Followed Hyperlink" xfId="11055" builtinId="9" hidden="1"/>
    <cellStyle name="Followed Hyperlink" xfId="11057" builtinId="9" hidden="1"/>
    <cellStyle name="Followed Hyperlink" xfId="11059" builtinId="9" hidden="1"/>
    <cellStyle name="Followed Hyperlink" xfId="11061" builtinId="9" hidden="1"/>
    <cellStyle name="Followed Hyperlink" xfId="11063" builtinId="9" hidden="1"/>
    <cellStyle name="Followed Hyperlink" xfId="11065" builtinId="9" hidden="1"/>
    <cellStyle name="Followed Hyperlink" xfId="11067" builtinId="9" hidden="1"/>
    <cellStyle name="Followed Hyperlink" xfId="11069" builtinId="9" hidden="1"/>
    <cellStyle name="Followed Hyperlink" xfId="11071" builtinId="9" hidden="1"/>
    <cellStyle name="Followed Hyperlink" xfId="11073" builtinId="9" hidden="1"/>
    <cellStyle name="Followed Hyperlink" xfId="11075" builtinId="9" hidden="1"/>
    <cellStyle name="Followed Hyperlink" xfId="11077" builtinId="9" hidden="1"/>
    <cellStyle name="Followed Hyperlink" xfId="11079" builtinId="9" hidden="1"/>
    <cellStyle name="Followed Hyperlink" xfId="11081" builtinId="9" hidden="1"/>
    <cellStyle name="Followed Hyperlink" xfId="11083" builtinId="9" hidden="1"/>
    <cellStyle name="Followed Hyperlink" xfId="11085" builtinId="9" hidden="1"/>
    <cellStyle name="Followed Hyperlink" xfId="11087" builtinId="9" hidden="1"/>
    <cellStyle name="Followed Hyperlink" xfId="11089" builtinId="9" hidden="1"/>
    <cellStyle name="Followed Hyperlink" xfId="11091" builtinId="9" hidden="1"/>
    <cellStyle name="Followed Hyperlink" xfId="11093" builtinId="9" hidden="1"/>
    <cellStyle name="Followed Hyperlink" xfId="11095" builtinId="9" hidden="1"/>
    <cellStyle name="Followed Hyperlink" xfId="11097" builtinId="9" hidden="1"/>
    <cellStyle name="Followed Hyperlink" xfId="11099" builtinId="9" hidden="1"/>
    <cellStyle name="Followed Hyperlink" xfId="11101" builtinId="9" hidden="1"/>
    <cellStyle name="Followed Hyperlink" xfId="11103" builtinId="9" hidden="1"/>
    <cellStyle name="Followed Hyperlink" xfId="11105" builtinId="9" hidden="1"/>
    <cellStyle name="Followed Hyperlink" xfId="11107" builtinId="9" hidden="1"/>
    <cellStyle name="Followed Hyperlink" xfId="11109" builtinId="9" hidden="1"/>
    <cellStyle name="Followed Hyperlink" xfId="11111" builtinId="9" hidden="1"/>
    <cellStyle name="Followed Hyperlink" xfId="11113" builtinId="9" hidden="1"/>
    <cellStyle name="Followed Hyperlink" xfId="11115" builtinId="9" hidden="1"/>
    <cellStyle name="Followed Hyperlink" xfId="11117" builtinId="9" hidden="1"/>
    <cellStyle name="Followed Hyperlink" xfId="11119" builtinId="9" hidden="1"/>
    <cellStyle name="Followed Hyperlink" xfId="11121" builtinId="9" hidden="1"/>
    <cellStyle name="Followed Hyperlink" xfId="11123" builtinId="9" hidden="1"/>
    <cellStyle name="Followed Hyperlink" xfId="11125" builtinId="9" hidden="1"/>
    <cellStyle name="Followed Hyperlink" xfId="11127" builtinId="9" hidden="1"/>
    <cellStyle name="Followed Hyperlink" xfId="11129" builtinId="9" hidden="1"/>
    <cellStyle name="Followed Hyperlink" xfId="11131" builtinId="9" hidden="1"/>
    <cellStyle name="Followed Hyperlink" xfId="11133" builtinId="9" hidden="1"/>
    <cellStyle name="Followed Hyperlink" xfId="11135" builtinId="9" hidden="1"/>
    <cellStyle name="Followed Hyperlink" xfId="11137" builtinId="9" hidden="1"/>
    <cellStyle name="Followed Hyperlink" xfId="11139" builtinId="9" hidden="1"/>
    <cellStyle name="Followed Hyperlink" xfId="11141" builtinId="9" hidden="1"/>
    <cellStyle name="Followed Hyperlink" xfId="11143" builtinId="9" hidden="1"/>
    <cellStyle name="Followed Hyperlink" xfId="11145" builtinId="9" hidden="1"/>
    <cellStyle name="Followed Hyperlink" xfId="11147" builtinId="9" hidden="1"/>
    <cellStyle name="Followed Hyperlink" xfId="11149" builtinId="9" hidden="1"/>
    <cellStyle name="Followed Hyperlink" xfId="11151" builtinId="9" hidden="1"/>
    <cellStyle name="Followed Hyperlink" xfId="11153" builtinId="9" hidden="1"/>
    <cellStyle name="Followed Hyperlink" xfId="11155" builtinId="9" hidden="1"/>
    <cellStyle name="Followed Hyperlink" xfId="11157" builtinId="9" hidden="1"/>
    <cellStyle name="Followed Hyperlink" xfId="11159" builtinId="9" hidden="1"/>
    <cellStyle name="Followed Hyperlink" xfId="11161" builtinId="9" hidden="1"/>
    <cellStyle name="Followed Hyperlink" xfId="11163" builtinId="9" hidden="1"/>
    <cellStyle name="Followed Hyperlink" xfId="11165" builtinId="9" hidden="1"/>
    <cellStyle name="Followed Hyperlink" xfId="11167" builtinId="9" hidden="1"/>
    <cellStyle name="Followed Hyperlink" xfId="11169" builtinId="9" hidden="1"/>
    <cellStyle name="Followed Hyperlink" xfId="11171" builtinId="9" hidden="1"/>
    <cellStyle name="Followed Hyperlink" xfId="11173" builtinId="9" hidden="1"/>
    <cellStyle name="Followed Hyperlink" xfId="11175" builtinId="9" hidden="1"/>
    <cellStyle name="Followed Hyperlink" xfId="11177" builtinId="9" hidden="1"/>
    <cellStyle name="Followed Hyperlink" xfId="11179" builtinId="9" hidden="1"/>
    <cellStyle name="Followed Hyperlink" xfId="11181" builtinId="9" hidden="1"/>
    <cellStyle name="Followed Hyperlink" xfId="11183" builtinId="9" hidden="1"/>
    <cellStyle name="Followed Hyperlink" xfId="11185" builtinId="9" hidden="1"/>
    <cellStyle name="Followed Hyperlink" xfId="11187" builtinId="9" hidden="1"/>
    <cellStyle name="Followed Hyperlink" xfId="11189" builtinId="9" hidden="1"/>
    <cellStyle name="Followed Hyperlink" xfId="11191" builtinId="9" hidden="1"/>
    <cellStyle name="Followed Hyperlink" xfId="11193" builtinId="9" hidden="1"/>
    <cellStyle name="Followed Hyperlink" xfId="11195" builtinId="9" hidden="1"/>
    <cellStyle name="Followed Hyperlink" xfId="11197" builtinId="9" hidden="1"/>
    <cellStyle name="Followed Hyperlink" xfId="11199" builtinId="9" hidden="1"/>
    <cellStyle name="Followed Hyperlink" xfId="11201" builtinId="9" hidden="1"/>
    <cellStyle name="Followed Hyperlink" xfId="11203" builtinId="9" hidden="1"/>
    <cellStyle name="Followed Hyperlink" xfId="11205" builtinId="9" hidden="1"/>
    <cellStyle name="Followed Hyperlink" xfId="11207" builtinId="9" hidden="1"/>
    <cellStyle name="Followed Hyperlink" xfId="11209" builtinId="9" hidden="1"/>
    <cellStyle name="Followed Hyperlink" xfId="11211" builtinId="9" hidden="1"/>
    <cellStyle name="Followed Hyperlink" xfId="11213" builtinId="9" hidden="1"/>
    <cellStyle name="Followed Hyperlink" xfId="11215" builtinId="9" hidden="1"/>
    <cellStyle name="Followed Hyperlink" xfId="11217" builtinId="9" hidden="1"/>
    <cellStyle name="Followed Hyperlink" xfId="11219" builtinId="9" hidden="1"/>
    <cellStyle name="Followed Hyperlink" xfId="11221" builtinId="9" hidden="1"/>
    <cellStyle name="Followed Hyperlink" xfId="11223" builtinId="9" hidden="1"/>
    <cellStyle name="Followed Hyperlink" xfId="11225" builtinId="9" hidden="1"/>
    <cellStyle name="Followed Hyperlink" xfId="11227" builtinId="9" hidden="1"/>
    <cellStyle name="Followed Hyperlink" xfId="11229" builtinId="9" hidden="1"/>
    <cellStyle name="Followed Hyperlink" xfId="11231" builtinId="9" hidden="1"/>
    <cellStyle name="Followed Hyperlink" xfId="11233" builtinId="9" hidden="1"/>
    <cellStyle name="Followed Hyperlink" xfId="11235" builtinId="9" hidden="1"/>
    <cellStyle name="Followed Hyperlink" xfId="11237" builtinId="9" hidden="1"/>
    <cellStyle name="Followed Hyperlink" xfId="11239" builtinId="9" hidden="1"/>
    <cellStyle name="Followed Hyperlink" xfId="11241" builtinId="9" hidden="1"/>
    <cellStyle name="Followed Hyperlink" xfId="11243" builtinId="9" hidden="1"/>
    <cellStyle name="Followed Hyperlink" xfId="11245" builtinId="9" hidden="1"/>
    <cellStyle name="Followed Hyperlink" xfId="11247" builtinId="9" hidden="1"/>
    <cellStyle name="Followed Hyperlink" xfId="11249" builtinId="9" hidden="1"/>
    <cellStyle name="Followed Hyperlink" xfId="11251" builtinId="9" hidden="1"/>
    <cellStyle name="Followed Hyperlink" xfId="11253" builtinId="9" hidden="1"/>
    <cellStyle name="Followed Hyperlink" xfId="11255" builtinId="9" hidden="1"/>
    <cellStyle name="Followed Hyperlink" xfId="11257" builtinId="9" hidden="1"/>
    <cellStyle name="Followed Hyperlink" xfId="11259" builtinId="9" hidden="1"/>
    <cellStyle name="Followed Hyperlink" xfId="11261" builtinId="9" hidden="1"/>
    <cellStyle name="Followed Hyperlink" xfId="11263" builtinId="9" hidden="1"/>
    <cellStyle name="Followed Hyperlink" xfId="11265" builtinId="9" hidden="1"/>
    <cellStyle name="Followed Hyperlink" xfId="11267" builtinId="9" hidden="1"/>
    <cellStyle name="Followed Hyperlink" xfId="11269" builtinId="9" hidden="1"/>
    <cellStyle name="Followed Hyperlink" xfId="11271" builtinId="9" hidden="1"/>
    <cellStyle name="Followed Hyperlink" xfId="11273" builtinId="9" hidden="1"/>
    <cellStyle name="Followed Hyperlink" xfId="11275" builtinId="9" hidden="1"/>
    <cellStyle name="Followed Hyperlink" xfId="11277" builtinId="9" hidden="1"/>
    <cellStyle name="Followed Hyperlink" xfId="11279" builtinId="9" hidden="1"/>
    <cellStyle name="Followed Hyperlink" xfId="11281" builtinId="9" hidden="1"/>
    <cellStyle name="Followed Hyperlink" xfId="11283" builtinId="9" hidden="1"/>
    <cellStyle name="Followed Hyperlink" xfId="11285" builtinId="9" hidden="1"/>
    <cellStyle name="Followed Hyperlink" xfId="11287" builtinId="9" hidden="1"/>
    <cellStyle name="Followed Hyperlink" xfId="11289" builtinId="9" hidden="1"/>
    <cellStyle name="Followed Hyperlink" xfId="11291" builtinId="9" hidden="1"/>
    <cellStyle name="Followed Hyperlink" xfId="11293" builtinId="9" hidden="1"/>
    <cellStyle name="Followed Hyperlink" xfId="11295" builtinId="9" hidden="1"/>
    <cellStyle name="Followed Hyperlink" xfId="11297" builtinId="9" hidden="1"/>
    <cellStyle name="Followed Hyperlink" xfId="11299" builtinId="9" hidden="1"/>
    <cellStyle name="Followed Hyperlink" xfId="11301" builtinId="9" hidden="1"/>
    <cellStyle name="Followed Hyperlink" xfId="11303" builtinId="9" hidden="1"/>
    <cellStyle name="Followed Hyperlink" xfId="11305" builtinId="9" hidden="1"/>
    <cellStyle name="Followed Hyperlink" xfId="11307" builtinId="9" hidden="1"/>
    <cellStyle name="Followed Hyperlink" xfId="11309" builtinId="9" hidden="1"/>
    <cellStyle name="Followed Hyperlink" xfId="11311" builtinId="9" hidden="1"/>
    <cellStyle name="Followed Hyperlink" xfId="11313" builtinId="9" hidden="1"/>
    <cellStyle name="Followed Hyperlink" xfId="11315" builtinId="9" hidden="1"/>
    <cellStyle name="Followed Hyperlink" xfId="11317" builtinId="9" hidden="1"/>
    <cellStyle name="Followed Hyperlink" xfId="11319" builtinId="9" hidden="1"/>
    <cellStyle name="Followed Hyperlink" xfId="11321" builtinId="9" hidden="1"/>
    <cellStyle name="Followed Hyperlink" xfId="11323" builtinId="9" hidden="1"/>
    <cellStyle name="Followed Hyperlink" xfId="11325" builtinId="9" hidden="1"/>
    <cellStyle name="Followed Hyperlink" xfId="11327" builtinId="9" hidden="1"/>
    <cellStyle name="Followed Hyperlink" xfId="11329" builtinId="9" hidden="1"/>
    <cellStyle name="Followed Hyperlink" xfId="11331" builtinId="9" hidden="1"/>
    <cellStyle name="Followed Hyperlink" xfId="11333" builtinId="9" hidden="1"/>
    <cellStyle name="Followed Hyperlink" xfId="11335" builtinId="9" hidden="1"/>
    <cellStyle name="Followed Hyperlink" xfId="11337" builtinId="9" hidden="1"/>
    <cellStyle name="Followed Hyperlink" xfId="11339" builtinId="9" hidden="1"/>
    <cellStyle name="Followed Hyperlink" xfId="11341" builtinId="9" hidden="1"/>
    <cellStyle name="Followed Hyperlink" xfId="11343" builtinId="9" hidden="1"/>
    <cellStyle name="Followed Hyperlink" xfId="11345" builtinId="9" hidden="1"/>
    <cellStyle name="Followed Hyperlink" xfId="11347" builtinId="9" hidden="1"/>
    <cellStyle name="Followed Hyperlink" xfId="11349" builtinId="9" hidden="1"/>
    <cellStyle name="Followed Hyperlink" xfId="11351" builtinId="9" hidden="1"/>
    <cellStyle name="Followed Hyperlink" xfId="11353" builtinId="9" hidden="1"/>
    <cellStyle name="Followed Hyperlink" xfId="11355" builtinId="9" hidden="1"/>
    <cellStyle name="Followed Hyperlink" xfId="11357" builtinId="9" hidden="1"/>
    <cellStyle name="Followed Hyperlink" xfId="11359" builtinId="9" hidden="1"/>
    <cellStyle name="Followed Hyperlink" xfId="11361" builtinId="9" hidden="1"/>
    <cellStyle name="Followed Hyperlink" xfId="11363" builtinId="9" hidden="1"/>
    <cellStyle name="Followed Hyperlink" xfId="11365" builtinId="9" hidden="1"/>
    <cellStyle name="Followed Hyperlink" xfId="11367" builtinId="9" hidden="1"/>
    <cellStyle name="Followed Hyperlink" xfId="11369" builtinId="9" hidden="1"/>
    <cellStyle name="Followed Hyperlink" xfId="11371" builtinId="9" hidden="1"/>
    <cellStyle name="Followed Hyperlink" xfId="11373" builtinId="9" hidden="1"/>
    <cellStyle name="Followed Hyperlink" xfId="11375" builtinId="9" hidden="1"/>
    <cellStyle name="Followed Hyperlink" xfId="11377" builtinId="9" hidden="1"/>
    <cellStyle name="Followed Hyperlink" xfId="11379" builtinId="9" hidden="1"/>
    <cellStyle name="Followed Hyperlink" xfId="11381" builtinId="9" hidden="1"/>
    <cellStyle name="Followed Hyperlink" xfId="11383"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10" builtinId="8" hidden="1"/>
    <cellStyle name="Hyperlink" xfId="5512" builtinId="8" hidden="1"/>
    <cellStyle name="Hyperlink" xfId="5514" builtinId="8" hidden="1"/>
    <cellStyle name="Hyperlink" xfId="5516" builtinId="8" hidden="1"/>
    <cellStyle name="Hyperlink" xfId="5518"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5610" builtinId="8" hidden="1"/>
    <cellStyle name="Hyperlink" xfId="5612" builtinId="8" hidden="1"/>
    <cellStyle name="Hyperlink" xfId="5614" builtinId="8" hidden="1"/>
    <cellStyle name="Hyperlink" xfId="5616" builtinId="8" hidden="1"/>
    <cellStyle name="Hyperlink" xfId="5618" builtinId="8" hidden="1"/>
    <cellStyle name="Hyperlink" xfId="5620" builtinId="8" hidden="1"/>
    <cellStyle name="Hyperlink" xfId="5622" builtinId="8" hidden="1"/>
    <cellStyle name="Hyperlink" xfId="5624" builtinId="8" hidden="1"/>
    <cellStyle name="Hyperlink" xfId="5626" builtinId="8" hidden="1"/>
    <cellStyle name="Hyperlink" xfId="5628" builtinId="8" hidden="1"/>
    <cellStyle name="Hyperlink" xfId="5630" builtinId="8" hidden="1"/>
    <cellStyle name="Hyperlink" xfId="5632" builtinId="8" hidden="1"/>
    <cellStyle name="Hyperlink" xfId="5634" builtinId="8" hidden="1"/>
    <cellStyle name="Hyperlink" xfId="5636" builtinId="8" hidden="1"/>
    <cellStyle name="Hyperlink" xfId="5638" builtinId="8" hidden="1"/>
    <cellStyle name="Hyperlink" xfId="5640" builtinId="8" hidden="1"/>
    <cellStyle name="Hyperlink" xfId="5642" builtinId="8" hidden="1"/>
    <cellStyle name="Hyperlink" xfId="5644" builtinId="8" hidden="1"/>
    <cellStyle name="Hyperlink" xfId="5646" builtinId="8" hidden="1"/>
    <cellStyle name="Hyperlink" xfId="5648" builtinId="8" hidden="1"/>
    <cellStyle name="Hyperlink" xfId="5650" builtinId="8" hidden="1"/>
    <cellStyle name="Hyperlink" xfId="5652" builtinId="8" hidden="1"/>
    <cellStyle name="Hyperlink" xfId="5654" builtinId="8" hidden="1"/>
    <cellStyle name="Hyperlink" xfId="5656" builtinId="8" hidden="1"/>
    <cellStyle name="Hyperlink" xfId="5658" builtinId="8" hidden="1"/>
    <cellStyle name="Hyperlink" xfId="5660" builtinId="8" hidden="1"/>
    <cellStyle name="Hyperlink" xfId="5662" builtinId="8" hidden="1"/>
    <cellStyle name="Hyperlink" xfId="5664" builtinId="8" hidden="1"/>
    <cellStyle name="Hyperlink" xfId="5666" builtinId="8" hidden="1"/>
    <cellStyle name="Hyperlink" xfId="5668" builtinId="8" hidden="1"/>
    <cellStyle name="Hyperlink" xfId="5670" builtinId="8" hidden="1"/>
    <cellStyle name="Hyperlink" xfId="5672" builtinId="8" hidden="1"/>
    <cellStyle name="Hyperlink" xfId="5674" builtinId="8" hidden="1"/>
    <cellStyle name="Hyperlink" xfId="5676" builtinId="8" hidden="1"/>
    <cellStyle name="Hyperlink" xfId="5678" builtinId="8" hidden="1"/>
    <cellStyle name="Hyperlink" xfId="5680" builtinId="8" hidden="1"/>
    <cellStyle name="Hyperlink" xfId="5682" builtinId="8" hidden="1"/>
    <cellStyle name="Hyperlink" xfId="5684" builtinId="8" hidden="1"/>
    <cellStyle name="Hyperlink" xfId="5686" builtinId="8" hidden="1"/>
    <cellStyle name="Hyperlink" xfId="5688" builtinId="8" hidden="1"/>
    <cellStyle name="Hyperlink" xfId="5690" builtinId="8" hidden="1"/>
    <cellStyle name="Hyperlink" xfId="5692" builtinId="8" hidden="1"/>
    <cellStyle name="Hyperlink" xfId="5694" builtinId="8" hidden="1"/>
    <cellStyle name="Hyperlink" xfId="5696" builtinId="8" hidden="1"/>
    <cellStyle name="Hyperlink" xfId="5698" builtinId="8" hidden="1"/>
    <cellStyle name="Hyperlink" xfId="5700"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5792" builtinId="8" hidden="1"/>
    <cellStyle name="Hyperlink" xfId="5794" builtinId="8" hidden="1"/>
    <cellStyle name="Hyperlink" xfId="5796" builtinId="8" hidden="1"/>
    <cellStyle name="Hyperlink" xfId="5798" builtinId="8" hidden="1"/>
    <cellStyle name="Hyperlink" xfId="5800" builtinId="8" hidden="1"/>
    <cellStyle name="Hyperlink" xfId="5802" builtinId="8" hidden="1"/>
    <cellStyle name="Hyperlink" xfId="5804" builtinId="8" hidden="1"/>
    <cellStyle name="Hyperlink" xfId="5806" builtinId="8" hidden="1"/>
    <cellStyle name="Hyperlink" xfId="5808" builtinId="8" hidden="1"/>
    <cellStyle name="Hyperlink" xfId="5810" builtinId="8" hidden="1"/>
    <cellStyle name="Hyperlink" xfId="5812" builtinId="8" hidden="1"/>
    <cellStyle name="Hyperlink" xfId="5814" builtinId="8" hidden="1"/>
    <cellStyle name="Hyperlink" xfId="5816" builtinId="8" hidden="1"/>
    <cellStyle name="Hyperlink" xfId="5818" builtinId="8" hidden="1"/>
    <cellStyle name="Hyperlink" xfId="5820" builtinId="8" hidden="1"/>
    <cellStyle name="Hyperlink" xfId="5822" builtinId="8" hidden="1"/>
    <cellStyle name="Hyperlink" xfId="5824" builtinId="8" hidden="1"/>
    <cellStyle name="Hyperlink" xfId="5826" builtinId="8" hidden="1"/>
    <cellStyle name="Hyperlink" xfId="5828" builtinId="8" hidden="1"/>
    <cellStyle name="Hyperlink" xfId="5830" builtinId="8" hidden="1"/>
    <cellStyle name="Hyperlink" xfId="5832" builtinId="8" hidden="1"/>
    <cellStyle name="Hyperlink" xfId="5834" builtinId="8" hidden="1"/>
    <cellStyle name="Hyperlink" xfId="5836" builtinId="8" hidden="1"/>
    <cellStyle name="Hyperlink" xfId="5838" builtinId="8" hidden="1"/>
    <cellStyle name="Hyperlink" xfId="5840" builtinId="8" hidden="1"/>
    <cellStyle name="Hyperlink" xfId="5842" builtinId="8" hidden="1"/>
    <cellStyle name="Hyperlink" xfId="5844" builtinId="8" hidden="1"/>
    <cellStyle name="Hyperlink" xfId="5846" builtinId="8" hidden="1"/>
    <cellStyle name="Hyperlink" xfId="5848" builtinId="8" hidden="1"/>
    <cellStyle name="Hyperlink" xfId="5850" builtinId="8" hidden="1"/>
    <cellStyle name="Hyperlink" xfId="5852" builtinId="8" hidden="1"/>
    <cellStyle name="Hyperlink" xfId="5854" builtinId="8" hidden="1"/>
    <cellStyle name="Hyperlink" xfId="5856" builtinId="8" hidden="1"/>
    <cellStyle name="Hyperlink" xfId="5858" builtinId="8" hidden="1"/>
    <cellStyle name="Hyperlink" xfId="5860" builtinId="8" hidden="1"/>
    <cellStyle name="Hyperlink" xfId="5862" builtinId="8" hidden="1"/>
    <cellStyle name="Hyperlink" xfId="5864" builtinId="8" hidden="1"/>
    <cellStyle name="Hyperlink" xfId="5866" builtinId="8" hidden="1"/>
    <cellStyle name="Hyperlink" xfId="5868" builtinId="8" hidden="1"/>
    <cellStyle name="Hyperlink" xfId="5870" builtinId="8" hidden="1"/>
    <cellStyle name="Hyperlink" xfId="5872" builtinId="8" hidden="1"/>
    <cellStyle name="Hyperlink" xfId="5874" builtinId="8" hidden="1"/>
    <cellStyle name="Hyperlink" xfId="5876" builtinId="8" hidden="1"/>
    <cellStyle name="Hyperlink" xfId="5878" builtinId="8" hidden="1"/>
    <cellStyle name="Hyperlink" xfId="5880" builtinId="8" hidden="1"/>
    <cellStyle name="Hyperlink" xfId="5882"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5974" builtinId="8" hidden="1"/>
    <cellStyle name="Hyperlink" xfId="5976" builtinId="8" hidden="1"/>
    <cellStyle name="Hyperlink" xfId="5978" builtinId="8" hidden="1"/>
    <cellStyle name="Hyperlink" xfId="5980" builtinId="8" hidden="1"/>
    <cellStyle name="Hyperlink" xfId="5982" builtinId="8" hidden="1"/>
    <cellStyle name="Hyperlink" xfId="5984" builtinId="8" hidden="1"/>
    <cellStyle name="Hyperlink" xfId="5986" builtinId="8" hidden="1"/>
    <cellStyle name="Hyperlink" xfId="5988" builtinId="8" hidden="1"/>
    <cellStyle name="Hyperlink" xfId="5990" builtinId="8" hidden="1"/>
    <cellStyle name="Hyperlink" xfId="5992" builtinId="8" hidden="1"/>
    <cellStyle name="Hyperlink" xfId="5994" builtinId="8" hidden="1"/>
    <cellStyle name="Hyperlink" xfId="5996" builtinId="8" hidden="1"/>
    <cellStyle name="Hyperlink" xfId="5998" builtinId="8" hidden="1"/>
    <cellStyle name="Hyperlink" xfId="6000" builtinId="8" hidden="1"/>
    <cellStyle name="Hyperlink" xfId="6002" builtinId="8" hidden="1"/>
    <cellStyle name="Hyperlink" xfId="6004" builtinId="8" hidden="1"/>
    <cellStyle name="Hyperlink" xfId="6006" builtinId="8" hidden="1"/>
    <cellStyle name="Hyperlink" xfId="6008" builtinId="8" hidden="1"/>
    <cellStyle name="Hyperlink" xfId="6010" builtinId="8" hidden="1"/>
    <cellStyle name="Hyperlink" xfId="6012" builtinId="8" hidden="1"/>
    <cellStyle name="Hyperlink" xfId="6014" builtinId="8" hidden="1"/>
    <cellStyle name="Hyperlink" xfId="6016" builtinId="8" hidden="1"/>
    <cellStyle name="Hyperlink" xfId="6018" builtinId="8" hidden="1"/>
    <cellStyle name="Hyperlink" xfId="6020" builtinId="8" hidden="1"/>
    <cellStyle name="Hyperlink" xfId="6022" builtinId="8" hidden="1"/>
    <cellStyle name="Hyperlink" xfId="6024" builtinId="8" hidden="1"/>
    <cellStyle name="Hyperlink" xfId="6026" builtinId="8" hidden="1"/>
    <cellStyle name="Hyperlink" xfId="6028" builtinId="8" hidden="1"/>
    <cellStyle name="Hyperlink" xfId="6030" builtinId="8" hidden="1"/>
    <cellStyle name="Hyperlink" xfId="6032" builtinId="8" hidden="1"/>
    <cellStyle name="Hyperlink" xfId="6034" builtinId="8" hidden="1"/>
    <cellStyle name="Hyperlink" xfId="6036" builtinId="8" hidden="1"/>
    <cellStyle name="Hyperlink" xfId="6038" builtinId="8" hidden="1"/>
    <cellStyle name="Hyperlink" xfId="6040" builtinId="8" hidden="1"/>
    <cellStyle name="Hyperlink" xfId="6042" builtinId="8" hidden="1"/>
    <cellStyle name="Hyperlink" xfId="6044" builtinId="8" hidden="1"/>
    <cellStyle name="Hyperlink" xfId="6046" builtinId="8" hidden="1"/>
    <cellStyle name="Hyperlink" xfId="6048" builtinId="8" hidden="1"/>
    <cellStyle name="Hyperlink" xfId="6050" builtinId="8" hidden="1"/>
    <cellStyle name="Hyperlink" xfId="6052" builtinId="8" hidden="1"/>
    <cellStyle name="Hyperlink" xfId="6054" builtinId="8" hidden="1"/>
    <cellStyle name="Hyperlink" xfId="6056" builtinId="8" hidden="1"/>
    <cellStyle name="Hyperlink" xfId="6058" builtinId="8" hidden="1"/>
    <cellStyle name="Hyperlink" xfId="6060" builtinId="8" hidden="1"/>
    <cellStyle name="Hyperlink" xfId="6062" builtinId="8" hidden="1"/>
    <cellStyle name="Hyperlink" xfId="6064"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Hyperlink" xfId="6424" builtinId="8" hidden="1"/>
    <cellStyle name="Hyperlink" xfId="6426" builtinId="8" hidden="1"/>
    <cellStyle name="Hyperlink" xfId="6428" builtinId="8" hidden="1"/>
    <cellStyle name="Hyperlink" xfId="6430" builtinId="8" hidden="1"/>
    <cellStyle name="Hyperlink" xfId="6432" builtinId="8" hidden="1"/>
    <cellStyle name="Hyperlink" xfId="6434" builtinId="8" hidden="1"/>
    <cellStyle name="Hyperlink" xfId="6436" builtinId="8" hidden="1"/>
    <cellStyle name="Hyperlink" xfId="6438" builtinId="8" hidden="1"/>
    <cellStyle name="Hyperlink" xfId="6440" builtinId="8" hidden="1"/>
    <cellStyle name="Hyperlink" xfId="6442" builtinId="8" hidden="1"/>
    <cellStyle name="Hyperlink" xfId="6444" builtinId="8" hidden="1"/>
    <cellStyle name="Hyperlink" xfId="6446" builtinId="8" hidden="1"/>
    <cellStyle name="Hyperlink" xfId="6448" builtinId="8" hidden="1"/>
    <cellStyle name="Hyperlink" xfId="6450" builtinId="8" hidden="1"/>
    <cellStyle name="Hyperlink" xfId="6452" builtinId="8" hidden="1"/>
    <cellStyle name="Hyperlink" xfId="6454" builtinId="8" hidden="1"/>
    <cellStyle name="Hyperlink" xfId="6456" builtinId="8" hidden="1"/>
    <cellStyle name="Hyperlink" xfId="6458" builtinId="8" hidden="1"/>
    <cellStyle name="Hyperlink" xfId="6460" builtinId="8" hidden="1"/>
    <cellStyle name="Hyperlink" xfId="6462" builtinId="8" hidden="1"/>
    <cellStyle name="Hyperlink" xfId="6464" builtinId="8" hidden="1"/>
    <cellStyle name="Hyperlink" xfId="6466" builtinId="8" hidden="1"/>
    <cellStyle name="Hyperlink" xfId="6468" builtinId="8" hidden="1"/>
    <cellStyle name="Hyperlink" xfId="6470" builtinId="8" hidden="1"/>
    <cellStyle name="Hyperlink" xfId="6472" builtinId="8" hidden="1"/>
    <cellStyle name="Hyperlink" xfId="6474" builtinId="8" hidden="1"/>
    <cellStyle name="Hyperlink" xfId="6476" builtinId="8" hidden="1"/>
    <cellStyle name="Hyperlink" xfId="6478" builtinId="8" hidden="1"/>
    <cellStyle name="Hyperlink" xfId="6480" builtinId="8" hidden="1"/>
    <cellStyle name="Hyperlink" xfId="6482" builtinId="8" hidden="1"/>
    <cellStyle name="Hyperlink" xfId="6484" builtinId="8" hidden="1"/>
    <cellStyle name="Hyperlink" xfId="6486" builtinId="8" hidden="1"/>
    <cellStyle name="Hyperlink" xfId="6488" builtinId="8" hidden="1"/>
    <cellStyle name="Hyperlink" xfId="6490" builtinId="8" hidden="1"/>
    <cellStyle name="Hyperlink" xfId="6492" builtinId="8" hidden="1"/>
    <cellStyle name="Hyperlink" xfId="6494" builtinId="8" hidden="1"/>
    <cellStyle name="Hyperlink" xfId="6496" builtinId="8" hidden="1"/>
    <cellStyle name="Hyperlink" xfId="6498" builtinId="8" hidden="1"/>
    <cellStyle name="Hyperlink" xfId="6500" builtinId="8" hidden="1"/>
    <cellStyle name="Hyperlink" xfId="6502" builtinId="8" hidden="1"/>
    <cellStyle name="Hyperlink" xfId="6504" builtinId="8" hidden="1"/>
    <cellStyle name="Hyperlink" xfId="6506" builtinId="8" hidden="1"/>
    <cellStyle name="Hyperlink" xfId="6508" builtinId="8" hidden="1"/>
    <cellStyle name="Hyperlink" xfId="6510" builtinId="8" hidden="1"/>
    <cellStyle name="Hyperlink" xfId="6512" builtinId="8" hidden="1"/>
    <cellStyle name="Hyperlink" xfId="6514" builtinId="8" hidden="1"/>
    <cellStyle name="Hyperlink" xfId="6516" builtinId="8" hidden="1"/>
    <cellStyle name="Hyperlink" xfId="6518" builtinId="8" hidden="1"/>
    <cellStyle name="Hyperlink" xfId="6520" builtinId="8" hidden="1"/>
    <cellStyle name="Hyperlink" xfId="6522" builtinId="8" hidden="1"/>
    <cellStyle name="Hyperlink" xfId="6524" builtinId="8" hidden="1"/>
    <cellStyle name="Hyperlink" xfId="6526" builtinId="8" hidden="1"/>
    <cellStyle name="Hyperlink" xfId="6528" builtinId="8" hidden="1"/>
    <cellStyle name="Hyperlink" xfId="6530" builtinId="8" hidden="1"/>
    <cellStyle name="Hyperlink" xfId="6532" builtinId="8" hidden="1"/>
    <cellStyle name="Hyperlink" xfId="6534" builtinId="8" hidden="1"/>
    <cellStyle name="Hyperlink" xfId="6536" builtinId="8" hidden="1"/>
    <cellStyle name="Hyperlink" xfId="6538" builtinId="8" hidden="1"/>
    <cellStyle name="Hyperlink" xfId="6540" builtinId="8" hidden="1"/>
    <cellStyle name="Hyperlink" xfId="6542" builtinId="8" hidden="1"/>
    <cellStyle name="Hyperlink" xfId="6544" builtinId="8" hidden="1"/>
    <cellStyle name="Hyperlink" xfId="6546" builtinId="8" hidden="1"/>
    <cellStyle name="Hyperlink" xfId="6548" builtinId="8" hidden="1"/>
    <cellStyle name="Hyperlink" xfId="6550" builtinId="8" hidden="1"/>
    <cellStyle name="Hyperlink" xfId="6552" builtinId="8" hidden="1"/>
    <cellStyle name="Hyperlink" xfId="6554" builtinId="8" hidden="1"/>
    <cellStyle name="Hyperlink" xfId="6556" builtinId="8" hidden="1"/>
    <cellStyle name="Hyperlink" xfId="6558" builtinId="8" hidden="1"/>
    <cellStyle name="Hyperlink" xfId="6560" builtinId="8" hidden="1"/>
    <cellStyle name="Hyperlink" xfId="6562" builtinId="8" hidden="1"/>
    <cellStyle name="Hyperlink" xfId="6564" builtinId="8" hidden="1"/>
    <cellStyle name="Hyperlink" xfId="6566" builtinId="8" hidden="1"/>
    <cellStyle name="Hyperlink" xfId="6568" builtinId="8" hidden="1"/>
    <cellStyle name="Hyperlink" xfId="6570" builtinId="8" hidden="1"/>
    <cellStyle name="Hyperlink" xfId="6572" builtinId="8" hidden="1"/>
    <cellStyle name="Hyperlink" xfId="6574" builtinId="8" hidden="1"/>
    <cellStyle name="Hyperlink" xfId="6576" builtinId="8" hidden="1"/>
    <cellStyle name="Hyperlink" xfId="6578" builtinId="8" hidden="1"/>
    <cellStyle name="Hyperlink" xfId="6580" builtinId="8" hidden="1"/>
    <cellStyle name="Hyperlink" xfId="6582" builtinId="8" hidden="1"/>
    <cellStyle name="Hyperlink" xfId="6584" builtinId="8" hidden="1"/>
    <cellStyle name="Hyperlink" xfId="6586" builtinId="8" hidden="1"/>
    <cellStyle name="Hyperlink" xfId="6588" builtinId="8" hidden="1"/>
    <cellStyle name="Hyperlink" xfId="6590" builtinId="8" hidden="1"/>
    <cellStyle name="Hyperlink" xfId="6592" builtinId="8" hidden="1"/>
    <cellStyle name="Hyperlink" xfId="6594" builtinId="8" hidden="1"/>
    <cellStyle name="Hyperlink" xfId="6596" builtinId="8" hidden="1"/>
    <cellStyle name="Hyperlink" xfId="6598" builtinId="8" hidden="1"/>
    <cellStyle name="Hyperlink" xfId="6600" builtinId="8" hidden="1"/>
    <cellStyle name="Hyperlink" xfId="6602" builtinId="8" hidden="1"/>
    <cellStyle name="Hyperlink" xfId="6604" builtinId="8" hidden="1"/>
    <cellStyle name="Hyperlink" xfId="6606" builtinId="8" hidden="1"/>
    <cellStyle name="Hyperlink" xfId="6608" builtinId="8" hidden="1"/>
    <cellStyle name="Hyperlink" xfId="6610" builtinId="8" hidden="1"/>
    <cellStyle name="Hyperlink" xfId="6612" builtinId="8" hidden="1"/>
    <cellStyle name="Hyperlink" xfId="6614" builtinId="8" hidden="1"/>
    <cellStyle name="Hyperlink" xfId="6616" builtinId="8" hidden="1"/>
    <cellStyle name="Hyperlink" xfId="6618" builtinId="8" hidden="1"/>
    <cellStyle name="Hyperlink" xfId="6620" builtinId="8" hidden="1"/>
    <cellStyle name="Hyperlink" xfId="6622" builtinId="8" hidden="1"/>
    <cellStyle name="Hyperlink" xfId="6624" builtinId="8" hidden="1"/>
    <cellStyle name="Hyperlink" xfId="6626" builtinId="8" hidden="1"/>
    <cellStyle name="Hyperlink" xfId="6628" builtinId="8" hidden="1"/>
    <cellStyle name="Hyperlink" xfId="6630" builtinId="8" hidden="1"/>
    <cellStyle name="Hyperlink" xfId="6632" builtinId="8" hidden="1"/>
    <cellStyle name="Hyperlink" xfId="6634" builtinId="8" hidden="1"/>
    <cellStyle name="Hyperlink" xfId="6636" builtinId="8" hidden="1"/>
    <cellStyle name="Hyperlink" xfId="6638" builtinId="8" hidden="1"/>
    <cellStyle name="Hyperlink" xfId="6640" builtinId="8" hidden="1"/>
    <cellStyle name="Hyperlink" xfId="6642" builtinId="8" hidden="1"/>
    <cellStyle name="Hyperlink" xfId="6644" builtinId="8" hidden="1"/>
    <cellStyle name="Hyperlink" xfId="6648" builtinId="8" hidden="1"/>
    <cellStyle name="Hyperlink" xfId="6650" builtinId="8" hidden="1"/>
    <cellStyle name="Hyperlink" xfId="6652" builtinId="8" hidden="1"/>
    <cellStyle name="Hyperlink" xfId="6654" builtinId="8" hidden="1"/>
    <cellStyle name="Hyperlink" xfId="6656" builtinId="8" hidden="1"/>
    <cellStyle name="Hyperlink" xfId="6658" builtinId="8" hidden="1"/>
    <cellStyle name="Hyperlink" xfId="6660" builtinId="8" hidden="1"/>
    <cellStyle name="Hyperlink" xfId="6662" builtinId="8" hidden="1"/>
    <cellStyle name="Hyperlink" xfId="6664" builtinId="8" hidden="1"/>
    <cellStyle name="Hyperlink" xfId="6666" builtinId="8" hidden="1"/>
    <cellStyle name="Hyperlink" xfId="6668" builtinId="8" hidden="1"/>
    <cellStyle name="Hyperlink" xfId="6670" builtinId="8" hidden="1"/>
    <cellStyle name="Hyperlink" xfId="6672" builtinId="8" hidden="1"/>
    <cellStyle name="Hyperlink" xfId="6674" builtinId="8" hidden="1"/>
    <cellStyle name="Hyperlink" xfId="6676" builtinId="8" hidden="1"/>
    <cellStyle name="Hyperlink" xfId="6678" builtinId="8" hidden="1"/>
    <cellStyle name="Hyperlink" xfId="6680" builtinId="8" hidden="1"/>
    <cellStyle name="Hyperlink" xfId="6682" builtinId="8" hidden="1"/>
    <cellStyle name="Hyperlink" xfId="6684" builtinId="8" hidden="1"/>
    <cellStyle name="Hyperlink" xfId="6686" builtinId="8" hidden="1"/>
    <cellStyle name="Hyperlink" xfId="6688" builtinId="8" hidden="1"/>
    <cellStyle name="Hyperlink" xfId="6690" builtinId="8" hidden="1"/>
    <cellStyle name="Hyperlink" xfId="6692" builtinId="8" hidden="1"/>
    <cellStyle name="Hyperlink" xfId="6694" builtinId="8" hidden="1"/>
    <cellStyle name="Hyperlink" xfId="6696" builtinId="8" hidden="1"/>
    <cellStyle name="Hyperlink" xfId="6698" builtinId="8" hidden="1"/>
    <cellStyle name="Hyperlink" xfId="6700" builtinId="8" hidden="1"/>
    <cellStyle name="Hyperlink" xfId="6702" builtinId="8" hidden="1"/>
    <cellStyle name="Hyperlink" xfId="6704" builtinId="8" hidden="1"/>
    <cellStyle name="Hyperlink" xfId="6706" builtinId="8" hidden="1"/>
    <cellStyle name="Hyperlink" xfId="6708" builtinId="8" hidden="1"/>
    <cellStyle name="Hyperlink" xfId="6710" builtinId="8" hidden="1"/>
    <cellStyle name="Hyperlink" xfId="6712" builtinId="8" hidden="1"/>
    <cellStyle name="Hyperlink" xfId="6714" builtinId="8" hidden="1"/>
    <cellStyle name="Hyperlink" xfId="6716" builtinId="8" hidden="1"/>
    <cellStyle name="Hyperlink" xfId="6718" builtinId="8" hidden="1"/>
    <cellStyle name="Hyperlink" xfId="6720" builtinId="8" hidden="1"/>
    <cellStyle name="Hyperlink" xfId="6722" builtinId="8" hidden="1"/>
    <cellStyle name="Hyperlink" xfId="6724" builtinId="8" hidden="1"/>
    <cellStyle name="Hyperlink" xfId="6726" builtinId="8" hidden="1"/>
    <cellStyle name="Hyperlink" xfId="6728" builtinId="8" hidden="1"/>
    <cellStyle name="Hyperlink" xfId="6730" builtinId="8" hidden="1"/>
    <cellStyle name="Hyperlink" xfId="6732" builtinId="8" hidden="1"/>
    <cellStyle name="Hyperlink" xfId="6734" builtinId="8" hidden="1"/>
    <cellStyle name="Hyperlink" xfId="6736" builtinId="8" hidden="1"/>
    <cellStyle name="Hyperlink" xfId="6738" builtinId="8" hidden="1"/>
    <cellStyle name="Hyperlink" xfId="6740" builtinId="8" hidden="1"/>
    <cellStyle name="Hyperlink" xfId="6742" builtinId="8" hidden="1"/>
    <cellStyle name="Hyperlink" xfId="6744" builtinId="8" hidden="1"/>
    <cellStyle name="Hyperlink" xfId="6746" builtinId="8" hidden="1"/>
    <cellStyle name="Hyperlink" xfId="6748" builtinId="8" hidden="1"/>
    <cellStyle name="Hyperlink" xfId="6750" builtinId="8" hidden="1"/>
    <cellStyle name="Hyperlink" xfId="6752" builtinId="8" hidden="1"/>
    <cellStyle name="Hyperlink" xfId="6754" builtinId="8" hidden="1"/>
    <cellStyle name="Hyperlink" xfId="6756" builtinId="8" hidden="1"/>
    <cellStyle name="Hyperlink" xfId="6758" builtinId="8" hidden="1"/>
    <cellStyle name="Hyperlink" xfId="6760" builtinId="8" hidden="1"/>
    <cellStyle name="Hyperlink" xfId="6762" builtinId="8" hidden="1"/>
    <cellStyle name="Hyperlink" xfId="6764" builtinId="8" hidden="1"/>
    <cellStyle name="Hyperlink" xfId="6766" builtinId="8" hidden="1"/>
    <cellStyle name="Hyperlink" xfId="6768" builtinId="8" hidden="1"/>
    <cellStyle name="Hyperlink" xfId="6770" builtinId="8" hidden="1"/>
    <cellStyle name="Hyperlink" xfId="6772" builtinId="8" hidden="1"/>
    <cellStyle name="Hyperlink" xfId="6774" builtinId="8" hidden="1"/>
    <cellStyle name="Hyperlink" xfId="6776" builtinId="8" hidden="1"/>
    <cellStyle name="Hyperlink" xfId="6778" builtinId="8" hidden="1"/>
    <cellStyle name="Hyperlink" xfId="6780" builtinId="8" hidden="1"/>
    <cellStyle name="Hyperlink" xfId="6782" builtinId="8" hidden="1"/>
    <cellStyle name="Hyperlink" xfId="6784" builtinId="8" hidden="1"/>
    <cellStyle name="Hyperlink" xfId="6786" builtinId="8" hidden="1"/>
    <cellStyle name="Hyperlink" xfId="6788" builtinId="8" hidden="1"/>
    <cellStyle name="Hyperlink" xfId="6790" builtinId="8" hidden="1"/>
    <cellStyle name="Hyperlink" xfId="6792" builtinId="8" hidden="1"/>
    <cellStyle name="Hyperlink" xfId="6794" builtinId="8" hidden="1"/>
    <cellStyle name="Hyperlink" xfId="6796" builtinId="8" hidden="1"/>
    <cellStyle name="Hyperlink" xfId="6798" builtinId="8" hidden="1"/>
    <cellStyle name="Hyperlink" xfId="6800" builtinId="8" hidden="1"/>
    <cellStyle name="Hyperlink" xfId="6802" builtinId="8" hidden="1"/>
    <cellStyle name="Hyperlink" xfId="6804" builtinId="8" hidden="1"/>
    <cellStyle name="Hyperlink" xfId="6806" builtinId="8" hidden="1"/>
    <cellStyle name="Hyperlink" xfId="6808" builtinId="8" hidden="1"/>
    <cellStyle name="Hyperlink" xfId="6810" builtinId="8" hidden="1"/>
    <cellStyle name="Hyperlink" xfId="6812" builtinId="8" hidden="1"/>
    <cellStyle name="Hyperlink" xfId="6814" builtinId="8" hidden="1"/>
    <cellStyle name="Hyperlink" xfId="6816" builtinId="8" hidden="1"/>
    <cellStyle name="Hyperlink" xfId="6818" builtinId="8" hidden="1"/>
    <cellStyle name="Hyperlink" xfId="6820" builtinId="8" hidden="1"/>
    <cellStyle name="Hyperlink" xfId="6822" builtinId="8" hidden="1"/>
    <cellStyle name="Hyperlink" xfId="6824" builtinId="8" hidden="1"/>
    <cellStyle name="Hyperlink" xfId="6826" builtinId="8" hidden="1"/>
    <cellStyle name="Hyperlink" xfId="6828" builtinId="8" hidden="1"/>
    <cellStyle name="Hyperlink" xfId="6830" builtinId="8" hidden="1"/>
    <cellStyle name="Hyperlink" xfId="6832" builtinId="8" hidden="1"/>
    <cellStyle name="Hyperlink" xfId="6834" builtinId="8" hidden="1"/>
    <cellStyle name="Hyperlink" xfId="6836" builtinId="8" hidden="1"/>
    <cellStyle name="Hyperlink" xfId="6838" builtinId="8" hidden="1"/>
    <cellStyle name="Hyperlink" xfId="6840" builtinId="8" hidden="1"/>
    <cellStyle name="Hyperlink" xfId="6842" builtinId="8" hidden="1"/>
    <cellStyle name="Hyperlink" xfId="6844" builtinId="8" hidden="1"/>
    <cellStyle name="Hyperlink" xfId="6846" builtinId="8" hidden="1"/>
    <cellStyle name="Hyperlink" xfId="6848" builtinId="8" hidden="1"/>
    <cellStyle name="Hyperlink" xfId="6850" builtinId="8" hidden="1"/>
    <cellStyle name="Hyperlink" xfId="6852" builtinId="8" hidden="1"/>
    <cellStyle name="Hyperlink" xfId="6854" builtinId="8" hidden="1"/>
    <cellStyle name="Hyperlink" xfId="6856" builtinId="8" hidden="1"/>
    <cellStyle name="Hyperlink" xfId="6858" builtinId="8" hidden="1"/>
    <cellStyle name="Hyperlink" xfId="6860" builtinId="8" hidden="1"/>
    <cellStyle name="Hyperlink" xfId="6862" builtinId="8" hidden="1"/>
    <cellStyle name="Hyperlink" xfId="6864" builtinId="8" hidden="1"/>
    <cellStyle name="Hyperlink" xfId="6866" builtinId="8" hidden="1"/>
    <cellStyle name="Hyperlink" xfId="6868" builtinId="8" hidden="1"/>
    <cellStyle name="Hyperlink" xfId="6870" builtinId="8" hidden="1"/>
    <cellStyle name="Hyperlink" xfId="6872" builtinId="8" hidden="1"/>
    <cellStyle name="Hyperlink" xfId="6874" builtinId="8" hidden="1"/>
    <cellStyle name="Hyperlink" xfId="6876" builtinId="8" hidden="1"/>
    <cellStyle name="Hyperlink" xfId="6878" builtinId="8" hidden="1"/>
    <cellStyle name="Hyperlink" xfId="6880" builtinId="8" hidden="1"/>
    <cellStyle name="Hyperlink" xfId="6882" builtinId="8" hidden="1"/>
    <cellStyle name="Hyperlink" xfId="6884" builtinId="8" hidden="1"/>
    <cellStyle name="Hyperlink" xfId="6886" builtinId="8" hidden="1"/>
    <cellStyle name="Hyperlink" xfId="6888" builtinId="8" hidden="1"/>
    <cellStyle name="Hyperlink" xfId="6890" builtinId="8" hidden="1"/>
    <cellStyle name="Hyperlink" xfId="6892" builtinId="8" hidden="1"/>
    <cellStyle name="Hyperlink" xfId="6894" builtinId="8" hidden="1"/>
    <cellStyle name="Hyperlink" xfId="6896" builtinId="8" hidden="1"/>
    <cellStyle name="Hyperlink" xfId="6898" builtinId="8" hidden="1"/>
    <cellStyle name="Hyperlink" xfId="6900" builtinId="8" hidden="1"/>
    <cellStyle name="Hyperlink" xfId="6902" builtinId="8" hidden="1"/>
    <cellStyle name="Hyperlink" xfId="6904" builtinId="8" hidden="1"/>
    <cellStyle name="Hyperlink" xfId="6906" builtinId="8" hidden="1"/>
    <cellStyle name="Hyperlink" xfId="6908" builtinId="8" hidden="1"/>
    <cellStyle name="Hyperlink" xfId="6910" builtinId="8" hidden="1"/>
    <cellStyle name="Hyperlink" xfId="6912" builtinId="8" hidden="1"/>
    <cellStyle name="Hyperlink" xfId="6914" builtinId="8" hidden="1"/>
    <cellStyle name="Hyperlink" xfId="6916" builtinId="8" hidden="1"/>
    <cellStyle name="Hyperlink" xfId="6918" builtinId="8" hidden="1"/>
    <cellStyle name="Hyperlink" xfId="6920" builtinId="8" hidden="1"/>
    <cellStyle name="Hyperlink" xfId="6922" builtinId="8" hidden="1"/>
    <cellStyle name="Hyperlink" xfId="6924" builtinId="8" hidden="1"/>
    <cellStyle name="Hyperlink" xfId="6926" builtinId="8" hidden="1"/>
    <cellStyle name="Hyperlink" xfId="6928" builtinId="8" hidden="1"/>
    <cellStyle name="Hyperlink" xfId="6930" builtinId="8" hidden="1"/>
    <cellStyle name="Hyperlink" xfId="6932" builtinId="8" hidden="1"/>
    <cellStyle name="Hyperlink" xfId="6934" builtinId="8" hidden="1"/>
    <cellStyle name="Hyperlink" xfId="6936" builtinId="8" hidden="1"/>
    <cellStyle name="Hyperlink" xfId="6938" builtinId="8" hidden="1"/>
    <cellStyle name="Hyperlink" xfId="6940" builtinId="8" hidden="1"/>
    <cellStyle name="Hyperlink" xfId="6942" builtinId="8" hidden="1"/>
    <cellStyle name="Hyperlink" xfId="6944" builtinId="8" hidden="1"/>
    <cellStyle name="Hyperlink" xfId="6946" builtinId="8" hidden="1"/>
    <cellStyle name="Hyperlink" xfId="6948" builtinId="8" hidden="1"/>
    <cellStyle name="Hyperlink" xfId="6950" builtinId="8" hidden="1"/>
    <cellStyle name="Hyperlink" xfId="6952" builtinId="8" hidden="1"/>
    <cellStyle name="Hyperlink" xfId="6954" builtinId="8" hidden="1"/>
    <cellStyle name="Hyperlink" xfId="6956" builtinId="8" hidden="1"/>
    <cellStyle name="Hyperlink" xfId="6958" builtinId="8" hidden="1"/>
    <cellStyle name="Hyperlink" xfId="6960" builtinId="8" hidden="1"/>
    <cellStyle name="Hyperlink" xfId="6962" builtinId="8" hidden="1"/>
    <cellStyle name="Hyperlink" xfId="6964" builtinId="8" hidden="1"/>
    <cellStyle name="Hyperlink" xfId="6966" builtinId="8" hidden="1"/>
    <cellStyle name="Hyperlink" xfId="6968" builtinId="8" hidden="1"/>
    <cellStyle name="Hyperlink" xfId="6970" builtinId="8" hidden="1"/>
    <cellStyle name="Hyperlink" xfId="6972" builtinId="8" hidden="1"/>
    <cellStyle name="Hyperlink" xfId="6974" builtinId="8" hidden="1"/>
    <cellStyle name="Hyperlink" xfId="6976" builtinId="8" hidden="1"/>
    <cellStyle name="Hyperlink" xfId="6978" builtinId="8" hidden="1"/>
    <cellStyle name="Hyperlink" xfId="6980" builtinId="8" hidden="1"/>
    <cellStyle name="Hyperlink" xfId="6982" builtinId="8" hidden="1"/>
    <cellStyle name="Hyperlink" xfId="6984" builtinId="8" hidden="1"/>
    <cellStyle name="Hyperlink" xfId="6986" builtinId="8" hidden="1"/>
    <cellStyle name="Hyperlink" xfId="6988" builtinId="8" hidden="1"/>
    <cellStyle name="Hyperlink" xfId="6990" builtinId="8" hidden="1"/>
    <cellStyle name="Hyperlink" xfId="6992" builtinId="8" hidden="1"/>
    <cellStyle name="Hyperlink" xfId="6994" builtinId="8" hidden="1"/>
    <cellStyle name="Hyperlink" xfId="6996" builtinId="8" hidden="1"/>
    <cellStyle name="Hyperlink" xfId="6998" builtinId="8" hidden="1"/>
    <cellStyle name="Hyperlink" xfId="7000" builtinId="8" hidden="1"/>
    <cellStyle name="Hyperlink" xfId="7002" builtinId="8" hidden="1"/>
    <cellStyle name="Hyperlink" xfId="7004" builtinId="8" hidden="1"/>
    <cellStyle name="Hyperlink" xfId="7006" builtinId="8" hidden="1"/>
    <cellStyle name="Hyperlink" xfId="7008" builtinId="8" hidden="1"/>
    <cellStyle name="Hyperlink" xfId="7010" builtinId="8" hidden="1"/>
    <cellStyle name="Hyperlink" xfId="7012" builtinId="8" hidden="1"/>
    <cellStyle name="Hyperlink" xfId="7014" builtinId="8" hidden="1"/>
    <cellStyle name="Hyperlink" xfId="7016" builtinId="8" hidden="1"/>
    <cellStyle name="Hyperlink" xfId="7018" builtinId="8" hidden="1"/>
    <cellStyle name="Hyperlink" xfId="7020" builtinId="8" hidden="1"/>
    <cellStyle name="Hyperlink" xfId="7022" builtinId="8" hidden="1"/>
    <cellStyle name="Hyperlink" xfId="7024" builtinId="8" hidden="1"/>
    <cellStyle name="Hyperlink" xfId="7026" builtinId="8" hidden="1"/>
    <cellStyle name="Hyperlink" xfId="7028" builtinId="8" hidden="1"/>
    <cellStyle name="Hyperlink" xfId="7030" builtinId="8" hidden="1"/>
    <cellStyle name="Hyperlink" xfId="7032" builtinId="8" hidden="1"/>
    <cellStyle name="Hyperlink" xfId="7034" builtinId="8" hidden="1"/>
    <cellStyle name="Hyperlink" xfId="7036" builtinId="8" hidden="1"/>
    <cellStyle name="Hyperlink" xfId="7038" builtinId="8" hidden="1"/>
    <cellStyle name="Hyperlink" xfId="7040" builtinId="8" hidden="1"/>
    <cellStyle name="Hyperlink" xfId="7042" builtinId="8" hidden="1"/>
    <cellStyle name="Hyperlink" xfId="7044" builtinId="8" hidden="1"/>
    <cellStyle name="Hyperlink" xfId="7046" builtinId="8" hidden="1"/>
    <cellStyle name="Hyperlink" xfId="7048" builtinId="8" hidden="1"/>
    <cellStyle name="Hyperlink" xfId="7050" builtinId="8" hidden="1"/>
    <cellStyle name="Hyperlink" xfId="7052" builtinId="8" hidden="1"/>
    <cellStyle name="Hyperlink" xfId="7054" builtinId="8" hidden="1"/>
    <cellStyle name="Hyperlink" xfId="7056" builtinId="8" hidden="1"/>
    <cellStyle name="Hyperlink" xfId="7058" builtinId="8" hidden="1"/>
    <cellStyle name="Hyperlink" xfId="7060" builtinId="8" hidden="1"/>
    <cellStyle name="Hyperlink" xfId="7062" builtinId="8" hidden="1"/>
    <cellStyle name="Hyperlink" xfId="7064" builtinId="8" hidden="1"/>
    <cellStyle name="Hyperlink" xfId="7066" builtinId="8" hidden="1"/>
    <cellStyle name="Hyperlink" xfId="7068" builtinId="8" hidden="1"/>
    <cellStyle name="Hyperlink" xfId="7070" builtinId="8" hidden="1"/>
    <cellStyle name="Hyperlink" xfId="7072" builtinId="8" hidden="1"/>
    <cellStyle name="Hyperlink" xfId="7074" builtinId="8" hidden="1"/>
    <cellStyle name="Hyperlink" xfId="7076" builtinId="8" hidden="1"/>
    <cellStyle name="Hyperlink" xfId="7078" builtinId="8" hidden="1"/>
    <cellStyle name="Hyperlink" xfId="7080" builtinId="8" hidden="1"/>
    <cellStyle name="Hyperlink" xfId="7082" builtinId="8" hidden="1"/>
    <cellStyle name="Hyperlink" xfId="7084" builtinId="8" hidden="1"/>
    <cellStyle name="Hyperlink" xfId="7086" builtinId="8" hidden="1"/>
    <cellStyle name="Hyperlink" xfId="7088" builtinId="8" hidden="1"/>
    <cellStyle name="Hyperlink" xfId="7090" builtinId="8" hidden="1"/>
    <cellStyle name="Hyperlink" xfId="7092" builtinId="8" hidden="1"/>
    <cellStyle name="Hyperlink" xfId="7094" builtinId="8" hidden="1"/>
    <cellStyle name="Hyperlink" xfId="7096" builtinId="8" hidden="1"/>
    <cellStyle name="Hyperlink" xfId="7098" builtinId="8" hidden="1"/>
    <cellStyle name="Hyperlink" xfId="7100" builtinId="8" hidden="1"/>
    <cellStyle name="Hyperlink" xfId="7102" builtinId="8" hidden="1"/>
    <cellStyle name="Hyperlink" xfId="7104" builtinId="8" hidden="1"/>
    <cellStyle name="Hyperlink" xfId="7106" builtinId="8" hidden="1"/>
    <cellStyle name="Hyperlink" xfId="7108" builtinId="8" hidden="1"/>
    <cellStyle name="Hyperlink" xfId="7110" builtinId="8" hidden="1"/>
    <cellStyle name="Hyperlink" xfId="7112" builtinId="8" hidden="1"/>
    <cellStyle name="Hyperlink" xfId="7114" builtinId="8" hidden="1"/>
    <cellStyle name="Hyperlink" xfId="7116" builtinId="8" hidden="1"/>
    <cellStyle name="Hyperlink" xfId="7118" builtinId="8" hidden="1"/>
    <cellStyle name="Hyperlink" xfId="7120" builtinId="8" hidden="1"/>
    <cellStyle name="Hyperlink" xfId="7122" builtinId="8" hidden="1"/>
    <cellStyle name="Hyperlink" xfId="7124" builtinId="8" hidden="1"/>
    <cellStyle name="Hyperlink" xfId="7126" builtinId="8" hidden="1"/>
    <cellStyle name="Hyperlink" xfId="7128" builtinId="8" hidden="1"/>
    <cellStyle name="Hyperlink" xfId="7130" builtinId="8" hidden="1"/>
    <cellStyle name="Hyperlink" xfId="7132" builtinId="8" hidden="1"/>
    <cellStyle name="Hyperlink" xfId="7134" builtinId="8" hidden="1"/>
    <cellStyle name="Hyperlink" xfId="7136" builtinId="8" hidden="1"/>
    <cellStyle name="Hyperlink" xfId="7138" builtinId="8" hidden="1"/>
    <cellStyle name="Hyperlink" xfId="7140" builtinId="8" hidden="1"/>
    <cellStyle name="Hyperlink" xfId="7142" builtinId="8" hidden="1"/>
    <cellStyle name="Hyperlink" xfId="7144" builtinId="8" hidden="1"/>
    <cellStyle name="Hyperlink" xfId="7146" builtinId="8" hidden="1"/>
    <cellStyle name="Hyperlink" xfId="7148" builtinId="8" hidden="1"/>
    <cellStyle name="Hyperlink" xfId="7150" builtinId="8" hidden="1"/>
    <cellStyle name="Hyperlink" xfId="7152" builtinId="8" hidden="1"/>
    <cellStyle name="Hyperlink" xfId="7154" builtinId="8" hidden="1"/>
    <cellStyle name="Hyperlink" xfId="7156" builtinId="8" hidden="1"/>
    <cellStyle name="Hyperlink" xfId="7158" builtinId="8" hidden="1"/>
    <cellStyle name="Hyperlink" xfId="7160" builtinId="8" hidden="1"/>
    <cellStyle name="Hyperlink" xfId="7162" builtinId="8" hidden="1"/>
    <cellStyle name="Hyperlink" xfId="7164" builtinId="8" hidden="1"/>
    <cellStyle name="Hyperlink" xfId="7166" builtinId="8" hidden="1"/>
    <cellStyle name="Hyperlink" xfId="7168" builtinId="8" hidden="1"/>
    <cellStyle name="Hyperlink" xfId="7170" builtinId="8" hidden="1"/>
    <cellStyle name="Hyperlink" xfId="7172" builtinId="8" hidden="1"/>
    <cellStyle name="Hyperlink" xfId="7174" builtinId="8" hidden="1"/>
    <cellStyle name="Hyperlink" xfId="7176" builtinId="8" hidden="1"/>
    <cellStyle name="Hyperlink" xfId="7178" builtinId="8" hidden="1"/>
    <cellStyle name="Hyperlink" xfId="7180" builtinId="8" hidden="1"/>
    <cellStyle name="Hyperlink" xfId="7182" builtinId="8" hidden="1"/>
    <cellStyle name="Hyperlink" xfId="7184" builtinId="8" hidden="1"/>
    <cellStyle name="Hyperlink" xfId="7186" builtinId="8" hidden="1"/>
    <cellStyle name="Hyperlink" xfId="7188" builtinId="8" hidden="1"/>
    <cellStyle name="Hyperlink" xfId="7190" builtinId="8" hidden="1"/>
    <cellStyle name="Hyperlink" xfId="7192" builtinId="8" hidden="1"/>
    <cellStyle name="Hyperlink" xfId="7194" builtinId="8" hidden="1"/>
    <cellStyle name="Hyperlink" xfId="7196" builtinId="8" hidden="1"/>
    <cellStyle name="Hyperlink" xfId="7198" builtinId="8" hidden="1"/>
    <cellStyle name="Hyperlink" xfId="7200" builtinId="8" hidden="1"/>
    <cellStyle name="Hyperlink" xfId="7202" builtinId="8" hidden="1"/>
    <cellStyle name="Hyperlink" xfId="7204" builtinId="8" hidden="1"/>
    <cellStyle name="Hyperlink" xfId="7206" builtinId="8" hidden="1"/>
    <cellStyle name="Hyperlink" xfId="7208" builtinId="8" hidden="1"/>
    <cellStyle name="Hyperlink" xfId="7210" builtinId="8" hidden="1"/>
    <cellStyle name="Hyperlink" xfId="7212" builtinId="8" hidden="1"/>
    <cellStyle name="Hyperlink" xfId="7214" builtinId="8" hidden="1"/>
    <cellStyle name="Hyperlink" xfId="7216" builtinId="8" hidden="1"/>
    <cellStyle name="Hyperlink" xfId="7218" builtinId="8" hidden="1"/>
    <cellStyle name="Hyperlink" xfId="7220" builtinId="8" hidden="1"/>
    <cellStyle name="Hyperlink" xfId="7222" builtinId="8" hidden="1"/>
    <cellStyle name="Hyperlink" xfId="7224" builtinId="8" hidden="1"/>
    <cellStyle name="Hyperlink" xfId="7226" builtinId="8" hidden="1"/>
    <cellStyle name="Hyperlink" xfId="7228" builtinId="8" hidden="1"/>
    <cellStyle name="Hyperlink" xfId="7230" builtinId="8" hidden="1"/>
    <cellStyle name="Hyperlink" xfId="7232" builtinId="8" hidden="1"/>
    <cellStyle name="Hyperlink" xfId="7234" builtinId="8" hidden="1"/>
    <cellStyle name="Hyperlink" xfId="7236" builtinId="8" hidden="1"/>
    <cellStyle name="Hyperlink" xfId="7238" builtinId="8" hidden="1"/>
    <cellStyle name="Hyperlink" xfId="7240" builtinId="8" hidden="1"/>
    <cellStyle name="Hyperlink" xfId="7242" builtinId="8" hidden="1"/>
    <cellStyle name="Hyperlink" xfId="7244" builtinId="8" hidden="1"/>
    <cellStyle name="Hyperlink" xfId="7246" builtinId="8" hidden="1"/>
    <cellStyle name="Hyperlink" xfId="7248" builtinId="8" hidden="1"/>
    <cellStyle name="Hyperlink" xfId="7250" builtinId="8" hidden="1"/>
    <cellStyle name="Hyperlink" xfId="7252" builtinId="8" hidden="1"/>
    <cellStyle name="Hyperlink" xfId="7254" builtinId="8" hidden="1"/>
    <cellStyle name="Hyperlink" xfId="7256" builtinId="8" hidden="1"/>
    <cellStyle name="Hyperlink" xfId="7258" builtinId="8" hidden="1"/>
    <cellStyle name="Hyperlink" xfId="7260" builtinId="8" hidden="1"/>
    <cellStyle name="Hyperlink" xfId="7262" builtinId="8" hidden="1"/>
    <cellStyle name="Hyperlink" xfId="7264" builtinId="8" hidden="1"/>
    <cellStyle name="Hyperlink" xfId="7266" builtinId="8" hidden="1"/>
    <cellStyle name="Hyperlink" xfId="7268" builtinId="8" hidden="1"/>
    <cellStyle name="Hyperlink" xfId="7270" builtinId="8" hidden="1"/>
    <cellStyle name="Hyperlink" xfId="7272" builtinId="8" hidden="1"/>
    <cellStyle name="Hyperlink" xfId="7274" builtinId="8" hidden="1"/>
    <cellStyle name="Hyperlink" xfId="7276" builtinId="8" hidden="1"/>
    <cellStyle name="Hyperlink" xfId="7278" builtinId="8" hidden="1"/>
    <cellStyle name="Hyperlink" xfId="7280" builtinId="8" hidden="1"/>
    <cellStyle name="Hyperlink" xfId="7282" builtinId="8" hidden="1"/>
    <cellStyle name="Hyperlink" xfId="7284" builtinId="8" hidden="1"/>
    <cellStyle name="Hyperlink" xfId="7286" builtinId="8" hidden="1"/>
    <cellStyle name="Hyperlink" xfId="7288" builtinId="8" hidden="1"/>
    <cellStyle name="Hyperlink" xfId="7290" builtinId="8" hidden="1"/>
    <cellStyle name="Hyperlink" xfId="7292" builtinId="8" hidden="1"/>
    <cellStyle name="Hyperlink" xfId="7294" builtinId="8" hidden="1"/>
    <cellStyle name="Hyperlink" xfId="7296" builtinId="8" hidden="1"/>
    <cellStyle name="Hyperlink" xfId="7298" builtinId="8" hidden="1"/>
    <cellStyle name="Hyperlink" xfId="7300" builtinId="8" hidden="1"/>
    <cellStyle name="Hyperlink" xfId="7302" builtinId="8" hidden="1"/>
    <cellStyle name="Hyperlink" xfId="7304" builtinId="8" hidden="1"/>
    <cellStyle name="Hyperlink" xfId="7306" builtinId="8" hidden="1"/>
    <cellStyle name="Hyperlink" xfId="7308" builtinId="8" hidden="1"/>
    <cellStyle name="Hyperlink" xfId="7310" builtinId="8" hidden="1"/>
    <cellStyle name="Hyperlink" xfId="7312" builtinId="8" hidden="1"/>
    <cellStyle name="Hyperlink" xfId="7314" builtinId="8" hidden="1"/>
    <cellStyle name="Hyperlink" xfId="7316" builtinId="8" hidden="1"/>
    <cellStyle name="Hyperlink" xfId="7318" builtinId="8" hidden="1"/>
    <cellStyle name="Hyperlink" xfId="7320" builtinId="8" hidden="1"/>
    <cellStyle name="Hyperlink" xfId="7322" builtinId="8" hidden="1"/>
    <cellStyle name="Hyperlink" xfId="7324" builtinId="8" hidden="1"/>
    <cellStyle name="Hyperlink" xfId="7326" builtinId="8" hidden="1"/>
    <cellStyle name="Hyperlink" xfId="7328" builtinId="8" hidden="1"/>
    <cellStyle name="Hyperlink" xfId="7330" builtinId="8" hidden="1"/>
    <cellStyle name="Hyperlink" xfId="7332" builtinId="8" hidden="1"/>
    <cellStyle name="Hyperlink" xfId="7334" builtinId="8" hidden="1"/>
    <cellStyle name="Hyperlink" xfId="7336" builtinId="8" hidden="1"/>
    <cellStyle name="Hyperlink" xfId="7338" builtinId="8" hidden="1"/>
    <cellStyle name="Hyperlink" xfId="7340" builtinId="8" hidden="1"/>
    <cellStyle name="Hyperlink" xfId="7342" builtinId="8" hidden="1"/>
    <cellStyle name="Hyperlink" xfId="7344" builtinId="8" hidden="1"/>
    <cellStyle name="Hyperlink" xfId="7346" builtinId="8" hidden="1"/>
    <cellStyle name="Hyperlink" xfId="7348" builtinId="8" hidden="1"/>
    <cellStyle name="Hyperlink" xfId="7350" builtinId="8" hidden="1"/>
    <cellStyle name="Hyperlink" xfId="7352" builtinId="8" hidden="1"/>
    <cellStyle name="Hyperlink" xfId="7354" builtinId="8" hidden="1"/>
    <cellStyle name="Hyperlink" xfId="7356" builtinId="8" hidden="1"/>
    <cellStyle name="Hyperlink" xfId="7358" builtinId="8" hidden="1"/>
    <cellStyle name="Hyperlink" xfId="7360" builtinId="8" hidden="1"/>
    <cellStyle name="Hyperlink" xfId="7362" builtinId="8" hidden="1"/>
    <cellStyle name="Hyperlink" xfId="7364" builtinId="8" hidden="1"/>
    <cellStyle name="Hyperlink" xfId="7366" builtinId="8" hidden="1"/>
    <cellStyle name="Hyperlink" xfId="7368" builtinId="8" hidden="1"/>
    <cellStyle name="Hyperlink" xfId="7370" builtinId="8" hidden="1"/>
    <cellStyle name="Hyperlink" xfId="7372" builtinId="8" hidden="1"/>
    <cellStyle name="Hyperlink" xfId="7374" builtinId="8" hidden="1"/>
    <cellStyle name="Hyperlink" xfId="7376" builtinId="8" hidden="1"/>
    <cellStyle name="Hyperlink" xfId="7378" builtinId="8" hidden="1"/>
    <cellStyle name="Hyperlink" xfId="7380" builtinId="8" hidden="1"/>
    <cellStyle name="Hyperlink" xfId="7382" builtinId="8" hidden="1"/>
    <cellStyle name="Hyperlink" xfId="7384" builtinId="8" hidden="1"/>
    <cellStyle name="Hyperlink" xfId="7386" builtinId="8" hidden="1"/>
    <cellStyle name="Hyperlink" xfId="7388" builtinId="8" hidden="1"/>
    <cellStyle name="Hyperlink" xfId="7390" builtinId="8" hidden="1"/>
    <cellStyle name="Hyperlink" xfId="7392" builtinId="8" hidden="1"/>
    <cellStyle name="Hyperlink" xfId="7394" builtinId="8" hidden="1"/>
    <cellStyle name="Hyperlink" xfId="7396" builtinId="8" hidden="1"/>
    <cellStyle name="Hyperlink" xfId="7398" builtinId="8" hidden="1"/>
    <cellStyle name="Hyperlink" xfId="7400" builtinId="8" hidden="1"/>
    <cellStyle name="Hyperlink" xfId="7402" builtinId="8" hidden="1"/>
    <cellStyle name="Hyperlink" xfId="7404" builtinId="8" hidden="1"/>
    <cellStyle name="Hyperlink" xfId="7406" builtinId="8" hidden="1"/>
    <cellStyle name="Hyperlink" xfId="7408" builtinId="8" hidden="1"/>
    <cellStyle name="Hyperlink" xfId="7410" builtinId="8" hidden="1"/>
    <cellStyle name="Hyperlink" xfId="7412" builtinId="8" hidden="1"/>
    <cellStyle name="Hyperlink" xfId="7414" builtinId="8" hidden="1"/>
    <cellStyle name="Hyperlink" xfId="7416" builtinId="8" hidden="1"/>
    <cellStyle name="Hyperlink" xfId="7418" builtinId="8" hidden="1"/>
    <cellStyle name="Hyperlink" xfId="7420" builtinId="8" hidden="1"/>
    <cellStyle name="Hyperlink" xfId="7422" builtinId="8" hidden="1"/>
    <cellStyle name="Hyperlink" xfId="7424" builtinId="8" hidden="1"/>
    <cellStyle name="Hyperlink" xfId="7426" builtinId="8" hidden="1"/>
    <cellStyle name="Hyperlink" xfId="7428" builtinId="8" hidden="1"/>
    <cellStyle name="Hyperlink" xfId="7430" builtinId="8" hidden="1"/>
    <cellStyle name="Hyperlink" xfId="7432" builtinId="8" hidden="1"/>
    <cellStyle name="Hyperlink" xfId="7434" builtinId="8" hidden="1"/>
    <cellStyle name="Hyperlink" xfId="7436" builtinId="8" hidden="1"/>
    <cellStyle name="Hyperlink" xfId="7438" builtinId="8" hidden="1"/>
    <cellStyle name="Hyperlink" xfId="7440" builtinId="8" hidden="1"/>
    <cellStyle name="Hyperlink" xfId="7442" builtinId="8" hidden="1"/>
    <cellStyle name="Hyperlink" xfId="7444" builtinId="8" hidden="1"/>
    <cellStyle name="Hyperlink" xfId="7446" builtinId="8" hidden="1"/>
    <cellStyle name="Hyperlink" xfId="7448" builtinId="8" hidden="1"/>
    <cellStyle name="Hyperlink" xfId="7450" builtinId="8" hidden="1"/>
    <cellStyle name="Hyperlink" xfId="7452" builtinId="8" hidden="1"/>
    <cellStyle name="Hyperlink" xfId="7454" builtinId="8" hidden="1"/>
    <cellStyle name="Hyperlink" xfId="7456" builtinId="8" hidden="1"/>
    <cellStyle name="Hyperlink" xfId="7458" builtinId="8" hidden="1"/>
    <cellStyle name="Hyperlink" xfId="7460" builtinId="8" hidden="1"/>
    <cellStyle name="Hyperlink" xfId="7462" builtinId="8" hidden="1"/>
    <cellStyle name="Hyperlink" xfId="7464" builtinId="8" hidden="1"/>
    <cellStyle name="Hyperlink" xfId="7466" builtinId="8" hidden="1"/>
    <cellStyle name="Hyperlink" xfId="7468" builtinId="8" hidden="1"/>
    <cellStyle name="Hyperlink" xfId="7470" builtinId="8" hidden="1"/>
    <cellStyle name="Hyperlink" xfId="7472" builtinId="8" hidden="1"/>
    <cellStyle name="Hyperlink" xfId="7474" builtinId="8" hidden="1"/>
    <cellStyle name="Hyperlink" xfId="7476" builtinId="8" hidden="1"/>
    <cellStyle name="Hyperlink" xfId="7478" builtinId="8" hidden="1"/>
    <cellStyle name="Hyperlink" xfId="7480" builtinId="8" hidden="1"/>
    <cellStyle name="Hyperlink" xfId="7482" builtinId="8" hidden="1"/>
    <cellStyle name="Hyperlink" xfId="7484" builtinId="8" hidden="1"/>
    <cellStyle name="Hyperlink" xfId="7486" builtinId="8" hidden="1"/>
    <cellStyle name="Hyperlink" xfId="7488" builtinId="8" hidden="1"/>
    <cellStyle name="Hyperlink" xfId="7490" builtinId="8" hidden="1"/>
    <cellStyle name="Hyperlink" xfId="7492" builtinId="8" hidden="1"/>
    <cellStyle name="Hyperlink" xfId="7494" builtinId="8" hidden="1"/>
    <cellStyle name="Hyperlink" xfId="7496" builtinId="8" hidden="1"/>
    <cellStyle name="Hyperlink" xfId="7498" builtinId="8" hidden="1"/>
    <cellStyle name="Hyperlink" xfId="7500" builtinId="8" hidden="1"/>
    <cellStyle name="Hyperlink" xfId="7502" builtinId="8" hidden="1"/>
    <cellStyle name="Hyperlink" xfId="7504" builtinId="8" hidden="1"/>
    <cellStyle name="Hyperlink" xfId="7506" builtinId="8" hidden="1"/>
    <cellStyle name="Hyperlink" xfId="7508" builtinId="8" hidden="1"/>
    <cellStyle name="Hyperlink" xfId="7510" builtinId="8" hidden="1"/>
    <cellStyle name="Hyperlink" xfId="7512" builtinId="8" hidden="1"/>
    <cellStyle name="Hyperlink" xfId="7514" builtinId="8" hidden="1"/>
    <cellStyle name="Hyperlink" xfId="7516" builtinId="8" hidden="1"/>
    <cellStyle name="Hyperlink" xfId="7518" builtinId="8" hidden="1"/>
    <cellStyle name="Hyperlink" xfId="7520" builtinId="8" hidden="1"/>
    <cellStyle name="Hyperlink" xfId="7522" builtinId="8" hidden="1"/>
    <cellStyle name="Hyperlink" xfId="7524" builtinId="8" hidden="1"/>
    <cellStyle name="Hyperlink" xfId="7526" builtinId="8" hidden="1"/>
    <cellStyle name="Hyperlink" xfId="7528" builtinId="8" hidden="1"/>
    <cellStyle name="Hyperlink" xfId="7530" builtinId="8" hidden="1"/>
    <cellStyle name="Hyperlink" xfId="7532" builtinId="8" hidden="1"/>
    <cellStyle name="Hyperlink" xfId="7534" builtinId="8" hidden="1"/>
    <cellStyle name="Hyperlink" xfId="7536" builtinId="8" hidden="1"/>
    <cellStyle name="Hyperlink" xfId="7538" builtinId="8" hidden="1"/>
    <cellStyle name="Hyperlink" xfId="7540" builtinId="8" hidden="1"/>
    <cellStyle name="Hyperlink" xfId="7542" builtinId="8" hidden="1"/>
    <cellStyle name="Hyperlink" xfId="7544" builtinId="8" hidden="1"/>
    <cellStyle name="Hyperlink" xfId="7546" builtinId="8" hidden="1"/>
    <cellStyle name="Hyperlink" xfId="7548" builtinId="8" hidden="1"/>
    <cellStyle name="Hyperlink" xfId="7550" builtinId="8" hidden="1"/>
    <cellStyle name="Hyperlink" xfId="7552" builtinId="8" hidden="1"/>
    <cellStyle name="Hyperlink" xfId="7554" builtinId="8" hidden="1"/>
    <cellStyle name="Hyperlink" xfId="7556" builtinId="8" hidden="1"/>
    <cellStyle name="Hyperlink" xfId="7558" builtinId="8" hidden="1"/>
    <cellStyle name="Hyperlink" xfId="7560" builtinId="8" hidden="1"/>
    <cellStyle name="Hyperlink" xfId="7562" builtinId="8" hidden="1"/>
    <cellStyle name="Hyperlink" xfId="7564" builtinId="8" hidden="1"/>
    <cellStyle name="Hyperlink" xfId="7566" builtinId="8" hidden="1"/>
    <cellStyle name="Hyperlink" xfId="7568" builtinId="8" hidden="1"/>
    <cellStyle name="Hyperlink" xfId="7570" builtinId="8" hidden="1"/>
    <cellStyle name="Hyperlink" xfId="7572" builtinId="8" hidden="1"/>
    <cellStyle name="Hyperlink" xfId="7574" builtinId="8" hidden="1"/>
    <cellStyle name="Hyperlink" xfId="7576" builtinId="8" hidden="1"/>
    <cellStyle name="Hyperlink" xfId="7578" builtinId="8" hidden="1"/>
    <cellStyle name="Hyperlink" xfId="7580" builtinId="8" hidden="1"/>
    <cellStyle name="Hyperlink" xfId="7582" builtinId="8" hidden="1"/>
    <cellStyle name="Hyperlink" xfId="7584" builtinId="8" hidden="1"/>
    <cellStyle name="Hyperlink" xfId="7586" builtinId="8" hidden="1"/>
    <cellStyle name="Hyperlink" xfId="7588" builtinId="8" hidden="1"/>
    <cellStyle name="Hyperlink" xfId="7590" builtinId="8" hidden="1"/>
    <cellStyle name="Hyperlink" xfId="7592" builtinId="8" hidden="1"/>
    <cellStyle name="Hyperlink" xfId="7594" builtinId="8" hidden="1"/>
    <cellStyle name="Hyperlink" xfId="7596" builtinId="8" hidden="1"/>
    <cellStyle name="Hyperlink" xfId="7598" builtinId="8" hidden="1"/>
    <cellStyle name="Hyperlink" xfId="7600" builtinId="8" hidden="1"/>
    <cellStyle name="Hyperlink" xfId="7602" builtinId="8" hidden="1"/>
    <cellStyle name="Hyperlink" xfId="7604" builtinId="8" hidden="1"/>
    <cellStyle name="Hyperlink" xfId="7606" builtinId="8" hidden="1"/>
    <cellStyle name="Hyperlink" xfId="7608" builtinId="8" hidden="1"/>
    <cellStyle name="Hyperlink" xfId="7610" builtinId="8" hidden="1"/>
    <cellStyle name="Hyperlink" xfId="7612" builtinId="8" hidden="1"/>
    <cellStyle name="Hyperlink" xfId="7614" builtinId="8" hidden="1"/>
    <cellStyle name="Hyperlink" xfId="7616" builtinId="8" hidden="1"/>
    <cellStyle name="Hyperlink" xfId="7618" builtinId="8" hidden="1"/>
    <cellStyle name="Hyperlink" xfId="7620" builtinId="8" hidden="1"/>
    <cellStyle name="Hyperlink" xfId="7622" builtinId="8" hidden="1"/>
    <cellStyle name="Hyperlink" xfId="7624" builtinId="8" hidden="1"/>
    <cellStyle name="Hyperlink" xfId="7626" builtinId="8" hidden="1"/>
    <cellStyle name="Hyperlink" xfId="7628" builtinId="8" hidden="1"/>
    <cellStyle name="Hyperlink" xfId="7630" builtinId="8" hidden="1"/>
    <cellStyle name="Hyperlink" xfId="7632" builtinId="8" hidden="1"/>
    <cellStyle name="Hyperlink" xfId="7634" builtinId="8" hidden="1"/>
    <cellStyle name="Hyperlink" xfId="7636" builtinId="8" hidden="1"/>
    <cellStyle name="Hyperlink" xfId="7638" builtinId="8" hidden="1"/>
    <cellStyle name="Hyperlink" xfId="7640" builtinId="8" hidden="1"/>
    <cellStyle name="Hyperlink" xfId="7642" builtinId="8" hidden="1"/>
    <cellStyle name="Hyperlink" xfId="7644" builtinId="8" hidden="1"/>
    <cellStyle name="Hyperlink" xfId="7646" builtinId="8" hidden="1"/>
    <cellStyle name="Hyperlink" xfId="7648" builtinId="8" hidden="1"/>
    <cellStyle name="Hyperlink" xfId="7650" builtinId="8" hidden="1"/>
    <cellStyle name="Hyperlink" xfId="7652" builtinId="8" hidden="1"/>
    <cellStyle name="Hyperlink" xfId="7654" builtinId="8" hidden="1"/>
    <cellStyle name="Hyperlink" xfId="7656" builtinId="8" hidden="1"/>
    <cellStyle name="Hyperlink" xfId="7658" builtinId="8" hidden="1"/>
    <cellStyle name="Hyperlink" xfId="7660" builtinId="8" hidden="1"/>
    <cellStyle name="Hyperlink" xfId="7662" builtinId="8" hidden="1"/>
    <cellStyle name="Hyperlink" xfId="7664" builtinId="8" hidden="1"/>
    <cellStyle name="Hyperlink" xfId="7666" builtinId="8" hidden="1"/>
    <cellStyle name="Hyperlink" xfId="7668" builtinId="8" hidden="1"/>
    <cellStyle name="Hyperlink" xfId="7670" builtinId="8" hidden="1"/>
    <cellStyle name="Hyperlink" xfId="7672" builtinId="8" hidden="1"/>
    <cellStyle name="Hyperlink" xfId="7674" builtinId="8" hidden="1"/>
    <cellStyle name="Hyperlink" xfId="7676" builtinId="8" hidden="1"/>
    <cellStyle name="Hyperlink" xfId="7678" builtinId="8" hidden="1"/>
    <cellStyle name="Hyperlink" xfId="7680" builtinId="8" hidden="1"/>
    <cellStyle name="Hyperlink" xfId="7682" builtinId="8" hidden="1"/>
    <cellStyle name="Hyperlink" xfId="7684" builtinId="8" hidden="1"/>
    <cellStyle name="Hyperlink" xfId="7686" builtinId="8" hidden="1"/>
    <cellStyle name="Hyperlink" xfId="7688" builtinId="8" hidden="1"/>
    <cellStyle name="Hyperlink" xfId="7690" builtinId="8" hidden="1"/>
    <cellStyle name="Hyperlink" xfId="7692" builtinId="8" hidden="1"/>
    <cellStyle name="Hyperlink" xfId="7694" builtinId="8" hidden="1"/>
    <cellStyle name="Hyperlink" xfId="7696" builtinId="8" hidden="1"/>
    <cellStyle name="Hyperlink" xfId="7698" builtinId="8" hidden="1"/>
    <cellStyle name="Hyperlink" xfId="7700" builtinId="8" hidden="1"/>
    <cellStyle name="Hyperlink" xfId="7702" builtinId="8" hidden="1"/>
    <cellStyle name="Hyperlink" xfId="7704" builtinId="8" hidden="1"/>
    <cellStyle name="Hyperlink" xfId="7706" builtinId="8" hidden="1"/>
    <cellStyle name="Hyperlink" xfId="7708" builtinId="8" hidden="1"/>
    <cellStyle name="Hyperlink" xfId="7710" builtinId="8" hidden="1"/>
    <cellStyle name="Hyperlink" xfId="7712" builtinId="8" hidden="1"/>
    <cellStyle name="Hyperlink" xfId="7714" builtinId="8" hidden="1"/>
    <cellStyle name="Hyperlink" xfId="7716" builtinId="8" hidden="1"/>
    <cellStyle name="Hyperlink" xfId="7718" builtinId="8" hidden="1"/>
    <cellStyle name="Hyperlink" xfId="7720" builtinId="8" hidden="1"/>
    <cellStyle name="Hyperlink" xfId="7722" builtinId="8" hidden="1"/>
    <cellStyle name="Hyperlink" xfId="7724" builtinId="8" hidden="1"/>
    <cellStyle name="Hyperlink" xfId="7726" builtinId="8" hidden="1"/>
    <cellStyle name="Hyperlink" xfId="7728" builtinId="8" hidden="1"/>
    <cellStyle name="Hyperlink" xfId="7730" builtinId="8" hidden="1"/>
    <cellStyle name="Hyperlink" xfId="7732" builtinId="8" hidden="1"/>
    <cellStyle name="Hyperlink" xfId="7734" builtinId="8" hidden="1"/>
    <cellStyle name="Hyperlink" xfId="7736" builtinId="8" hidden="1"/>
    <cellStyle name="Hyperlink" xfId="7738" builtinId="8" hidden="1"/>
    <cellStyle name="Hyperlink" xfId="7740" builtinId="8" hidden="1"/>
    <cellStyle name="Hyperlink" xfId="7742"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80" builtinId="8" hidden="1"/>
    <cellStyle name="Hyperlink" xfId="8582" builtinId="8" hidden="1"/>
    <cellStyle name="Hyperlink" xfId="8584" builtinId="8" hidden="1"/>
    <cellStyle name="Hyperlink" xfId="8586" builtinId="8" hidden="1"/>
    <cellStyle name="Hyperlink" xfId="8588" builtinId="8" hidden="1"/>
    <cellStyle name="Hyperlink" xfId="8590" builtinId="8" hidden="1"/>
    <cellStyle name="Hyperlink" xfId="8592" builtinId="8" hidden="1"/>
    <cellStyle name="Hyperlink" xfId="8594" builtinId="8" hidden="1"/>
    <cellStyle name="Hyperlink" xfId="8596" builtinId="8" hidden="1"/>
    <cellStyle name="Hyperlink" xfId="8598" builtinId="8" hidden="1"/>
    <cellStyle name="Hyperlink" xfId="8600" builtinId="8" hidden="1"/>
    <cellStyle name="Hyperlink" xfId="8602" builtinId="8" hidden="1"/>
    <cellStyle name="Hyperlink" xfId="8604" builtinId="8" hidden="1"/>
    <cellStyle name="Hyperlink" xfId="8606" builtinId="8" hidden="1"/>
    <cellStyle name="Hyperlink" xfId="8608" builtinId="8" hidden="1"/>
    <cellStyle name="Hyperlink" xfId="8610" builtinId="8" hidden="1"/>
    <cellStyle name="Hyperlink" xfId="8612" builtinId="8" hidden="1"/>
    <cellStyle name="Hyperlink" xfId="8614" builtinId="8" hidden="1"/>
    <cellStyle name="Hyperlink" xfId="8616" builtinId="8" hidden="1"/>
    <cellStyle name="Hyperlink" xfId="8618" builtinId="8" hidden="1"/>
    <cellStyle name="Hyperlink" xfId="8620" builtinId="8" hidden="1"/>
    <cellStyle name="Hyperlink" xfId="8622" builtinId="8" hidden="1"/>
    <cellStyle name="Hyperlink" xfId="8624" builtinId="8" hidden="1"/>
    <cellStyle name="Hyperlink" xfId="8626" builtinId="8" hidden="1"/>
    <cellStyle name="Hyperlink" xfId="8628" builtinId="8" hidden="1"/>
    <cellStyle name="Hyperlink" xfId="8630" builtinId="8" hidden="1"/>
    <cellStyle name="Hyperlink" xfId="8632" builtinId="8" hidden="1"/>
    <cellStyle name="Hyperlink" xfId="8634" builtinId="8" hidden="1"/>
    <cellStyle name="Hyperlink" xfId="8636" builtinId="8" hidden="1"/>
    <cellStyle name="Hyperlink" xfId="8638" builtinId="8" hidden="1"/>
    <cellStyle name="Hyperlink" xfId="8640" builtinId="8" hidden="1"/>
    <cellStyle name="Hyperlink" xfId="8642" builtinId="8" hidden="1"/>
    <cellStyle name="Hyperlink" xfId="8644" builtinId="8" hidden="1"/>
    <cellStyle name="Hyperlink" xfId="8646" builtinId="8" hidden="1"/>
    <cellStyle name="Hyperlink" xfId="8648" builtinId="8" hidden="1"/>
    <cellStyle name="Hyperlink" xfId="8650" builtinId="8" hidden="1"/>
    <cellStyle name="Hyperlink" xfId="8652" builtinId="8" hidden="1"/>
    <cellStyle name="Hyperlink" xfId="8654" builtinId="8" hidden="1"/>
    <cellStyle name="Hyperlink" xfId="8656" builtinId="8" hidden="1"/>
    <cellStyle name="Hyperlink" xfId="8658" builtinId="8" hidden="1"/>
    <cellStyle name="Hyperlink" xfId="8660" builtinId="8" hidden="1"/>
    <cellStyle name="Hyperlink" xfId="8662" builtinId="8" hidden="1"/>
    <cellStyle name="Hyperlink" xfId="8664" builtinId="8" hidden="1"/>
    <cellStyle name="Hyperlink" xfId="8666" builtinId="8" hidden="1"/>
    <cellStyle name="Hyperlink" xfId="8668" builtinId="8" hidden="1"/>
    <cellStyle name="Hyperlink" xfId="8670" builtinId="8" hidden="1"/>
    <cellStyle name="Hyperlink" xfId="8672" builtinId="8" hidden="1"/>
    <cellStyle name="Hyperlink" xfId="8674" builtinId="8" hidden="1"/>
    <cellStyle name="Hyperlink" xfId="8676" builtinId="8" hidden="1"/>
    <cellStyle name="Hyperlink" xfId="8678" builtinId="8" hidden="1"/>
    <cellStyle name="Hyperlink" xfId="8680" builtinId="8" hidden="1"/>
    <cellStyle name="Hyperlink" xfId="8682" builtinId="8" hidden="1"/>
    <cellStyle name="Hyperlink" xfId="8684" builtinId="8" hidden="1"/>
    <cellStyle name="Hyperlink" xfId="8686" builtinId="8" hidden="1"/>
    <cellStyle name="Hyperlink" xfId="8688" builtinId="8" hidden="1"/>
    <cellStyle name="Hyperlink" xfId="8690" builtinId="8" hidden="1"/>
    <cellStyle name="Hyperlink" xfId="8692" builtinId="8" hidden="1"/>
    <cellStyle name="Hyperlink" xfId="8694" builtinId="8" hidden="1"/>
    <cellStyle name="Hyperlink" xfId="8696" builtinId="8" hidden="1"/>
    <cellStyle name="Hyperlink" xfId="8698" builtinId="8" hidden="1"/>
    <cellStyle name="Hyperlink" xfId="8700" builtinId="8" hidden="1"/>
    <cellStyle name="Hyperlink" xfId="8702" builtinId="8" hidden="1"/>
    <cellStyle name="Hyperlink" xfId="8704" builtinId="8" hidden="1"/>
    <cellStyle name="Hyperlink" xfId="8706" builtinId="8" hidden="1"/>
    <cellStyle name="Hyperlink" xfId="8708" builtinId="8" hidden="1"/>
    <cellStyle name="Hyperlink" xfId="8710" builtinId="8" hidden="1"/>
    <cellStyle name="Hyperlink" xfId="8712" builtinId="8" hidden="1"/>
    <cellStyle name="Hyperlink" xfId="8714" builtinId="8" hidden="1"/>
    <cellStyle name="Hyperlink" xfId="8716" builtinId="8" hidden="1"/>
    <cellStyle name="Hyperlink" xfId="8718" builtinId="8" hidden="1"/>
    <cellStyle name="Hyperlink" xfId="8720" builtinId="8" hidden="1"/>
    <cellStyle name="Hyperlink" xfId="8722" builtinId="8" hidden="1"/>
    <cellStyle name="Hyperlink" xfId="8724" builtinId="8" hidden="1"/>
    <cellStyle name="Hyperlink" xfId="8726" builtinId="8" hidden="1"/>
    <cellStyle name="Hyperlink" xfId="8728" builtinId="8" hidden="1"/>
    <cellStyle name="Hyperlink" xfId="8730" builtinId="8" hidden="1"/>
    <cellStyle name="Hyperlink" xfId="8732" builtinId="8" hidden="1"/>
    <cellStyle name="Hyperlink" xfId="8734" builtinId="8" hidden="1"/>
    <cellStyle name="Hyperlink" xfId="8736" builtinId="8" hidden="1"/>
    <cellStyle name="Hyperlink" xfId="8738" builtinId="8" hidden="1"/>
    <cellStyle name="Hyperlink" xfId="8740" builtinId="8" hidden="1"/>
    <cellStyle name="Hyperlink" xfId="8742" builtinId="8" hidden="1"/>
    <cellStyle name="Hyperlink" xfId="8744" builtinId="8" hidden="1"/>
    <cellStyle name="Hyperlink" xfId="8746" builtinId="8" hidden="1"/>
    <cellStyle name="Hyperlink" xfId="8748" builtinId="8" hidden="1"/>
    <cellStyle name="Hyperlink" xfId="8750" builtinId="8" hidden="1"/>
    <cellStyle name="Hyperlink" xfId="8752" builtinId="8" hidden="1"/>
    <cellStyle name="Hyperlink" xfId="8754" builtinId="8" hidden="1"/>
    <cellStyle name="Hyperlink" xfId="8756" builtinId="8" hidden="1"/>
    <cellStyle name="Hyperlink" xfId="8758" builtinId="8" hidden="1"/>
    <cellStyle name="Hyperlink" xfId="8760" builtinId="8" hidden="1"/>
    <cellStyle name="Hyperlink" xfId="8762" builtinId="8" hidden="1"/>
    <cellStyle name="Hyperlink" xfId="8764" builtinId="8" hidden="1"/>
    <cellStyle name="Hyperlink" xfId="8766" builtinId="8" hidden="1"/>
    <cellStyle name="Hyperlink" xfId="8768" builtinId="8" hidden="1"/>
    <cellStyle name="Hyperlink" xfId="8770" builtinId="8" hidden="1"/>
    <cellStyle name="Hyperlink" xfId="8772" builtinId="8" hidden="1"/>
    <cellStyle name="Hyperlink" xfId="8774" builtinId="8" hidden="1"/>
    <cellStyle name="Hyperlink" xfId="8776" builtinId="8" hidden="1"/>
    <cellStyle name="Hyperlink" xfId="8778" builtinId="8" hidden="1"/>
    <cellStyle name="Hyperlink" xfId="8780" builtinId="8" hidden="1"/>
    <cellStyle name="Hyperlink" xfId="8782" builtinId="8" hidden="1"/>
    <cellStyle name="Hyperlink" xfId="8784" builtinId="8" hidden="1"/>
    <cellStyle name="Hyperlink" xfId="8786" builtinId="8" hidden="1"/>
    <cellStyle name="Hyperlink" xfId="8788" builtinId="8" hidden="1"/>
    <cellStyle name="Hyperlink" xfId="8790" builtinId="8" hidden="1"/>
    <cellStyle name="Hyperlink" xfId="8792" builtinId="8" hidden="1"/>
    <cellStyle name="Hyperlink" xfId="8794" builtinId="8" hidden="1"/>
    <cellStyle name="Hyperlink" xfId="8796" builtinId="8" hidden="1"/>
    <cellStyle name="Hyperlink" xfId="8798" builtinId="8" hidden="1"/>
    <cellStyle name="Hyperlink" xfId="8800" builtinId="8" hidden="1"/>
    <cellStyle name="Hyperlink" xfId="8802" builtinId="8" hidden="1"/>
    <cellStyle name="Hyperlink" xfId="8804" builtinId="8" hidden="1"/>
    <cellStyle name="Hyperlink" xfId="8806" builtinId="8" hidden="1"/>
    <cellStyle name="Hyperlink" xfId="8808" builtinId="8" hidden="1"/>
    <cellStyle name="Hyperlink" xfId="8810" builtinId="8" hidden="1"/>
    <cellStyle name="Hyperlink" xfId="8812" builtinId="8" hidden="1"/>
    <cellStyle name="Hyperlink" xfId="8814" builtinId="8" hidden="1"/>
    <cellStyle name="Hyperlink" xfId="8816" builtinId="8" hidden="1"/>
    <cellStyle name="Hyperlink" xfId="8818" builtinId="8" hidden="1"/>
    <cellStyle name="Hyperlink" xfId="8820" builtinId="8" hidden="1"/>
    <cellStyle name="Hyperlink" xfId="8822" builtinId="8" hidden="1"/>
    <cellStyle name="Hyperlink" xfId="8824" builtinId="8" hidden="1"/>
    <cellStyle name="Hyperlink" xfId="8826" builtinId="8" hidden="1"/>
    <cellStyle name="Hyperlink" xfId="8828" builtinId="8" hidden="1"/>
    <cellStyle name="Hyperlink" xfId="8830" builtinId="8" hidden="1"/>
    <cellStyle name="Hyperlink" xfId="8832" builtinId="8" hidden="1"/>
    <cellStyle name="Hyperlink" xfId="8834" builtinId="8" hidden="1"/>
    <cellStyle name="Hyperlink" xfId="8836" builtinId="8" hidden="1"/>
    <cellStyle name="Hyperlink" xfId="8838" builtinId="8" hidden="1"/>
    <cellStyle name="Hyperlink" xfId="8840" builtinId="8" hidden="1"/>
    <cellStyle name="Hyperlink" xfId="8842" builtinId="8" hidden="1"/>
    <cellStyle name="Hyperlink" xfId="8844" builtinId="8" hidden="1"/>
    <cellStyle name="Hyperlink" xfId="8846" builtinId="8" hidden="1"/>
    <cellStyle name="Hyperlink" xfId="8848" builtinId="8" hidden="1"/>
    <cellStyle name="Hyperlink" xfId="8850" builtinId="8" hidden="1"/>
    <cellStyle name="Hyperlink" xfId="8852" builtinId="8" hidden="1"/>
    <cellStyle name="Hyperlink" xfId="8854" builtinId="8" hidden="1"/>
    <cellStyle name="Hyperlink" xfId="8856" builtinId="8" hidden="1"/>
    <cellStyle name="Hyperlink" xfId="8858" builtinId="8" hidden="1"/>
    <cellStyle name="Hyperlink" xfId="8860" builtinId="8" hidden="1"/>
    <cellStyle name="Hyperlink" xfId="8862" builtinId="8" hidden="1"/>
    <cellStyle name="Hyperlink" xfId="8864" builtinId="8" hidden="1"/>
    <cellStyle name="Hyperlink" xfId="8866" builtinId="8" hidden="1"/>
    <cellStyle name="Hyperlink" xfId="8868" builtinId="8" hidden="1"/>
    <cellStyle name="Hyperlink" xfId="8870" builtinId="8" hidden="1"/>
    <cellStyle name="Hyperlink" xfId="8872" builtinId="8" hidden="1"/>
    <cellStyle name="Hyperlink" xfId="8874" builtinId="8" hidden="1"/>
    <cellStyle name="Hyperlink" xfId="8876" builtinId="8" hidden="1"/>
    <cellStyle name="Hyperlink" xfId="8878" builtinId="8" hidden="1"/>
    <cellStyle name="Hyperlink" xfId="8880" builtinId="8" hidden="1"/>
    <cellStyle name="Hyperlink" xfId="8882" builtinId="8" hidden="1"/>
    <cellStyle name="Hyperlink" xfId="8884" builtinId="8" hidden="1"/>
    <cellStyle name="Hyperlink" xfId="8886" builtinId="8" hidden="1"/>
    <cellStyle name="Hyperlink" xfId="8888" builtinId="8" hidden="1"/>
    <cellStyle name="Hyperlink" xfId="8890" builtinId="8" hidden="1"/>
    <cellStyle name="Hyperlink" xfId="8892" builtinId="8" hidden="1"/>
    <cellStyle name="Hyperlink" xfId="8894" builtinId="8" hidden="1"/>
    <cellStyle name="Hyperlink" xfId="8896" builtinId="8" hidden="1"/>
    <cellStyle name="Hyperlink" xfId="8898" builtinId="8" hidden="1"/>
    <cellStyle name="Hyperlink" xfId="8900" builtinId="8" hidden="1"/>
    <cellStyle name="Hyperlink" xfId="8902" builtinId="8" hidden="1"/>
    <cellStyle name="Hyperlink" xfId="8904" builtinId="8" hidden="1"/>
    <cellStyle name="Hyperlink" xfId="8906" builtinId="8" hidden="1"/>
    <cellStyle name="Hyperlink" xfId="8908" builtinId="8" hidden="1"/>
    <cellStyle name="Hyperlink" xfId="8910" builtinId="8" hidden="1"/>
    <cellStyle name="Hyperlink" xfId="8912" builtinId="8" hidden="1"/>
    <cellStyle name="Hyperlink" xfId="8914" builtinId="8" hidden="1"/>
    <cellStyle name="Hyperlink" xfId="8916" builtinId="8" hidden="1"/>
    <cellStyle name="Hyperlink" xfId="8918" builtinId="8" hidden="1"/>
    <cellStyle name="Hyperlink" xfId="8920" builtinId="8" hidden="1"/>
    <cellStyle name="Hyperlink" xfId="8922" builtinId="8" hidden="1"/>
    <cellStyle name="Hyperlink" xfId="8924" builtinId="8" hidden="1"/>
    <cellStyle name="Hyperlink" xfId="8926" builtinId="8" hidden="1"/>
    <cellStyle name="Hyperlink" xfId="8928" builtinId="8" hidden="1"/>
    <cellStyle name="Hyperlink" xfId="8930" builtinId="8" hidden="1"/>
    <cellStyle name="Hyperlink" xfId="8932" builtinId="8" hidden="1"/>
    <cellStyle name="Hyperlink" xfId="8934" builtinId="8" hidden="1"/>
    <cellStyle name="Hyperlink" xfId="8936" builtinId="8" hidden="1"/>
    <cellStyle name="Hyperlink" xfId="8938" builtinId="8" hidden="1"/>
    <cellStyle name="Hyperlink" xfId="8940" builtinId="8" hidden="1"/>
    <cellStyle name="Hyperlink" xfId="8942" builtinId="8" hidden="1"/>
    <cellStyle name="Hyperlink" xfId="8944" builtinId="8" hidden="1"/>
    <cellStyle name="Hyperlink" xfId="8946" builtinId="8" hidden="1"/>
    <cellStyle name="Hyperlink" xfId="8948" builtinId="8" hidden="1"/>
    <cellStyle name="Hyperlink" xfId="8950" builtinId="8" hidden="1"/>
    <cellStyle name="Hyperlink" xfId="8952" builtinId="8" hidden="1"/>
    <cellStyle name="Hyperlink" xfId="8954" builtinId="8" hidden="1"/>
    <cellStyle name="Hyperlink" xfId="8956" builtinId="8" hidden="1"/>
    <cellStyle name="Hyperlink" xfId="8958" builtinId="8" hidden="1"/>
    <cellStyle name="Hyperlink" xfId="8960" builtinId="8" hidden="1"/>
    <cellStyle name="Hyperlink" xfId="8962" builtinId="8" hidden="1"/>
    <cellStyle name="Hyperlink" xfId="8964" builtinId="8" hidden="1"/>
    <cellStyle name="Hyperlink" xfId="8966" builtinId="8" hidden="1"/>
    <cellStyle name="Hyperlink" xfId="8968" builtinId="8" hidden="1"/>
    <cellStyle name="Hyperlink" xfId="8970" builtinId="8" hidden="1"/>
    <cellStyle name="Hyperlink" xfId="8972" builtinId="8" hidden="1"/>
    <cellStyle name="Hyperlink" xfId="8974" builtinId="8" hidden="1"/>
    <cellStyle name="Hyperlink" xfId="8976" builtinId="8" hidden="1"/>
    <cellStyle name="Hyperlink" xfId="8978" builtinId="8" hidden="1"/>
    <cellStyle name="Hyperlink" xfId="8980" builtinId="8" hidden="1"/>
    <cellStyle name="Hyperlink" xfId="8982" builtinId="8" hidden="1"/>
    <cellStyle name="Hyperlink" xfId="8984" builtinId="8" hidden="1"/>
    <cellStyle name="Hyperlink" xfId="8986" builtinId="8" hidden="1"/>
    <cellStyle name="Hyperlink" xfId="8988" builtinId="8" hidden="1"/>
    <cellStyle name="Hyperlink" xfId="8990" builtinId="8" hidden="1"/>
    <cellStyle name="Hyperlink" xfId="8992" builtinId="8" hidden="1"/>
    <cellStyle name="Hyperlink" xfId="8994" builtinId="8" hidden="1"/>
    <cellStyle name="Hyperlink" xfId="8996" builtinId="8" hidden="1"/>
    <cellStyle name="Hyperlink" xfId="8998" builtinId="8" hidden="1"/>
    <cellStyle name="Hyperlink" xfId="9000" builtinId="8" hidden="1"/>
    <cellStyle name="Hyperlink" xfId="9002" builtinId="8" hidden="1"/>
    <cellStyle name="Hyperlink" xfId="9004" builtinId="8" hidden="1"/>
    <cellStyle name="Hyperlink" xfId="9006" builtinId="8" hidden="1"/>
    <cellStyle name="Hyperlink" xfId="9008" builtinId="8" hidden="1"/>
    <cellStyle name="Hyperlink" xfId="9010" builtinId="8" hidden="1"/>
    <cellStyle name="Hyperlink" xfId="9012" builtinId="8" hidden="1"/>
    <cellStyle name="Hyperlink" xfId="9014" builtinId="8" hidden="1"/>
    <cellStyle name="Hyperlink" xfId="9016" builtinId="8" hidden="1"/>
    <cellStyle name="Hyperlink" xfId="9018" builtinId="8" hidden="1"/>
    <cellStyle name="Hyperlink" xfId="9020" builtinId="8" hidden="1"/>
    <cellStyle name="Hyperlink" xfId="9022" builtinId="8" hidden="1"/>
    <cellStyle name="Hyperlink" xfId="9024" builtinId="8" hidden="1"/>
    <cellStyle name="Hyperlink" xfId="9026" builtinId="8" hidden="1"/>
    <cellStyle name="Hyperlink" xfId="9028" builtinId="8" hidden="1"/>
    <cellStyle name="Hyperlink" xfId="9030" builtinId="8" hidden="1"/>
    <cellStyle name="Hyperlink" xfId="9032" builtinId="8" hidden="1"/>
    <cellStyle name="Hyperlink" xfId="9034" builtinId="8" hidden="1"/>
    <cellStyle name="Hyperlink" xfId="9036" builtinId="8" hidden="1"/>
    <cellStyle name="Hyperlink" xfId="9038" builtinId="8" hidden="1"/>
    <cellStyle name="Hyperlink" xfId="9040" builtinId="8" hidden="1"/>
    <cellStyle name="Hyperlink" xfId="9042" builtinId="8" hidden="1"/>
    <cellStyle name="Hyperlink" xfId="9044" builtinId="8" hidden="1"/>
    <cellStyle name="Hyperlink" xfId="9046" builtinId="8" hidden="1"/>
    <cellStyle name="Hyperlink" xfId="9048" builtinId="8" hidden="1"/>
    <cellStyle name="Hyperlink" xfId="9050" builtinId="8" hidden="1"/>
    <cellStyle name="Hyperlink" xfId="9052" builtinId="8" hidden="1"/>
    <cellStyle name="Hyperlink" xfId="9054" builtinId="8" hidden="1"/>
    <cellStyle name="Hyperlink" xfId="9056" builtinId="8" hidden="1"/>
    <cellStyle name="Hyperlink" xfId="9058" builtinId="8" hidden="1"/>
    <cellStyle name="Hyperlink" xfId="9060" builtinId="8" hidden="1"/>
    <cellStyle name="Hyperlink" xfId="9062" builtinId="8" hidden="1"/>
    <cellStyle name="Hyperlink" xfId="9064" builtinId="8" hidden="1"/>
    <cellStyle name="Hyperlink" xfId="9066" builtinId="8" hidden="1"/>
    <cellStyle name="Hyperlink" xfId="9068" builtinId="8" hidden="1"/>
    <cellStyle name="Hyperlink" xfId="9070" builtinId="8" hidden="1"/>
    <cellStyle name="Hyperlink" xfId="9072" builtinId="8" hidden="1"/>
    <cellStyle name="Hyperlink" xfId="9074" builtinId="8" hidden="1"/>
    <cellStyle name="Hyperlink" xfId="9076" builtinId="8" hidden="1"/>
    <cellStyle name="Hyperlink" xfId="9078" builtinId="8" hidden="1"/>
    <cellStyle name="Hyperlink" xfId="9080" builtinId="8" hidden="1"/>
    <cellStyle name="Hyperlink" xfId="9082" builtinId="8" hidden="1"/>
    <cellStyle name="Hyperlink" xfId="9084" builtinId="8" hidden="1"/>
    <cellStyle name="Hyperlink" xfId="9086" builtinId="8" hidden="1"/>
    <cellStyle name="Hyperlink" xfId="9088" builtinId="8" hidden="1"/>
    <cellStyle name="Hyperlink" xfId="9090" builtinId="8" hidden="1"/>
    <cellStyle name="Hyperlink" xfId="9092" builtinId="8" hidden="1"/>
    <cellStyle name="Hyperlink" xfId="9094" builtinId="8" hidden="1"/>
    <cellStyle name="Hyperlink" xfId="9096" builtinId="8" hidden="1"/>
    <cellStyle name="Hyperlink" xfId="9098" builtinId="8" hidden="1"/>
    <cellStyle name="Hyperlink" xfId="9100" builtinId="8" hidden="1"/>
    <cellStyle name="Hyperlink" xfId="9102" builtinId="8" hidden="1"/>
    <cellStyle name="Hyperlink" xfId="9104" builtinId="8" hidden="1"/>
    <cellStyle name="Hyperlink" xfId="9106" builtinId="8" hidden="1"/>
    <cellStyle name="Hyperlink" xfId="9108" builtinId="8" hidden="1"/>
    <cellStyle name="Hyperlink" xfId="9110" builtinId="8" hidden="1"/>
    <cellStyle name="Hyperlink" xfId="9112" builtinId="8" hidden="1"/>
    <cellStyle name="Hyperlink" xfId="9114" builtinId="8" hidden="1"/>
    <cellStyle name="Hyperlink" xfId="9116" builtinId="8" hidden="1"/>
    <cellStyle name="Hyperlink" xfId="9118" builtinId="8" hidden="1"/>
    <cellStyle name="Hyperlink" xfId="9120" builtinId="8" hidden="1"/>
    <cellStyle name="Hyperlink" xfId="9122" builtinId="8" hidden="1"/>
    <cellStyle name="Hyperlink" xfId="9124" builtinId="8" hidden="1"/>
    <cellStyle name="Hyperlink" xfId="9126" builtinId="8" hidden="1"/>
    <cellStyle name="Hyperlink" xfId="9128" builtinId="8" hidden="1"/>
    <cellStyle name="Hyperlink" xfId="9130" builtinId="8" hidden="1"/>
    <cellStyle name="Hyperlink" xfId="9132" builtinId="8" hidden="1"/>
    <cellStyle name="Hyperlink" xfId="9134" builtinId="8" hidden="1"/>
    <cellStyle name="Hyperlink" xfId="9136" builtinId="8" hidden="1"/>
    <cellStyle name="Hyperlink" xfId="9138" builtinId="8" hidden="1"/>
    <cellStyle name="Hyperlink" xfId="9140" builtinId="8" hidden="1"/>
    <cellStyle name="Hyperlink" xfId="9142" builtinId="8" hidden="1"/>
    <cellStyle name="Hyperlink" xfId="9144" builtinId="8" hidden="1"/>
    <cellStyle name="Hyperlink" xfId="9146" builtinId="8" hidden="1"/>
    <cellStyle name="Hyperlink" xfId="9148" builtinId="8" hidden="1"/>
    <cellStyle name="Hyperlink" xfId="9150" builtinId="8" hidden="1"/>
    <cellStyle name="Hyperlink" xfId="9152" builtinId="8" hidden="1"/>
    <cellStyle name="Hyperlink" xfId="9154" builtinId="8" hidden="1"/>
    <cellStyle name="Hyperlink" xfId="9156" builtinId="8" hidden="1"/>
    <cellStyle name="Hyperlink" xfId="9158" builtinId="8" hidden="1"/>
    <cellStyle name="Hyperlink" xfId="9160" builtinId="8" hidden="1"/>
    <cellStyle name="Hyperlink" xfId="9162" builtinId="8" hidden="1"/>
    <cellStyle name="Hyperlink" xfId="9164" builtinId="8" hidden="1"/>
    <cellStyle name="Hyperlink" xfId="9166" builtinId="8" hidden="1"/>
    <cellStyle name="Hyperlink" xfId="9168" builtinId="8" hidden="1"/>
    <cellStyle name="Hyperlink" xfId="9170" builtinId="8" hidden="1"/>
    <cellStyle name="Hyperlink" xfId="9172" builtinId="8" hidden="1"/>
    <cellStyle name="Hyperlink" xfId="9174" builtinId="8" hidden="1"/>
    <cellStyle name="Hyperlink" xfId="9176" builtinId="8" hidden="1"/>
    <cellStyle name="Hyperlink" xfId="9178" builtinId="8" hidden="1"/>
    <cellStyle name="Hyperlink" xfId="9180" builtinId="8" hidden="1"/>
    <cellStyle name="Hyperlink" xfId="9182" builtinId="8" hidden="1"/>
    <cellStyle name="Hyperlink" xfId="9184" builtinId="8" hidden="1"/>
    <cellStyle name="Hyperlink" xfId="9186" builtinId="8" hidden="1"/>
    <cellStyle name="Hyperlink" xfId="9188" builtinId="8" hidden="1"/>
    <cellStyle name="Hyperlink" xfId="9190" builtinId="8" hidden="1"/>
    <cellStyle name="Hyperlink" xfId="9192" builtinId="8" hidden="1"/>
    <cellStyle name="Hyperlink" xfId="9194" builtinId="8" hidden="1"/>
    <cellStyle name="Hyperlink" xfId="9196" builtinId="8" hidden="1"/>
    <cellStyle name="Hyperlink" xfId="9198" builtinId="8" hidden="1"/>
    <cellStyle name="Hyperlink" xfId="9200" builtinId="8" hidden="1"/>
    <cellStyle name="Hyperlink" xfId="9202" builtinId="8" hidden="1"/>
    <cellStyle name="Hyperlink" xfId="9204" builtinId="8" hidden="1"/>
    <cellStyle name="Hyperlink" xfId="9206" builtinId="8" hidden="1"/>
    <cellStyle name="Hyperlink" xfId="9208" builtinId="8" hidden="1"/>
    <cellStyle name="Hyperlink" xfId="9210" builtinId="8" hidden="1"/>
    <cellStyle name="Hyperlink" xfId="9212" builtinId="8" hidden="1"/>
    <cellStyle name="Hyperlink" xfId="9214" builtinId="8" hidden="1"/>
    <cellStyle name="Hyperlink" xfId="9216" builtinId="8" hidden="1"/>
    <cellStyle name="Hyperlink" xfId="9218" builtinId="8" hidden="1"/>
    <cellStyle name="Hyperlink" xfId="9220" builtinId="8" hidden="1"/>
    <cellStyle name="Hyperlink" xfId="9222" builtinId="8" hidden="1"/>
    <cellStyle name="Hyperlink" xfId="9224" builtinId="8" hidden="1"/>
    <cellStyle name="Hyperlink" xfId="9226" builtinId="8" hidden="1"/>
    <cellStyle name="Hyperlink" xfId="9228" builtinId="8" hidden="1"/>
    <cellStyle name="Hyperlink" xfId="9230" builtinId="8" hidden="1"/>
    <cellStyle name="Hyperlink" xfId="9232" builtinId="8" hidden="1"/>
    <cellStyle name="Hyperlink" xfId="9234" builtinId="8" hidden="1"/>
    <cellStyle name="Hyperlink" xfId="9236" builtinId="8" hidden="1"/>
    <cellStyle name="Hyperlink" xfId="9238" builtinId="8" hidden="1"/>
    <cellStyle name="Hyperlink" xfId="9240" builtinId="8" hidden="1"/>
    <cellStyle name="Hyperlink" xfId="9242" builtinId="8" hidden="1"/>
    <cellStyle name="Hyperlink" xfId="9244" builtinId="8" hidden="1"/>
    <cellStyle name="Hyperlink" xfId="9246" builtinId="8" hidden="1"/>
    <cellStyle name="Hyperlink" xfId="9248" builtinId="8" hidden="1"/>
    <cellStyle name="Hyperlink" xfId="9250" builtinId="8" hidden="1"/>
    <cellStyle name="Hyperlink" xfId="9252" builtinId="8" hidden="1"/>
    <cellStyle name="Hyperlink" xfId="9254" builtinId="8" hidden="1"/>
    <cellStyle name="Hyperlink" xfId="9256" builtinId="8" hidden="1"/>
    <cellStyle name="Hyperlink" xfId="9258" builtinId="8" hidden="1"/>
    <cellStyle name="Hyperlink" xfId="9260" builtinId="8" hidden="1"/>
    <cellStyle name="Hyperlink" xfId="9262" builtinId="8" hidden="1"/>
    <cellStyle name="Hyperlink" xfId="9264" builtinId="8" hidden="1"/>
    <cellStyle name="Hyperlink" xfId="9266" builtinId="8" hidden="1"/>
    <cellStyle name="Hyperlink" xfId="9268" builtinId="8" hidden="1"/>
    <cellStyle name="Hyperlink" xfId="9270" builtinId="8" hidden="1"/>
    <cellStyle name="Hyperlink" xfId="9272" builtinId="8" hidden="1"/>
    <cellStyle name="Hyperlink" xfId="9274" builtinId="8" hidden="1"/>
    <cellStyle name="Hyperlink" xfId="9276" builtinId="8" hidden="1"/>
    <cellStyle name="Hyperlink" xfId="9278" builtinId="8" hidden="1"/>
    <cellStyle name="Hyperlink" xfId="9280" builtinId="8" hidden="1"/>
    <cellStyle name="Hyperlink" xfId="9282" builtinId="8" hidden="1"/>
    <cellStyle name="Hyperlink" xfId="9284" builtinId="8" hidden="1"/>
    <cellStyle name="Hyperlink" xfId="9286" builtinId="8" hidden="1"/>
    <cellStyle name="Hyperlink" xfId="9288" builtinId="8" hidden="1"/>
    <cellStyle name="Hyperlink" xfId="9290" builtinId="8" hidden="1"/>
    <cellStyle name="Hyperlink" xfId="9292" builtinId="8" hidden="1"/>
    <cellStyle name="Hyperlink" xfId="9294" builtinId="8" hidden="1"/>
    <cellStyle name="Hyperlink" xfId="9296" builtinId="8" hidden="1"/>
    <cellStyle name="Hyperlink" xfId="9298" builtinId="8" hidden="1"/>
    <cellStyle name="Hyperlink" xfId="9300" builtinId="8" hidden="1"/>
    <cellStyle name="Hyperlink" xfId="9302" builtinId="8" hidden="1"/>
    <cellStyle name="Hyperlink" xfId="9304" builtinId="8" hidden="1"/>
    <cellStyle name="Hyperlink" xfId="9306" builtinId="8" hidden="1"/>
    <cellStyle name="Hyperlink" xfId="9308" builtinId="8" hidden="1"/>
    <cellStyle name="Hyperlink" xfId="9310" builtinId="8" hidden="1"/>
    <cellStyle name="Hyperlink" xfId="9312" builtinId="8" hidden="1"/>
    <cellStyle name="Hyperlink" xfId="9314" builtinId="8" hidden="1"/>
    <cellStyle name="Hyperlink" xfId="9316" builtinId="8" hidden="1"/>
    <cellStyle name="Hyperlink" xfId="9318" builtinId="8" hidden="1"/>
    <cellStyle name="Hyperlink" xfId="9320" builtinId="8" hidden="1"/>
    <cellStyle name="Hyperlink" xfId="9322" builtinId="8" hidden="1"/>
    <cellStyle name="Hyperlink" xfId="9324" builtinId="8" hidden="1"/>
    <cellStyle name="Hyperlink" xfId="9326" builtinId="8" hidden="1"/>
    <cellStyle name="Hyperlink" xfId="9328" builtinId="8" hidden="1"/>
    <cellStyle name="Hyperlink" xfId="9330" builtinId="8" hidden="1"/>
    <cellStyle name="Hyperlink" xfId="9332" builtinId="8" hidden="1"/>
    <cellStyle name="Hyperlink" xfId="9334" builtinId="8" hidden="1"/>
    <cellStyle name="Hyperlink" xfId="9336" builtinId="8" hidden="1"/>
    <cellStyle name="Hyperlink" xfId="9338" builtinId="8" hidden="1"/>
    <cellStyle name="Hyperlink" xfId="9340" builtinId="8" hidden="1"/>
    <cellStyle name="Hyperlink" xfId="9342" builtinId="8" hidden="1"/>
    <cellStyle name="Hyperlink" xfId="9344" builtinId="8" hidden="1"/>
    <cellStyle name="Hyperlink" xfId="9346" builtinId="8" hidden="1"/>
    <cellStyle name="Hyperlink" xfId="9348" builtinId="8" hidden="1"/>
    <cellStyle name="Hyperlink" xfId="9350" builtinId="8" hidden="1"/>
    <cellStyle name="Hyperlink" xfId="9352" builtinId="8" hidden="1"/>
    <cellStyle name="Hyperlink" xfId="9354" builtinId="8" hidden="1"/>
    <cellStyle name="Hyperlink" xfId="9356" builtinId="8" hidden="1"/>
    <cellStyle name="Hyperlink" xfId="9358" builtinId="8" hidden="1"/>
    <cellStyle name="Hyperlink" xfId="9360" builtinId="8" hidden="1"/>
    <cellStyle name="Hyperlink" xfId="9362" builtinId="8" hidden="1"/>
    <cellStyle name="Hyperlink" xfId="9364" builtinId="8" hidden="1"/>
    <cellStyle name="Hyperlink" xfId="9366" builtinId="8" hidden="1"/>
    <cellStyle name="Hyperlink" xfId="9368" builtinId="8" hidden="1"/>
    <cellStyle name="Hyperlink" xfId="9370" builtinId="8" hidden="1"/>
    <cellStyle name="Hyperlink" xfId="9372" builtinId="8" hidden="1"/>
    <cellStyle name="Hyperlink" xfId="9374" builtinId="8" hidden="1"/>
    <cellStyle name="Hyperlink" xfId="9376" builtinId="8" hidden="1"/>
    <cellStyle name="Hyperlink" xfId="9378" builtinId="8" hidden="1"/>
    <cellStyle name="Hyperlink" xfId="9380" builtinId="8" hidden="1"/>
    <cellStyle name="Hyperlink" xfId="9382" builtinId="8" hidden="1"/>
    <cellStyle name="Hyperlink" xfId="9384" builtinId="8" hidden="1"/>
    <cellStyle name="Hyperlink" xfId="9386" builtinId="8" hidden="1"/>
    <cellStyle name="Hyperlink" xfId="9388" builtinId="8" hidden="1"/>
    <cellStyle name="Hyperlink" xfId="9390" builtinId="8" hidden="1"/>
    <cellStyle name="Hyperlink" xfId="9392" builtinId="8" hidden="1"/>
    <cellStyle name="Hyperlink" xfId="9394" builtinId="8" hidden="1"/>
    <cellStyle name="Hyperlink" xfId="9396" builtinId="8" hidden="1"/>
    <cellStyle name="Hyperlink" xfId="9398" builtinId="8" hidden="1"/>
    <cellStyle name="Hyperlink" xfId="9400" builtinId="8" hidden="1"/>
    <cellStyle name="Hyperlink" xfId="9402" builtinId="8" hidden="1"/>
    <cellStyle name="Hyperlink" xfId="9404" builtinId="8" hidden="1"/>
    <cellStyle name="Hyperlink" xfId="9406" builtinId="8" hidden="1"/>
    <cellStyle name="Hyperlink" xfId="9408" builtinId="8" hidden="1"/>
    <cellStyle name="Hyperlink" xfId="9410" builtinId="8" hidden="1"/>
    <cellStyle name="Hyperlink" xfId="9412" builtinId="8" hidden="1"/>
    <cellStyle name="Hyperlink" xfId="9414" builtinId="8" hidden="1"/>
    <cellStyle name="Hyperlink" xfId="9416" builtinId="8" hidden="1"/>
    <cellStyle name="Hyperlink" xfId="9418" builtinId="8" hidden="1"/>
    <cellStyle name="Hyperlink" xfId="9420" builtinId="8" hidden="1"/>
    <cellStyle name="Hyperlink" xfId="9422" builtinId="8" hidden="1"/>
    <cellStyle name="Hyperlink" xfId="9424" builtinId="8" hidden="1"/>
    <cellStyle name="Hyperlink" xfId="9426" builtinId="8" hidden="1"/>
    <cellStyle name="Hyperlink" xfId="9428" builtinId="8" hidden="1"/>
    <cellStyle name="Hyperlink" xfId="9430" builtinId="8" hidden="1"/>
    <cellStyle name="Hyperlink" xfId="9432" builtinId="8" hidden="1"/>
    <cellStyle name="Hyperlink" xfId="9434" builtinId="8" hidden="1"/>
    <cellStyle name="Hyperlink" xfId="9436" builtinId="8" hidden="1"/>
    <cellStyle name="Hyperlink" xfId="9438" builtinId="8" hidden="1"/>
    <cellStyle name="Hyperlink" xfId="9440" builtinId="8" hidden="1"/>
    <cellStyle name="Hyperlink" xfId="9442" builtinId="8" hidden="1"/>
    <cellStyle name="Hyperlink" xfId="9444" builtinId="8" hidden="1"/>
    <cellStyle name="Hyperlink" xfId="9446" builtinId="8" hidden="1"/>
    <cellStyle name="Hyperlink" xfId="9448" builtinId="8" hidden="1"/>
    <cellStyle name="Hyperlink" xfId="9450" builtinId="8" hidden="1"/>
    <cellStyle name="Hyperlink" xfId="9452" builtinId="8" hidden="1"/>
    <cellStyle name="Hyperlink" xfId="9454" builtinId="8" hidden="1"/>
    <cellStyle name="Hyperlink" xfId="9456" builtinId="8" hidden="1"/>
    <cellStyle name="Hyperlink" xfId="9458" builtinId="8" hidden="1"/>
    <cellStyle name="Hyperlink" xfId="9460" builtinId="8" hidden="1"/>
    <cellStyle name="Hyperlink" xfId="9462" builtinId="8" hidden="1"/>
    <cellStyle name="Hyperlink" xfId="9464" builtinId="8" hidden="1"/>
    <cellStyle name="Hyperlink" xfId="9466" builtinId="8" hidden="1"/>
    <cellStyle name="Hyperlink" xfId="9468" builtinId="8" hidden="1"/>
    <cellStyle name="Hyperlink" xfId="9470" builtinId="8" hidden="1"/>
    <cellStyle name="Hyperlink" xfId="9472" builtinId="8" hidden="1"/>
    <cellStyle name="Hyperlink" xfId="9474" builtinId="8" hidden="1"/>
    <cellStyle name="Hyperlink" xfId="9476" builtinId="8" hidden="1"/>
    <cellStyle name="Hyperlink" xfId="9478" builtinId="8" hidden="1"/>
    <cellStyle name="Hyperlink" xfId="9480" builtinId="8" hidden="1"/>
    <cellStyle name="Hyperlink" xfId="9482" builtinId="8" hidden="1"/>
    <cellStyle name="Hyperlink" xfId="9484" builtinId="8" hidden="1"/>
    <cellStyle name="Hyperlink" xfId="9486" builtinId="8" hidden="1"/>
    <cellStyle name="Hyperlink" xfId="9488" builtinId="8" hidden="1"/>
    <cellStyle name="Hyperlink" xfId="9490" builtinId="8" hidden="1"/>
    <cellStyle name="Hyperlink" xfId="9492" builtinId="8" hidden="1"/>
    <cellStyle name="Hyperlink" xfId="9494" builtinId="8" hidden="1"/>
    <cellStyle name="Hyperlink" xfId="9496" builtinId="8" hidden="1"/>
    <cellStyle name="Hyperlink" xfId="9498" builtinId="8" hidden="1"/>
    <cellStyle name="Hyperlink" xfId="9500" builtinId="8" hidden="1"/>
    <cellStyle name="Hyperlink" xfId="9502" builtinId="8" hidden="1"/>
    <cellStyle name="Hyperlink" xfId="9504" builtinId="8" hidden="1"/>
    <cellStyle name="Hyperlink" xfId="9506" builtinId="8" hidden="1"/>
    <cellStyle name="Hyperlink" xfId="9508" builtinId="8" hidden="1"/>
    <cellStyle name="Hyperlink" xfId="9510" builtinId="8" hidden="1"/>
    <cellStyle name="Hyperlink" xfId="9512" builtinId="8" hidden="1"/>
    <cellStyle name="Hyperlink" xfId="9514" builtinId="8" hidden="1"/>
    <cellStyle name="Hyperlink" xfId="9516" builtinId="8" hidden="1"/>
    <cellStyle name="Hyperlink" xfId="9518" builtinId="8" hidden="1"/>
    <cellStyle name="Hyperlink" xfId="9520" builtinId="8" hidden="1"/>
    <cellStyle name="Hyperlink" xfId="9522" builtinId="8" hidden="1"/>
    <cellStyle name="Hyperlink" xfId="9524" builtinId="8" hidden="1"/>
    <cellStyle name="Hyperlink" xfId="9526" builtinId="8" hidden="1"/>
    <cellStyle name="Hyperlink" xfId="9528" builtinId="8" hidden="1"/>
    <cellStyle name="Hyperlink" xfId="9530" builtinId="8" hidden="1"/>
    <cellStyle name="Hyperlink" xfId="9532" builtinId="8" hidden="1"/>
    <cellStyle name="Hyperlink" xfId="9534" builtinId="8" hidden="1"/>
    <cellStyle name="Hyperlink" xfId="9536" builtinId="8" hidden="1"/>
    <cellStyle name="Hyperlink" xfId="9538" builtinId="8" hidden="1"/>
    <cellStyle name="Hyperlink" xfId="9540" builtinId="8" hidden="1"/>
    <cellStyle name="Hyperlink" xfId="9542" builtinId="8" hidden="1"/>
    <cellStyle name="Hyperlink" xfId="9544" builtinId="8" hidden="1"/>
    <cellStyle name="Hyperlink" xfId="9546" builtinId="8" hidden="1"/>
    <cellStyle name="Hyperlink" xfId="9548" builtinId="8" hidden="1"/>
    <cellStyle name="Hyperlink" xfId="9550" builtinId="8" hidden="1"/>
    <cellStyle name="Hyperlink" xfId="9552" builtinId="8" hidden="1"/>
    <cellStyle name="Hyperlink" xfId="9554" builtinId="8" hidden="1"/>
    <cellStyle name="Hyperlink" xfId="9556" builtinId="8" hidden="1"/>
    <cellStyle name="Hyperlink" xfId="9558" builtinId="8" hidden="1"/>
    <cellStyle name="Hyperlink" xfId="9560" builtinId="8" hidden="1"/>
    <cellStyle name="Hyperlink" xfId="9562" builtinId="8" hidden="1"/>
    <cellStyle name="Hyperlink" xfId="9564" builtinId="8" hidden="1"/>
    <cellStyle name="Hyperlink" xfId="9566" builtinId="8" hidden="1"/>
    <cellStyle name="Hyperlink" xfId="9568" builtinId="8" hidden="1"/>
    <cellStyle name="Hyperlink" xfId="9570" builtinId="8" hidden="1"/>
    <cellStyle name="Hyperlink" xfId="9572" builtinId="8" hidden="1"/>
    <cellStyle name="Hyperlink" xfId="9574" builtinId="8" hidden="1"/>
    <cellStyle name="Hyperlink" xfId="9576" builtinId="8" hidden="1"/>
    <cellStyle name="Hyperlink" xfId="9578" builtinId="8" hidden="1"/>
    <cellStyle name="Hyperlink" xfId="9580" builtinId="8" hidden="1"/>
    <cellStyle name="Hyperlink" xfId="9582" builtinId="8" hidden="1"/>
    <cellStyle name="Hyperlink" xfId="9584" builtinId="8" hidden="1"/>
    <cellStyle name="Hyperlink" xfId="9586" builtinId="8" hidden="1"/>
    <cellStyle name="Hyperlink" xfId="9588" builtinId="8" hidden="1"/>
    <cellStyle name="Hyperlink" xfId="9590" builtinId="8" hidden="1"/>
    <cellStyle name="Hyperlink" xfId="9592" builtinId="8" hidden="1"/>
    <cellStyle name="Hyperlink" xfId="9594" builtinId="8" hidden="1"/>
    <cellStyle name="Hyperlink" xfId="9596" builtinId="8" hidden="1"/>
    <cellStyle name="Hyperlink" xfId="9598" builtinId="8" hidden="1"/>
    <cellStyle name="Hyperlink" xfId="9600" builtinId="8" hidden="1"/>
    <cellStyle name="Hyperlink" xfId="9602" builtinId="8" hidden="1"/>
    <cellStyle name="Hyperlink" xfId="9604" builtinId="8" hidden="1"/>
    <cellStyle name="Hyperlink" xfId="9606" builtinId="8" hidden="1"/>
    <cellStyle name="Hyperlink" xfId="9608" builtinId="8" hidden="1"/>
    <cellStyle name="Hyperlink" xfId="9610" builtinId="8" hidden="1"/>
    <cellStyle name="Hyperlink" xfId="9612" builtinId="8" hidden="1"/>
    <cellStyle name="Hyperlink" xfId="9614" builtinId="8" hidden="1"/>
    <cellStyle name="Hyperlink" xfId="9616" builtinId="8" hidden="1"/>
    <cellStyle name="Hyperlink" xfId="9618" builtinId="8" hidden="1"/>
    <cellStyle name="Hyperlink" xfId="9620" builtinId="8" hidden="1"/>
    <cellStyle name="Hyperlink" xfId="9622" builtinId="8" hidden="1"/>
    <cellStyle name="Hyperlink" xfId="9624" builtinId="8" hidden="1"/>
    <cellStyle name="Hyperlink" xfId="9626" builtinId="8" hidden="1"/>
    <cellStyle name="Hyperlink" xfId="9628" builtinId="8" hidden="1"/>
    <cellStyle name="Hyperlink" xfId="9630" builtinId="8" hidden="1"/>
    <cellStyle name="Hyperlink" xfId="9632" builtinId="8" hidden="1"/>
    <cellStyle name="Hyperlink" xfId="9634" builtinId="8" hidden="1"/>
    <cellStyle name="Hyperlink" xfId="9636" builtinId="8" hidden="1"/>
    <cellStyle name="Hyperlink" xfId="9638" builtinId="8" hidden="1"/>
    <cellStyle name="Hyperlink" xfId="9640" builtinId="8" hidden="1"/>
    <cellStyle name="Hyperlink" xfId="9642" builtinId="8" hidden="1"/>
    <cellStyle name="Hyperlink" xfId="9644" builtinId="8" hidden="1"/>
    <cellStyle name="Hyperlink" xfId="9646" builtinId="8" hidden="1"/>
    <cellStyle name="Hyperlink" xfId="9648" builtinId="8" hidden="1"/>
    <cellStyle name="Hyperlink" xfId="9650" builtinId="8" hidden="1"/>
    <cellStyle name="Hyperlink" xfId="9652" builtinId="8" hidden="1"/>
    <cellStyle name="Hyperlink" xfId="9654" builtinId="8" hidden="1"/>
    <cellStyle name="Hyperlink" xfId="9656" builtinId="8" hidden="1"/>
    <cellStyle name="Hyperlink" xfId="9658" builtinId="8" hidden="1"/>
    <cellStyle name="Hyperlink" xfId="9660" builtinId="8" hidden="1"/>
    <cellStyle name="Hyperlink" xfId="9662" builtinId="8" hidden="1"/>
    <cellStyle name="Hyperlink" xfId="9664" builtinId="8" hidden="1"/>
    <cellStyle name="Hyperlink" xfId="9666" builtinId="8" hidden="1"/>
    <cellStyle name="Hyperlink" xfId="9668" builtinId="8" hidden="1"/>
    <cellStyle name="Hyperlink" xfId="9670" builtinId="8" hidden="1"/>
    <cellStyle name="Hyperlink" xfId="9672" builtinId="8" hidden="1"/>
    <cellStyle name="Hyperlink" xfId="9674" builtinId="8" hidden="1"/>
    <cellStyle name="Hyperlink" xfId="9676" builtinId="8" hidden="1"/>
    <cellStyle name="Hyperlink" xfId="9678" builtinId="8" hidden="1"/>
    <cellStyle name="Hyperlink" xfId="9680" builtinId="8" hidden="1"/>
    <cellStyle name="Hyperlink" xfId="9682" builtinId="8" hidden="1"/>
    <cellStyle name="Hyperlink" xfId="9684" builtinId="8" hidden="1"/>
    <cellStyle name="Hyperlink" xfId="9686" builtinId="8" hidden="1"/>
    <cellStyle name="Hyperlink" xfId="9688" builtinId="8" hidden="1"/>
    <cellStyle name="Hyperlink" xfId="9690" builtinId="8" hidden="1"/>
    <cellStyle name="Hyperlink" xfId="9692" builtinId="8" hidden="1"/>
    <cellStyle name="Hyperlink" xfId="9694" builtinId="8" hidden="1"/>
    <cellStyle name="Hyperlink" xfId="9696" builtinId="8" hidden="1"/>
    <cellStyle name="Hyperlink" xfId="9698" builtinId="8" hidden="1"/>
    <cellStyle name="Hyperlink" xfId="9700" builtinId="8" hidden="1"/>
    <cellStyle name="Hyperlink" xfId="9702" builtinId="8" hidden="1"/>
    <cellStyle name="Hyperlink" xfId="9704" builtinId="8" hidden="1"/>
    <cellStyle name="Hyperlink" xfId="9706" builtinId="8" hidden="1"/>
    <cellStyle name="Hyperlink" xfId="9708" builtinId="8" hidden="1"/>
    <cellStyle name="Hyperlink" xfId="9710" builtinId="8" hidden="1"/>
    <cellStyle name="Hyperlink" xfId="9712" builtinId="8" hidden="1"/>
    <cellStyle name="Hyperlink" xfId="9714" builtinId="8" hidden="1"/>
    <cellStyle name="Hyperlink" xfId="9716" builtinId="8" hidden="1"/>
    <cellStyle name="Hyperlink" xfId="9718" builtinId="8" hidden="1"/>
    <cellStyle name="Hyperlink" xfId="9720" builtinId="8" hidden="1"/>
    <cellStyle name="Hyperlink" xfId="9722" builtinId="8" hidden="1"/>
    <cellStyle name="Hyperlink" xfId="9724" builtinId="8" hidden="1"/>
    <cellStyle name="Hyperlink" xfId="9726" builtinId="8" hidden="1"/>
    <cellStyle name="Hyperlink" xfId="9728" builtinId="8" hidden="1"/>
    <cellStyle name="Hyperlink" xfId="9730" builtinId="8" hidden="1"/>
    <cellStyle name="Hyperlink" xfId="9732" builtinId="8" hidden="1"/>
    <cellStyle name="Hyperlink" xfId="9734" builtinId="8" hidden="1"/>
    <cellStyle name="Hyperlink" xfId="9736" builtinId="8" hidden="1"/>
    <cellStyle name="Hyperlink" xfId="9738" builtinId="8" hidden="1"/>
    <cellStyle name="Hyperlink" xfId="9740" builtinId="8" hidden="1"/>
    <cellStyle name="Hyperlink" xfId="9742" builtinId="8" hidden="1"/>
    <cellStyle name="Hyperlink" xfId="9744" builtinId="8" hidden="1"/>
    <cellStyle name="Hyperlink" xfId="9746" builtinId="8" hidden="1"/>
    <cellStyle name="Hyperlink" xfId="9748" builtinId="8" hidden="1"/>
    <cellStyle name="Hyperlink" xfId="9750" builtinId="8" hidden="1"/>
    <cellStyle name="Hyperlink" xfId="9752" builtinId="8" hidden="1"/>
    <cellStyle name="Hyperlink" xfId="9754" builtinId="8" hidden="1"/>
    <cellStyle name="Hyperlink" xfId="9756" builtinId="8" hidden="1"/>
    <cellStyle name="Hyperlink" xfId="9758" builtinId="8" hidden="1"/>
    <cellStyle name="Hyperlink" xfId="9760" builtinId="8" hidden="1"/>
    <cellStyle name="Hyperlink" xfId="9762" builtinId="8" hidden="1"/>
    <cellStyle name="Hyperlink" xfId="9764" builtinId="8" hidden="1"/>
    <cellStyle name="Hyperlink" xfId="9766" builtinId="8" hidden="1"/>
    <cellStyle name="Hyperlink" xfId="9768" builtinId="8" hidden="1"/>
    <cellStyle name="Hyperlink" xfId="9770" builtinId="8" hidden="1"/>
    <cellStyle name="Hyperlink" xfId="9772" builtinId="8" hidden="1"/>
    <cellStyle name="Hyperlink" xfId="9774" builtinId="8" hidden="1"/>
    <cellStyle name="Hyperlink" xfId="9776" builtinId="8" hidden="1"/>
    <cellStyle name="Hyperlink" xfId="9778" builtinId="8" hidden="1"/>
    <cellStyle name="Hyperlink" xfId="9780" builtinId="8" hidden="1"/>
    <cellStyle name="Hyperlink" xfId="9782" builtinId="8" hidden="1"/>
    <cellStyle name="Hyperlink" xfId="9784" builtinId="8" hidden="1"/>
    <cellStyle name="Hyperlink" xfId="9786" builtinId="8" hidden="1"/>
    <cellStyle name="Hyperlink" xfId="9788" builtinId="8" hidden="1"/>
    <cellStyle name="Hyperlink" xfId="9790" builtinId="8" hidden="1"/>
    <cellStyle name="Hyperlink" xfId="9792" builtinId="8" hidden="1"/>
    <cellStyle name="Hyperlink" xfId="9794" builtinId="8" hidden="1"/>
    <cellStyle name="Hyperlink" xfId="9796" builtinId="8" hidden="1"/>
    <cellStyle name="Hyperlink" xfId="9798" builtinId="8" hidden="1"/>
    <cellStyle name="Hyperlink" xfId="9800" builtinId="8" hidden="1"/>
    <cellStyle name="Hyperlink" xfId="9802" builtinId="8" hidden="1"/>
    <cellStyle name="Hyperlink" xfId="9804" builtinId="8" hidden="1"/>
    <cellStyle name="Hyperlink" xfId="9806" builtinId="8" hidden="1"/>
    <cellStyle name="Hyperlink" xfId="9808" builtinId="8" hidden="1"/>
    <cellStyle name="Hyperlink" xfId="9810" builtinId="8" hidden="1"/>
    <cellStyle name="Hyperlink" xfId="9812" builtinId="8" hidden="1"/>
    <cellStyle name="Hyperlink" xfId="9814" builtinId="8" hidden="1"/>
    <cellStyle name="Hyperlink" xfId="9816" builtinId="8" hidden="1"/>
    <cellStyle name="Hyperlink" xfId="9818" builtinId="8" hidden="1"/>
    <cellStyle name="Hyperlink" xfId="9820" builtinId="8" hidden="1"/>
    <cellStyle name="Hyperlink" xfId="9822" builtinId="8" hidden="1"/>
    <cellStyle name="Hyperlink" xfId="9824" builtinId="8" hidden="1"/>
    <cellStyle name="Hyperlink" xfId="9826" builtinId="8" hidden="1"/>
    <cellStyle name="Hyperlink" xfId="9828" builtinId="8" hidden="1"/>
    <cellStyle name="Hyperlink" xfId="9830" builtinId="8" hidden="1"/>
    <cellStyle name="Hyperlink" xfId="9832" builtinId="8" hidden="1"/>
    <cellStyle name="Hyperlink" xfId="9834" builtinId="8" hidden="1"/>
    <cellStyle name="Hyperlink" xfId="9836" builtinId="8" hidden="1"/>
    <cellStyle name="Hyperlink" xfId="9838" builtinId="8" hidden="1"/>
    <cellStyle name="Hyperlink" xfId="9840" builtinId="8" hidden="1"/>
    <cellStyle name="Hyperlink" xfId="9842" builtinId="8" hidden="1"/>
    <cellStyle name="Hyperlink" xfId="9844" builtinId="8" hidden="1"/>
    <cellStyle name="Hyperlink" xfId="9846" builtinId="8" hidden="1"/>
    <cellStyle name="Hyperlink" xfId="9848" builtinId="8" hidden="1"/>
    <cellStyle name="Hyperlink" xfId="9850" builtinId="8" hidden="1"/>
    <cellStyle name="Hyperlink" xfId="9852" builtinId="8" hidden="1"/>
    <cellStyle name="Hyperlink" xfId="9854" builtinId="8" hidden="1"/>
    <cellStyle name="Hyperlink" xfId="9856" builtinId="8" hidden="1"/>
    <cellStyle name="Hyperlink" xfId="9858" builtinId="8" hidden="1"/>
    <cellStyle name="Hyperlink" xfId="9860" builtinId="8" hidden="1"/>
    <cellStyle name="Hyperlink" xfId="9862" builtinId="8" hidden="1"/>
    <cellStyle name="Hyperlink" xfId="9864" builtinId="8" hidden="1"/>
    <cellStyle name="Hyperlink" xfId="9866" builtinId="8" hidden="1"/>
    <cellStyle name="Hyperlink" xfId="9868" builtinId="8" hidden="1"/>
    <cellStyle name="Hyperlink" xfId="9870" builtinId="8" hidden="1"/>
    <cellStyle name="Hyperlink" xfId="9872" builtinId="8" hidden="1"/>
    <cellStyle name="Hyperlink" xfId="9874" builtinId="8" hidden="1"/>
    <cellStyle name="Hyperlink" xfId="9876" builtinId="8" hidden="1"/>
    <cellStyle name="Hyperlink" xfId="9878" builtinId="8" hidden="1"/>
    <cellStyle name="Hyperlink" xfId="9880" builtinId="8" hidden="1"/>
    <cellStyle name="Hyperlink" xfId="9882" builtinId="8" hidden="1"/>
    <cellStyle name="Hyperlink" xfId="9884" builtinId="8" hidden="1"/>
    <cellStyle name="Hyperlink" xfId="9886" builtinId="8" hidden="1"/>
    <cellStyle name="Hyperlink" xfId="9888" builtinId="8" hidden="1"/>
    <cellStyle name="Hyperlink" xfId="9890" builtinId="8" hidden="1"/>
    <cellStyle name="Hyperlink" xfId="9892" builtinId="8" hidden="1"/>
    <cellStyle name="Hyperlink" xfId="9894" builtinId="8" hidden="1"/>
    <cellStyle name="Hyperlink" xfId="9896" builtinId="8" hidden="1"/>
    <cellStyle name="Hyperlink" xfId="9898" builtinId="8" hidden="1"/>
    <cellStyle name="Hyperlink" xfId="9900" builtinId="8" hidden="1"/>
    <cellStyle name="Hyperlink" xfId="9902" builtinId="8" hidden="1"/>
    <cellStyle name="Hyperlink" xfId="9904" builtinId="8" hidden="1"/>
    <cellStyle name="Hyperlink" xfId="9906" builtinId="8" hidden="1"/>
    <cellStyle name="Hyperlink" xfId="9908" builtinId="8" hidden="1"/>
    <cellStyle name="Hyperlink" xfId="9910" builtinId="8" hidden="1"/>
    <cellStyle name="Hyperlink" xfId="9912" builtinId="8" hidden="1"/>
    <cellStyle name="Hyperlink" xfId="9914" builtinId="8" hidden="1"/>
    <cellStyle name="Hyperlink" xfId="9916" builtinId="8" hidden="1"/>
    <cellStyle name="Hyperlink" xfId="9918" builtinId="8" hidden="1"/>
    <cellStyle name="Hyperlink" xfId="9920" builtinId="8" hidden="1"/>
    <cellStyle name="Hyperlink" xfId="9922" builtinId="8" hidden="1"/>
    <cellStyle name="Hyperlink" xfId="9924" builtinId="8" hidden="1"/>
    <cellStyle name="Hyperlink" xfId="9926" builtinId="8" hidden="1"/>
    <cellStyle name="Hyperlink" xfId="9928" builtinId="8" hidden="1"/>
    <cellStyle name="Hyperlink" xfId="9930" builtinId="8" hidden="1"/>
    <cellStyle name="Hyperlink" xfId="9932" builtinId="8" hidden="1"/>
    <cellStyle name="Hyperlink" xfId="9934" builtinId="8" hidden="1"/>
    <cellStyle name="Hyperlink" xfId="9936" builtinId="8" hidden="1"/>
    <cellStyle name="Hyperlink" xfId="9938" builtinId="8" hidden="1"/>
    <cellStyle name="Hyperlink" xfId="9940" builtinId="8" hidden="1"/>
    <cellStyle name="Hyperlink" xfId="9942" builtinId="8" hidden="1"/>
    <cellStyle name="Hyperlink" xfId="9944" builtinId="8" hidden="1"/>
    <cellStyle name="Hyperlink" xfId="9946" builtinId="8" hidden="1"/>
    <cellStyle name="Hyperlink" xfId="9948" builtinId="8" hidden="1"/>
    <cellStyle name="Hyperlink" xfId="9950" builtinId="8" hidden="1"/>
    <cellStyle name="Hyperlink" xfId="9952" builtinId="8" hidden="1"/>
    <cellStyle name="Hyperlink" xfId="9954" builtinId="8" hidden="1"/>
    <cellStyle name="Hyperlink" xfId="9956" builtinId="8" hidden="1"/>
    <cellStyle name="Hyperlink" xfId="9958" builtinId="8" hidden="1"/>
    <cellStyle name="Hyperlink" xfId="9960" builtinId="8" hidden="1"/>
    <cellStyle name="Hyperlink" xfId="9962" builtinId="8" hidden="1"/>
    <cellStyle name="Hyperlink" xfId="9964" builtinId="8" hidden="1"/>
    <cellStyle name="Hyperlink" xfId="9966" builtinId="8" hidden="1"/>
    <cellStyle name="Hyperlink" xfId="9968" builtinId="8" hidden="1"/>
    <cellStyle name="Hyperlink" xfId="9970" builtinId="8" hidden="1"/>
    <cellStyle name="Hyperlink" xfId="9972" builtinId="8" hidden="1"/>
    <cellStyle name="Hyperlink" xfId="9974" builtinId="8" hidden="1"/>
    <cellStyle name="Hyperlink" xfId="9976" builtinId="8" hidden="1"/>
    <cellStyle name="Hyperlink" xfId="9978" builtinId="8" hidden="1"/>
    <cellStyle name="Hyperlink" xfId="9980" builtinId="8" hidden="1"/>
    <cellStyle name="Hyperlink" xfId="9982" builtinId="8" hidden="1"/>
    <cellStyle name="Hyperlink" xfId="9984" builtinId="8" hidden="1"/>
    <cellStyle name="Hyperlink" xfId="9986" builtinId="8" hidden="1"/>
    <cellStyle name="Hyperlink" xfId="9988" builtinId="8" hidden="1"/>
    <cellStyle name="Hyperlink" xfId="9990" builtinId="8" hidden="1"/>
    <cellStyle name="Hyperlink" xfId="9992" builtinId="8" hidden="1"/>
    <cellStyle name="Hyperlink" xfId="9994" builtinId="8" hidden="1"/>
    <cellStyle name="Hyperlink" xfId="9996" builtinId="8" hidden="1"/>
    <cellStyle name="Hyperlink" xfId="9998" builtinId="8" hidden="1"/>
    <cellStyle name="Hyperlink" xfId="10000" builtinId="8" hidden="1"/>
    <cellStyle name="Hyperlink" xfId="10002" builtinId="8" hidden="1"/>
    <cellStyle name="Hyperlink" xfId="10004" builtinId="8" hidden="1"/>
    <cellStyle name="Hyperlink" xfId="10006" builtinId="8" hidden="1"/>
    <cellStyle name="Hyperlink" xfId="10008" builtinId="8" hidden="1"/>
    <cellStyle name="Hyperlink" xfId="10010" builtinId="8" hidden="1"/>
    <cellStyle name="Hyperlink" xfId="10012" builtinId="8" hidden="1"/>
    <cellStyle name="Hyperlink" xfId="10014" builtinId="8" hidden="1"/>
    <cellStyle name="Hyperlink" xfId="10016" builtinId="8" hidden="1"/>
    <cellStyle name="Hyperlink" xfId="10018" builtinId="8" hidden="1"/>
    <cellStyle name="Hyperlink" xfId="10020" builtinId="8" hidden="1"/>
    <cellStyle name="Hyperlink" xfId="10022" builtinId="8" hidden="1"/>
    <cellStyle name="Hyperlink" xfId="10024" builtinId="8" hidden="1"/>
    <cellStyle name="Hyperlink" xfId="10026" builtinId="8" hidden="1"/>
    <cellStyle name="Hyperlink" xfId="10028" builtinId="8" hidden="1"/>
    <cellStyle name="Hyperlink" xfId="10030" builtinId="8" hidden="1"/>
    <cellStyle name="Hyperlink" xfId="10032" builtinId="8" hidden="1"/>
    <cellStyle name="Hyperlink" xfId="10034" builtinId="8" hidden="1"/>
    <cellStyle name="Hyperlink" xfId="10036" builtinId="8" hidden="1"/>
    <cellStyle name="Hyperlink" xfId="10038" builtinId="8" hidden="1"/>
    <cellStyle name="Hyperlink" xfId="10040" builtinId="8" hidden="1"/>
    <cellStyle name="Hyperlink" xfId="10042" builtinId="8" hidden="1"/>
    <cellStyle name="Hyperlink" xfId="10044" builtinId="8" hidden="1"/>
    <cellStyle name="Hyperlink" xfId="10046" builtinId="8" hidden="1"/>
    <cellStyle name="Hyperlink" xfId="10048" builtinId="8" hidden="1"/>
    <cellStyle name="Hyperlink" xfId="10050" builtinId="8" hidden="1"/>
    <cellStyle name="Hyperlink" xfId="10052" builtinId="8" hidden="1"/>
    <cellStyle name="Hyperlink" xfId="10054" builtinId="8" hidden="1"/>
    <cellStyle name="Hyperlink" xfId="10056" builtinId="8" hidden="1"/>
    <cellStyle name="Hyperlink" xfId="10058" builtinId="8" hidden="1"/>
    <cellStyle name="Hyperlink" xfId="10060" builtinId="8" hidden="1"/>
    <cellStyle name="Hyperlink" xfId="10062" builtinId="8" hidden="1"/>
    <cellStyle name="Hyperlink" xfId="10064" builtinId="8" hidden="1"/>
    <cellStyle name="Hyperlink" xfId="10066" builtinId="8" hidden="1"/>
    <cellStyle name="Hyperlink" xfId="10068" builtinId="8" hidden="1"/>
    <cellStyle name="Hyperlink" xfId="10070" builtinId="8" hidden="1"/>
    <cellStyle name="Hyperlink" xfId="10072" builtinId="8" hidden="1"/>
    <cellStyle name="Hyperlink" xfId="10074" builtinId="8" hidden="1"/>
    <cellStyle name="Hyperlink" xfId="10076" builtinId="8" hidden="1"/>
    <cellStyle name="Hyperlink" xfId="10078" builtinId="8" hidden="1"/>
    <cellStyle name="Hyperlink" xfId="10080" builtinId="8" hidden="1"/>
    <cellStyle name="Hyperlink" xfId="10082" builtinId="8" hidden="1"/>
    <cellStyle name="Hyperlink" xfId="10084" builtinId="8" hidden="1"/>
    <cellStyle name="Hyperlink" xfId="10086" builtinId="8" hidden="1"/>
    <cellStyle name="Hyperlink" xfId="10088" builtinId="8" hidden="1"/>
    <cellStyle name="Hyperlink" xfId="10090" builtinId="8" hidden="1"/>
    <cellStyle name="Hyperlink" xfId="10092" builtinId="8" hidden="1"/>
    <cellStyle name="Hyperlink" xfId="10094" builtinId="8" hidden="1"/>
    <cellStyle name="Hyperlink" xfId="10096" builtinId="8" hidden="1"/>
    <cellStyle name="Hyperlink" xfId="10098" builtinId="8" hidden="1"/>
    <cellStyle name="Hyperlink" xfId="10100" builtinId="8" hidden="1"/>
    <cellStyle name="Hyperlink" xfId="10102" builtinId="8" hidden="1"/>
    <cellStyle name="Hyperlink" xfId="10104" builtinId="8" hidden="1"/>
    <cellStyle name="Hyperlink" xfId="10106" builtinId="8" hidden="1"/>
    <cellStyle name="Hyperlink" xfId="10108" builtinId="8" hidden="1"/>
    <cellStyle name="Hyperlink" xfId="10110" builtinId="8" hidden="1"/>
    <cellStyle name="Hyperlink" xfId="10112" builtinId="8" hidden="1"/>
    <cellStyle name="Hyperlink" xfId="10114" builtinId="8" hidden="1"/>
    <cellStyle name="Hyperlink" xfId="10116" builtinId="8" hidden="1"/>
    <cellStyle name="Hyperlink" xfId="10118" builtinId="8" hidden="1"/>
    <cellStyle name="Hyperlink" xfId="10120" builtinId="8" hidden="1"/>
    <cellStyle name="Hyperlink" xfId="10122" builtinId="8" hidden="1"/>
    <cellStyle name="Hyperlink" xfId="10124" builtinId="8" hidden="1"/>
    <cellStyle name="Hyperlink" xfId="10126" builtinId="8" hidden="1"/>
    <cellStyle name="Hyperlink" xfId="10128" builtinId="8" hidden="1"/>
    <cellStyle name="Hyperlink" xfId="10130" builtinId="8" hidden="1"/>
    <cellStyle name="Hyperlink" xfId="10132" builtinId="8" hidden="1"/>
    <cellStyle name="Hyperlink" xfId="10134" builtinId="8" hidden="1"/>
    <cellStyle name="Hyperlink" xfId="10136" builtinId="8" hidden="1"/>
    <cellStyle name="Hyperlink" xfId="10138" builtinId="8" hidden="1"/>
    <cellStyle name="Hyperlink" xfId="10140" builtinId="8" hidden="1"/>
    <cellStyle name="Hyperlink" xfId="10142" builtinId="8" hidden="1"/>
    <cellStyle name="Hyperlink" xfId="10144" builtinId="8" hidden="1"/>
    <cellStyle name="Hyperlink" xfId="10146" builtinId="8" hidden="1"/>
    <cellStyle name="Hyperlink" xfId="10148" builtinId="8" hidden="1"/>
    <cellStyle name="Hyperlink" xfId="10150" builtinId="8" hidden="1"/>
    <cellStyle name="Hyperlink" xfId="10152" builtinId="8" hidden="1"/>
    <cellStyle name="Hyperlink" xfId="10154" builtinId="8" hidden="1"/>
    <cellStyle name="Hyperlink" xfId="10156" builtinId="8" hidden="1"/>
    <cellStyle name="Hyperlink" xfId="10158" builtinId="8" hidden="1"/>
    <cellStyle name="Hyperlink" xfId="10160" builtinId="8" hidden="1"/>
    <cellStyle name="Hyperlink" xfId="10162" builtinId="8" hidden="1"/>
    <cellStyle name="Hyperlink" xfId="10164" builtinId="8" hidden="1"/>
    <cellStyle name="Hyperlink" xfId="10166" builtinId="8" hidden="1"/>
    <cellStyle name="Hyperlink" xfId="10168" builtinId="8" hidden="1"/>
    <cellStyle name="Hyperlink" xfId="10170" builtinId="8" hidden="1"/>
    <cellStyle name="Hyperlink" xfId="10172" builtinId="8" hidden="1"/>
    <cellStyle name="Hyperlink" xfId="10174" builtinId="8" hidden="1"/>
    <cellStyle name="Hyperlink" xfId="10176" builtinId="8" hidden="1"/>
    <cellStyle name="Hyperlink" xfId="10178" builtinId="8" hidden="1"/>
    <cellStyle name="Hyperlink" xfId="10180" builtinId="8" hidden="1"/>
    <cellStyle name="Hyperlink" xfId="10182" builtinId="8" hidden="1"/>
    <cellStyle name="Hyperlink" xfId="10184" builtinId="8" hidden="1"/>
    <cellStyle name="Hyperlink" xfId="10186" builtinId="8" hidden="1"/>
    <cellStyle name="Hyperlink" xfId="10188" builtinId="8" hidden="1"/>
    <cellStyle name="Hyperlink" xfId="10190" builtinId="8" hidden="1"/>
    <cellStyle name="Hyperlink" xfId="10192" builtinId="8" hidden="1"/>
    <cellStyle name="Hyperlink" xfId="10194" builtinId="8" hidden="1"/>
    <cellStyle name="Hyperlink" xfId="10196" builtinId="8" hidden="1"/>
    <cellStyle name="Hyperlink" xfId="10198" builtinId="8" hidden="1"/>
    <cellStyle name="Hyperlink" xfId="10200" builtinId="8" hidden="1"/>
    <cellStyle name="Hyperlink" xfId="10202" builtinId="8" hidden="1"/>
    <cellStyle name="Hyperlink" xfId="10204" builtinId="8" hidden="1"/>
    <cellStyle name="Hyperlink" xfId="10206" builtinId="8" hidden="1"/>
    <cellStyle name="Hyperlink" xfId="10208" builtinId="8" hidden="1"/>
    <cellStyle name="Hyperlink" xfId="10210" builtinId="8" hidden="1"/>
    <cellStyle name="Hyperlink" xfId="10212" builtinId="8" hidden="1"/>
    <cellStyle name="Hyperlink" xfId="10214" builtinId="8" hidden="1"/>
    <cellStyle name="Hyperlink" xfId="10216" builtinId="8" hidden="1"/>
    <cellStyle name="Hyperlink" xfId="10218" builtinId="8" hidden="1"/>
    <cellStyle name="Hyperlink" xfId="10220" builtinId="8" hidden="1"/>
    <cellStyle name="Hyperlink" xfId="10222" builtinId="8" hidden="1"/>
    <cellStyle name="Hyperlink" xfId="10224" builtinId="8" hidden="1"/>
    <cellStyle name="Hyperlink" xfId="10226" builtinId="8" hidden="1"/>
    <cellStyle name="Hyperlink" xfId="10228" builtinId="8" hidden="1"/>
    <cellStyle name="Hyperlink" xfId="10230" builtinId="8" hidden="1"/>
    <cellStyle name="Hyperlink" xfId="10232" builtinId="8" hidden="1"/>
    <cellStyle name="Hyperlink" xfId="10234" builtinId="8" hidden="1"/>
    <cellStyle name="Hyperlink" xfId="10236" builtinId="8" hidden="1"/>
    <cellStyle name="Hyperlink" xfId="10238" builtinId="8" hidden="1"/>
    <cellStyle name="Hyperlink" xfId="10240" builtinId="8" hidden="1"/>
    <cellStyle name="Hyperlink" xfId="10242" builtinId="8" hidden="1"/>
    <cellStyle name="Hyperlink" xfId="10244" builtinId="8" hidden="1"/>
    <cellStyle name="Hyperlink" xfId="10246" builtinId="8" hidden="1"/>
    <cellStyle name="Hyperlink" xfId="10248" builtinId="8" hidden="1"/>
    <cellStyle name="Hyperlink" xfId="10250" builtinId="8" hidden="1"/>
    <cellStyle name="Hyperlink" xfId="10252" builtinId="8" hidden="1"/>
    <cellStyle name="Hyperlink" xfId="10254" builtinId="8" hidden="1"/>
    <cellStyle name="Hyperlink" xfId="10256" builtinId="8" hidden="1"/>
    <cellStyle name="Hyperlink" xfId="10258" builtinId="8" hidden="1"/>
    <cellStyle name="Hyperlink" xfId="10260" builtinId="8" hidden="1"/>
    <cellStyle name="Hyperlink" xfId="10262" builtinId="8" hidden="1"/>
    <cellStyle name="Hyperlink" xfId="10264" builtinId="8" hidden="1"/>
    <cellStyle name="Hyperlink" xfId="10266" builtinId="8" hidden="1"/>
    <cellStyle name="Hyperlink" xfId="10268" builtinId="8" hidden="1"/>
    <cellStyle name="Hyperlink" xfId="10270" builtinId="8" hidden="1"/>
    <cellStyle name="Hyperlink" xfId="10272" builtinId="8" hidden="1"/>
    <cellStyle name="Hyperlink" xfId="10274" builtinId="8" hidden="1"/>
    <cellStyle name="Hyperlink" xfId="10276" builtinId="8" hidden="1"/>
    <cellStyle name="Hyperlink" xfId="10278" builtinId="8" hidden="1"/>
    <cellStyle name="Hyperlink" xfId="10280" builtinId="8" hidden="1"/>
    <cellStyle name="Hyperlink" xfId="10282" builtinId="8" hidden="1"/>
    <cellStyle name="Hyperlink" xfId="10284" builtinId="8" hidden="1"/>
    <cellStyle name="Hyperlink" xfId="10286" builtinId="8" hidden="1"/>
    <cellStyle name="Hyperlink" xfId="10288" builtinId="8" hidden="1"/>
    <cellStyle name="Hyperlink" xfId="10290" builtinId="8" hidden="1"/>
    <cellStyle name="Hyperlink" xfId="10292" builtinId="8" hidden="1"/>
    <cellStyle name="Hyperlink" xfId="10294" builtinId="8" hidden="1"/>
    <cellStyle name="Hyperlink" xfId="10296" builtinId="8" hidden="1"/>
    <cellStyle name="Hyperlink" xfId="10298" builtinId="8" hidden="1"/>
    <cellStyle name="Hyperlink" xfId="10300" builtinId="8" hidden="1"/>
    <cellStyle name="Hyperlink" xfId="10302" builtinId="8" hidden="1"/>
    <cellStyle name="Hyperlink" xfId="10304" builtinId="8" hidden="1"/>
    <cellStyle name="Hyperlink" xfId="10306" builtinId="8" hidden="1"/>
    <cellStyle name="Hyperlink" xfId="10308" builtinId="8" hidden="1"/>
    <cellStyle name="Hyperlink" xfId="10310" builtinId="8" hidden="1"/>
    <cellStyle name="Hyperlink" xfId="10312" builtinId="8" hidden="1"/>
    <cellStyle name="Hyperlink" xfId="10314" builtinId="8" hidden="1"/>
    <cellStyle name="Hyperlink" xfId="10316" builtinId="8" hidden="1"/>
    <cellStyle name="Hyperlink" xfId="10318" builtinId="8" hidden="1"/>
    <cellStyle name="Hyperlink" xfId="10320" builtinId="8" hidden="1"/>
    <cellStyle name="Hyperlink" xfId="10322" builtinId="8" hidden="1"/>
    <cellStyle name="Hyperlink" xfId="10324" builtinId="8" hidden="1"/>
    <cellStyle name="Hyperlink" xfId="10326" builtinId="8" hidden="1"/>
    <cellStyle name="Hyperlink" xfId="10328" builtinId="8" hidden="1"/>
    <cellStyle name="Hyperlink" xfId="10330" builtinId="8" hidden="1"/>
    <cellStyle name="Hyperlink" xfId="10332" builtinId="8" hidden="1"/>
    <cellStyle name="Hyperlink" xfId="10334" builtinId="8" hidden="1"/>
    <cellStyle name="Hyperlink" xfId="10336" builtinId="8" hidden="1"/>
    <cellStyle name="Hyperlink" xfId="10338" builtinId="8" hidden="1"/>
    <cellStyle name="Hyperlink" xfId="10340" builtinId="8" hidden="1"/>
    <cellStyle name="Hyperlink" xfId="10342" builtinId="8" hidden="1"/>
    <cellStyle name="Hyperlink" xfId="10344" builtinId="8" hidden="1"/>
    <cellStyle name="Hyperlink" xfId="10346" builtinId="8" hidden="1"/>
    <cellStyle name="Hyperlink" xfId="10348" builtinId="8" hidden="1"/>
    <cellStyle name="Hyperlink" xfId="10350" builtinId="8" hidden="1"/>
    <cellStyle name="Hyperlink" xfId="10352" builtinId="8" hidden="1"/>
    <cellStyle name="Hyperlink" xfId="10354" builtinId="8" hidden="1"/>
    <cellStyle name="Hyperlink" xfId="10356" builtinId="8" hidden="1"/>
    <cellStyle name="Hyperlink" xfId="10358" builtinId="8" hidden="1"/>
    <cellStyle name="Hyperlink" xfId="10360" builtinId="8" hidden="1"/>
    <cellStyle name="Hyperlink" xfId="10362" builtinId="8" hidden="1"/>
    <cellStyle name="Hyperlink" xfId="10364" builtinId="8" hidden="1"/>
    <cellStyle name="Hyperlink" xfId="10366" builtinId="8" hidden="1"/>
    <cellStyle name="Hyperlink" xfId="10368" builtinId="8" hidden="1"/>
    <cellStyle name="Hyperlink" xfId="10370" builtinId="8" hidden="1"/>
    <cellStyle name="Hyperlink" xfId="10372" builtinId="8" hidden="1"/>
    <cellStyle name="Hyperlink" xfId="10374" builtinId="8" hidden="1"/>
    <cellStyle name="Hyperlink" xfId="10376" builtinId="8" hidden="1"/>
    <cellStyle name="Hyperlink" xfId="10378" builtinId="8" hidden="1"/>
    <cellStyle name="Hyperlink" xfId="10380" builtinId="8" hidden="1"/>
    <cellStyle name="Hyperlink" xfId="10382" builtinId="8" hidden="1"/>
    <cellStyle name="Hyperlink" xfId="10384" builtinId="8" hidden="1"/>
    <cellStyle name="Hyperlink" xfId="10386" builtinId="8" hidden="1"/>
    <cellStyle name="Hyperlink" xfId="10388" builtinId="8" hidden="1"/>
    <cellStyle name="Hyperlink" xfId="10390" builtinId="8" hidden="1"/>
    <cellStyle name="Hyperlink" xfId="10392" builtinId="8" hidden="1"/>
    <cellStyle name="Hyperlink" xfId="10394" builtinId="8" hidden="1"/>
    <cellStyle name="Hyperlink" xfId="10396" builtinId="8" hidden="1"/>
    <cellStyle name="Hyperlink" xfId="10398" builtinId="8" hidden="1"/>
    <cellStyle name="Hyperlink" xfId="10400" builtinId="8" hidden="1"/>
    <cellStyle name="Hyperlink" xfId="10402" builtinId="8" hidden="1"/>
    <cellStyle name="Hyperlink" xfId="10404" builtinId="8" hidden="1"/>
    <cellStyle name="Hyperlink" xfId="10406" builtinId="8" hidden="1"/>
    <cellStyle name="Hyperlink" xfId="10408" builtinId="8" hidden="1"/>
    <cellStyle name="Hyperlink" xfId="10410" builtinId="8" hidden="1"/>
    <cellStyle name="Hyperlink" xfId="10412" builtinId="8" hidden="1"/>
    <cellStyle name="Hyperlink" xfId="10414" builtinId="8" hidden="1"/>
    <cellStyle name="Hyperlink" xfId="10416" builtinId="8" hidden="1"/>
    <cellStyle name="Hyperlink" xfId="10418" builtinId="8" hidden="1"/>
    <cellStyle name="Hyperlink" xfId="10420" builtinId="8" hidden="1"/>
    <cellStyle name="Hyperlink" xfId="10422" builtinId="8" hidden="1"/>
    <cellStyle name="Hyperlink" xfId="10424" builtinId="8" hidden="1"/>
    <cellStyle name="Hyperlink" xfId="10426" builtinId="8" hidden="1"/>
    <cellStyle name="Hyperlink" xfId="10428" builtinId="8" hidden="1"/>
    <cellStyle name="Hyperlink" xfId="10430" builtinId="8" hidden="1"/>
    <cellStyle name="Hyperlink" xfId="10432" builtinId="8" hidden="1"/>
    <cellStyle name="Hyperlink" xfId="10434" builtinId="8" hidden="1"/>
    <cellStyle name="Hyperlink" xfId="10436" builtinId="8" hidden="1"/>
    <cellStyle name="Hyperlink" xfId="10438" builtinId="8" hidden="1"/>
    <cellStyle name="Hyperlink" xfId="10440" builtinId="8" hidden="1"/>
    <cellStyle name="Hyperlink" xfId="10442" builtinId="8" hidden="1"/>
    <cellStyle name="Hyperlink" xfId="10444" builtinId="8" hidden="1"/>
    <cellStyle name="Hyperlink" xfId="10446" builtinId="8" hidden="1"/>
    <cellStyle name="Hyperlink" xfId="10448" builtinId="8" hidden="1"/>
    <cellStyle name="Hyperlink" xfId="10450" builtinId="8" hidden="1"/>
    <cellStyle name="Hyperlink" xfId="10452" builtinId="8" hidden="1"/>
    <cellStyle name="Hyperlink" xfId="10454" builtinId="8" hidden="1"/>
    <cellStyle name="Hyperlink" xfId="10456" builtinId="8" hidden="1"/>
    <cellStyle name="Hyperlink" xfId="10458" builtinId="8" hidden="1"/>
    <cellStyle name="Hyperlink" xfId="10460" builtinId="8" hidden="1"/>
    <cellStyle name="Hyperlink" xfId="10462" builtinId="8" hidden="1"/>
    <cellStyle name="Hyperlink" xfId="10464" builtinId="8" hidden="1"/>
    <cellStyle name="Hyperlink" xfId="10466" builtinId="8" hidden="1"/>
    <cellStyle name="Hyperlink" xfId="10468" builtinId="8" hidden="1"/>
    <cellStyle name="Hyperlink" xfId="10470" builtinId="8" hidden="1"/>
    <cellStyle name="Hyperlink" xfId="10472" builtinId="8" hidden="1"/>
    <cellStyle name="Hyperlink" xfId="10474" builtinId="8" hidden="1"/>
    <cellStyle name="Hyperlink" xfId="10476" builtinId="8" hidden="1"/>
    <cellStyle name="Hyperlink" xfId="10478" builtinId="8" hidden="1"/>
    <cellStyle name="Hyperlink" xfId="10480" builtinId="8" hidden="1"/>
    <cellStyle name="Hyperlink" xfId="10482" builtinId="8" hidden="1"/>
    <cellStyle name="Hyperlink" xfId="10484" builtinId="8" hidden="1"/>
    <cellStyle name="Hyperlink" xfId="10486" builtinId="8" hidden="1"/>
    <cellStyle name="Hyperlink" xfId="10488" builtinId="8" hidden="1"/>
    <cellStyle name="Hyperlink" xfId="10490" builtinId="8" hidden="1"/>
    <cellStyle name="Hyperlink" xfId="10492" builtinId="8" hidden="1"/>
    <cellStyle name="Hyperlink" xfId="10494" builtinId="8" hidden="1"/>
    <cellStyle name="Hyperlink" xfId="10496" builtinId="8" hidden="1"/>
    <cellStyle name="Hyperlink" xfId="10498" builtinId="8" hidden="1"/>
    <cellStyle name="Hyperlink" xfId="10500" builtinId="8" hidden="1"/>
    <cellStyle name="Hyperlink" xfId="10502" builtinId="8" hidden="1"/>
    <cellStyle name="Hyperlink" xfId="10504" builtinId="8" hidden="1"/>
    <cellStyle name="Hyperlink" xfId="10506" builtinId="8" hidden="1"/>
    <cellStyle name="Hyperlink" xfId="10508" builtinId="8" hidden="1"/>
    <cellStyle name="Hyperlink" xfId="10510" builtinId="8" hidden="1"/>
    <cellStyle name="Hyperlink" xfId="10512" builtinId="8" hidden="1"/>
    <cellStyle name="Hyperlink" xfId="10514" builtinId="8" hidden="1"/>
    <cellStyle name="Hyperlink" xfId="10516" builtinId="8" hidden="1"/>
    <cellStyle name="Hyperlink" xfId="10518" builtinId="8" hidden="1"/>
    <cellStyle name="Hyperlink" xfId="10520" builtinId="8" hidden="1"/>
    <cellStyle name="Hyperlink" xfId="10522" builtinId="8" hidden="1"/>
    <cellStyle name="Hyperlink" xfId="10524" builtinId="8" hidden="1"/>
    <cellStyle name="Hyperlink" xfId="10526" builtinId="8" hidden="1"/>
    <cellStyle name="Hyperlink" xfId="10528" builtinId="8" hidden="1"/>
    <cellStyle name="Hyperlink" xfId="10530" builtinId="8" hidden="1"/>
    <cellStyle name="Hyperlink" xfId="10532" builtinId="8" hidden="1"/>
    <cellStyle name="Hyperlink" xfId="10534" builtinId="8" hidden="1"/>
    <cellStyle name="Hyperlink" xfId="10536" builtinId="8" hidden="1"/>
    <cellStyle name="Hyperlink" xfId="10538" builtinId="8" hidden="1"/>
    <cellStyle name="Hyperlink" xfId="10540" builtinId="8" hidden="1"/>
    <cellStyle name="Hyperlink" xfId="10542" builtinId="8" hidden="1"/>
    <cellStyle name="Hyperlink" xfId="10544" builtinId="8" hidden="1"/>
    <cellStyle name="Hyperlink" xfId="10546" builtinId="8" hidden="1"/>
    <cellStyle name="Hyperlink" xfId="10548" builtinId="8" hidden="1"/>
    <cellStyle name="Hyperlink" xfId="10550" builtinId="8" hidden="1"/>
    <cellStyle name="Hyperlink" xfId="10552" builtinId="8" hidden="1"/>
    <cellStyle name="Hyperlink" xfId="10554" builtinId="8" hidden="1"/>
    <cellStyle name="Hyperlink" xfId="10556" builtinId="8" hidden="1"/>
    <cellStyle name="Hyperlink" xfId="10558" builtinId="8" hidden="1"/>
    <cellStyle name="Hyperlink" xfId="10560" builtinId="8" hidden="1"/>
    <cellStyle name="Hyperlink" xfId="10562" builtinId="8" hidden="1"/>
    <cellStyle name="Hyperlink" xfId="10564" builtinId="8" hidden="1"/>
    <cellStyle name="Hyperlink" xfId="10566" builtinId="8" hidden="1"/>
    <cellStyle name="Hyperlink" xfId="10568" builtinId="8" hidden="1"/>
    <cellStyle name="Hyperlink" xfId="10570" builtinId="8" hidden="1"/>
    <cellStyle name="Hyperlink" xfId="10572" builtinId="8" hidden="1"/>
    <cellStyle name="Hyperlink" xfId="10574" builtinId="8" hidden="1"/>
    <cellStyle name="Hyperlink" xfId="10576" builtinId="8" hidden="1"/>
    <cellStyle name="Hyperlink" xfId="10578" builtinId="8" hidden="1"/>
    <cellStyle name="Hyperlink" xfId="10580" builtinId="8" hidden="1"/>
    <cellStyle name="Hyperlink" xfId="10582" builtinId="8" hidden="1"/>
    <cellStyle name="Hyperlink" xfId="10584" builtinId="8" hidden="1"/>
    <cellStyle name="Hyperlink" xfId="10586" builtinId="8" hidden="1"/>
    <cellStyle name="Hyperlink" xfId="10588" builtinId="8" hidden="1"/>
    <cellStyle name="Hyperlink" xfId="10590" builtinId="8" hidden="1"/>
    <cellStyle name="Hyperlink" xfId="10592" builtinId="8" hidden="1"/>
    <cellStyle name="Hyperlink" xfId="10594" builtinId="8" hidden="1"/>
    <cellStyle name="Hyperlink" xfId="10596" builtinId="8" hidden="1"/>
    <cellStyle name="Hyperlink" xfId="10598" builtinId="8" hidden="1"/>
    <cellStyle name="Hyperlink" xfId="10600" builtinId="8" hidden="1"/>
    <cellStyle name="Hyperlink" xfId="10602" builtinId="8" hidden="1"/>
    <cellStyle name="Hyperlink" xfId="10604" builtinId="8" hidden="1"/>
    <cellStyle name="Hyperlink" xfId="10606" builtinId="8" hidden="1"/>
    <cellStyle name="Hyperlink" xfId="10608" builtinId="8" hidden="1"/>
    <cellStyle name="Hyperlink" xfId="10610" builtinId="8" hidden="1"/>
    <cellStyle name="Hyperlink" xfId="10612" builtinId="8" hidden="1"/>
    <cellStyle name="Hyperlink" xfId="10614" builtinId="8" hidden="1"/>
    <cellStyle name="Hyperlink" xfId="10616" builtinId="8" hidden="1"/>
    <cellStyle name="Hyperlink" xfId="10618" builtinId="8" hidden="1"/>
    <cellStyle name="Hyperlink" xfId="10620" builtinId="8" hidden="1"/>
    <cellStyle name="Hyperlink" xfId="10622" builtinId="8" hidden="1"/>
    <cellStyle name="Hyperlink" xfId="10624" builtinId="8" hidden="1"/>
    <cellStyle name="Hyperlink" xfId="10626" builtinId="8" hidden="1"/>
    <cellStyle name="Hyperlink" xfId="10628" builtinId="8" hidden="1"/>
    <cellStyle name="Hyperlink" xfId="10630" builtinId="8" hidden="1"/>
    <cellStyle name="Hyperlink" xfId="10632" builtinId="8" hidden="1"/>
    <cellStyle name="Hyperlink" xfId="10634" builtinId="8" hidden="1"/>
    <cellStyle name="Hyperlink" xfId="10636" builtinId="8" hidden="1"/>
    <cellStyle name="Hyperlink" xfId="10638" builtinId="8" hidden="1"/>
    <cellStyle name="Hyperlink" xfId="10640" builtinId="8" hidden="1"/>
    <cellStyle name="Hyperlink" xfId="10642" builtinId="8" hidden="1"/>
    <cellStyle name="Hyperlink" xfId="10644" builtinId="8" hidden="1"/>
    <cellStyle name="Hyperlink" xfId="10646" builtinId="8" hidden="1"/>
    <cellStyle name="Hyperlink" xfId="10648" builtinId="8" hidden="1"/>
    <cellStyle name="Hyperlink" xfId="10650" builtinId="8" hidden="1"/>
    <cellStyle name="Hyperlink" xfId="10652" builtinId="8" hidden="1"/>
    <cellStyle name="Hyperlink" xfId="10654" builtinId="8" hidden="1"/>
    <cellStyle name="Hyperlink" xfId="10656" builtinId="8" hidden="1"/>
    <cellStyle name="Hyperlink" xfId="10658" builtinId="8" hidden="1"/>
    <cellStyle name="Hyperlink" xfId="10660" builtinId="8" hidden="1"/>
    <cellStyle name="Hyperlink" xfId="10662" builtinId="8" hidden="1"/>
    <cellStyle name="Hyperlink" xfId="10664" builtinId="8" hidden="1"/>
    <cellStyle name="Hyperlink" xfId="10666" builtinId="8" hidden="1"/>
    <cellStyle name="Hyperlink" xfId="10668" builtinId="8" hidden="1"/>
    <cellStyle name="Hyperlink" xfId="10670" builtinId="8" hidden="1"/>
    <cellStyle name="Hyperlink" xfId="10672" builtinId="8" hidden="1"/>
    <cellStyle name="Hyperlink" xfId="10674" builtinId="8" hidden="1"/>
    <cellStyle name="Hyperlink" xfId="10676" builtinId="8" hidden="1"/>
    <cellStyle name="Hyperlink" xfId="10678" builtinId="8" hidden="1"/>
    <cellStyle name="Hyperlink" xfId="10680" builtinId="8" hidden="1"/>
    <cellStyle name="Hyperlink" xfId="10682" builtinId="8" hidden="1"/>
    <cellStyle name="Hyperlink" xfId="10684" builtinId="8" hidden="1"/>
    <cellStyle name="Hyperlink" xfId="10686" builtinId="8" hidden="1"/>
    <cellStyle name="Hyperlink" xfId="10688" builtinId="8" hidden="1"/>
    <cellStyle name="Hyperlink" xfId="10690" builtinId="8" hidden="1"/>
    <cellStyle name="Hyperlink" xfId="10692" builtinId="8" hidden="1"/>
    <cellStyle name="Hyperlink" xfId="10694" builtinId="8" hidden="1"/>
    <cellStyle name="Hyperlink" xfId="10696" builtinId="8" hidden="1"/>
    <cellStyle name="Hyperlink" xfId="10698" builtinId="8" hidden="1"/>
    <cellStyle name="Hyperlink" xfId="10700" builtinId="8" hidden="1"/>
    <cellStyle name="Hyperlink" xfId="10702" builtinId="8" hidden="1"/>
    <cellStyle name="Hyperlink" xfId="10704" builtinId="8" hidden="1"/>
    <cellStyle name="Hyperlink" xfId="10706" builtinId="8" hidden="1"/>
    <cellStyle name="Hyperlink" xfId="10708" builtinId="8" hidden="1"/>
    <cellStyle name="Hyperlink" xfId="10710" builtinId="8" hidden="1"/>
    <cellStyle name="Hyperlink" xfId="10712" builtinId="8" hidden="1"/>
    <cellStyle name="Hyperlink" xfId="10714" builtinId="8" hidden="1"/>
    <cellStyle name="Hyperlink" xfId="10716" builtinId="8" hidden="1"/>
    <cellStyle name="Hyperlink" xfId="10718" builtinId="8" hidden="1"/>
    <cellStyle name="Hyperlink" xfId="10720" builtinId="8" hidden="1"/>
    <cellStyle name="Hyperlink" xfId="10722" builtinId="8" hidden="1"/>
    <cellStyle name="Hyperlink" xfId="10724" builtinId="8" hidden="1"/>
    <cellStyle name="Hyperlink" xfId="10726" builtinId="8" hidden="1"/>
    <cellStyle name="Hyperlink" xfId="10728" builtinId="8" hidden="1"/>
    <cellStyle name="Hyperlink" xfId="10730" builtinId="8" hidden="1"/>
    <cellStyle name="Hyperlink" xfId="10732" builtinId="8" hidden="1"/>
    <cellStyle name="Hyperlink" xfId="10734" builtinId="8" hidden="1"/>
    <cellStyle name="Hyperlink" xfId="10736" builtinId="8" hidden="1"/>
    <cellStyle name="Hyperlink" xfId="10738" builtinId="8" hidden="1"/>
    <cellStyle name="Hyperlink" xfId="10740" builtinId="8" hidden="1"/>
    <cellStyle name="Hyperlink" xfId="10742" builtinId="8" hidden="1"/>
    <cellStyle name="Hyperlink" xfId="10744" builtinId="8" hidden="1"/>
    <cellStyle name="Hyperlink" xfId="10746" builtinId="8" hidden="1"/>
    <cellStyle name="Hyperlink" xfId="10748" builtinId="8" hidden="1"/>
    <cellStyle name="Hyperlink" xfId="10750" builtinId="8" hidden="1"/>
    <cellStyle name="Hyperlink" xfId="10752" builtinId="8" hidden="1"/>
    <cellStyle name="Hyperlink" xfId="10754" builtinId="8" hidden="1"/>
    <cellStyle name="Hyperlink" xfId="10756" builtinId="8" hidden="1"/>
    <cellStyle name="Hyperlink" xfId="10758" builtinId="8" hidden="1"/>
    <cellStyle name="Hyperlink" xfId="10760" builtinId="8" hidden="1"/>
    <cellStyle name="Hyperlink" xfId="10762" builtinId="8" hidden="1"/>
    <cellStyle name="Hyperlink" xfId="10764" builtinId="8" hidden="1"/>
    <cellStyle name="Hyperlink" xfId="10766" builtinId="8" hidden="1"/>
    <cellStyle name="Hyperlink" xfId="10768" builtinId="8" hidden="1"/>
    <cellStyle name="Hyperlink" xfId="10770" builtinId="8" hidden="1"/>
    <cellStyle name="Hyperlink" xfId="10772" builtinId="8" hidden="1"/>
    <cellStyle name="Hyperlink" xfId="10774" builtinId="8" hidden="1"/>
    <cellStyle name="Hyperlink" xfId="10776" builtinId="8" hidden="1"/>
    <cellStyle name="Hyperlink" xfId="10778" builtinId="8" hidden="1"/>
    <cellStyle name="Hyperlink" xfId="10780" builtinId="8" hidden="1"/>
    <cellStyle name="Hyperlink" xfId="10782" builtinId="8" hidden="1"/>
    <cellStyle name="Hyperlink" xfId="10784" builtinId="8" hidden="1"/>
    <cellStyle name="Hyperlink" xfId="10786" builtinId="8" hidden="1"/>
    <cellStyle name="Hyperlink" xfId="10788" builtinId="8" hidden="1"/>
    <cellStyle name="Hyperlink" xfId="10790" builtinId="8" hidden="1"/>
    <cellStyle name="Hyperlink" xfId="10792" builtinId="8" hidden="1"/>
    <cellStyle name="Hyperlink" xfId="10794" builtinId="8" hidden="1"/>
    <cellStyle name="Hyperlink" xfId="10796" builtinId="8" hidden="1"/>
    <cellStyle name="Hyperlink" xfId="10798" builtinId="8" hidden="1"/>
    <cellStyle name="Hyperlink" xfId="10800" builtinId="8" hidden="1"/>
    <cellStyle name="Hyperlink" xfId="10802" builtinId="8" hidden="1"/>
    <cellStyle name="Hyperlink" xfId="10804" builtinId="8" hidden="1"/>
    <cellStyle name="Hyperlink" xfId="10806" builtinId="8" hidden="1"/>
    <cellStyle name="Hyperlink" xfId="10808" builtinId="8" hidden="1"/>
    <cellStyle name="Hyperlink" xfId="10810" builtinId="8" hidden="1"/>
    <cellStyle name="Hyperlink" xfId="10812" builtinId="8" hidden="1"/>
    <cellStyle name="Hyperlink" xfId="10814" builtinId="8" hidden="1"/>
    <cellStyle name="Hyperlink" xfId="10816" builtinId="8" hidden="1"/>
    <cellStyle name="Hyperlink" xfId="10818" builtinId="8" hidden="1"/>
    <cellStyle name="Hyperlink" xfId="10820" builtinId="8" hidden="1"/>
    <cellStyle name="Hyperlink" xfId="10822" builtinId="8" hidden="1"/>
    <cellStyle name="Hyperlink" xfId="10824" builtinId="8" hidden="1"/>
    <cellStyle name="Hyperlink" xfId="10826" builtinId="8" hidden="1"/>
    <cellStyle name="Hyperlink" xfId="10828" builtinId="8" hidden="1"/>
    <cellStyle name="Hyperlink" xfId="10830" builtinId="8" hidden="1"/>
    <cellStyle name="Hyperlink" xfId="10832" builtinId="8" hidden="1"/>
    <cellStyle name="Hyperlink" xfId="10834" builtinId="8" hidden="1"/>
    <cellStyle name="Hyperlink" xfId="10836" builtinId="8" hidden="1"/>
    <cellStyle name="Hyperlink" xfId="10838" builtinId="8" hidden="1"/>
    <cellStyle name="Hyperlink" xfId="10840" builtinId="8" hidden="1"/>
    <cellStyle name="Hyperlink" xfId="10842" builtinId="8" hidden="1"/>
    <cellStyle name="Hyperlink" xfId="10844" builtinId="8" hidden="1"/>
    <cellStyle name="Hyperlink" xfId="10846" builtinId="8" hidden="1"/>
    <cellStyle name="Hyperlink" xfId="10848" builtinId="8" hidden="1"/>
    <cellStyle name="Hyperlink" xfId="10850" builtinId="8" hidden="1"/>
    <cellStyle name="Hyperlink" xfId="10852" builtinId="8" hidden="1"/>
    <cellStyle name="Hyperlink" xfId="10854" builtinId="8" hidden="1"/>
    <cellStyle name="Hyperlink" xfId="10856" builtinId="8" hidden="1"/>
    <cellStyle name="Hyperlink" xfId="10858" builtinId="8" hidden="1"/>
    <cellStyle name="Hyperlink" xfId="10860" builtinId="8" hidden="1"/>
    <cellStyle name="Hyperlink" xfId="10862" builtinId="8" hidden="1"/>
    <cellStyle name="Hyperlink" xfId="10864" builtinId="8" hidden="1"/>
    <cellStyle name="Hyperlink" xfId="10866" builtinId="8" hidden="1"/>
    <cellStyle name="Hyperlink" xfId="10868" builtinId="8" hidden="1"/>
    <cellStyle name="Hyperlink" xfId="10870" builtinId="8" hidden="1"/>
    <cellStyle name="Hyperlink" xfId="10872" builtinId="8" hidden="1"/>
    <cellStyle name="Hyperlink" xfId="10874" builtinId="8" hidden="1"/>
    <cellStyle name="Hyperlink" xfId="10876" builtinId="8" hidden="1"/>
    <cellStyle name="Hyperlink" xfId="10878" builtinId="8" hidden="1"/>
    <cellStyle name="Hyperlink" xfId="10880" builtinId="8" hidden="1"/>
    <cellStyle name="Hyperlink" xfId="10882" builtinId="8" hidden="1"/>
    <cellStyle name="Hyperlink" xfId="10884" builtinId="8" hidden="1"/>
    <cellStyle name="Hyperlink" xfId="10886" builtinId="8" hidden="1"/>
    <cellStyle name="Hyperlink" xfId="10888" builtinId="8" hidden="1"/>
    <cellStyle name="Hyperlink" xfId="10890" builtinId="8" hidden="1"/>
    <cellStyle name="Hyperlink" xfId="10892" builtinId="8" hidden="1"/>
    <cellStyle name="Hyperlink" xfId="10894" builtinId="8" hidden="1"/>
    <cellStyle name="Hyperlink" xfId="10896" builtinId="8" hidden="1"/>
    <cellStyle name="Hyperlink" xfId="10898" builtinId="8" hidden="1"/>
    <cellStyle name="Hyperlink" xfId="10900" builtinId="8" hidden="1"/>
    <cellStyle name="Hyperlink" xfId="10902" builtinId="8" hidden="1"/>
    <cellStyle name="Hyperlink" xfId="10904" builtinId="8" hidden="1"/>
    <cellStyle name="Hyperlink" xfId="10906" builtinId="8" hidden="1"/>
    <cellStyle name="Hyperlink" xfId="10908" builtinId="8" hidden="1"/>
    <cellStyle name="Hyperlink" xfId="10910" builtinId="8" hidden="1"/>
    <cellStyle name="Hyperlink" xfId="10912" builtinId="8" hidden="1"/>
    <cellStyle name="Hyperlink" xfId="10914" builtinId="8" hidden="1"/>
    <cellStyle name="Hyperlink" xfId="10916" builtinId="8" hidden="1"/>
    <cellStyle name="Hyperlink" xfId="10918" builtinId="8" hidden="1"/>
    <cellStyle name="Hyperlink" xfId="10920" builtinId="8" hidden="1"/>
    <cellStyle name="Hyperlink" xfId="10922" builtinId="8" hidden="1"/>
    <cellStyle name="Hyperlink" xfId="10924" builtinId="8" hidden="1"/>
    <cellStyle name="Hyperlink" xfId="10926" builtinId="8" hidden="1"/>
    <cellStyle name="Hyperlink" xfId="10928" builtinId="8" hidden="1"/>
    <cellStyle name="Hyperlink" xfId="10930" builtinId="8" hidden="1"/>
    <cellStyle name="Hyperlink" xfId="10932" builtinId="8" hidden="1"/>
    <cellStyle name="Hyperlink" xfId="10934" builtinId="8" hidden="1"/>
    <cellStyle name="Hyperlink" xfId="10936" builtinId="8" hidden="1"/>
    <cellStyle name="Hyperlink" xfId="10938" builtinId="8" hidden="1"/>
    <cellStyle name="Hyperlink" xfId="10940" builtinId="8" hidden="1"/>
    <cellStyle name="Hyperlink" xfId="10942" builtinId="8" hidden="1"/>
    <cellStyle name="Hyperlink" xfId="10944" builtinId="8" hidden="1"/>
    <cellStyle name="Hyperlink" xfId="10946" builtinId="8" hidden="1"/>
    <cellStyle name="Hyperlink" xfId="10948" builtinId="8" hidden="1"/>
    <cellStyle name="Hyperlink" xfId="10950" builtinId="8" hidden="1"/>
    <cellStyle name="Hyperlink" xfId="10952" builtinId="8" hidden="1"/>
    <cellStyle name="Hyperlink" xfId="10954" builtinId="8" hidden="1"/>
    <cellStyle name="Hyperlink" xfId="10956" builtinId="8" hidden="1"/>
    <cellStyle name="Hyperlink" xfId="10958" builtinId="8" hidden="1"/>
    <cellStyle name="Hyperlink" xfId="10960" builtinId="8" hidden="1"/>
    <cellStyle name="Hyperlink" xfId="10962" builtinId="8" hidden="1"/>
    <cellStyle name="Hyperlink" xfId="10964" builtinId="8" hidden="1"/>
    <cellStyle name="Hyperlink" xfId="10966" builtinId="8" hidden="1"/>
    <cellStyle name="Hyperlink" xfId="10968" builtinId="8" hidden="1"/>
    <cellStyle name="Hyperlink" xfId="10970" builtinId="8" hidden="1"/>
    <cellStyle name="Hyperlink" xfId="10972" builtinId="8" hidden="1"/>
    <cellStyle name="Hyperlink" xfId="10974" builtinId="8" hidden="1"/>
    <cellStyle name="Hyperlink" xfId="10976" builtinId="8" hidden="1"/>
    <cellStyle name="Hyperlink" xfId="10978" builtinId="8" hidden="1"/>
    <cellStyle name="Hyperlink" xfId="10980" builtinId="8" hidden="1"/>
    <cellStyle name="Hyperlink" xfId="10982" builtinId="8" hidden="1"/>
    <cellStyle name="Hyperlink" xfId="10984" builtinId="8" hidden="1"/>
    <cellStyle name="Hyperlink" xfId="10986" builtinId="8" hidden="1"/>
    <cellStyle name="Hyperlink" xfId="10988" builtinId="8" hidden="1"/>
    <cellStyle name="Hyperlink" xfId="10990" builtinId="8" hidden="1"/>
    <cellStyle name="Hyperlink" xfId="10992" builtinId="8" hidden="1"/>
    <cellStyle name="Hyperlink" xfId="10994" builtinId="8" hidden="1"/>
    <cellStyle name="Hyperlink" xfId="10996" builtinId="8" hidden="1"/>
    <cellStyle name="Hyperlink" xfId="10998" builtinId="8" hidden="1"/>
    <cellStyle name="Hyperlink" xfId="11000" builtinId="8" hidden="1"/>
    <cellStyle name="Hyperlink" xfId="11002" builtinId="8" hidden="1"/>
    <cellStyle name="Hyperlink" xfId="11004" builtinId="8" hidden="1"/>
    <cellStyle name="Hyperlink" xfId="11006" builtinId="8" hidden="1"/>
    <cellStyle name="Hyperlink" xfId="11008" builtinId="8" hidden="1"/>
    <cellStyle name="Hyperlink" xfId="11010" builtinId="8" hidden="1"/>
    <cellStyle name="Hyperlink" xfId="11012" builtinId="8" hidden="1"/>
    <cellStyle name="Hyperlink" xfId="11014" builtinId="8" hidden="1"/>
    <cellStyle name="Hyperlink" xfId="11016" builtinId="8" hidden="1"/>
    <cellStyle name="Hyperlink" xfId="11018" builtinId="8" hidden="1"/>
    <cellStyle name="Hyperlink" xfId="11020" builtinId="8" hidden="1"/>
    <cellStyle name="Hyperlink" xfId="11022" builtinId="8" hidden="1"/>
    <cellStyle name="Hyperlink" xfId="11024" builtinId="8" hidden="1"/>
    <cellStyle name="Hyperlink" xfId="11026" builtinId="8" hidden="1"/>
    <cellStyle name="Hyperlink" xfId="11028" builtinId="8" hidden="1"/>
    <cellStyle name="Hyperlink" xfId="11030" builtinId="8" hidden="1"/>
    <cellStyle name="Hyperlink" xfId="11032" builtinId="8" hidden="1"/>
    <cellStyle name="Hyperlink" xfId="11034" builtinId="8" hidden="1"/>
    <cellStyle name="Hyperlink" xfId="11036" builtinId="8" hidden="1"/>
    <cellStyle name="Hyperlink" xfId="11038" builtinId="8" hidden="1"/>
    <cellStyle name="Hyperlink" xfId="11040" builtinId="8" hidden="1"/>
    <cellStyle name="Hyperlink" xfId="11042" builtinId="8" hidden="1"/>
    <cellStyle name="Hyperlink" xfId="11044" builtinId="8" hidden="1"/>
    <cellStyle name="Hyperlink" xfId="11046" builtinId="8" hidden="1"/>
    <cellStyle name="Hyperlink" xfId="11048" builtinId="8" hidden="1"/>
    <cellStyle name="Hyperlink" xfId="11050" builtinId="8" hidden="1"/>
    <cellStyle name="Hyperlink" xfId="11052" builtinId="8" hidden="1"/>
    <cellStyle name="Hyperlink" xfId="11054" builtinId="8" hidden="1"/>
    <cellStyle name="Hyperlink" xfId="11056" builtinId="8" hidden="1"/>
    <cellStyle name="Hyperlink" xfId="11058" builtinId="8" hidden="1"/>
    <cellStyle name="Hyperlink" xfId="11060" builtinId="8" hidden="1"/>
    <cellStyle name="Hyperlink" xfId="11062" builtinId="8" hidden="1"/>
    <cellStyle name="Hyperlink" xfId="11064" builtinId="8" hidden="1"/>
    <cellStyle name="Hyperlink" xfId="11066" builtinId="8" hidden="1"/>
    <cellStyle name="Hyperlink" xfId="11068" builtinId="8" hidden="1"/>
    <cellStyle name="Hyperlink" xfId="11070" builtinId="8" hidden="1"/>
    <cellStyle name="Hyperlink" xfId="11072" builtinId="8" hidden="1"/>
    <cellStyle name="Hyperlink" xfId="11074" builtinId="8" hidden="1"/>
    <cellStyle name="Hyperlink" xfId="11076" builtinId="8" hidden="1"/>
    <cellStyle name="Hyperlink" xfId="11078" builtinId="8" hidden="1"/>
    <cellStyle name="Hyperlink" xfId="11080" builtinId="8" hidden="1"/>
    <cellStyle name="Hyperlink" xfId="11082" builtinId="8" hidden="1"/>
    <cellStyle name="Hyperlink" xfId="11084" builtinId="8" hidden="1"/>
    <cellStyle name="Hyperlink" xfId="11086" builtinId="8" hidden="1"/>
    <cellStyle name="Hyperlink" xfId="11088" builtinId="8" hidden="1"/>
    <cellStyle name="Hyperlink" xfId="11090" builtinId="8" hidden="1"/>
    <cellStyle name="Hyperlink" xfId="11092" builtinId="8" hidden="1"/>
    <cellStyle name="Hyperlink" xfId="11094" builtinId="8" hidden="1"/>
    <cellStyle name="Hyperlink" xfId="11096" builtinId="8" hidden="1"/>
    <cellStyle name="Hyperlink" xfId="11098" builtinId="8" hidden="1"/>
    <cellStyle name="Hyperlink" xfId="11100" builtinId="8" hidden="1"/>
    <cellStyle name="Hyperlink" xfId="11102" builtinId="8" hidden="1"/>
    <cellStyle name="Hyperlink" xfId="11104" builtinId="8" hidden="1"/>
    <cellStyle name="Hyperlink" xfId="11106" builtinId="8" hidden="1"/>
    <cellStyle name="Hyperlink" xfId="11108" builtinId="8" hidden="1"/>
    <cellStyle name="Hyperlink" xfId="11110" builtinId="8" hidden="1"/>
    <cellStyle name="Hyperlink" xfId="11112" builtinId="8" hidden="1"/>
    <cellStyle name="Hyperlink" xfId="11114" builtinId="8" hidden="1"/>
    <cellStyle name="Hyperlink" xfId="11116" builtinId="8" hidden="1"/>
    <cellStyle name="Hyperlink" xfId="11118" builtinId="8" hidden="1"/>
    <cellStyle name="Hyperlink" xfId="11120" builtinId="8" hidden="1"/>
    <cellStyle name="Hyperlink" xfId="11122" builtinId="8" hidden="1"/>
    <cellStyle name="Hyperlink" xfId="11124" builtinId="8" hidden="1"/>
    <cellStyle name="Hyperlink" xfId="11126" builtinId="8" hidden="1"/>
    <cellStyle name="Hyperlink" xfId="11128" builtinId="8" hidden="1"/>
    <cellStyle name="Hyperlink" xfId="11130" builtinId="8" hidden="1"/>
    <cellStyle name="Hyperlink" xfId="11132" builtinId="8" hidden="1"/>
    <cellStyle name="Hyperlink" xfId="11134" builtinId="8" hidden="1"/>
    <cellStyle name="Hyperlink" xfId="11136" builtinId="8" hidden="1"/>
    <cellStyle name="Hyperlink" xfId="11138" builtinId="8" hidden="1"/>
    <cellStyle name="Hyperlink" xfId="11140" builtinId="8" hidden="1"/>
    <cellStyle name="Hyperlink" xfId="11142" builtinId="8" hidden="1"/>
    <cellStyle name="Hyperlink" xfId="11144" builtinId="8" hidden="1"/>
    <cellStyle name="Hyperlink" xfId="11146" builtinId="8" hidden="1"/>
    <cellStyle name="Hyperlink" xfId="11148" builtinId="8" hidden="1"/>
    <cellStyle name="Hyperlink" xfId="11150" builtinId="8" hidden="1"/>
    <cellStyle name="Hyperlink" xfId="11152" builtinId="8" hidden="1"/>
    <cellStyle name="Hyperlink" xfId="11154" builtinId="8" hidden="1"/>
    <cellStyle name="Hyperlink" xfId="11156" builtinId="8" hidden="1"/>
    <cellStyle name="Hyperlink" xfId="11158" builtinId="8" hidden="1"/>
    <cellStyle name="Hyperlink" xfId="11160" builtinId="8" hidden="1"/>
    <cellStyle name="Hyperlink" xfId="11162" builtinId="8" hidden="1"/>
    <cellStyle name="Hyperlink" xfId="11164" builtinId="8" hidden="1"/>
    <cellStyle name="Hyperlink" xfId="11166" builtinId="8" hidden="1"/>
    <cellStyle name="Hyperlink" xfId="11168" builtinId="8" hidden="1"/>
    <cellStyle name="Hyperlink" xfId="11170" builtinId="8" hidden="1"/>
    <cellStyle name="Hyperlink" xfId="11172" builtinId="8" hidden="1"/>
    <cellStyle name="Hyperlink" xfId="11174" builtinId="8" hidden="1"/>
    <cellStyle name="Hyperlink" xfId="11176" builtinId="8" hidden="1"/>
    <cellStyle name="Hyperlink" xfId="11178" builtinId="8" hidden="1"/>
    <cellStyle name="Hyperlink" xfId="11180" builtinId="8" hidden="1"/>
    <cellStyle name="Hyperlink" xfId="11182" builtinId="8" hidden="1"/>
    <cellStyle name="Hyperlink" xfId="11184" builtinId="8" hidden="1"/>
    <cellStyle name="Hyperlink" xfId="11186" builtinId="8" hidden="1"/>
    <cellStyle name="Hyperlink" xfId="11188" builtinId="8" hidden="1"/>
    <cellStyle name="Hyperlink" xfId="11190" builtinId="8" hidden="1"/>
    <cellStyle name="Hyperlink" xfId="11192" builtinId="8" hidden="1"/>
    <cellStyle name="Hyperlink" xfId="11194" builtinId="8" hidden="1"/>
    <cellStyle name="Hyperlink" xfId="11196" builtinId="8" hidden="1"/>
    <cellStyle name="Hyperlink" xfId="11198" builtinId="8" hidden="1"/>
    <cellStyle name="Hyperlink" xfId="11200" builtinId="8" hidden="1"/>
    <cellStyle name="Hyperlink" xfId="11202" builtinId="8" hidden="1"/>
    <cellStyle name="Hyperlink" xfId="11204" builtinId="8" hidden="1"/>
    <cellStyle name="Hyperlink" xfId="11206" builtinId="8" hidden="1"/>
    <cellStyle name="Hyperlink" xfId="11208" builtinId="8" hidden="1"/>
    <cellStyle name="Hyperlink" xfId="11210" builtinId="8" hidden="1"/>
    <cellStyle name="Hyperlink" xfId="11212" builtinId="8" hidden="1"/>
    <cellStyle name="Hyperlink" xfId="11214" builtinId="8" hidden="1"/>
    <cellStyle name="Hyperlink" xfId="11216" builtinId="8" hidden="1"/>
    <cellStyle name="Hyperlink" xfId="11218" builtinId="8" hidden="1"/>
    <cellStyle name="Hyperlink" xfId="11220" builtinId="8" hidden="1"/>
    <cellStyle name="Hyperlink" xfId="11222" builtinId="8" hidden="1"/>
    <cellStyle name="Hyperlink" xfId="11224" builtinId="8" hidden="1"/>
    <cellStyle name="Hyperlink" xfId="11226" builtinId="8" hidden="1"/>
    <cellStyle name="Hyperlink" xfId="11228" builtinId="8" hidden="1"/>
    <cellStyle name="Hyperlink" xfId="11230" builtinId="8" hidden="1"/>
    <cellStyle name="Hyperlink" xfId="11232" builtinId="8" hidden="1"/>
    <cellStyle name="Hyperlink" xfId="11234" builtinId="8" hidden="1"/>
    <cellStyle name="Hyperlink" xfId="11236" builtinId="8" hidden="1"/>
    <cellStyle name="Hyperlink" xfId="11238" builtinId="8" hidden="1"/>
    <cellStyle name="Hyperlink" xfId="11240" builtinId="8" hidden="1"/>
    <cellStyle name="Hyperlink" xfId="11242" builtinId="8" hidden="1"/>
    <cellStyle name="Hyperlink" xfId="11244" builtinId="8" hidden="1"/>
    <cellStyle name="Hyperlink" xfId="11246" builtinId="8" hidden="1"/>
    <cellStyle name="Hyperlink" xfId="11248" builtinId="8" hidden="1"/>
    <cellStyle name="Hyperlink" xfId="11250" builtinId="8" hidden="1"/>
    <cellStyle name="Hyperlink" xfId="11252" builtinId="8" hidden="1"/>
    <cellStyle name="Hyperlink" xfId="11254" builtinId="8" hidden="1"/>
    <cellStyle name="Hyperlink" xfId="11256" builtinId="8" hidden="1"/>
    <cellStyle name="Hyperlink" xfId="11258" builtinId="8" hidden="1"/>
    <cellStyle name="Hyperlink" xfId="11260" builtinId="8" hidden="1"/>
    <cellStyle name="Hyperlink" xfId="11262" builtinId="8" hidden="1"/>
    <cellStyle name="Hyperlink" xfId="11264" builtinId="8" hidden="1"/>
    <cellStyle name="Hyperlink" xfId="11266" builtinId="8" hidden="1"/>
    <cellStyle name="Hyperlink" xfId="11268" builtinId="8" hidden="1"/>
    <cellStyle name="Hyperlink" xfId="11270" builtinId="8" hidden="1"/>
    <cellStyle name="Hyperlink" xfId="11272" builtinId="8" hidden="1"/>
    <cellStyle name="Hyperlink" xfId="11274" builtinId="8" hidden="1"/>
    <cellStyle name="Hyperlink" xfId="11276" builtinId="8" hidden="1"/>
    <cellStyle name="Hyperlink" xfId="11278" builtinId="8" hidden="1"/>
    <cellStyle name="Hyperlink" xfId="11280" builtinId="8" hidden="1"/>
    <cellStyle name="Hyperlink" xfId="11282" builtinId="8" hidden="1"/>
    <cellStyle name="Hyperlink" xfId="11284" builtinId="8" hidden="1"/>
    <cellStyle name="Hyperlink" xfId="11286" builtinId="8" hidden="1"/>
    <cellStyle name="Hyperlink" xfId="11288" builtinId="8" hidden="1"/>
    <cellStyle name="Hyperlink" xfId="11290" builtinId="8" hidden="1"/>
    <cellStyle name="Hyperlink" xfId="11292" builtinId="8" hidden="1"/>
    <cellStyle name="Hyperlink" xfId="11294" builtinId="8" hidden="1"/>
    <cellStyle name="Hyperlink" xfId="11296" builtinId="8" hidden="1"/>
    <cellStyle name="Hyperlink" xfId="11298" builtinId="8" hidden="1"/>
    <cellStyle name="Hyperlink" xfId="11300" builtinId="8" hidden="1"/>
    <cellStyle name="Hyperlink" xfId="11302" builtinId="8" hidden="1"/>
    <cellStyle name="Hyperlink" xfId="11304" builtinId="8" hidden="1"/>
    <cellStyle name="Hyperlink" xfId="11306" builtinId="8" hidden="1"/>
    <cellStyle name="Hyperlink" xfId="11308" builtinId="8" hidden="1"/>
    <cellStyle name="Hyperlink" xfId="11310" builtinId="8" hidden="1"/>
    <cellStyle name="Hyperlink" xfId="11312" builtinId="8" hidden="1"/>
    <cellStyle name="Hyperlink" xfId="11314" builtinId="8" hidden="1"/>
    <cellStyle name="Hyperlink" xfId="11316" builtinId="8" hidden="1"/>
    <cellStyle name="Hyperlink" xfId="11318" builtinId="8" hidden="1"/>
    <cellStyle name="Hyperlink" xfId="11320" builtinId="8" hidden="1"/>
    <cellStyle name="Hyperlink" xfId="11322" builtinId="8" hidden="1"/>
    <cellStyle name="Hyperlink" xfId="11324" builtinId="8" hidden="1"/>
    <cellStyle name="Hyperlink" xfId="11326" builtinId="8" hidden="1"/>
    <cellStyle name="Hyperlink" xfId="11328" builtinId="8" hidden="1"/>
    <cellStyle name="Hyperlink" xfId="11330" builtinId="8" hidden="1"/>
    <cellStyle name="Hyperlink" xfId="11332" builtinId="8" hidden="1"/>
    <cellStyle name="Hyperlink" xfId="11334" builtinId="8" hidden="1"/>
    <cellStyle name="Hyperlink" xfId="11336" builtinId="8" hidden="1"/>
    <cellStyle name="Hyperlink" xfId="11338" builtinId="8" hidden="1"/>
    <cellStyle name="Hyperlink" xfId="11340" builtinId="8" hidden="1"/>
    <cellStyle name="Hyperlink" xfId="11342" builtinId="8" hidden="1"/>
    <cellStyle name="Hyperlink" xfId="11344" builtinId="8" hidden="1"/>
    <cellStyle name="Hyperlink" xfId="11346" builtinId="8" hidden="1"/>
    <cellStyle name="Hyperlink" xfId="11348" builtinId="8" hidden="1"/>
    <cellStyle name="Hyperlink" xfId="11350" builtinId="8" hidden="1"/>
    <cellStyle name="Hyperlink" xfId="11352" builtinId="8" hidden="1"/>
    <cellStyle name="Hyperlink" xfId="11354" builtinId="8" hidden="1"/>
    <cellStyle name="Hyperlink" xfId="11356" builtinId="8" hidden="1"/>
    <cellStyle name="Hyperlink" xfId="11358" builtinId="8" hidden="1"/>
    <cellStyle name="Hyperlink" xfId="11360" builtinId="8" hidden="1"/>
    <cellStyle name="Hyperlink" xfId="11362" builtinId="8" hidden="1"/>
    <cellStyle name="Hyperlink" xfId="11364" builtinId="8" hidden="1"/>
    <cellStyle name="Hyperlink" xfId="11366" builtinId="8" hidden="1"/>
    <cellStyle name="Hyperlink" xfId="11368" builtinId="8" hidden="1"/>
    <cellStyle name="Hyperlink" xfId="11370" builtinId="8" hidden="1"/>
    <cellStyle name="Hyperlink" xfId="11372" builtinId="8" hidden="1"/>
    <cellStyle name="Hyperlink" xfId="11374" builtinId="8" hidden="1"/>
    <cellStyle name="Hyperlink" xfId="11376" builtinId="8" hidden="1"/>
    <cellStyle name="Hyperlink" xfId="11378" builtinId="8" hidden="1"/>
    <cellStyle name="Hyperlink" xfId="11380" builtinId="8" hidden="1"/>
    <cellStyle name="Hyperlink" xfId="11382"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Input" xfId="1473" builtinId="20"/>
    <cellStyle name="Input 2" xfId="6646"/>
    <cellStyle name="Normal" xfId="0" builtinId="0"/>
    <cellStyle name="Normal 2" xfId="3220"/>
    <cellStyle name="Normal 3" xfId="3221"/>
    <cellStyle name="Normal 3 2" xfId="7746"/>
    <cellStyle name="Normal 3 2 2" xfId="8579"/>
    <cellStyle name="Normal 4" xfId="3808"/>
    <cellStyle name="Normal 4 2" xfId="7745"/>
    <cellStyle name="Normal 4 2 2" xfId="8578"/>
    <cellStyle name="Normal 4 3" xfId="11384"/>
    <cellStyle name="Normal 5" xfId="5509"/>
    <cellStyle name="Normal 6" xfId="6647"/>
    <cellStyle name="Normal 7" xfId="7744"/>
    <cellStyle name="Normal 7 2" xfId="8577"/>
    <cellStyle name="Normal_Sheet1" xfId="3809"/>
    <cellStyle name="Normal_Sheet1_1" xfId="381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R69"/>
  <sheetViews>
    <sheetView zoomScale="125" zoomScaleNormal="125" zoomScalePageLayoutView="125" workbookViewId="0">
      <selection activeCell="F31" sqref="F31"/>
    </sheetView>
  </sheetViews>
  <sheetFormatPr baseColWidth="10" defaultColWidth="10.7109375" defaultRowHeight="12" x14ac:dyDescent="0"/>
  <cols>
    <col min="1" max="2" width="4.7109375" style="12" customWidth="1"/>
    <col min="3" max="3" width="7.28515625" style="12" customWidth="1"/>
    <col min="4" max="4" width="6.42578125" style="12" customWidth="1"/>
    <col min="5" max="5" width="3.85546875" style="17" customWidth="1"/>
    <col min="6" max="6" width="12.140625" style="17" customWidth="1"/>
    <col min="7" max="7" width="16" style="17" customWidth="1"/>
    <col min="8" max="8" width="7.85546875" style="17" customWidth="1"/>
    <col min="9" max="9" width="5.7109375" style="17" customWidth="1"/>
    <col min="10" max="10" width="5" style="17" customWidth="1"/>
    <col min="11" max="11" width="5.42578125" style="17" customWidth="1"/>
    <col min="12" max="12" width="8.28515625" style="17" customWidth="1"/>
    <col min="13" max="13" width="4.5703125" style="17" customWidth="1"/>
    <col min="14" max="14" width="9.28515625" style="31" customWidth="1"/>
    <col min="15" max="15" width="5.140625" style="12" customWidth="1"/>
    <col min="16" max="17" width="10.7109375" style="12"/>
    <col min="18" max="18" width="10.28515625" style="12" customWidth="1"/>
    <col min="19" max="19" width="5.140625" style="12" customWidth="1"/>
    <col min="20" max="20" width="13.42578125" style="12" customWidth="1"/>
    <col min="21" max="16384" width="10.7109375" style="12"/>
  </cols>
  <sheetData>
    <row r="1" spans="2:18" ht="13" customHeight="1"/>
    <row r="2" spans="2:18" ht="47" customHeight="1" thickBot="1">
      <c r="B2" s="794" t="s">
        <v>153</v>
      </c>
      <c r="C2" s="794"/>
      <c r="D2" s="794"/>
      <c r="E2" s="794"/>
      <c r="F2" s="794"/>
      <c r="G2" s="794"/>
      <c r="H2" s="794"/>
      <c r="I2" s="794"/>
      <c r="J2" s="794"/>
      <c r="K2" s="794"/>
      <c r="L2" s="794"/>
      <c r="M2" s="794"/>
      <c r="N2" s="794"/>
    </row>
    <row r="3" spans="2:18" ht="20" customHeight="1" thickBot="1">
      <c r="B3" s="547"/>
      <c r="C3" s="799" t="s">
        <v>22</v>
      </c>
      <c r="D3" s="800"/>
      <c r="E3" s="800"/>
      <c r="F3" s="800"/>
      <c r="G3" s="800"/>
      <c r="H3" s="800"/>
      <c r="I3" s="800"/>
      <c r="J3" s="800"/>
      <c r="K3" s="800"/>
      <c r="L3" s="800"/>
      <c r="M3" s="800"/>
      <c r="N3" s="801"/>
    </row>
    <row r="4" spans="2:18" ht="40" customHeight="1" thickBot="1">
      <c r="B4" s="548"/>
      <c r="C4" s="79" t="s">
        <v>113</v>
      </c>
      <c r="D4" s="78" t="s">
        <v>28</v>
      </c>
      <c r="E4" s="13" t="s">
        <v>1</v>
      </c>
      <c r="F4" s="14" t="s">
        <v>18</v>
      </c>
      <c r="G4" s="14" t="s">
        <v>25</v>
      </c>
      <c r="H4" s="328" t="s">
        <v>14</v>
      </c>
      <c r="I4" s="20" t="s">
        <v>39</v>
      </c>
      <c r="J4" s="14" t="s">
        <v>0</v>
      </c>
      <c r="K4" s="20" t="s">
        <v>91</v>
      </c>
      <c r="L4" s="20" t="s">
        <v>27</v>
      </c>
      <c r="M4" s="650" t="s">
        <v>66</v>
      </c>
      <c r="N4" s="645" t="s">
        <v>116</v>
      </c>
      <c r="P4" s="15"/>
    </row>
    <row r="5" spans="2:18" ht="13" customHeight="1">
      <c r="B5" s="795" t="s">
        <v>67</v>
      </c>
      <c r="C5" s="529">
        <v>6200</v>
      </c>
      <c r="D5" s="530">
        <v>5.0000000000000001E-3</v>
      </c>
      <c r="E5" s="531" t="s">
        <v>2</v>
      </c>
      <c r="F5" s="498" t="s">
        <v>3</v>
      </c>
      <c r="G5" s="498" t="s">
        <v>26</v>
      </c>
      <c r="H5" s="498">
        <v>0.2</v>
      </c>
      <c r="I5" s="498" t="s">
        <v>6</v>
      </c>
      <c r="J5" s="498">
        <v>14.5</v>
      </c>
      <c r="K5" s="499">
        <v>2.2000000000000002</v>
      </c>
      <c r="L5" s="498" t="s">
        <v>51</v>
      </c>
      <c r="M5" s="638" t="s">
        <v>52</v>
      </c>
      <c r="N5" s="646" t="s">
        <v>118</v>
      </c>
      <c r="P5" s="317"/>
      <c r="Q5" s="318"/>
      <c r="R5" s="318"/>
    </row>
    <row r="6" spans="2:18" ht="13" customHeight="1">
      <c r="B6" s="796"/>
      <c r="C6" s="532">
        <v>6214</v>
      </c>
      <c r="D6" s="533">
        <v>1.4E-2</v>
      </c>
      <c r="E6" s="534" t="s">
        <v>4</v>
      </c>
      <c r="F6" s="503" t="s">
        <v>5</v>
      </c>
      <c r="G6" s="503" t="s">
        <v>11</v>
      </c>
      <c r="H6" s="503">
        <v>0.2</v>
      </c>
      <c r="I6" s="503" t="s">
        <v>6</v>
      </c>
      <c r="J6" s="503">
        <v>8</v>
      </c>
      <c r="K6" s="505">
        <v>2.5</v>
      </c>
      <c r="L6" s="503" t="s">
        <v>51</v>
      </c>
      <c r="M6" s="640" t="s">
        <v>52</v>
      </c>
      <c r="N6" s="647" t="s">
        <v>118</v>
      </c>
      <c r="P6" s="318"/>
      <c r="Q6" s="318"/>
      <c r="R6" s="318"/>
    </row>
    <row r="7" spans="2:18" ht="13" customHeight="1">
      <c r="B7" s="796"/>
      <c r="C7" s="532">
        <v>6164</v>
      </c>
      <c r="D7" s="533">
        <v>0.03</v>
      </c>
      <c r="E7" s="534" t="s">
        <v>4</v>
      </c>
      <c r="F7" s="503" t="s">
        <v>5</v>
      </c>
      <c r="G7" s="503" t="s">
        <v>11</v>
      </c>
      <c r="H7" s="503" t="s">
        <v>6</v>
      </c>
      <c r="I7" s="503">
        <v>5.7</v>
      </c>
      <c r="J7" s="503">
        <v>16.5</v>
      </c>
      <c r="K7" s="505">
        <v>4.7</v>
      </c>
      <c r="L7" s="503" t="s">
        <v>50</v>
      </c>
      <c r="M7" s="640" t="s">
        <v>52</v>
      </c>
      <c r="N7" s="647" t="s">
        <v>117</v>
      </c>
      <c r="P7" s="318"/>
      <c r="Q7" s="318"/>
      <c r="R7" s="318"/>
    </row>
    <row r="8" spans="2:18" ht="13" customHeight="1">
      <c r="B8" s="796"/>
      <c r="C8" s="532">
        <v>6218</v>
      </c>
      <c r="D8" s="533">
        <v>0.08</v>
      </c>
      <c r="E8" s="534" t="s">
        <v>2</v>
      </c>
      <c r="F8" s="503" t="s">
        <v>7</v>
      </c>
      <c r="G8" s="503" t="s">
        <v>11</v>
      </c>
      <c r="H8" s="503">
        <v>1.5</v>
      </c>
      <c r="I8" s="503" t="s">
        <v>6</v>
      </c>
      <c r="J8" s="503">
        <v>17.2</v>
      </c>
      <c r="K8" s="505">
        <v>5.2</v>
      </c>
      <c r="L8" s="503" t="s">
        <v>50</v>
      </c>
      <c r="M8" s="640" t="s">
        <v>52</v>
      </c>
      <c r="N8" s="647" t="s">
        <v>117</v>
      </c>
    </row>
    <row r="9" spans="2:18" ht="13" customHeight="1">
      <c r="B9" s="796"/>
      <c r="C9" s="532">
        <v>6222</v>
      </c>
      <c r="D9" s="533">
        <v>0.17</v>
      </c>
      <c r="E9" s="534" t="s">
        <v>4</v>
      </c>
      <c r="F9" s="503" t="s">
        <v>5</v>
      </c>
      <c r="G9" s="503" t="s">
        <v>11</v>
      </c>
      <c r="H9" s="503" t="s">
        <v>6</v>
      </c>
      <c r="I9" s="503" t="s">
        <v>6</v>
      </c>
      <c r="J9" s="503">
        <v>16.399999999999999</v>
      </c>
      <c r="K9" s="505">
        <v>6.3</v>
      </c>
      <c r="L9" s="503" t="s">
        <v>51</v>
      </c>
      <c r="M9" s="640" t="s">
        <v>52</v>
      </c>
      <c r="N9" s="647" t="s">
        <v>117</v>
      </c>
    </row>
    <row r="10" spans="2:18" ht="13" customHeight="1">
      <c r="B10" s="796"/>
      <c r="C10" s="532">
        <v>6117</v>
      </c>
      <c r="D10" s="533">
        <v>0.33</v>
      </c>
      <c r="E10" s="534" t="s">
        <v>4</v>
      </c>
      <c r="F10" s="503" t="s">
        <v>5</v>
      </c>
      <c r="G10" s="503" t="s">
        <v>10</v>
      </c>
      <c r="H10" s="503">
        <v>3.27</v>
      </c>
      <c r="I10" s="503" t="s">
        <v>6</v>
      </c>
      <c r="J10" s="503">
        <v>18.399999999999999</v>
      </c>
      <c r="K10" s="505">
        <v>8.5</v>
      </c>
      <c r="L10" s="503" t="s">
        <v>46</v>
      </c>
      <c r="M10" s="640" t="s">
        <v>52</v>
      </c>
      <c r="N10" s="647" t="s">
        <v>117</v>
      </c>
    </row>
    <row r="11" spans="2:18" ht="13" customHeight="1">
      <c r="B11" s="796"/>
      <c r="C11" s="532">
        <v>6115</v>
      </c>
      <c r="D11" s="533">
        <v>0.42</v>
      </c>
      <c r="E11" s="534" t="s">
        <v>4</v>
      </c>
      <c r="F11" s="503" t="s">
        <v>5</v>
      </c>
      <c r="G11" s="503" t="s">
        <v>11</v>
      </c>
      <c r="H11" s="503">
        <v>4.59</v>
      </c>
      <c r="I11" s="503" t="s">
        <v>6</v>
      </c>
      <c r="J11" s="503">
        <v>17.100000000000001</v>
      </c>
      <c r="K11" s="505">
        <v>7</v>
      </c>
      <c r="L11" s="503" t="s">
        <v>48</v>
      </c>
      <c r="M11" s="640" t="s">
        <v>52</v>
      </c>
      <c r="N11" s="647" t="s">
        <v>117</v>
      </c>
    </row>
    <row r="12" spans="2:18" ht="13" customHeight="1" thickBot="1">
      <c r="B12" s="797"/>
      <c r="C12" s="535">
        <v>6092</v>
      </c>
      <c r="D12" s="536">
        <v>0.5</v>
      </c>
      <c r="E12" s="527" t="s">
        <v>2</v>
      </c>
      <c r="F12" s="511" t="s">
        <v>7</v>
      </c>
      <c r="G12" s="511" t="s">
        <v>11</v>
      </c>
      <c r="H12" s="511">
        <v>0.35</v>
      </c>
      <c r="I12" s="511" t="s">
        <v>6</v>
      </c>
      <c r="J12" s="511">
        <v>13.8</v>
      </c>
      <c r="K12" s="513">
        <v>9</v>
      </c>
      <c r="L12" s="511" t="s">
        <v>48</v>
      </c>
      <c r="M12" s="641" t="s">
        <v>52</v>
      </c>
      <c r="N12" s="648" t="s">
        <v>117</v>
      </c>
    </row>
    <row r="13" spans="2:18" ht="13" customHeight="1">
      <c r="B13" s="795" t="s">
        <v>70</v>
      </c>
      <c r="C13" s="532">
        <v>6103</v>
      </c>
      <c r="D13" s="537">
        <v>1.5</v>
      </c>
      <c r="E13" s="531" t="s">
        <v>4</v>
      </c>
      <c r="F13" s="498" t="s">
        <v>5</v>
      </c>
      <c r="G13" s="498" t="s">
        <v>11</v>
      </c>
      <c r="H13" s="498">
        <v>0.98</v>
      </c>
      <c r="I13" s="498">
        <v>6.1</v>
      </c>
      <c r="J13" s="498">
        <v>16.8</v>
      </c>
      <c r="K13" s="523">
        <v>8</v>
      </c>
      <c r="L13" s="522" t="s">
        <v>48</v>
      </c>
      <c r="M13" s="643" t="s">
        <v>55</v>
      </c>
      <c r="N13" s="649" t="s">
        <v>117</v>
      </c>
    </row>
    <row r="14" spans="2:18" ht="13" customHeight="1">
      <c r="B14" s="796"/>
      <c r="C14" s="532">
        <v>6107</v>
      </c>
      <c r="D14" s="537">
        <v>2.2000000000000002</v>
      </c>
      <c r="E14" s="534" t="s">
        <v>4</v>
      </c>
      <c r="F14" s="503" t="s">
        <v>7</v>
      </c>
      <c r="G14" s="503" t="s">
        <v>11</v>
      </c>
      <c r="H14" s="503">
        <v>5.9</v>
      </c>
      <c r="I14" s="503">
        <v>5.2</v>
      </c>
      <c r="J14" s="503">
        <v>15.9</v>
      </c>
      <c r="K14" s="505">
        <v>15</v>
      </c>
      <c r="L14" s="503" t="s">
        <v>48</v>
      </c>
      <c r="M14" s="640" t="s">
        <v>55</v>
      </c>
      <c r="N14" s="647" t="s">
        <v>117</v>
      </c>
    </row>
    <row r="15" spans="2:18" ht="13" customHeight="1">
      <c r="B15" s="796"/>
      <c r="C15" s="532">
        <v>6094</v>
      </c>
      <c r="D15" s="537">
        <v>2.9</v>
      </c>
      <c r="E15" s="534" t="s">
        <v>4</v>
      </c>
      <c r="F15" s="503" t="s">
        <v>7</v>
      </c>
      <c r="G15" s="503" t="s">
        <v>11</v>
      </c>
      <c r="H15" s="503">
        <v>3.55</v>
      </c>
      <c r="I15" s="503" t="s">
        <v>6</v>
      </c>
      <c r="J15" s="503">
        <v>15.8</v>
      </c>
      <c r="K15" s="505">
        <v>14</v>
      </c>
      <c r="L15" s="503" t="s">
        <v>48</v>
      </c>
      <c r="M15" s="640" t="s">
        <v>58</v>
      </c>
      <c r="N15" s="647" t="s">
        <v>117</v>
      </c>
    </row>
    <row r="16" spans="2:18" ht="13" customHeight="1">
      <c r="B16" s="796"/>
      <c r="C16" s="532">
        <v>6106</v>
      </c>
      <c r="D16" s="537">
        <v>2.9</v>
      </c>
      <c r="E16" s="534" t="s">
        <v>4</v>
      </c>
      <c r="F16" s="503" t="s">
        <v>5</v>
      </c>
      <c r="G16" s="503" t="s">
        <v>11</v>
      </c>
      <c r="H16" s="503">
        <v>7.36</v>
      </c>
      <c r="I16" s="503" t="s">
        <v>6</v>
      </c>
      <c r="J16" s="503">
        <v>18.100000000000001</v>
      </c>
      <c r="K16" s="505">
        <v>16</v>
      </c>
      <c r="L16" s="503" t="s">
        <v>48</v>
      </c>
      <c r="M16" s="640" t="s">
        <v>55</v>
      </c>
      <c r="N16" s="647" t="s">
        <v>117</v>
      </c>
    </row>
    <row r="17" spans="2:14" ht="13" customHeight="1">
      <c r="B17" s="796"/>
      <c r="C17" s="532">
        <v>6005</v>
      </c>
      <c r="D17" s="537">
        <v>5</v>
      </c>
      <c r="E17" s="534" t="s">
        <v>2</v>
      </c>
      <c r="F17" s="503" t="s">
        <v>5</v>
      </c>
      <c r="G17" s="503" t="s">
        <v>9</v>
      </c>
      <c r="H17" s="503" t="s">
        <v>6</v>
      </c>
      <c r="I17" s="503" t="s">
        <v>6</v>
      </c>
      <c r="J17" s="503">
        <v>15.7</v>
      </c>
      <c r="K17" s="505">
        <v>16.8</v>
      </c>
      <c r="L17" s="503" t="s">
        <v>48</v>
      </c>
      <c r="M17" s="640" t="s">
        <v>55</v>
      </c>
      <c r="N17" s="647" t="s">
        <v>117</v>
      </c>
    </row>
    <row r="18" spans="2:14" ht="13" customHeight="1">
      <c r="B18" s="796"/>
      <c r="C18" s="532">
        <v>6112</v>
      </c>
      <c r="D18" s="537">
        <v>6.3</v>
      </c>
      <c r="E18" s="534" t="s">
        <v>2</v>
      </c>
      <c r="F18" s="503" t="s">
        <v>3</v>
      </c>
      <c r="G18" s="503" t="s">
        <v>10</v>
      </c>
      <c r="H18" s="503">
        <v>5.1100000000000003</v>
      </c>
      <c r="I18" s="503">
        <v>5.6</v>
      </c>
      <c r="J18" s="503">
        <v>18.399999999999999</v>
      </c>
      <c r="K18" s="505">
        <v>26</v>
      </c>
      <c r="L18" s="503" t="s">
        <v>48</v>
      </c>
      <c r="M18" s="640" t="s">
        <v>55</v>
      </c>
      <c r="N18" s="647" t="s">
        <v>117</v>
      </c>
    </row>
    <row r="19" spans="2:14" ht="13" customHeight="1">
      <c r="B19" s="796"/>
      <c r="C19" s="538">
        <v>6007</v>
      </c>
      <c r="D19" s="539">
        <v>9</v>
      </c>
      <c r="E19" s="534" t="s">
        <v>4</v>
      </c>
      <c r="F19" s="503" t="s">
        <v>7</v>
      </c>
      <c r="G19" s="503" t="s">
        <v>11</v>
      </c>
      <c r="H19" s="503" t="s">
        <v>6</v>
      </c>
      <c r="I19" s="503" t="s">
        <v>6</v>
      </c>
      <c r="J19" s="503">
        <v>20</v>
      </c>
      <c r="K19" s="505">
        <v>41</v>
      </c>
      <c r="L19" s="503" t="s">
        <v>46</v>
      </c>
      <c r="M19" s="640" t="s">
        <v>52</v>
      </c>
      <c r="N19" s="647" t="s">
        <v>117</v>
      </c>
    </row>
    <row r="20" spans="2:14" ht="13" customHeight="1" thickBot="1">
      <c r="B20" s="797"/>
      <c r="C20" s="535">
        <v>6278</v>
      </c>
      <c r="D20" s="540">
        <v>10</v>
      </c>
      <c r="E20" s="527" t="s">
        <v>2</v>
      </c>
      <c r="F20" s="511" t="s">
        <v>7</v>
      </c>
      <c r="G20" s="511" t="s">
        <v>11</v>
      </c>
      <c r="H20" s="511">
        <v>4.54</v>
      </c>
      <c r="I20" s="511">
        <v>6.3</v>
      </c>
      <c r="J20" s="511">
        <v>21.3</v>
      </c>
      <c r="K20" s="513">
        <v>52.4</v>
      </c>
      <c r="L20" s="511" t="s">
        <v>49</v>
      </c>
      <c r="M20" s="641" t="s">
        <v>52</v>
      </c>
      <c r="N20" s="648" t="s">
        <v>117</v>
      </c>
    </row>
    <row r="21" spans="2:14" ht="13" customHeight="1">
      <c r="B21" s="795" t="s">
        <v>71</v>
      </c>
      <c r="C21" s="532">
        <v>6233</v>
      </c>
      <c r="D21" s="537">
        <v>14</v>
      </c>
      <c r="E21" s="531" t="s">
        <v>4</v>
      </c>
      <c r="F21" s="498" t="s">
        <v>5</v>
      </c>
      <c r="G21" s="498" t="s">
        <v>11</v>
      </c>
      <c r="H21" s="498">
        <v>7.26</v>
      </c>
      <c r="I21" s="498" t="s">
        <v>6</v>
      </c>
      <c r="J21" s="498">
        <v>21.9</v>
      </c>
      <c r="K21" s="523">
        <v>67</v>
      </c>
      <c r="L21" s="522" t="s">
        <v>48</v>
      </c>
      <c r="M21" s="643" t="s">
        <v>52</v>
      </c>
      <c r="N21" s="649" t="s">
        <v>117</v>
      </c>
    </row>
    <row r="22" spans="2:14" ht="13" customHeight="1">
      <c r="B22" s="796"/>
      <c r="C22" s="532">
        <v>6232</v>
      </c>
      <c r="D22" s="537">
        <v>14</v>
      </c>
      <c r="E22" s="534" t="s">
        <v>2</v>
      </c>
      <c r="F22" s="503" t="s">
        <v>5</v>
      </c>
      <c r="G22" s="503" t="s">
        <v>10</v>
      </c>
      <c r="H22" s="503">
        <v>19.5</v>
      </c>
      <c r="I22" s="503" t="s">
        <v>6</v>
      </c>
      <c r="J22" s="503">
        <v>20.8</v>
      </c>
      <c r="K22" s="505">
        <v>50</v>
      </c>
      <c r="L22" s="503" t="s">
        <v>48</v>
      </c>
      <c r="M22" s="640" t="s">
        <v>55</v>
      </c>
      <c r="N22" s="647" t="s">
        <v>117</v>
      </c>
    </row>
    <row r="23" spans="2:14" ht="13" customHeight="1">
      <c r="B23" s="796"/>
      <c r="C23" s="532">
        <v>6099</v>
      </c>
      <c r="D23" s="537">
        <v>14.2</v>
      </c>
      <c r="E23" s="534" t="s">
        <v>4</v>
      </c>
      <c r="F23" s="503" t="s">
        <v>5</v>
      </c>
      <c r="G23" s="503" t="s">
        <v>10</v>
      </c>
      <c r="H23" s="503">
        <v>5.37</v>
      </c>
      <c r="I23" s="503" t="s">
        <v>6</v>
      </c>
      <c r="J23" s="503">
        <v>30</v>
      </c>
      <c r="K23" s="505">
        <v>92</v>
      </c>
      <c r="L23" s="503" t="s">
        <v>48</v>
      </c>
      <c r="M23" s="640" t="s">
        <v>58</v>
      </c>
      <c r="N23" s="647" t="s">
        <v>117</v>
      </c>
    </row>
    <row r="24" spans="2:14" ht="13" customHeight="1">
      <c r="B24" s="796"/>
      <c r="C24" s="532">
        <v>6153</v>
      </c>
      <c r="D24" s="537">
        <v>15.2</v>
      </c>
      <c r="E24" s="534" t="s">
        <v>4</v>
      </c>
      <c r="F24" s="503" t="s">
        <v>3</v>
      </c>
      <c r="G24" s="503" t="s">
        <v>10</v>
      </c>
      <c r="H24" s="503">
        <v>8.3800000000000008</v>
      </c>
      <c r="I24" s="503">
        <v>5.5</v>
      </c>
      <c r="J24" s="503">
        <v>20.5</v>
      </c>
      <c r="K24" s="505">
        <v>58</v>
      </c>
      <c r="L24" s="503" t="s">
        <v>51</v>
      </c>
      <c r="M24" s="640" t="s">
        <v>55</v>
      </c>
      <c r="N24" s="647" t="s">
        <v>117</v>
      </c>
    </row>
    <row r="25" spans="2:14" ht="13" customHeight="1">
      <c r="B25" s="796"/>
      <c r="C25" s="532">
        <v>6075</v>
      </c>
      <c r="D25" s="537">
        <v>16</v>
      </c>
      <c r="E25" s="534" t="s">
        <v>4</v>
      </c>
      <c r="F25" s="503" t="s">
        <v>7</v>
      </c>
      <c r="G25" s="503" t="s">
        <v>11</v>
      </c>
      <c r="H25" s="503">
        <v>2.94</v>
      </c>
      <c r="I25" s="503" t="s">
        <v>6</v>
      </c>
      <c r="J25" s="503">
        <v>14.9</v>
      </c>
      <c r="K25" s="505">
        <v>30</v>
      </c>
      <c r="L25" s="503" t="s">
        <v>48</v>
      </c>
      <c r="M25" s="640" t="s">
        <v>59</v>
      </c>
      <c r="N25" s="647" t="s">
        <v>117</v>
      </c>
    </row>
    <row r="26" spans="2:14" ht="13" customHeight="1">
      <c r="B26" s="796"/>
      <c r="C26" s="532">
        <v>6096</v>
      </c>
      <c r="D26" s="537">
        <v>16</v>
      </c>
      <c r="E26" s="534" t="s">
        <v>2</v>
      </c>
      <c r="F26" s="503" t="s">
        <v>7</v>
      </c>
      <c r="G26" s="503" t="s">
        <v>10</v>
      </c>
      <c r="H26" s="503">
        <v>2.97</v>
      </c>
      <c r="I26" s="503" t="s">
        <v>6</v>
      </c>
      <c r="J26" s="503">
        <v>18.8</v>
      </c>
      <c r="K26" s="505">
        <v>50</v>
      </c>
      <c r="L26" s="503" t="s">
        <v>46</v>
      </c>
      <c r="M26" s="640" t="s">
        <v>60</v>
      </c>
      <c r="N26" s="647" t="s">
        <v>117</v>
      </c>
    </row>
    <row r="27" spans="2:14" ht="13" customHeight="1">
      <c r="B27" s="796"/>
      <c r="C27" s="532">
        <v>6230</v>
      </c>
      <c r="D27" s="537">
        <v>16</v>
      </c>
      <c r="E27" s="534" t="s">
        <v>4</v>
      </c>
      <c r="F27" s="503" t="s">
        <v>5</v>
      </c>
      <c r="G27" s="503" t="s">
        <v>10</v>
      </c>
      <c r="H27" s="503">
        <v>5.22</v>
      </c>
      <c r="I27" s="503">
        <v>5.3</v>
      </c>
      <c r="J27" s="503">
        <v>18.899999999999999</v>
      </c>
      <c r="K27" s="505">
        <v>56.7</v>
      </c>
      <c r="L27" s="503" t="s">
        <v>46</v>
      </c>
      <c r="M27" s="640" t="s">
        <v>55</v>
      </c>
      <c r="N27" s="647" t="s">
        <v>117</v>
      </c>
    </row>
    <row r="28" spans="2:14" ht="13" customHeight="1">
      <c r="B28" s="796"/>
      <c r="C28" s="532">
        <v>6271</v>
      </c>
      <c r="D28" s="537">
        <v>17</v>
      </c>
      <c r="E28" s="534" t="s">
        <v>4</v>
      </c>
      <c r="F28" s="503" t="s">
        <v>5</v>
      </c>
      <c r="G28" s="503" t="s">
        <v>10</v>
      </c>
      <c r="H28" s="503">
        <v>11.47</v>
      </c>
      <c r="I28" s="503" t="s">
        <v>6</v>
      </c>
      <c r="J28" s="503">
        <v>24.4</v>
      </c>
      <c r="K28" s="505">
        <v>77.099999999999994</v>
      </c>
      <c r="L28" s="503" t="s">
        <v>49</v>
      </c>
      <c r="M28" s="640" t="s">
        <v>55</v>
      </c>
      <c r="N28" s="647" t="s">
        <v>117</v>
      </c>
    </row>
    <row r="29" spans="2:14" ht="13" customHeight="1">
      <c r="B29" s="796"/>
      <c r="C29" s="532">
        <v>6227</v>
      </c>
      <c r="D29" s="537">
        <v>17</v>
      </c>
      <c r="E29" s="534" t="s">
        <v>2</v>
      </c>
      <c r="F29" s="503" t="s">
        <v>5</v>
      </c>
      <c r="G29" s="503" t="s">
        <v>9</v>
      </c>
      <c r="H29" s="503">
        <v>2.75</v>
      </c>
      <c r="I29" s="503" t="s">
        <v>6</v>
      </c>
      <c r="J29" s="503">
        <v>26.4</v>
      </c>
      <c r="K29" s="505">
        <v>74.599999999999994</v>
      </c>
      <c r="L29" s="503" t="s">
        <v>47</v>
      </c>
      <c r="M29" s="640" t="s">
        <v>55</v>
      </c>
      <c r="N29" s="647" t="s">
        <v>117</v>
      </c>
    </row>
    <row r="30" spans="2:14" ht="13" customHeight="1">
      <c r="B30" s="796"/>
      <c r="C30" s="532">
        <v>6098</v>
      </c>
      <c r="D30" s="537">
        <v>17.8</v>
      </c>
      <c r="E30" s="534" t="s">
        <v>4</v>
      </c>
      <c r="F30" s="503" t="s">
        <v>5</v>
      </c>
      <c r="G30" s="503" t="s">
        <v>10</v>
      </c>
      <c r="H30" s="503">
        <v>1.41</v>
      </c>
      <c r="I30" s="503">
        <v>4.9000000000000004</v>
      </c>
      <c r="J30" s="503">
        <v>22.8</v>
      </c>
      <c r="K30" s="505">
        <v>74</v>
      </c>
      <c r="L30" s="503" t="s">
        <v>48</v>
      </c>
      <c r="M30" s="640" t="s">
        <v>58</v>
      </c>
      <c r="N30" s="647" t="s">
        <v>117</v>
      </c>
    </row>
    <row r="31" spans="2:14" ht="13" customHeight="1">
      <c r="B31" s="796"/>
      <c r="C31" s="532">
        <v>6279</v>
      </c>
      <c r="D31" s="537">
        <v>19</v>
      </c>
      <c r="E31" s="534" t="s">
        <v>4</v>
      </c>
      <c r="F31" s="503" t="s">
        <v>5</v>
      </c>
      <c r="G31" s="503" t="s">
        <v>10</v>
      </c>
      <c r="H31" s="503">
        <v>8.01</v>
      </c>
      <c r="I31" s="503" t="s">
        <v>6</v>
      </c>
      <c r="J31" s="503">
        <v>34</v>
      </c>
      <c r="K31" s="505">
        <v>110.2</v>
      </c>
      <c r="L31" s="503" t="s">
        <v>49</v>
      </c>
      <c r="M31" s="640" t="s">
        <v>52</v>
      </c>
      <c r="N31" s="647" t="s">
        <v>117</v>
      </c>
    </row>
    <row r="32" spans="2:14" ht="13" customHeight="1">
      <c r="B32" s="796"/>
      <c r="C32" s="532">
        <v>6253</v>
      </c>
      <c r="D32" s="537">
        <v>19</v>
      </c>
      <c r="E32" s="534" t="s">
        <v>2</v>
      </c>
      <c r="F32" s="503" t="s">
        <v>7</v>
      </c>
      <c r="G32" s="503" t="s">
        <v>10</v>
      </c>
      <c r="H32" s="503">
        <v>7.22</v>
      </c>
      <c r="I32" s="503" t="s">
        <v>6</v>
      </c>
      <c r="J32" s="503">
        <v>34.299999999999997</v>
      </c>
      <c r="K32" s="505">
        <v>85</v>
      </c>
      <c r="L32" s="503" t="s">
        <v>49</v>
      </c>
      <c r="M32" s="640" t="s">
        <v>52</v>
      </c>
      <c r="N32" s="647" t="s">
        <v>117</v>
      </c>
    </row>
    <row r="33" spans="2:14" ht="13" customHeight="1">
      <c r="B33" s="796"/>
      <c r="C33" s="532">
        <v>6238</v>
      </c>
      <c r="D33" s="537">
        <v>20</v>
      </c>
      <c r="E33" s="534" t="s">
        <v>4</v>
      </c>
      <c r="F33" s="503" t="s">
        <v>7</v>
      </c>
      <c r="G33" s="503" t="s">
        <v>10</v>
      </c>
      <c r="H33" s="503">
        <v>1.17</v>
      </c>
      <c r="I33" s="503" t="s">
        <v>6</v>
      </c>
      <c r="J33" s="503">
        <v>21.7</v>
      </c>
      <c r="K33" s="505">
        <v>74.3</v>
      </c>
      <c r="L33" s="503" t="s">
        <v>46</v>
      </c>
      <c r="M33" s="640" t="s">
        <v>55</v>
      </c>
      <c r="N33" s="647" t="s">
        <v>117</v>
      </c>
    </row>
    <row r="34" spans="2:14" ht="13" customHeight="1">
      <c r="B34" s="796"/>
      <c r="C34" s="538">
        <v>6234</v>
      </c>
      <c r="D34" s="539">
        <v>20</v>
      </c>
      <c r="E34" s="534" t="s">
        <v>2</v>
      </c>
      <c r="F34" s="503" t="s">
        <v>5</v>
      </c>
      <c r="G34" s="503" t="s">
        <v>10</v>
      </c>
      <c r="H34" s="503">
        <v>6.89</v>
      </c>
      <c r="I34" s="503">
        <v>5.8</v>
      </c>
      <c r="J34" s="503">
        <v>25.6</v>
      </c>
      <c r="K34" s="505">
        <v>67.599999999999994</v>
      </c>
      <c r="L34" s="503" t="s">
        <v>46</v>
      </c>
      <c r="M34" s="640" t="s">
        <v>55</v>
      </c>
      <c r="N34" s="647" t="s">
        <v>117</v>
      </c>
    </row>
    <row r="35" spans="2:14" ht="13" customHeight="1" thickBot="1">
      <c r="B35" s="797"/>
      <c r="C35" s="535">
        <v>6174</v>
      </c>
      <c r="D35" s="540">
        <v>20.8</v>
      </c>
      <c r="E35" s="527" t="s">
        <v>4</v>
      </c>
      <c r="F35" s="511" t="s">
        <v>5</v>
      </c>
      <c r="G35" s="511" t="s">
        <v>9</v>
      </c>
      <c r="H35" s="511">
        <v>3</v>
      </c>
      <c r="I35" s="511" t="s">
        <v>6</v>
      </c>
      <c r="J35" s="511">
        <v>19.5</v>
      </c>
      <c r="K35" s="513">
        <v>75</v>
      </c>
      <c r="L35" s="511" t="s">
        <v>49</v>
      </c>
      <c r="M35" s="641" t="s">
        <v>58</v>
      </c>
      <c r="N35" s="648" t="s">
        <v>117</v>
      </c>
    </row>
    <row r="36" spans="2:14" ht="13" customHeight="1">
      <c r="B36" s="795" t="s">
        <v>69</v>
      </c>
      <c r="C36" s="532">
        <v>6024</v>
      </c>
      <c r="D36" s="537">
        <v>21</v>
      </c>
      <c r="E36" s="531" t="s">
        <v>4</v>
      </c>
      <c r="F36" s="498" t="s">
        <v>5</v>
      </c>
      <c r="G36" s="498" t="s">
        <v>10</v>
      </c>
      <c r="H36" s="498">
        <v>3.52</v>
      </c>
      <c r="I36" s="498" t="s">
        <v>6</v>
      </c>
      <c r="J36" s="498">
        <v>27.8</v>
      </c>
      <c r="K36" s="523">
        <v>95</v>
      </c>
      <c r="L36" s="522" t="s">
        <v>51</v>
      </c>
      <c r="M36" s="643" t="s">
        <v>54</v>
      </c>
      <c r="N36" s="649" t="s">
        <v>117</v>
      </c>
    </row>
    <row r="37" spans="2:14" ht="13" customHeight="1">
      <c r="B37" s="796"/>
      <c r="C37" s="532">
        <v>6179</v>
      </c>
      <c r="D37" s="537">
        <v>21.8</v>
      </c>
      <c r="E37" s="534" t="s">
        <v>2</v>
      </c>
      <c r="F37" s="503" t="s">
        <v>5</v>
      </c>
      <c r="G37" s="503" t="s">
        <v>10</v>
      </c>
      <c r="H37" s="503">
        <v>2.74</v>
      </c>
      <c r="I37" s="503" t="s">
        <v>6</v>
      </c>
      <c r="J37" s="503">
        <v>20.7</v>
      </c>
      <c r="K37" s="505">
        <v>51</v>
      </c>
      <c r="L37" s="503" t="s">
        <v>49</v>
      </c>
      <c r="M37" s="640" t="s">
        <v>61</v>
      </c>
      <c r="N37" s="647" t="s">
        <v>117</v>
      </c>
    </row>
    <row r="38" spans="2:14" ht="13" customHeight="1">
      <c r="B38" s="796"/>
      <c r="C38" s="532">
        <v>6001</v>
      </c>
      <c r="D38" s="537">
        <v>22</v>
      </c>
      <c r="E38" s="534" t="s">
        <v>4</v>
      </c>
      <c r="F38" s="503" t="s">
        <v>5</v>
      </c>
      <c r="G38" s="503" t="s">
        <v>10</v>
      </c>
      <c r="H38" s="503">
        <v>1.58</v>
      </c>
      <c r="I38" s="503" t="s">
        <v>6</v>
      </c>
      <c r="J38" s="503">
        <v>21.9</v>
      </c>
      <c r="K38" s="505">
        <v>75</v>
      </c>
      <c r="L38" s="503" t="s">
        <v>48</v>
      </c>
      <c r="M38" s="640" t="s">
        <v>58</v>
      </c>
      <c r="N38" s="647" t="s">
        <v>117</v>
      </c>
    </row>
    <row r="39" spans="2:14" ht="13" customHeight="1">
      <c r="B39" s="796"/>
      <c r="C39" s="532">
        <v>6057</v>
      </c>
      <c r="D39" s="537">
        <v>22</v>
      </c>
      <c r="E39" s="534" t="s">
        <v>4</v>
      </c>
      <c r="F39" s="503" t="s">
        <v>5</v>
      </c>
      <c r="G39" s="503" t="s">
        <v>10</v>
      </c>
      <c r="H39" s="503">
        <v>16.23</v>
      </c>
      <c r="I39" s="503" t="s">
        <v>6</v>
      </c>
      <c r="J39" s="503">
        <v>26</v>
      </c>
      <c r="K39" s="505">
        <v>92</v>
      </c>
      <c r="L39" s="503" t="s">
        <v>48</v>
      </c>
      <c r="M39" s="640" t="s">
        <v>58</v>
      </c>
      <c r="N39" s="647" t="s">
        <v>117</v>
      </c>
    </row>
    <row r="40" spans="2:14" ht="13" customHeight="1">
      <c r="B40" s="796"/>
      <c r="C40" s="532">
        <v>6162</v>
      </c>
      <c r="D40" s="537">
        <v>22.7</v>
      </c>
      <c r="E40" s="534" t="s">
        <v>4</v>
      </c>
      <c r="F40" s="503" t="s">
        <v>7</v>
      </c>
      <c r="G40" s="503" t="s">
        <v>10</v>
      </c>
      <c r="H40" s="503">
        <v>7.61</v>
      </c>
      <c r="I40" s="503" t="s">
        <v>6</v>
      </c>
      <c r="J40" s="503">
        <v>28.9</v>
      </c>
      <c r="K40" s="505">
        <v>102</v>
      </c>
      <c r="L40" s="503" t="s">
        <v>49</v>
      </c>
      <c r="M40" s="640" t="s">
        <v>52</v>
      </c>
      <c r="N40" s="647" t="s">
        <v>117</v>
      </c>
    </row>
    <row r="41" spans="2:14" ht="13" customHeight="1">
      <c r="B41" s="796"/>
      <c r="C41" s="532">
        <v>6003</v>
      </c>
      <c r="D41" s="537">
        <v>23</v>
      </c>
      <c r="E41" s="534" t="s">
        <v>2</v>
      </c>
      <c r="F41" s="503" t="s">
        <v>5</v>
      </c>
      <c r="G41" s="503" t="s">
        <v>10</v>
      </c>
      <c r="H41" s="503" t="s">
        <v>6</v>
      </c>
      <c r="I41" s="541" t="s">
        <v>6</v>
      </c>
      <c r="J41" s="503">
        <v>29.3</v>
      </c>
      <c r="K41" s="505">
        <v>75</v>
      </c>
      <c r="L41" s="503" t="s">
        <v>48</v>
      </c>
      <c r="M41" s="640" t="s">
        <v>53</v>
      </c>
      <c r="N41" s="647" t="s">
        <v>117</v>
      </c>
    </row>
    <row r="42" spans="2:14" ht="13" customHeight="1">
      <c r="B42" s="796"/>
      <c r="C42" s="532">
        <v>6029</v>
      </c>
      <c r="D42" s="537">
        <v>24</v>
      </c>
      <c r="E42" s="534" t="s">
        <v>2</v>
      </c>
      <c r="F42" s="503" t="s">
        <v>3</v>
      </c>
      <c r="G42" s="503" t="s">
        <v>9</v>
      </c>
      <c r="H42" s="503" t="s">
        <v>6</v>
      </c>
      <c r="I42" s="503" t="s">
        <v>6</v>
      </c>
      <c r="J42" s="503">
        <v>22.6</v>
      </c>
      <c r="K42" s="505">
        <v>60</v>
      </c>
      <c r="L42" s="503" t="s">
        <v>48</v>
      </c>
      <c r="M42" s="640" t="s">
        <v>52</v>
      </c>
      <c r="N42" s="647" t="s">
        <v>117</v>
      </c>
    </row>
    <row r="43" spans="2:14" ht="13" customHeight="1">
      <c r="B43" s="796"/>
      <c r="C43" s="532">
        <v>6131</v>
      </c>
      <c r="D43" s="537">
        <v>24.2</v>
      </c>
      <c r="E43" s="534" t="s">
        <v>4</v>
      </c>
      <c r="F43" s="503" t="s">
        <v>5</v>
      </c>
      <c r="G43" s="503" t="s">
        <v>11</v>
      </c>
      <c r="H43" s="503">
        <v>1.01</v>
      </c>
      <c r="I43" s="503" t="s">
        <v>6</v>
      </c>
      <c r="J43" s="503">
        <v>24.8</v>
      </c>
      <c r="K43" s="505">
        <v>83</v>
      </c>
      <c r="L43" s="503" t="s">
        <v>51</v>
      </c>
      <c r="M43" s="640" t="s">
        <v>62</v>
      </c>
      <c r="N43" s="647" t="s">
        <v>117</v>
      </c>
    </row>
    <row r="44" spans="2:14" ht="13" customHeight="1">
      <c r="B44" s="796"/>
      <c r="C44" s="532">
        <v>6053</v>
      </c>
      <c r="D44" s="537">
        <v>25</v>
      </c>
      <c r="E44" s="534" t="s">
        <v>4</v>
      </c>
      <c r="F44" s="503" t="s">
        <v>5</v>
      </c>
      <c r="G44" s="503" t="s">
        <v>10</v>
      </c>
      <c r="H44" s="503">
        <v>1.77</v>
      </c>
      <c r="I44" s="503" t="s">
        <v>6</v>
      </c>
      <c r="J44" s="503">
        <v>21.2</v>
      </c>
      <c r="K44" s="505">
        <v>59</v>
      </c>
      <c r="L44" s="503" t="s">
        <v>50</v>
      </c>
      <c r="M44" s="640" t="s">
        <v>63</v>
      </c>
      <c r="N44" s="647" t="s">
        <v>117</v>
      </c>
    </row>
    <row r="45" spans="2:14" ht="13" customHeight="1">
      <c r="B45" s="796"/>
      <c r="C45" s="532">
        <v>6126</v>
      </c>
      <c r="D45" s="537">
        <v>25.2</v>
      </c>
      <c r="E45" s="534" t="s">
        <v>4</v>
      </c>
      <c r="F45" s="503" t="s">
        <v>5</v>
      </c>
      <c r="G45" s="503" t="s">
        <v>10</v>
      </c>
      <c r="H45" s="503">
        <v>0.88</v>
      </c>
      <c r="I45" s="503" t="s">
        <v>6</v>
      </c>
      <c r="J45" s="503">
        <v>25.1</v>
      </c>
      <c r="K45" s="505">
        <v>77</v>
      </c>
      <c r="L45" s="503" t="s">
        <v>49</v>
      </c>
      <c r="M45" s="640" t="s">
        <v>55</v>
      </c>
      <c r="N45" s="647" t="s">
        <v>117</v>
      </c>
    </row>
    <row r="46" spans="2:14" ht="13" customHeight="1">
      <c r="B46" s="796"/>
      <c r="C46" s="532">
        <v>6058</v>
      </c>
      <c r="D46" s="537">
        <v>27</v>
      </c>
      <c r="E46" s="534" t="s">
        <v>4</v>
      </c>
      <c r="F46" s="503" t="s">
        <v>3</v>
      </c>
      <c r="G46" s="503" t="s">
        <v>10</v>
      </c>
      <c r="H46" s="503">
        <v>9.09</v>
      </c>
      <c r="I46" s="503" t="s">
        <v>6</v>
      </c>
      <c r="J46" s="503">
        <v>19.100000000000001</v>
      </c>
      <c r="K46" s="505">
        <v>52</v>
      </c>
      <c r="L46" s="503" t="s">
        <v>48</v>
      </c>
      <c r="M46" s="640" t="s">
        <v>62</v>
      </c>
      <c r="N46" s="647" t="s">
        <v>117</v>
      </c>
    </row>
    <row r="47" spans="2:14" ht="13" customHeight="1">
      <c r="B47" s="796"/>
      <c r="C47" s="532">
        <v>6235</v>
      </c>
      <c r="D47" s="537">
        <v>30</v>
      </c>
      <c r="E47" s="534" t="s">
        <v>4</v>
      </c>
      <c r="F47" s="503" t="s">
        <v>5</v>
      </c>
      <c r="G47" s="503" t="s">
        <v>10</v>
      </c>
      <c r="H47" s="503">
        <v>8.1</v>
      </c>
      <c r="I47" s="503" t="s">
        <v>6</v>
      </c>
      <c r="J47" s="503">
        <v>25.4</v>
      </c>
      <c r="K47" s="505">
        <v>76</v>
      </c>
      <c r="L47" s="503" t="s">
        <v>48</v>
      </c>
      <c r="M47" s="640" t="s">
        <v>55</v>
      </c>
      <c r="N47" s="647" t="s">
        <v>117</v>
      </c>
    </row>
    <row r="48" spans="2:14" ht="13" customHeight="1">
      <c r="B48" s="796"/>
      <c r="C48" s="532">
        <v>6048</v>
      </c>
      <c r="D48" s="537">
        <v>30</v>
      </c>
      <c r="E48" s="534" t="s">
        <v>4</v>
      </c>
      <c r="F48" s="503" t="s">
        <v>5</v>
      </c>
      <c r="G48" s="503" t="s">
        <v>9</v>
      </c>
      <c r="H48" s="503">
        <v>17.91</v>
      </c>
      <c r="I48" s="503" t="s">
        <v>6</v>
      </c>
      <c r="J48" s="503">
        <v>20.6</v>
      </c>
      <c r="K48" s="505">
        <v>56</v>
      </c>
      <c r="L48" s="503" t="s">
        <v>48</v>
      </c>
      <c r="M48" s="640" t="s">
        <v>55</v>
      </c>
      <c r="N48" s="647" t="s">
        <v>117</v>
      </c>
    </row>
    <row r="49" spans="2:14" ht="13" customHeight="1">
      <c r="B49" s="796"/>
      <c r="C49" s="532">
        <v>6030</v>
      </c>
      <c r="D49" s="537">
        <v>30.1</v>
      </c>
      <c r="E49" s="534" t="s">
        <v>4</v>
      </c>
      <c r="F49" s="503" t="s">
        <v>5</v>
      </c>
      <c r="G49" s="503" t="s">
        <v>10</v>
      </c>
      <c r="H49" s="503">
        <v>2.54</v>
      </c>
      <c r="I49" s="503" t="s">
        <v>6</v>
      </c>
      <c r="J49" s="503">
        <v>27.1</v>
      </c>
      <c r="K49" s="505">
        <v>86</v>
      </c>
      <c r="L49" s="503" t="s">
        <v>49</v>
      </c>
      <c r="M49" s="640" t="s">
        <v>55</v>
      </c>
      <c r="N49" s="647" t="s">
        <v>117</v>
      </c>
    </row>
    <row r="50" spans="2:14" ht="13" customHeight="1">
      <c r="B50" s="796"/>
      <c r="C50" s="532">
        <v>6229</v>
      </c>
      <c r="D50" s="537">
        <v>31</v>
      </c>
      <c r="E50" s="534" t="s">
        <v>2</v>
      </c>
      <c r="F50" s="503" t="s">
        <v>5</v>
      </c>
      <c r="G50" s="503" t="s">
        <v>10</v>
      </c>
      <c r="H50" s="503">
        <v>6.23</v>
      </c>
      <c r="I50" s="503">
        <v>5.5</v>
      </c>
      <c r="J50" s="503">
        <v>26.9</v>
      </c>
      <c r="K50" s="505">
        <v>65.5</v>
      </c>
      <c r="L50" s="503" t="s">
        <v>48</v>
      </c>
      <c r="M50" s="640" t="s">
        <v>52</v>
      </c>
      <c r="N50" s="647" t="s">
        <v>117</v>
      </c>
    </row>
    <row r="51" spans="2:14" ht="13" customHeight="1">
      <c r="B51" s="796"/>
      <c r="C51" s="532">
        <v>6034</v>
      </c>
      <c r="D51" s="537">
        <v>32</v>
      </c>
      <c r="E51" s="534" t="s">
        <v>2</v>
      </c>
      <c r="F51" s="503" t="s">
        <v>5</v>
      </c>
      <c r="G51" s="503" t="s">
        <v>10</v>
      </c>
      <c r="H51" s="503">
        <v>3.15</v>
      </c>
      <c r="I51" s="503" t="s">
        <v>6</v>
      </c>
      <c r="J51" s="503">
        <v>25.2</v>
      </c>
      <c r="K51" s="505">
        <v>62</v>
      </c>
      <c r="L51" s="503" t="s">
        <v>49</v>
      </c>
      <c r="M51" s="640" t="s">
        <v>52</v>
      </c>
      <c r="N51" s="647" t="s">
        <v>117</v>
      </c>
    </row>
    <row r="52" spans="2:14" ht="13" customHeight="1">
      <c r="B52" s="796"/>
      <c r="C52" s="532">
        <v>6004</v>
      </c>
      <c r="D52" s="537">
        <v>33</v>
      </c>
      <c r="E52" s="534" t="s">
        <v>4</v>
      </c>
      <c r="F52" s="503" t="s">
        <v>5</v>
      </c>
      <c r="G52" s="503" t="s">
        <v>10</v>
      </c>
      <c r="H52" s="503" t="s">
        <v>6</v>
      </c>
      <c r="I52" s="541" t="s">
        <v>6</v>
      </c>
      <c r="J52" s="541" t="s">
        <v>6</v>
      </c>
      <c r="K52" s="542" t="s">
        <v>6</v>
      </c>
      <c r="L52" s="541" t="s">
        <v>51</v>
      </c>
      <c r="M52" s="640" t="s">
        <v>52</v>
      </c>
      <c r="N52" s="647" t="s">
        <v>117</v>
      </c>
    </row>
    <row r="53" spans="2:14" ht="13" customHeight="1">
      <c r="B53" s="796"/>
      <c r="C53" s="532">
        <v>6002</v>
      </c>
      <c r="D53" s="537">
        <v>39</v>
      </c>
      <c r="E53" s="534" t="s">
        <v>4</v>
      </c>
      <c r="F53" s="503" t="s">
        <v>5</v>
      </c>
      <c r="G53" s="503" t="s">
        <v>10</v>
      </c>
      <c r="H53" s="503" t="s">
        <v>6</v>
      </c>
      <c r="I53" s="541" t="s">
        <v>6</v>
      </c>
      <c r="J53" s="503">
        <v>23.7</v>
      </c>
      <c r="K53" s="505">
        <v>75</v>
      </c>
      <c r="L53" s="503" t="s">
        <v>51</v>
      </c>
      <c r="M53" s="640" t="s">
        <v>55</v>
      </c>
      <c r="N53" s="647" t="s">
        <v>117</v>
      </c>
    </row>
    <row r="54" spans="2:14" ht="13" customHeight="1" thickBot="1">
      <c r="B54" s="797"/>
      <c r="C54" s="535">
        <v>6015</v>
      </c>
      <c r="D54" s="540">
        <v>39</v>
      </c>
      <c r="E54" s="527" t="s">
        <v>2</v>
      </c>
      <c r="F54" s="511" t="s">
        <v>5</v>
      </c>
      <c r="G54" s="511" t="s">
        <v>11</v>
      </c>
      <c r="H54" s="511">
        <v>1.99</v>
      </c>
      <c r="I54" s="511" t="s">
        <v>6</v>
      </c>
      <c r="J54" s="543" t="s">
        <v>6</v>
      </c>
      <c r="K54" s="544">
        <v>102</v>
      </c>
      <c r="L54" s="511" t="s">
        <v>48</v>
      </c>
      <c r="M54" s="641" t="s">
        <v>64</v>
      </c>
      <c r="N54" s="648" t="s">
        <v>117</v>
      </c>
    </row>
    <row r="55" spans="2:14" ht="13" customHeight="1">
      <c r="B55" s="796" t="s">
        <v>44</v>
      </c>
      <c r="C55" s="532">
        <v>6009</v>
      </c>
      <c r="D55" s="537">
        <v>45</v>
      </c>
      <c r="E55" s="545" t="s">
        <v>4</v>
      </c>
      <c r="F55" s="522" t="s">
        <v>5</v>
      </c>
      <c r="G55" s="522" t="s">
        <v>11</v>
      </c>
      <c r="H55" s="522">
        <v>11.32</v>
      </c>
      <c r="I55" s="522" t="s">
        <v>6</v>
      </c>
      <c r="J55" s="522">
        <v>30.6</v>
      </c>
      <c r="K55" s="523">
        <v>97</v>
      </c>
      <c r="L55" s="522" t="s">
        <v>51</v>
      </c>
      <c r="M55" s="643" t="s">
        <v>55</v>
      </c>
      <c r="N55" s="649" t="s">
        <v>117</v>
      </c>
    </row>
    <row r="56" spans="2:14" ht="13" customHeight="1">
      <c r="B56" s="796"/>
      <c r="C56" s="532">
        <v>6011</v>
      </c>
      <c r="D56" s="537">
        <v>46</v>
      </c>
      <c r="E56" s="534" t="s">
        <v>2</v>
      </c>
      <c r="F56" s="503" t="s">
        <v>7</v>
      </c>
      <c r="G56" s="503" t="s">
        <v>9</v>
      </c>
      <c r="H56" s="503" t="s">
        <v>6</v>
      </c>
      <c r="I56" s="541" t="s">
        <v>6</v>
      </c>
      <c r="J56" s="503">
        <v>26.3</v>
      </c>
      <c r="K56" s="505">
        <v>70</v>
      </c>
      <c r="L56" s="503" t="s">
        <v>51</v>
      </c>
      <c r="M56" s="640" t="s">
        <v>52</v>
      </c>
      <c r="N56" s="647" t="s">
        <v>117</v>
      </c>
    </row>
    <row r="57" spans="2:14" ht="13" customHeight="1">
      <c r="B57" s="796"/>
      <c r="C57" s="532">
        <v>6010</v>
      </c>
      <c r="D57" s="537">
        <v>47</v>
      </c>
      <c r="E57" s="534" t="s">
        <v>2</v>
      </c>
      <c r="F57" s="503" t="s">
        <v>5</v>
      </c>
      <c r="G57" s="503" t="s">
        <v>9</v>
      </c>
      <c r="H57" s="503" t="s">
        <v>6</v>
      </c>
      <c r="I57" s="541" t="s">
        <v>6</v>
      </c>
      <c r="J57" s="503">
        <v>19.7</v>
      </c>
      <c r="K57" s="505">
        <v>56.8</v>
      </c>
      <c r="L57" s="503" t="s">
        <v>48</v>
      </c>
      <c r="M57" s="640" t="s">
        <v>64</v>
      </c>
      <c r="N57" s="647" t="s">
        <v>117</v>
      </c>
    </row>
    <row r="58" spans="2:14" ht="13" customHeight="1">
      <c r="B58" s="796"/>
      <c r="C58" s="532">
        <v>6008</v>
      </c>
      <c r="D58" s="537">
        <v>50</v>
      </c>
      <c r="E58" s="534" t="s">
        <v>2</v>
      </c>
      <c r="F58" s="503" t="s">
        <v>5</v>
      </c>
      <c r="G58" s="503" t="s">
        <v>10</v>
      </c>
      <c r="H58" s="503" t="s">
        <v>6</v>
      </c>
      <c r="I58" s="541" t="s">
        <v>6</v>
      </c>
      <c r="J58" s="503">
        <v>24.2</v>
      </c>
      <c r="K58" s="505">
        <v>62</v>
      </c>
      <c r="L58" s="503" t="s">
        <v>51</v>
      </c>
      <c r="M58" s="640" t="s">
        <v>56</v>
      </c>
      <c r="N58" s="647" t="s">
        <v>117</v>
      </c>
    </row>
    <row r="59" spans="2:14" ht="13" customHeight="1">
      <c r="B59" s="796"/>
      <c r="C59" s="532">
        <v>6168</v>
      </c>
      <c r="D59" s="537">
        <v>51</v>
      </c>
      <c r="E59" s="534" t="s">
        <v>4</v>
      </c>
      <c r="F59" s="503" t="s">
        <v>3</v>
      </c>
      <c r="G59" s="503" t="s">
        <v>9</v>
      </c>
      <c r="H59" s="503" t="s">
        <v>6</v>
      </c>
      <c r="I59" s="503">
        <v>6.2</v>
      </c>
      <c r="J59" s="503">
        <v>25.2</v>
      </c>
      <c r="K59" s="505">
        <v>73</v>
      </c>
      <c r="L59" s="503" t="s">
        <v>51</v>
      </c>
      <c r="M59" s="640" t="s">
        <v>52</v>
      </c>
      <c r="N59" s="647" t="s">
        <v>117</v>
      </c>
    </row>
    <row r="60" spans="2:14" ht="13" customHeight="1">
      <c r="B60" s="796"/>
      <c r="C60" s="532">
        <v>6017</v>
      </c>
      <c r="D60" s="537">
        <v>59</v>
      </c>
      <c r="E60" s="534" t="s">
        <v>2</v>
      </c>
      <c r="F60" s="503" t="s">
        <v>5</v>
      </c>
      <c r="G60" s="503" t="s">
        <v>9</v>
      </c>
      <c r="H60" s="503">
        <v>9.89</v>
      </c>
      <c r="I60" s="541" t="s">
        <v>6</v>
      </c>
      <c r="J60" s="503">
        <v>24.8</v>
      </c>
      <c r="K60" s="505">
        <v>68</v>
      </c>
      <c r="L60" s="503" t="s">
        <v>57</v>
      </c>
      <c r="M60" s="640" t="s">
        <v>56</v>
      </c>
      <c r="N60" s="647" t="s">
        <v>117</v>
      </c>
    </row>
    <row r="61" spans="2:14" ht="13" customHeight="1">
      <c r="B61" s="796"/>
      <c r="C61" s="532">
        <v>6020</v>
      </c>
      <c r="D61" s="537">
        <v>60</v>
      </c>
      <c r="E61" s="534" t="s">
        <v>4</v>
      </c>
      <c r="F61" s="503" t="s">
        <v>5</v>
      </c>
      <c r="G61" s="503" t="s">
        <v>9</v>
      </c>
      <c r="H61" s="503">
        <v>2.82</v>
      </c>
      <c r="I61" s="541" t="s">
        <v>6</v>
      </c>
      <c r="J61" s="503">
        <v>29.8</v>
      </c>
      <c r="K61" s="505">
        <v>102</v>
      </c>
      <c r="L61" s="503" t="s">
        <v>57</v>
      </c>
      <c r="M61" s="640" t="s">
        <v>56</v>
      </c>
      <c r="N61" s="647" t="s">
        <v>117</v>
      </c>
    </row>
    <row r="62" spans="2:14" ht="13" customHeight="1">
      <c r="B62" s="796"/>
      <c r="C62" s="532">
        <v>6016</v>
      </c>
      <c r="D62" s="537">
        <v>64</v>
      </c>
      <c r="E62" s="534" t="s">
        <v>2</v>
      </c>
      <c r="F62" s="503" t="s">
        <v>5</v>
      </c>
      <c r="G62" s="503" t="s">
        <v>9</v>
      </c>
      <c r="H62" s="541" t="s">
        <v>6</v>
      </c>
      <c r="I62" s="541" t="s">
        <v>6</v>
      </c>
      <c r="J62" s="503">
        <v>31.2</v>
      </c>
      <c r="K62" s="505">
        <v>88</v>
      </c>
      <c r="L62" s="503" t="s">
        <v>57</v>
      </c>
      <c r="M62" s="640" t="s">
        <v>56</v>
      </c>
      <c r="N62" s="647" t="s">
        <v>117</v>
      </c>
    </row>
    <row r="63" spans="2:14" ht="13" customHeight="1" thickBot="1">
      <c r="B63" s="798"/>
      <c r="C63" s="692">
        <v>6013</v>
      </c>
      <c r="D63" s="546">
        <v>65</v>
      </c>
      <c r="E63" s="527" t="s">
        <v>4</v>
      </c>
      <c r="F63" s="511" t="s">
        <v>5</v>
      </c>
      <c r="G63" s="511" t="s">
        <v>9</v>
      </c>
      <c r="H63" s="511">
        <v>2.8</v>
      </c>
      <c r="I63" s="543" t="s">
        <v>6</v>
      </c>
      <c r="J63" s="511">
        <v>24.2</v>
      </c>
      <c r="K63" s="513">
        <v>90</v>
      </c>
      <c r="L63" s="511" t="s">
        <v>57</v>
      </c>
      <c r="M63" s="641" t="s">
        <v>58</v>
      </c>
      <c r="N63" s="648" t="s">
        <v>117</v>
      </c>
    </row>
    <row r="64" spans="2:14">
      <c r="D64" s="16"/>
      <c r="N64" s="32"/>
    </row>
    <row r="69" spans="9:9">
      <c r="I69" s="18"/>
    </row>
  </sheetData>
  <sortState ref="C6:N63">
    <sortCondition ref="D6:D63"/>
  </sortState>
  <mergeCells count="7">
    <mergeCell ref="B2:N2"/>
    <mergeCell ref="B36:B54"/>
    <mergeCell ref="B55:B63"/>
    <mergeCell ref="B5:B12"/>
    <mergeCell ref="B13:B20"/>
    <mergeCell ref="B21:B35"/>
    <mergeCell ref="C3:N3"/>
  </mergeCells>
  <phoneticPr fontId="8" type="noConversion"/>
  <pageMargins left="0" right="0" top="0" bottom="0" header="0" footer="0"/>
  <pageSetup scale="83" orientation="portrait" horizontalDpi="4294967292" verticalDpi="4294967292"/>
  <colBreaks count="2" manualBreakCount="2">
    <brk id="15" max="1048575" man="1"/>
    <brk id="19" max="1048575" man="1"/>
  </colBreaks>
  <ignoredErrors>
    <ignoredError sqref="M5" numberStoredAsText="1"/>
  </ignoredErrors>
  <extLst>
    <ext xmlns:mx="http://schemas.microsoft.com/office/mac/excel/2008/main" uri="{64002731-A6B0-56B0-2670-7721B7C09600}">
      <mx:PLV Mode="0" OnePage="0" WScale="79"/>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6"/>
  <sheetViews>
    <sheetView zoomScale="125" zoomScaleNormal="125" zoomScalePageLayoutView="125" workbookViewId="0"/>
  </sheetViews>
  <sheetFormatPr baseColWidth="10" defaultColWidth="11" defaultRowHeight="12" x14ac:dyDescent="0"/>
  <cols>
    <col min="1" max="1" width="4.7109375" style="1" customWidth="1"/>
    <col min="2" max="2" width="2.5703125" style="1" customWidth="1"/>
    <col min="3" max="3" width="14.85546875" style="1" customWidth="1"/>
    <col min="4" max="4" width="6" style="1" customWidth="1"/>
    <col min="5" max="5" width="6.85546875" style="1" customWidth="1"/>
    <col min="6" max="6" width="6" style="1" customWidth="1"/>
    <col min="7" max="7" width="6.42578125" style="1" customWidth="1"/>
    <col min="8" max="8" width="11.7109375" style="1" customWidth="1"/>
    <col min="9" max="16384" width="11" style="1"/>
  </cols>
  <sheetData>
    <row r="1" spans="2:8" ht="13" customHeight="1"/>
    <row r="2" spans="2:8" ht="66" customHeight="1" thickBot="1">
      <c r="B2" s="848" t="s">
        <v>158</v>
      </c>
      <c r="C2" s="848"/>
      <c r="D2" s="848"/>
      <c r="E2" s="848"/>
      <c r="F2" s="848"/>
      <c r="G2" s="848"/>
      <c r="H2" s="848"/>
    </row>
    <row r="3" spans="2:8" ht="40" customHeight="1" thickBot="1">
      <c r="C3" s="29" t="s">
        <v>113</v>
      </c>
      <c r="D3" s="21" t="s">
        <v>28</v>
      </c>
      <c r="E3" s="11" t="s">
        <v>13</v>
      </c>
      <c r="F3" s="330" t="s">
        <v>87</v>
      </c>
      <c r="G3" s="348" t="s">
        <v>88</v>
      </c>
      <c r="H3" s="342" t="s">
        <v>89</v>
      </c>
    </row>
    <row r="4" spans="2:8" ht="13" customHeight="1">
      <c r="B4" s="849" t="s">
        <v>22</v>
      </c>
      <c r="C4" s="55">
        <v>6117</v>
      </c>
      <c r="D4" s="579">
        <v>0.33</v>
      </c>
      <c r="E4" s="682" t="s">
        <v>6</v>
      </c>
      <c r="F4" s="614">
        <v>4260</v>
      </c>
      <c r="G4" s="614">
        <v>0</v>
      </c>
      <c r="H4" s="615">
        <f t="shared" ref="H4:H21" si="0">G4/F4*100</f>
        <v>0</v>
      </c>
    </row>
    <row r="5" spans="2:8" ht="13" customHeight="1">
      <c r="B5" s="850"/>
      <c r="C5" s="56">
        <v>6115</v>
      </c>
      <c r="D5" s="779">
        <v>0.42</v>
      </c>
      <c r="E5" s="683" t="s">
        <v>6</v>
      </c>
      <c r="F5" s="461">
        <v>3961</v>
      </c>
      <c r="G5" s="616">
        <v>0</v>
      </c>
      <c r="H5" s="617">
        <f t="shared" si="0"/>
        <v>0</v>
      </c>
    </row>
    <row r="6" spans="2:8" ht="13" customHeight="1">
      <c r="B6" s="850"/>
      <c r="C6" s="56">
        <v>6092</v>
      </c>
      <c r="D6" s="779">
        <v>0.5</v>
      </c>
      <c r="E6" s="683" t="s">
        <v>6</v>
      </c>
      <c r="F6" s="461">
        <v>1525</v>
      </c>
      <c r="G6" s="616">
        <v>0</v>
      </c>
      <c r="H6" s="617">
        <f t="shared" si="0"/>
        <v>0</v>
      </c>
    </row>
    <row r="7" spans="2:8" ht="13" customHeight="1">
      <c r="B7" s="850"/>
      <c r="C7" s="56">
        <v>6103</v>
      </c>
      <c r="D7" s="561">
        <v>1.5</v>
      </c>
      <c r="E7" s="683" t="s">
        <v>6</v>
      </c>
      <c r="F7" s="461">
        <v>3983</v>
      </c>
      <c r="G7" s="616">
        <v>0</v>
      </c>
      <c r="H7" s="617">
        <f t="shared" si="0"/>
        <v>0</v>
      </c>
    </row>
    <row r="8" spans="2:8" ht="13" customHeight="1">
      <c r="B8" s="850"/>
      <c r="C8" s="56">
        <v>6107</v>
      </c>
      <c r="D8" s="561">
        <v>2.2000000000000002</v>
      </c>
      <c r="E8" s="683" t="s">
        <v>6</v>
      </c>
      <c r="F8" s="461">
        <v>11600</v>
      </c>
      <c r="G8" s="461">
        <v>3</v>
      </c>
      <c r="H8" s="618">
        <f t="shared" si="0"/>
        <v>2.5862068965517241E-2</v>
      </c>
    </row>
    <row r="9" spans="2:8" ht="13" customHeight="1">
      <c r="B9" s="850"/>
      <c r="C9" s="56">
        <v>6094</v>
      </c>
      <c r="D9" s="561">
        <v>2.9</v>
      </c>
      <c r="E9" s="683" t="s">
        <v>6</v>
      </c>
      <c r="F9" s="461">
        <v>3710</v>
      </c>
      <c r="G9" s="461">
        <v>0</v>
      </c>
      <c r="H9" s="618">
        <f t="shared" si="0"/>
        <v>0</v>
      </c>
    </row>
    <row r="10" spans="2:8" ht="13" customHeight="1">
      <c r="B10" s="850"/>
      <c r="C10" s="56">
        <v>6106</v>
      </c>
      <c r="D10" s="561">
        <v>2.9</v>
      </c>
      <c r="E10" s="683" t="s">
        <v>6</v>
      </c>
      <c r="F10" s="461">
        <v>6996</v>
      </c>
      <c r="G10" s="461">
        <v>0</v>
      </c>
      <c r="H10" s="618">
        <f t="shared" si="0"/>
        <v>0</v>
      </c>
    </row>
    <row r="11" spans="2:8" ht="13" customHeight="1">
      <c r="B11" s="850"/>
      <c r="C11" s="56">
        <v>6112</v>
      </c>
      <c r="D11" s="561">
        <v>6.3</v>
      </c>
      <c r="E11" s="683" t="s">
        <v>6</v>
      </c>
      <c r="F11" s="426">
        <v>4954</v>
      </c>
      <c r="G11" s="619">
        <v>0</v>
      </c>
      <c r="H11" s="617">
        <f t="shared" si="0"/>
        <v>0</v>
      </c>
    </row>
    <row r="12" spans="2:8" ht="13" customHeight="1">
      <c r="B12" s="850"/>
      <c r="C12" s="56">
        <v>6099</v>
      </c>
      <c r="D12" s="561">
        <v>14.2</v>
      </c>
      <c r="E12" s="683" t="s">
        <v>6</v>
      </c>
      <c r="F12" s="426">
        <v>11089</v>
      </c>
      <c r="G12" s="619">
        <v>0</v>
      </c>
      <c r="H12" s="617">
        <f t="shared" si="0"/>
        <v>0</v>
      </c>
    </row>
    <row r="13" spans="2:8" ht="13" customHeight="1">
      <c r="B13" s="850"/>
      <c r="C13" s="56">
        <v>6096</v>
      </c>
      <c r="D13" s="561">
        <v>16</v>
      </c>
      <c r="E13" s="683" t="s">
        <v>6</v>
      </c>
      <c r="F13" s="426">
        <v>3836</v>
      </c>
      <c r="G13" s="619">
        <v>0</v>
      </c>
      <c r="H13" s="617">
        <f t="shared" si="0"/>
        <v>0</v>
      </c>
    </row>
    <row r="14" spans="2:8" ht="13" customHeight="1">
      <c r="B14" s="850"/>
      <c r="C14" s="56">
        <v>6098</v>
      </c>
      <c r="D14" s="561">
        <v>17.8</v>
      </c>
      <c r="E14" s="683" t="s">
        <v>6</v>
      </c>
      <c r="F14" s="426">
        <v>9386</v>
      </c>
      <c r="G14" s="619">
        <v>0</v>
      </c>
      <c r="H14" s="617">
        <f t="shared" si="0"/>
        <v>0</v>
      </c>
    </row>
    <row r="15" spans="2:8" ht="13" customHeight="1">
      <c r="B15" s="850"/>
      <c r="C15" s="56">
        <v>6253</v>
      </c>
      <c r="D15" s="561">
        <v>19</v>
      </c>
      <c r="E15" s="683" t="s">
        <v>6</v>
      </c>
      <c r="F15" s="426">
        <v>7768</v>
      </c>
      <c r="G15" s="619">
        <v>1</v>
      </c>
      <c r="H15" s="617">
        <f t="shared" si="0"/>
        <v>1.2873326467559216E-2</v>
      </c>
    </row>
    <row r="16" spans="2:8" ht="13" customHeight="1">
      <c r="B16" s="850"/>
      <c r="C16" s="56">
        <v>6057</v>
      </c>
      <c r="D16" s="561">
        <v>22</v>
      </c>
      <c r="E16" s="683" t="s">
        <v>6</v>
      </c>
      <c r="F16" s="426">
        <v>328</v>
      </c>
      <c r="G16" s="619">
        <v>0</v>
      </c>
      <c r="H16" s="617">
        <f t="shared" si="0"/>
        <v>0</v>
      </c>
    </row>
    <row r="17" spans="2:9" ht="13" customHeight="1">
      <c r="B17" s="850"/>
      <c r="C17" s="56">
        <v>6235</v>
      </c>
      <c r="D17" s="561">
        <v>30</v>
      </c>
      <c r="E17" s="683" t="s">
        <v>6</v>
      </c>
      <c r="F17" s="426">
        <v>10065</v>
      </c>
      <c r="G17" s="619">
        <v>0</v>
      </c>
      <c r="H17" s="617">
        <f t="shared" si="0"/>
        <v>0</v>
      </c>
    </row>
    <row r="18" spans="2:9" ht="13" customHeight="1">
      <c r="B18" s="850"/>
      <c r="C18" s="56">
        <v>6030</v>
      </c>
      <c r="D18" s="561">
        <v>30.1</v>
      </c>
      <c r="E18" s="683" t="s">
        <v>6</v>
      </c>
      <c r="F18" s="426">
        <v>4881</v>
      </c>
      <c r="G18" s="619">
        <v>3</v>
      </c>
      <c r="H18" s="617">
        <f t="shared" si="0"/>
        <v>6.1462814996926851E-2</v>
      </c>
    </row>
    <row r="19" spans="2:9" ht="13" customHeight="1">
      <c r="B19" s="850"/>
      <c r="C19" s="56">
        <v>6015</v>
      </c>
      <c r="D19" s="561">
        <v>39</v>
      </c>
      <c r="E19" s="683" t="s">
        <v>6</v>
      </c>
      <c r="F19" s="426">
        <v>6727</v>
      </c>
      <c r="G19" s="619">
        <v>0</v>
      </c>
      <c r="H19" s="617">
        <f t="shared" si="0"/>
        <v>0</v>
      </c>
    </row>
    <row r="20" spans="2:9" ht="13" customHeight="1">
      <c r="B20" s="850"/>
      <c r="C20" s="56">
        <v>6010</v>
      </c>
      <c r="D20" s="561">
        <v>47</v>
      </c>
      <c r="E20" s="683" t="s">
        <v>6</v>
      </c>
      <c r="F20" s="3">
        <v>4861</v>
      </c>
      <c r="G20" s="619">
        <v>0</v>
      </c>
      <c r="H20" s="617">
        <f t="shared" si="0"/>
        <v>0</v>
      </c>
    </row>
    <row r="21" spans="2:9" ht="13" customHeight="1" thickBot="1">
      <c r="B21" s="850"/>
      <c r="C21" s="58">
        <v>6008</v>
      </c>
      <c r="D21" s="573">
        <v>50</v>
      </c>
      <c r="E21" s="723" t="s">
        <v>6</v>
      </c>
      <c r="F21" s="61">
        <v>4441</v>
      </c>
      <c r="G21" s="620">
        <v>0</v>
      </c>
      <c r="H21" s="621">
        <f t="shared" si="0"/>
        <v>0</v>
      </c>
    </row>
    <row r="22" spans="2:9">
      <c r="B22" s="850"/>
      <c r="C22" s="125" t="s">
        <v>21</v>
      </c>
      <c r="D22" s="556">
        <f>AVERAGE(D4:D21)</f>
        <v>16.786111111111111</v>
      </c>
      <c r="E22" s="781"/>
      <c r="F22" s="486">
        <f>AVERAGE(F4:F21)</f>
        <v>5798.3888888888887</v>
      </c>
      <c r="G22" s="556">
        <f>AVERAGE(G4:G21)</f>
        <v>0.3888888888888889</v>
      </c>
      <c r="H22" s="682">
        <f>AVERAGE(H4:H21)</f>
        <v>5.5665672461112951E-3</v>
      </c>
      <c r="I22" s="30"/>
    </row>
    <row r="23" spans="2:9" ht="13" thickBot="1">
      <c r="B23" s="851"/>
      <c r="C23" s="354" t="s">
        <v>30</v>
      </c>
      <c r="D23" s="594">
        <f>STDEV(D4:D21)/SQRT(COUNTA(D4:D21))</f>
        <v>3.8972513473771824</v>
      </c>
      <c r="E23" s="637"/>
      <c r="F23" s="488">
        <f>STDEV(F4:F21)/SQRT(COUNTA(F4:F21))</f>
        <v>742.31037999894352</v>
      </c>
      <c r="G23" s="594">
        <f>STDEV(G4:G21)/SQRT(COUNTA(G4:G21))</f>
        <v>0.23064117632148876</v>
      </c>
      <c r="H23" s="723">
        <f>STDEV(H4:H21)/SQRT(COUNTA(H4:H21))</f>
        <v>3.6400489728468503E-3</v>
      </c>
    </row>
    <row r="24" spans="2:9" ht="13" customHeight="1">
      <c r="B24" s="849" t="s">
        <v>20</v>
      </c>
      <c r="C24" s="56">
        <v>6063</v>
      </c>
      <c r="D24" s="561">
        <v>4.4000000000000004</v>
      </c>
      <c r="E24" s="780">
        <v>3</v>
      </c>
      <c r="F24" s="419">
        <v>0</v>
      </c>
      <c r="G24" s="622">
        <v>0</v>
      </c>
      <c r="H24" s="617">
        <v>0</v>
      </c>
    </row>
    <row r="25" spans="2:9" ht="13" customHeight="1">
      <c r="B25" s="850"/>
      <c r="C25" s="56">
        <v>6062</v>
      </c>
      <c r="D25" s="561">
        <v>10.7</v>
      </c>
      <c r="E25" s="780">
        <v>6</v>
      </c>
      <c r="F25" s="466">
        <v>1</v>
      </c>
      <c r="G25" s="623">
        <v>0</v>
      </c>
      <c r="H25" s="618">
        <f>G25/F25*100</f>
        <v>0</v>
      </c>
    </row>
    <row r="26" spans="2:9" ht="13" customHeight="1">
      <c r="B26" s="850"/>
      <c r="C26" s="56">
        <v>6052</v>
      </c>
      <c r="D26" s="561">
        <v>12</v>
      </c>
      <c r="E26" s="780">
        <v>1</v>
      </c>
      <c r="F26" s="419">
        <v>1543</v>
      </c>
      <c r="G26" s="622">
        <v>0</v>
      </c>
      <c r="H26" s="617">
        <f>G26/F26*100</f>
        <v>0</v>
      </c>
    </row>
    <row r="27" spans="2:9" ht="13" customHeight="1">
      <c r="B27" s="850"/>
      <c r="C27" s="56">
        <v>6084</v>
      </c>
      <c r="D27" s="561">
        <v>14.2</v>
      </c>
      <c r="E27" s="780">
        <v>4</v>
      </c>
      <c r="F27" s="419">
        <v>1104</v>
      </c>
      <c r="G27" s="622">
        <v>0</v>
      </c>
      <c r="H27" s="617">
        <f>G27/F27*100</f>
        <v>0</v>
      </c>
    </row>
    <row r="28" spans="2:9" ht="13" customHeight="1">
      <c r="B28" s="850"/>
      <c r="C28" s="56">
        <v>6089</v>
      </c>
      <c r="D28" s="561">
        <v>14.3</v>
      </c>
      <c r="E28" s="780">
        <v>8</v>
      </c>
      <c r="F28" s="419">
        <v>0</v>
      </c>
      <c r="G28" s="622">
        <v>0</v>
      </c>
      <c r="H28" s="617">
        <v>0</v>
      </c>
    </row>
    <row r="29" spans="2:9" ht="13" customHeight="1">
      <c r="B29" s="850"/>
      <c r="C29" s="56">
        <v>6087</v>
      </c>
      <c r="D29" s="561">
        <v>17.5</v>
      </c>
      <c r="E29" s="780">
        <v>4</v>
      </c>
      <c r="F29" s="419">
        <v>0</v>
      </c>
      <c r="G29" s="622">
        <v>0</v>
      </c>
      <c r="H29" s="617">
        <v>0</v>
      </c>
    </row>
    <row r="30" spans="2:9" ht="13" customHeight="1">
      <c r="B30" s="850"/>
      <c r="C30" s="56">
        <v>6064</v>
      </c>
      <c r="D30" s="561">
        <v>19.600000000000001</v>
      </c>
      <c r="E30" s="780">
        <v>4</v>
      </c>
      <c r="F30" s="466">
        <v>0</v>
      </c>
      <c r="G30" s="623">
        <v>0</v>
      </c>
      <c r="H30" s="618">
        <v>0</v>
      </c>
    </row>
    <row r="31" spans="2:9" ht="13" customHeight="1">
      <c r="B31" s="850"/>
      <c r="C31" s="56">
        <v>6026</v>
      </c>
      <c r="D31" s="561">
        <v>22.4</v>
      </c>
      <c r="E31" s="780">
        <v>14</v>
      </c>
      <c r="F31" s="466">
        <v>0</v>
      </c>
      <c r="G31" s="623">
        <v>0</v>
      </c>
      <c r="H31" s="618">
        <v>0</v>
      </c>
    </row>
    <row r="32" spans="2:9" ht="13" customHeight="1">
      <c r="B32" s="850"/>
      <c r="C32" s="56">
        <v>6070</v>
      </c>
      <c r="D32" s="561">
        <v>22.6</v>
      </c>
      <c r="E32" s="780">
        <v>7</v>
      </c>
      <c r="F32" s="466">
        <v>4071</v>
      </c>
      <c r="G32" s="623">
        <v>0</v>
      </c>
      <c r="H32" s="618">
        <f>G32/F32*100</f>
        <v>0</v>
      </c>
    </row>
    <row r="33" spans="2:8" ht="13" customHeight="1">
      <c r="B33" s="850"/>
      <c r="C33" s="56">
        <v>6069</v>
      </c>
      <c r="D33" s="561">
        <v>22.9</v>
      </c>
      <c r="E33" s="780">
        <v>7</v>
      </c>
      <c r="F33" s="466">
        <v>2057</v>
      </c>
      <c r="G33" s="623">
        <v>0</v>
      </c>
      <c r="H33" s="618">
        <f>G33/F33*100</f>
        <v>0</v>
      </c>
    </row>
    <row r="34" spans="2:8" ht="13" customHeight="1" thickBot="1">
      <c r="B34" s="850"/>
      <c r="C34" s="56">
        <v>6081</v>
      </c>
      <c r="D34" s="561">
        <v>31.4</v>
      </c>
      <c r="E34" s="780">
        <v>15</v>
      </c>
      <c r="F34" s="466">
        <v>1047</v>
      </c>
      <c r="G34" s="623">
        <v>0</v>
      </c>
      <c r="H34" s="618">
        <f>G34/F34*100</f>
        <v>0</v>
      </c>
    </row>
    <row r="35" spans="2:8" ht="13" customHeight="1">
      <c r="B35" s="850"/>
      <c r="C35" s="125" t="s">
        <v>21</v>
      </c>
      <c r="D35" s="556">
        <f>AVERAGE(D24:D34)</f>
        <v>17.454545454545453</v>
      </c>
      <c r="E35" s="437">
        <f>AVERAGE(E24:E34)</f>
        <v>6.6363636363636367</v>
      </c>
      <c r="F35" s="486">
        <f>AVERAGE(F24:F34)</f>
        <v>893</v>
      </c>
      <c r="G35" s="438">
        <f>AVERAGE(G24:G34)</f>
        <v>0</v>
      </c>
      <c r="H35" s="439">
        <f>AVERAGE(H24:H34)</f>
        <v>0</v>
      </c>
    </row>
    <row r="36" spans="2:8" ht="13" customHeight="1">
      <c r="B36" s="850"/>
      <c r="C36" s="128" t="s">
        <v>30</v>
      </c>
      <c r="D36" s="570">
        <f>STDEV(D24:D34)/SQRT(COUNTA(D24:D34))</f>
        <v>2.2279368212179724</v>
      </c>
      <c r="E36" s="584">
        <f>STDEV(E24:E34)/SQRT(COUNTA(E24:E34))</f>
        <v>1.3230318299801014</v>
      </c>
      <c r="F36" s="624">
        <f>STDEV(F24:F34)/SQRT(COUNTA(F24:F34))</f>
        <v>389.96766765743774</v>
      </c>
      <c r="G36" s="625">
        <f>STDEV(G24:G34)/SQRT(COUNTA(G24:G34))</f>
        <v>0</v>
      </c>
      <c r="H36" s="626">
        <f>STDEV(H24:H34)/SQRT(COUNTA(H24:H34))</f>
        <v>0</v>
      </c>
    </row>
    <row r="37" spans="2:8" ht="13" customHeight="1" thickBot="1">
      <c r="B37" s="851"/>
      <c r="C37" s="613" t="s">
        <v>68</v>
      </c>
      <c r="D37" s="610">
        <f>TTEST(D4:D21,D24:D34,2,2)</f>
        <v>0.90071897407170365</v>
      </c>
      <c r="E37" s="637"/>
      <c r="F37" s="724">
        <f>TTEST(F4:F21,F24:F34,2,2)</f>
        <v>4.069355584483696E-5</v>
      </c>
      <c r="G37" s="728">
        <f>TTEST(G4:G21,G24:G34,2,2)</f>
        <v>0.2016631511606175</v>
      </c>
      <c r="H37" s="442">
        <f>TTEST(H4:H21,H24:H34,2,2)</f>
        <v>0.24558335154290692</v>
      </c>
    </row>
    <row r="40" spans="2:8">
      <c r="F40" s="30"/>
    </row>
    <row r="56" ht="13" customHeight="1"/>
  </sheetData>
  <sortState ref="C24:H34">
    <sortCondition ref="E24:E34"/>
  </sortState>
  <mergeCells count="3">
    <mergeCell ref="B2:H2"/>
    <mergeCell ref="B4:B23"/>
    <mergeCell ref="B24:B37"/>
  </mergeCells>
  <phoneticPr fontId="8" type="noConversion"/>
  <pageMargins left="0" right="0" top="0" bottom="0" header="0" footer="0"/>
  <pageSetup orientation="portrait" horizontalDpi="4294967292" verticalDpi="4294967292"/>
  <extLst>
    <ext xmlns:mx="http://schemas.microsoft.com/office/mac/excel/2008/main" uri="{64002731-A6B0-56B0-2670-7721B7C09600}">
      <mx:PLV Mode="0" OnePage="0" WScale="10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X73"/>
  <sheetViews>
    <sheetView zoomScale="125" zoomScaleNormal="125" zoomScalePageLayoutView="125" workbookViewId="0"/>
  </sheetViews>
  <sheetFormatPr baseColWidth="10" defaultColWidth="9.42578125" defaultRowHeight="12" x14ac:dyDescent="0"/>
  <cols>
    <col min="1" max="1" width="4.7109375" style="36" customWidth="1"/>
    <col min="2" max="2" width="3.5703125" style="36" customWidth="1"/>
    <col min="3" max="3" width="6.85546875" style="36" customWidth="1"/>
    <col min="4" max="4" width="5.7109375" style="36" customWidth="1"/>
    <col min="5" max="5" width="8.28515625" style="36" customWidth="1"/>
    <col min="6" max="6" width="8.28515625" style="299" customWidth="1"/>
    <col min="7" max="7" width="8.28515625" style="36" customWidth="1"/>
    <col min="8" max="8" width="2.7109375" style="36" customWidth="1"/>
    <col min="9" max="9" width="3.28515625" style="36" customWidth="1"/>
    <col min="10" max="10" width="13.85546875" style="36" customWidth="1"/>
    <col min="11" max="11" width="5.7109375" style="36" customWidth="1"/>
    <col min="12" max="15" width="8.28515625" style="36" customWidth="1"/>
    <col min="16" max="16384" width="9.42578125" style="36"/>
  </cols>
  <sheetData>
    <row r="1" spans="1:16378" ht="13" customHeight="1">
      <c r="A1" s="33"/>
      <c r="B1" s="33"/>
      <c r="C1" s="34"/>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c r="IW1" s="33"/>
      <c r="IX1" s="33"/>
      <c r="IY1" s="33"/>
      <c r="IZ1" s="33"/>
      <c r="JA1" s="33"/>
      <c r="JB1" s="33"/>
      <c r="JC1" s="33"/>
      <c r="JD1" s="33"/>
      <c r="JE1" s="33"/>
      <c r="JF1" s="33"/>
      <c r="JG1" s="33"/>
      <c r="JH1" s="33"/>
      <c r="JI1" s="33"/>
      <c r="JJ1" s="33"/>
      <c r="JK1" s="33"/>
      <c r="JL1" s="33"/>
      <c r="JM1" s="33"/>
      <c r="JN1" s="33"/>
      <c r="JO1" s="33"/>
      <c r="JP1" s="33"/>
      <c r="JQ1" s="33"/>
      <c r="JR1" s="33"/>
      <c r="JS1" s="33"/>
      <c r="JT1" s="33"/>
      <c r="JU1" s="33"/>
      <c r="JV1" s="33"/>
      <c r="JW1" s="33"/>
      <c r="JX1" s="33"/>
      <c r="JY1" s="33"/>
      <c r="JZ1" s="33"/>
      <c r="KA1" s="33"/>
      <c r="KB1" s="33"/>
      <c r="KC1" s="33"/>
      <c r="KD1" s="33"/>
      <c r="KE1" s="33"/>
      <c r="KF1" s="33"/>
      <c r="KG1" s="33"/>
      <c r="KH1" s="33"/>
      <c r="KI1" s="33"/>
      <c r="KJ1" s="33"/>
      <c r="KK1" s="33"/>
      <c r="KL1" s="33"/>
      <c r="KM1" s="33"/>
      <c r="KN1" s="33"/>
      <c r="KO1" s="33"/>
      <c r="KP1" s="33"/>
      <c r="KQ1" s="33"/>
      <c r="KR1" s="33"/>
      <c r="KS1" s="33"/>
      <c r="KT1" s="33"/>
      <c r="KU1" s="33"/>
      <c r="KV1" s="33"/>
      <c r="KW1" s="33"/>
      <c r="KX1" s="33"/>
      <c r="KY1" s="33"/>
      <c r="KZ1" s="33"/>
      <c r="LA1" s="33"/>
      <c r="LB1" s="33"/>
      <c r="LC1" s="33"/>
      <c r="LD1" s="33"/>
      <c r="LE1" s="33"/>
      <c r="LF1" s="33"/>
      <c r="LG1" s="33"/>
      <c r="LH1" s="33"/>
      <c r="LI1" s="33"/>
      <c r="LJ1" s="33"/>
      <c r="LK1" s="33"/>
      <c r="LL1" s="33"/>
      <c r="LM1" s="33"/>
      <c r="LN1" s="33"/>
      <c r="LO1" s="33"/>
      <c r="LP1" s="33"/>
      <c r="LQ1" s="33"/>
      <c r="LR1" s="33"/>
      <c r="LS1" s="33"/>
      <c r="LT1" s="33"/>
      <c r="LU1" s="33"/>
      <c r="LV1" s="33"/>
      <c r="LW1" s="33"/>
      <c r="LX1" s="33"/>
      <c r="LY1" s="33"/>
      <c r="LZ1" s="33"/>
      <c r="MA1" s="33"/>
      <c r="MB1" s="33"/>
      <c r="MC1" s="33"/>
      <c r="MD1" s="33"/>
      <c r="ME1" s="33"/>
      <c r="MF1" s="33"/>
      <c r="MG1" s="33"/>
      <c r="MH1" s="33"/>
      <c r="MI1" s="33"/>
      <c r="MJ1" s="33"/>
      <c r="MK1" s="33"/>
      <c r="ML1" s="33"/>
      <c r="MM1" s="33"/>
      <c r="MN1" s="33"/>
      <c r="MO1" s="33"/>
      <c r="MP1" s="33"/>
      <c r="MQ1" s="33"/>
      <c r="MR1" s="33"/>
      <c r="MS1" s="33"/>
      <c r="MT1" s="33"/>
      <c r="MU1" s="33"/>
      <c r="MV1" s="33"/>
      <c r="MW1" s="33"/>
      <c r="MX1" s="33"/>
      <c r="MY1" s="33"/>
      <c r="MZ1" s="33"/>
      <c r="NA1" s="33"/>
      <c r="NB1" s="33"/>
      <c r="NC1" s="33"/>
      <c r="ND1" s="33"/>
      <c r="NE1" s="33"/>
      <c r="NF1" s="33"/>
      <c r="NG1" s="33"/>
      <c r="NH1" s="33"/>
      <c r="NI1" s="33"/>
      <c r="NJ1" s="33"/>
      <c r="NK1" s="33"/>
      <c r="NL1" s="33"/>
      <c r="NM1" s="33"/>
      <c r="NN1" s="33"/>
      <c r="NO1" s="33"/>
      <c r="NP1" s="33"/>
      <c r="NQ1" s="33"/>
      <c r="NR1" s="33"/>
      <c r="NS1" s="33"/>
      <c r="NT1" s="33"/>
      <c r="NU1" s="33"/>
      <c r="NV1" s="33"/>
      <c r="NW1" s="33"/>
      <c r="NX1" s="33"/>
      <c r="NY1" s="33"/>
      <c r="NZ1" s="33"/>
      <c r="OA1" s="33"/>
      <c r="OB1" s="33"/>
      <c r="OC1" s="33"/>
      <c r="OD1" s="33"/>
      <c r="OE1" s="33"/>
      <c r="OF1" s="33"/>
      <c r="OG1" s="33"/>
      <c r="OH1" s="33"/>
      <c r="OI1" s="33"/>
      <c r="OJ1" s="33"/>
      <c r="OK1" s="33"/>
      <c r="OL1" s="33"/>
      <c r="OM1" s="33"/>
      <c r="ON1" s="33"/>
      <c r="OO1" s="33"/>
      <c r="OP1" s="33"/>
      <c r="OQ1" s="33"/>
      <c r="OR1" s="33"/>
      <c r="OS1" s="33"/>
      <c r="OT1" s="33"/>
      <c r="OU1" s="33"/>
      <c r="OV1" s="33"/>
      <c r="OW1" s="33"/>
      <c r="OX1" s="33"/>
      <c r="OY1" s="33"/>
      <c r="OZ1" s="33"/>
      <c r="PA1" s="33"/>
      <c r="PB1" s="33"/>
      <c r="PC1" s="33"/>
      <c r="PD1" s="33"/>
      <c r="PE1" s="33"/>
      <c r="PF1" s="33"/>
      <c r="PG1" s="33"/>
      <c r="PH1" s="33"/>
      <c r="PI1" s="33"/>
      <c r="PJ1" s="33"/>
      <c r="PK1" s="33"/>
      <c r="PL1" s="33"/>
      <c r="PM1" s="33"/>
      <c r="PN1" s="33"/>
      <c r="PO1" s="33"/>
      <c r="PP1" s="33"/>
      <c r="PQ1" s="33"/>
      <c r="PR1" s="33"/>
      <c r="PS1" s="33"/>
      <c r="PT1" s="33"/>
      <c r="PU1" s="33"/>
      <c r="PV1" s="33"/>
      <c r="PW1" s="33"/>
      <c r="PX1" s="33"/>
      <c r="PY1" s="33"/>
      <c r="PZ1" s="33"/>
      <c r="QA1" s="33"/>
      <c r="QB1" s="33"/>
      <c r="QC1" s="33"/>
      <c r="QD1" s="33"/>
      <c r="QE1" s="33"/>
      <c r="QF1" s="33"/>
      <c r="QG1" s="33"/>
      <c r="QH1" s="33"/>
      <c r="QI1" s="33"/>
      <c r="QJ1" s="33"/>
      <c r="QK1" s="33"/>
      <c r="QL1" s="33"/>
      <c r="QM1" s="33"/>
      <c r="QN1" s="33"/>
      <c r="QO1" s="33"/>
      <c r="QP1" s="33"/>
      <c r="QQ1" s="33"/>
      <c r="QR1" s="33"/>
      <c r="QS1" s="33"/>
      <c r="QT1" s="33"/>
      <c r="QU1" s="33"/>
      <c r="QV1" s="33"/>
      <c r="QW1" s="33"/>
      <c r="QX1" s="33"/>
      <c r="QY1" s="33"/>
      <c r="QZ1" s="33"/>
      <c r="RA1" s="33"/>
      <c r="RB1" s="33"/>
      <c r="RC1" s="33"/>
      <c r="RD1" s="33"/>
      <c r="RE1" s="33"/>
      <c r="RF1" s="33"/>
      <c r="RG1" s="33"/>
      <c r="RH1" s="33"/>
      <c r="RI1" s="33"/>
      <c r="RJ1" s="33"/>
      <c r="RK1" s="33"/>
      <c r="RL1" s="33"/>
      <c r="RM1" s="33"/>
      <c r="RN1" s="33"/>
      <c r="RO1" s="33"/>
      <c r="RP1" s="33"/>
      <c r="RQ1" s="33"/>
      <c r="RR1" s="33"/>
      <c r="RS1" s="33"/>
      <c r="RT1" s="33"/>
      <c r="RU1" s="33"/>
      <c r="RV1" s="33"/>
      <c r="RW1" s="33"/>
      <c r="RX1" s="33"/>
      <c r="RY1" s="33"/>
      <c r="RZ1" s="33"/>
      <c r="SA1" s="33"/>
      <c r="SB1" s="33"/>
      <c r="SC1" s="33"/>
      <c r="SD1" s="33"/>
      <c r="SE1" s="33"/>
      <c r="SF1" s="33"/>
      <c r="SG1" s="33"/>
      <c r="SH1" s="33"/>
      <c r="SI1" s="33"/>
      <c r="SJ1" s="33"/>
      <c r="SK1" s="33"/>
      <c r="SL1" s="33"/>
      <c r="SM1" s="33"/>
      <c r="SN1" s="33"/>
      <c r="SO1" s="33"/>
      <c r="SP1" s="33"/>
      <c r="SQ1" s="33"/>
      <c r="SR1" s="33"/>
      <c r="SS1" s="33"/>
      <c r="ST1" s="33"/>
      <c r="SU1" s="33"/>
      <c r="SV1" s="33"/>
      <c r="SW1" s="33"/>
      <c r="SX1" s="33"/>
      <c r="SY1" s="33"/>
      <c r="SZ1" s="33"/>
      <c r="TA1" s="33"/>
      <c r="TB1" s="33"/>
      <c r="TC1" s="33"/>
      <c r="TD1" s="33"/>
      <c r="TE1" s="33"/>
      <c r="TF1" s="33"/>
      <c r="TG1" s="33"/>
      <c r="TH1" s="33"/>
      <c r="TI1" s="33"/>
      <c r="TJ1" s="33"/>
      <c r="TK1" s="33"/>
      <c r="TL1" s="33"/>
      <c r="TM1" s="33"/>
      <c r="TN1" s="33"/>
      <c r="TO1" s="33"/>
      <c r="TP1" s="33"/>
      <c r="TQ1" s="33"/>
      <c r="TR1" s="33"/>
      <c r="TS1" s="33"/>
      <c r="TT1" s="33"/>
      <c r="TU1" s="33"/>
      <c r="TV1" s="33"/>
      <c r="TW1" s="33"/>
      <c r="TX1" s="33"/>
      <c r="TY1" s="33"/>
      <c r="TZ1" s="33"/>
      <c r="UA1" s="33"/>
      <c r="UB1" s="33"/>
      <c r="UC1" s="33"/>
      <c r="UD1" s="33"/>
      <c r="UE1" s="33"/>
      <c r="UF1" s="33"/>
      <c r="UG1" s="33"/>
      <c r="UH1" s="33"/>
      <c r="UI1" s="33"/>
      <c r="UJ1" s="33"/>
      <c r="UK1" s="33"/>
      <c r="UL1" s="33"/>
      <c r="UM1" s="33"/>
      <c r="UN1" s="33"/>
      <c r="UO1" s="33"/>
      <c r="UP1" s="33"/>
      <c r="UQ1" s="33"/>
      <c r="UR1" s="33"/>
      <c r="US1" s="33"/>
      <c r="UT1" s="33"/>
      <c r="UU1" s="33"/>
      <c r="UV1" s="33"/>
      <c r="UW1" s="33"/>
      <c r="UX1" s="33"/>
      <c r="UY1" s="33"/>
      <c r="UZ1" s="33"/>
      <c r="VA1" s="33"/>
      <c r="VB1" s="33"/>
      <c r="VC1" s="33"/>
      <c r="VD1" s="33"/>
      <c r="VE1" s="33"/>
      <c r="VF1" s="33"/>
      <c r="VG1" s="33"/>
      <c r="VH1" s="33"/>
      <c r="VI1" s="33"/>
      <c r="VJ1" s="33"/>
      <c r="VK1" s="33"/>
      <c r="VL1" s="33"/>
      <c r="VM1" s="33"/>
      <c r="VN1" s="33"/>
      <c r="VO1" s="33"/>
      <c r="VP1" s="33"/>
      <c r="VQ1" s="33"/>
      <c r="VR1" s="33"/>
      <c r="VS1" s="33"/>
      <c r="VT1" s="33"/>
      <c r="VU1" s="33"/>
      <c r="VV1" s="33"/>
      <c r="VW1" s="33"/>
      <c r="VX1" s="33"/>
      <c r="VY1" s="33"/>
      <c r="VZ1" s="33"/>
      <c r="WA1" s="33"/>
      <c r="WB1" s="33"/>
      <c r="WC1" s="33"/>
      <c r="WD1" s="33"/>
      <c r="WE1" s="33"/>
      <c r="WF1" s="33"/>
      <c r="WG1" s="33"/>
      <c r="WH1" s="33"/>
      <c r="WI1" s="33"/>
      <c r="WJ1" s="33"/>
      <c r="WK1" s="33"/>
      <c r="WL1" s="33"/>
      <c r="WM1" s="33"/>
      <c r="WN1" s="33"/>
      <c r="WO1" s="33"/>
      <c r="WP1" s="33"/>
      <c r="WQ1" s="33"/>
      <c r="WR1" s="33"/>
      <c r="WS1" s="33"/>
      <c r="WT1" s="33"/>
      <c r="WU1" s="33"/>
      <c r="WV1" s="33"/>
      <c r="WW1" s="33"/>
      <c r="WX1" s="33"/>
      <c r="WY1" s="33"/>
      <c r="WZ1" s="33"/>
      <c r="XA1" s="33"/>
      <c r="XB1" s="33"/>
      <c r="XC1" s="33"/>
      <c r="XD1" s="33"/>
      <c r="XE1" s="33"/>
      <c r="XF1" s="33"/>
      <c r="XG1" s="33"/>
      <c r="XH1" s="33"/>
      <c r="XI1" s="33"/>
      <c r="XJ1" s="33"/>
      <c r="XK1" s="33"/>
      <c r="XL1" s="33"/>
      <c r="XM1" s="33"/>
      <c r="XN1" s="33"/>
      <c r="XO1" s="33"/>
      <c r="XP1" s="33"/>
      <c r="XQ1" s="33"/>
      <c r="XR1" s="33"/>
      <c r="XS1" s="33"/>
      <c r="XT1" s="33"/>
      <c r="XU1" s="33"/>
      <c r="XV1" s="33"/>
      <c r="XW1" s="33"/>
      <c r="XX1" s="33"/>
      <c r="XY1" s="33"/>
      <c r="XZ1" s="33"/>
      <c r="YA1" s="33"/>
      <c r="YB1" s="33"/>
      <c r="YC1" s="33"/>
      <c r="YD1" s="33"/>
      <c r="YE1" s="33"/>
      <c r="YF1" s="33"/>
      <c r="YG1" s="33"/>
      <c r="YH1" s="33"/>
      <c r="YI1" s="33"/>
      <c r="YJ1" s="33"/>
      <c r="YK1" s="33"/>
      <c r="YL1" s="33"/>
      <c r="YM1" s="33"/>
      <c r="YN1" s="33"/>
      <c r="YO1" s="33"/>
      <c r="YP1" s="33"/>
      <c r="YQ1" s="33"/>
      <c r="YR1" s="33"/>
      <c r="YS1" s="33"/>
      <c r="YT1" s="33"/>
      <c r="YU1" s="33"/>
      <c r="YV1" s="33"/>
      <c r="YW1" s="33"/>
      <c r="YX1" s="33"/>
      <c r="YY1" s="33"/>
      <c r="YZ1" s="33"/>
      <c r="ZA1" s="33"/>
      <c r="ZB1" s="33"/>
      <c r="ZC1" s="33"/>
      <c r="ZD1" s="33"/>
      <c r="ZE1" s="33"/>
      <c r="ZF1" s="33"/>
      <c r="ZG1" s="33"/>
      <c r="ZH1" s="33"/>
      <c r="ZI1" s="33"/>
      <c r="ZJ1" s="33"/>
      <c r="ZK1" s="33"/>
      <c r="ZL1" s="33"/>
      <c r="ZM1" s="33"/>
      <c r="ZN1" s="33"/>
      <c r="ZO1" s="33"/>
      <c r="ZP1" s="33"/>
      <c r="ZQ1" s="33"/>
      <c r="ZR1" s="33"/>
      <c r="ZS1" s="33"/>
      <c r="ZT1" s="33"/>
      <c r="ZU1" s="33"/>
      <c r="ZV1" s="33"/>
      <c r="ZW1" s="33"/>
      <c r="ZX1" s="33"/>
      <c r="ZY1" s="33"/>
      <c r="ZZ1" s="33"/>
      <c r="AAA1" s="33"/>
      <c r="AAB1" s="33"/>
      <c r="AAC1" s="33"/>
      <c r="AAD1" s="33"/>
      <c r="AAE1" s="33"/>
      <c r="AAF1" s="33"/>
      <c r="AAG1" s="33"/>
      <c r="AAH1" s="33"/>
      <c r="AAI1" s="33"/>
      <c r="AAJ1" s="33"/>
      <c r="AAK1" s="33"/>
      <c r="AAL1" s="33"/>
      <c r="AAM1" s="33"/>
      <c r="AAN1" s="33"/>
      <c r="AAO1" s="33"/>
      <c r="AAP1" s="33"/>
      <c r="AAQ1" s="33"/>
      <c r="AAR1" s="33"/>
      <c r="AAS1" s="33"/>
      <c r="AAT1" s="33"/>
      <c r="AAU1" s="33"/>
      <c r="AAV1" s="33"/>
      <c r="AAW1" s="33"/>
      <c r="AAX1" s="33"/>
      <c r="AAY1" s="33"/>
      <c r="AAZ1" s="33"/>
      <c r="ABA1" s="33"/>
      <c r="ABB1" s="33"/>
      <c r="ABC1" s="33"/>
      <c r="ABD1" s="33"/>
      <c r="ABE1" s="33"/>
      <c r="ABF1" s="33"/>
      <c r="ABG1" s="33"/>
      <c r="ABH1" s="33"/>
      <c r="ABI1" s="33"/>
      <c r="ABJ1" s="33"/>
      <c r="ABK1" s="33"/>
      <c r="ABL1" s="33"/>
      <c r="ABM1" s="33"/>
      <c r="ABN1" s="33"/>
      <c r="ABO1" s="33"/>
      <c r="ABP1" s="33"/>
      <c r="ABQ1" s="33"/>
      <c r="ABR1" s="33"/>
      <c r="ABS1" s="33"/>
      <c r="ABT1" s="33"/>
      <c r="ABU1" s="33"/>
      <c r="ABV1" s="33"/>
      <c r="ABW1" s="33"/>
      <c r="ABX1" s="33"/>
      <c r="ABY1" s="33"/>
      <c r="ABZ1" s="33"/>
      <c r="ACA1" s="33"/>
      <c r="ACB1" s="33"/>
      <c r="ACC1" s="33"/>
      <c r="ACD1" s="33"/>
      <c r="ACE1" s="33"/>
      <c r="ACF1" s="33"/>
      <c r="ACG1" s="33"/>
      <c r="ACH1" s="33"/>
      <c r="ACI1" s="33"/>
      <c r="ACJ1" s="33"/>
      <c r="ACK1" s="33"/>
      <c r="ACL1" s="33"/>
      <c r="ACM1" s="33"/>
      <c r="ACN1" s="33"/>
      <c r="ACO1" s="33"/>
      <c r="ACP1" s="33"/>
      <c r="ACQ1" s="33"/>
      <c r="ACR1" s="33"/>
      <c r="ACS1" s="33"/>
      <c r="ACT1" s="33"/>
      <c r="ACU1" s="33"/>
      <c r="ACV1" s="33"/>
      <c r="ACW1" s="33"/>
      <c r="ACX1" s="33"/>
      <c r="ACY1" s="33"/>
      <c r="ACZ1" s="33"/>
      <c r="ADA1" s="33"/>
      <c r="ADB1" s="33"/>
      <c r="ADC1" s="33"/>
      <c r="ADD1" s="33"/>
      <c r="ADE1" s="33"/>
      <c r="ADF1" s="33"/>
      <c r="ADG1" s="33"/>
      <c r="ADH1" s="33"/>
      <c r="ADI1" s="33"/>
      <c r="ADJ1" s="33"/>
      <c r="ADK1" s="33"/>
      <c r="ADL1" s="33"/>
      <c r="ADM1" s="33"/>
      <c r="ADN1" s="33"/>
      <c r="ADO1" s="33"/>
      <c r="ADP1" s="33"/>
      <c r="ADQ1" s="33"/>
      <c r="ADR1" s="33"/>
      <c r="ADS1" s="33"/>
      <c r="ADT1" s="33"/>
      <c r="ADU1" s="33"/>
      <c r="ADV1" s="33"/>
      <c r="ADW1" s="33"/>
      <c r="ADX1" s="33"/>
      <c r="ADY1" s="33"/>
      <c r="ADZ1" s="33"/>
      <c r="AEA1" s="33"/>
      <c r="AEB1" s="33"/>
      <c r="AEC1" s="33"/>
      <c r="AED1" s="33"/>
      <c r="AEE1" s="33"/>
      <c r="AEF1" s="33"/>
      <c r="AEG1" s="33"/>
      <c r="AEH1" s="33"/>
      <c r="AEI1" s="33"/>
      <c r="AEJ1" s="33"/>
      <c r="AEK1" s="33"/>
      <c r="AEL1" s="33"/>
      <c r="AEM1" s="33"/>
      <c r="AEN1" s="33"/>
      <c r="AEO1" s="33"/>
      <c r="AEP1" s="33"/>
      <c r="AEQ1" s="33"/>
      <c r="AER1" s="33"/>
      <c r="AES1" s="33"/>
      <c r="AET1" s="33"/>
      <c r="AEU1" s="33"/>
      <c r="AEV1" s="33"/>
      <c r="AEW1" s="33"/>
      <c r="AEX1" s="33"/>
      <c r="AEY1" s="33"/>
      <c r="AEZ1" s="33"/>
      <c r="AFA1" s="33"/>
      <c r="AFB1" s="33"/>
      <c r="AFC1" s="33"/>
      <c r="AFD1" s="33"/>
      <c r="AFE1" s="33"/>
      <c r="AFF1" s="33"/>
      <c r="AFG1" s="33"/>
      <c r="AFH1" s="33"/>
      <c r="AFI1" s="33"/>
      <c r="AFJ1" s="33"/>
      <c r="AFK1" s="33"/>
      <c r="AFL1" s="33"/>
      <c r="AFM1" s="33"/>
      <c r="AFN1" s="33"/>
      <c r="AFO1" s="33"/>
      <c r="AFP1" s="33"/>
      <c r="AFQ1" s="33"/>
      <c r="AFR1" s="33"/>
      <c r="AFS1" s="33"/>
      <c r="AFT1" s="33"/>
      <c r="AFU1" s="33"/>
      <c r="AFV1" s="33"/>
      <c r="AFW1" s="33"/>
      <c r="AFX1" s="33"/>
      <c r="AFY1" s="33"/>
      <c r="AFZ1" s="33"/>
      <c r="AGA1" s="33"/>
      <c r="AGB1" s="33"/>
      <c r="AGC1" s="33"/>
      <c r="AGD1" s="33"/>
      <c r="AGE1" s="33"/>
      <c r="AGF1" s="33"/>
      <c r="AGG1" s="33"/>
      <c r="AGH1" s="33"/>
      <c r="AGI1" s="33"/>
      <c r="AGJ1" s="33"/>
      <c r="AGK1" s="33"/>
      <c r="AGL1" s="33"/>
      <c r="AGM1" s="33"/>
      <c r="AGN1" s="33"/>
      <c r="AGO1" s="33"/>
      <c r="AGP1" s="33"/>
      <c r="AGQ1" s="33"/>
      <c r="AGR1" s="33"/>
      <c r="AGS1" s="33"/>
      <c r="AGT1" s="33"/>
      <c r="AGU1" s="33"/>
      <c r="AGV1" s="33"/>
      <c r="AGW1" s="33"/>
      <c r="AGX1" s="33"/>
      <c r="AGY1" s="33"/>
      <c r="AGZ1" s="33"/>
      <c r="AHA1" s="33"/>
      <c r="AHB1" s="33"/>
      <c r="AHC1" s="33"/>
      <c r="AHD1" s="33"/>
      <c r="AHE1" s="33"/>
      <c r="AHF1" s="33"/>
      <c r="AHG1" s="33"/>
      <c r="AHH1" s="33"/>
      <c r="AHI1" s="33"/>
      <c r="AHJ1" s="33"/>
      <c r="AHK1" s="33"/>
      <c r="AHL1" s="33"/>
      <c r="AHM1" s="33"/>
      <c r="AHN1" s="33"/>
      <c r="AHO1" s="33"/>
      <c r="AHP1" s="33"/>
      <c r="AHQ1" s="33"/>
      <c r="AHR1" s="33"/>
      <c r="AHS1" s="33"/>
      <c r="AHT1" s="33"/>
      <c r="AHU1" s="33"/>
      <c r="AHV1" s="33"/>
      <c r="AHW1" s="33"/>
      <c r="AHX1" s="33"/>
      <c r="AHY1" s="33"/>
      <c r="AHZ1" s="33"/>
      <c r="AIA1" s="33"/>
      <c r="AIB1" s="33"/>
      <c r="AIC1" s="33"/>
      <c r="AID1" s="33"/>
      <c r="AIE1" s="33"/>
      <c r="AIF1" s="33"/>
      <c r="AIG1" s="33"/>
      <c r="AIH1" s="33"/>
      <c r="AII1" s="33"/>
      <c r="AIJ1" s="33"/>
      <c r="AIK1" s="33"/>
      <c r="AIL1" s="33"/>
      <c r="AIM1" s="33"/>
      <c r="AIN1" s="33"/>
      <c r="AIO1" s="33"/>
      <c r="AIP1" s="33"/>
      <c r="AIQ1" s="33"/>
      <c r="AIR1" s="33"/>
      <c r="AIS1" s="33"/>
      <c r="AIT1" s="33"/>
      <c r="AIU1" s="33"/>
      <c r="AIV1" s="33"/>
      <c r="AIW1" s="33"/>
      <c r="AIX1" s="33"/>
      <c r="AIY1" s="33"/>
      <c r="AIZ1" s="33"/>
      <c r="AJA1" s="33"/>
      <c r="AJB1" s="33"/>
      <c r="AJC1" s="33"/>
      <c r="AJD1" s="33"/>
      <c r="AJE1" s="33"/>
      <c r="AJF1" s="33"/>
      <c r="AJG1" s="33"/>
      <c r="AJH1" s="33"/>
      <c r="AJI1" s="33"/>
      <c r="AJJ1" s="33"/>
      <c r="AJK1" s="33"/>
      <c r="AJL1" s="33"/>
      <c r="AJM1" s="33"/>
      <c r="AJN1" s="33"/>
      <c r="AJO1" s="33"/>
      <c r="AJP1" s="33"/>
      <c r="AJQ1" s="33"/>
      <c r="AJR1" s="33"/>
      <c r="AJS1" s="33"/>
      <c r="AJT1" s="33"/>
      <c r="AJU1" s="33"/>
      <c r="AJV1" s="33"/>
      <c r="AJW1" s="33"/>
      <c r="AJX1" s="33"/>
      <c r="AJY1" s="33"/>
      <c r="AJZ1" s="33"/>
      <c r="AKA1" s="33"/>
      <c r="AKB1" s="33"/>
      <c r="AKC1" s="33"/>
      <c r="AKD1" s="33"/>
      <c r="AKE1" s="33"/>
      <c r="AKF1" s="33"/>
      <c r="AKG1" s="33"/>
      <c r="AKH1" s="33"/>
      <c r="AKI1" s="33"/>
      <c r="AKJ1" s="33"/>
      <c r="AKK1" s="33"/>
      <c r="AKL1" s="33"/>
      <c r="AKM1" s="33"/>
      <c r="AKN1" s="33"/>
      <c r="AKO1" s="33"/>
      <c r="AKP1" s="33"/>
      <c r="AKQ1" s="33"/>
      <c r="AKR1" s="33"/>
      <c r="AKS1" s="33"/>
      <c r="AKT1" s="33"/>
      <c r="AKU1" s="33"/>
      <c r="AKV1" s="33"/>
      <c r="AKW1" s="33"/>
      <c r="AKX1" s="33"/>
      <c r="AKY1" s="33"/>
      <c r="AKZ1" s="33"/>
      <c r="ALA1" s="33"/>
      <c r="ALB1" s="33"/>
      <c r="ALC1" s="33"/>
      <c r="ALD1" s="33"/>
      <c r="ALE1" s="33"/>
      <c r="ALF1" s="33"/>
      <c r="ALG1" s="33"/>
      <c r="ALH1" s="33"/>
      <c r="ALI1" s="33"/>
      <c r="ALJ1" s="33"/>
      <c r="ALK1" s="33"/>
      <c r="ALL1" s="33"/>
      <c r="ALM1" s="33"/>
      <c r="ALN1" s="33"/>
      <c r="ALO1" s="33"/>
      <c r="ALP1" s="33"/>
      <c r="ALQ1" s="33"/>
      <c r="ALR1" s="33"/>
      <c r="ALS1" s="33"/>
      <c r="ALT1" s="33"/>
      <c r="ALU1" s="33"/>
      <c r="ALV1" s="33"/>
      <c r="ALW1" s="33"/>
      <c r="ALX1" s="33"/>
      <c r="ALY1" s="33"/>
      <c r="ALZ1" s="33"/>
      <c r="AMA1" s="33"/>
      <c r="AMB1" s="33"/>
      <c r="AMC1" s="33"/>
      <c r="AMD1" s="33"/>
      <c r="AME1" s="33"/>
      <c r="AMF1" s="33"/>
      <c r="AMG1" s="33"/>
      <c r="AMH1" s="33"/>
      <c r="AMI1" s="33"/>
      <c r="AMJ1" s="33"/>
      <c r="AMK1" s="33"/>
      <c r="AML1" s="33"/>
      <c r="AMM1" s="33"/>
      <c r="AMN1" s="33"/>
      <c r="AMO1" s="33"/>
      <c r="AMP1" s="33"/>
      <c r="AMQ1" s="33"/>
      <c r="AMR1" s="33"/>
      <c r="AMS1" s="33"/>
      <c r="AMT1" s="33"/>
      <c r="AMU1" s="33"/>
      <c r="AMV1" s="33"/>
      <c r="AMW1" s="33"/>
      <c r="AMX1" s="33"/>
      <c r="AMY1" s="33"/>
      <c r="AMZ1" s="33"/>
      <c r="ANA1" s="33"/>
      <c r="ANB1" s="33"/>
      <c r="ANC1" s="33"/>
      <c r="AND1" s="33"/>
      <c r="ANE1" s="33"/>
      <c r="ANF1" s="33"/>
      <c r="ANG1" s="33"/>
      <c r="ANH1" s="33"/>
      <c r="ANI1" s="33"/>
      <c r="ANJ1" s="33"/>
      <c r="ANK1" s="33"/>
      <c r="ANL1" s="33"/>
      <c r="ANM1" s="33"/>
      <c r="ANN1" s="33"/>
      <c r="ANO1" s="33"/>
      <c r="ANP1" s="33"/>
      <c r="ANQ1" s="33"/>
      <c r="ANR1" s="33"/>
      <c r="ANS1" s="33"/>
      <c r="ANT1" s="33"/>
      <c r="ANU1" s="33"/>
      <c r="ANV1" s="33"/>
      <c r="ANW1" s="33"/>
      <c r="ANX1" s="33"/>
      <c r="ANY1" s="33"/>
      <c r="ANZ1" s="33"/>
      <c r="AOA1" s="33"/>
      <c r="AOB1" s="33"/>
      <c r="AOC1" s="33"/>
      <c r="AOD1" s="33"/>
      <c r="AOE1" s="33"/>
      <c r="AOF1" s="33"/>
      <c r="AOG1" s="33"/>
      <c r="AOH1" s="33"/>
      <c r="AOI1" s="33"/>
      <c r="AOJ1" s="33"/>
      <c r="AOK1" s="33"/>
      <c r="AOL1" s="33"/>
      <c r="AOM1" s="33"/>
      <c r="AON1" s="33"/>
      <c r="AOO1" s="33"/>
      <c r="AOP1" s="33"/>
      <c r="AOQ1" s="33"/>
      <c r="AOR1" s="33"/>
      <c r="AOS1" s="33"/>
      <c r="AOT1" s="33"/>
      <c r="AOU1" s="33"/>
      <c r="AOV1" s="33"/>
      <c r="AOW1" s="33"/>
      <c r="AOX1" s="33"/>
      <c r="AOY1" s="33"/>
      <c r="AOZ1" s="33"/>
      <c r="APA1" s="33"/>
      <c r="APB1" s="33"/>
      <c r="APC1" s="33"/>
      <c r="APD1" s="33"/>
      <c r="APE1" s="33"/>
      <c r="APF1" s="33"/>
      <c r="APG1" s="33"/>
      <c r="APH1" s="33"/>
      <c r="API1" s="33"/>
      <c r="APJ1" s="33"/>
      <c r="APK1" s="33"/>
      <c r="APL1" s="33"/>
      <c r="APM1" s="33"/>
      <c r="APN1" s="33"/>
      <c r="APO1" s="33"/>
      <c r="APP1" s="33"/>
      <c r="APQ1" s="33"/>
      <c r="APR1" s="33"/>
      <c r="APS1" s="33"/>
      <c r="APT1" s="33"/>
      <c r="APU1" s="33"/>
      <c r="APV1" s="33"/>
      <c r="APW1" s="33"/>
      <c r="APX1" s="33"/>
      <c r="APY1" s="33"/>
      <c r="APZ1" s="33"/>
      <c r="AQA1" s="33"/>
      <c r="AQB1" s="33"/>
      <c r="AQC1" s="33"/>
      <c r="AQD1" s="33"/>
      <c r="AQE1" s="33"/>
      <c r="AQF1" s="33"/>
      <c r="AQG1" s="33"/>
      <c r="AQH1" s="33"/>
      <c r="AQI1" s="33"/>
      <c r="AQJ1" s="33"/>
      <c r="AQK1" s="33"/>
      <c r="AQL1" s="33"/>
      <c r="AQM1" s="33"/>
      <c r="AQN1" s="33"/>
      <c r="AQO1" s="33"/>
      <c r="AQP1" s="33"/>
      <c r="AQQ1" s="33"/>
      <c r="AQR1" s="33"/>
      <c r="AQS1" s="33"/>
      <c r="AQT1" s="33"/>
      <c r="AQU1" s="33"/>
      <c r="AQV1" s="33"/>
      <c r="AQW1" s="33"/>
      <c r="AQX1" s="33"/>
      <c r="AQY1" s="33"/>
      <c r="AQZ1" s="33"/>
      <c r="ARA1" s="33"/>
      <c r="ARB1" s="33"/>
      <c r="ARC1" s="33"/>
      <c r="ARD1" s="33"/>
      <c r="ARE1" s="33"/>
      <c r="ARF1" s="33"/>
      <c r="ARG1" s="33"/>
      <c r="ARH1" s="33"/>
      <c r="ARI1" s="33"/>
      <c r="ARJ1" s="33"/>
      <c r="ARK1" s="33"/>
      <c r="ARL1" s="33"/>
      <c r="ARM1" s="33"/>
      <c r="ARN1" s="33"/>
      <c r="ARO1" s="33"/>
      <c r="ARP1" s="33"/>
      <c r="ARQ1" s="33"/>
      <c r="ARR1" s="33"/>
      <c r="ARS1" s="33"/>
      <c r="ART1" s="33"/>
      <c r="ARU1" s="33"/>
      <c r="ARV1" s="33"/>
      <c r="ARW1" s="33"/>
      <c r="ARX1" s="33"/>
      <c r="ARY1" s="33"/>
      <c r="ARZ1" s="33"/>
      <c r="ASA1" s="33"/>
      <c r="ASB1" s="33"/>
      <c r="ASC1" s="33"/>
      <c r="ASD1" s="33"/>
      <c r="ASE1" s="33"/>
      <c r="ASF1" s="33"/>
      <c r="ASG1" s="33"/>
      <c r="ASH1" s="33"/>
      <c r="ASI1" s="33"/>
      <c r="ASJ1" s="33"/>
      <c r="ASK1" s="33"/>
      <c r="ASL1" s="33"/>
      <c r="ASM1" s="33"/>
      <c r="ASN1" s="33"/>
      <c r="ASO1" s="33"/>
      <c r="ASP1" s="33"/>
      <c r="ASQ1" s="33"/>
      <c r="ASR1" s="33"/>
      <c r="ASS1" s="33"/>
      <c r="AST1" s="33"/>
      <c r="ASU1" s="33"/>
      <c r="ASV1" s="33"/>
      <c r="ASW1" s="33"/>
      <c r="ASX1" s="33"/>
      <c r="ASY1" s="33"/>
      <c r="ASZ1" s="33"/>
      <c r="ATA1" s="33"/>
      <c r="ATB1" s="33"/>
      <c r="ATC1" s="33"/>
      <c r="ATD1" s="33"/>
      <c r="ATE1" s="33"/>
      <c r="ATF1" s="33"/>
      <c r="ATG1" s="33"/>
      <c r="ATH1" s="33"/>
      <c r="ATI1" s="33"/>
      <c r="ATJ1" s="33"/>
      <c r="ATK1" s="33"/>
      <c r="ATL1" s="33"/>
      <c r="ATM1" s="33"/>
      <c r="ATN1" s="33"/>
      <c r="ATO1" s="33"/>
      <c r="ATP1" s="33"/>
      <c r="ATQ1" s="33"/>
      <c r="ATR1" s="33"/>
      <c r="ATS1" s="33"/>
      <c r="ATT1" s="33"/>
      <c r="ATU1" s="33"/>
      <c r="ATV1" s="33"/>
      <c r="ATW1" s="33"/>
      <c r="ATX1" s="33"/>
      <c r="ATY1" s="33"/>
      <c r="ATZ1" s="33"/>
      <c r="AUA1" s="33"/>
      <c r="AUB1" s="33"/>
      <c r="AUC1" s="33"/>
      <c r="AUD1" s="33"/>
      <c r="AUE1" s="33"/>
      <c r="AUF1" s="33"/>
      <c r="AUG1" s="33"/>
      <c r="AUH1" s="33"/>
      <c r="AUI1" s="33"/>
      <c r="AUJ1" s="33"/>
      <c r="AUK1" s="33"/>
      <c r="AUL1" s="33"/>
      <c r="AUM1" s="33"/>
      <c r="AUN1" s="33"/>
      <c r="AUO1" s="33"/>
      <c r="AUP1" s="33"/>
      <c r="AUQ1" s="33"/>
      <c r="AUR1" s="33"/>
      <c r="AUS1" s="33"/>
      <c r="AUT1" s="33"/>
      <c r="AUU1" s="33"/>
      <c r="AUV1" s="33"/>
      <c r="AUW1" s="33"/>
      <c r="AUX1" s="33"/>
      <c r="AUY1" s="33"/>
      <c r="AUZ1" s="33"/>
      <c r="AVA1" s="33"/>
      <c r="AVB1" s="33"/>
      <c r="AVC1" s="33"/>
      <c r="AVD1" s="33"/>
      <c r="AVE1" s="33"/>
      <c r="AVF1" s="33"/>
      <c r="AVG1" s="33"/>
      <c r="AVH1" s="33"/>
      <c r="AVI1" s="33"/>
      <c r="AVJ1" s="33"/>
      <c r="AVK1" s="33"/>
      <c r="AVL1" s="33"/>
      <c r="AVM1" s="33"/>
      <c r="AVN1" s="33"/>
      <c r="AVO1" s="33"/>
      <c r="AVP1" s="33"/>
      <c r="AVQ1" s="33"/>
      <c r="AVR1" s="33"/>
      <c r="AVS1" s="33"/>
      <c r="AVT1" s="33"/>
      <c r="AVU1" s="33"/>
      <c r="AVV1" s="33"/>
      <c r="AVW1" s="33"/>
      <c r="AVX1" s="33"/>
      <c r="AVY1" s="33"/>
      <c r="AVZ1" s="33"/>
      <c r="AWA1" s="33"/>
      <c r="AWB1" s="33"/>
      <c r="AWC1" s="33"/>
      <c r="AWD1" s="33"/>
      <c r="AWE1" s="33"/>
      <c r="AWF1" s="33"/>
      <c r="AWG1" s="33"/>
      <c r="AWH1" s="33"/>
      <c r="AWI1" s="33"/>
      <c r="AWJ1" s="33"/>
      <c r="AWK1" s="33"/>
      <c r="AWL1" s="33"/>
      <c r="AWM1" s="33"/>
      <c r="AWN1" s="33"/>
      <c r="AWO1" s="33"/>
      <c r="AWP1" s="33"/>
      <c r="AWQ1" s="33"/>
      <c r="AWR1" s="33"/>
      <c r="AWS1" s="33"/>
      <c r="AWT1" s="33"/>
      <c r="AWU1" s="33"/>
      <c r="AWV1" s="33"/>
      <c r="AWW1" s="33"/>
      <c r="AWX1" s="33"/>
      <c r="AWY1" s="33"/>
      <c r="AWZ1" s="33"/>
      <c r="AXA1" s="33"/>
      <c r="AXB1" s="33"/>
      <c r="AXC1" s="33"/>
      <c r="AXD1" s="33"/>
      <c r="AXE1" s="33"/>
      <c r="AXF1" s="33"/>
      <c r="AXG1" s="33"/>
      <c r="AXH1" s="33"/>
      <c r="AXI1" s="33"/>
      <c r="AXJ1" s="33"/>
      <c r="AXK1" s="33"/>
      <c r="AXL1" s="33"/>
      <c r="AXM1" s="33"/>
      <c r="AXN1" s="33"/>
      <c r="AXO1" s="33"/>
      <c r="AXP1" s="33"/>
      <c r="AXQ1" s="33"/>
      <c r="AXR1" s="33"/>
      <c r="AXS1" s="33"/>
      <c r="AXT1" s="33"/>
      <c r="AXU1" s="33"/>
      <c r="AXV1" s="33"/>
      <c r="AXW1" s="33"/>
      <c r="AXX1" s="33"/>
      <c r="AXY1" s="33"/>
      <c r="AXZ1" s="33"/>
      <c r="AYA1" s="33"/>
      <c r="AYB1" s="33"/>
      <c r="AYC1" s="33"/>
      <c r="AYD1" s="33"/>
      <c r="AYE1" s="33"/>
      <c r="AYF1" s="33"/>
      <c r="AYG1" s="33"/>
      <c r="AYH1" s="33"/>
      <c r="AYI1" s="33"/>
      <c r="AYJ1" s="33"/>
      <c r="AYK1" s="33"/>
      <c r="AYL1" s="33"/>
      <c r="AYM1" s="33"/>
      <c r="AYN1" s="33"/>
      <c r="AYO1" s="33"/>
      <c r="AYP1" s="33"/>
      <c r="AYQ1" s="33"/>
      <c r="AYR1" s="33"/>
      <c r="AYS1" s="33"/>
      <c r="AYT1" s="33"/>
      <c r="AYU1" s="33"/>
      <c r="AYV1" s="33"/>
      <c r="AYW1" s="33"/>
      <c r="AYX1" s="33"/>
      <c r="AYY1" s="33"/>
      <c r="AYZ1" s="33"/>
      <c r="AZA1" s="33"/>
      <c r="AZB1" s="33"/>
      <c r="AZC1" s="33"/>
      <c r="AZD1" s="33"/>
      <c r="AZE1" s="33"/>
      <c r="AZF1" s="33"/>
      <c r="AZG1" s="33"/>
      <c r="AZH1" s="33"/>
      <c r="AZI1" s="33"/>
      <c r="AZJ1" s="33"/>
      <c r="AZK1" s="33"/>
      <c r="AZL1" s="33"/>
      <c r="AZM1" s="33"/>
      <c r="AZN1" s="33"/>
      <c r="AZO1" s="33"/>
      <c r="AZP1" s="33"/>
      <c r="AZQ1" s="33"/>
      <c r="AZR1" s="33"/>
      <c r="AZS1" s="33"/>
      <c r="AZT1" s="33"/>
      <c r="AZU1" s="33"/>
      <c r="AZV1" s="33"/>
      <c r="AZW1" s="33"/>
      <c r="AZX1" s="33"/>
      <c r="AZY1" s="33"/>
      <c r="AZZ1" s="33"/>
      <c r="BAA1" s="33"/>
      <c r="BAB1" s="33"/>
      <c r="BAC1" s="33"/>
      <c r="BAD1" s="33"/>
      <c r="BAE1" s="33"/>
      <c r="BAF1" s="33"/>
      <c r="BAG1" s="33"/>
      <c r="BAH1" s="33"/>
      <c r="BAI1" s="33"/>
      <c r="BAJ1" s="33"/>
      <c r="BAK1" s="33"/>
      <c r="BAL1" s="33"/>
      <c r="BAM1" s="33"/>
      <c r="BAN1" s="33"/>
      <c r="BAO1" s="33"/>
      <c r="BAP1" s="33"/>
      <c r="BAQ1" s="33"/>
      <c r="BAR1" s="33"/>
      <c r="BAS1" s="33"/>
      <c r="BAT1" s="33"/>
      <c r="BAU1" s="33"/>
      <c r="BAV1" s="33"/>
      <c r="BAW1" s="33"/>
      <c r="BAX1" s="33"/>
      <c r="BAY1" s="33"/>
      <c r="BAZ1" s="33"/>
      <c r="BBA1" s="33"/>
      <c r="BBB1" s="33"/>
      <c r="BBC1" s="33"/>
      <c r="BBD1" s="33"/>
      <c r="BBE1" s="33"/>
      <c r="BBF1" s="33"/>
      <c r="BBG1" s="33"/>
      <c r="BBH1" s="33"/>
      <c r="BBI1" s="33"/>
      <c r="BBJ1" s="33"/>
      <c r="BBK1" s="33"/>
      <c r="BBL1" s="33"/>
      <c r="BBM1" s="33"/>
      <c r="BBN1" s="33"/>
      <c r="BBO1" s="33"/>
      <c r="BBP1" s="33"/>
      <c r="BBQ1" s="33"/>
      <c r="BBR1" s="33"/>
      <c r="BBS1" s="33"/>
      <c r="BBT1" s="33"/>
      <c r="BBU1" s="33"/>
      <c r="BBV1" s="33"/>
      <c r="BBW1" s="33"/>
      <c r="BBX1" s="33"/>
      <c r="BBY1" s="33"/>
      <c r="BBZ1" s="33"/>
      <c r="BCA1" s="33"/>
      <c r="BCB1" s="33"/>
      <c r="BCC1" s="33"/>
      <c r="BCD1" s="33"/>
      <c r="BCE1" s="33"/>
      <c r="BCF1" s="33"/>
      <c r="BCG1" s="33"/>
      <c r="BCH1" s="33"/>
      <c r="BCI1" s="33"/>
      <c r="BCJ1" s="33"/>
      <c r="BCK1" s="33"/>
      <c r="BCL1" s="33"/>
      <c r="BCM1" s="33"/>
      <c r="BCN1" s="33"/>
      <c r="BCO1" s="33"/>
      <c r="BCP1" s="33"/>
      <c r="BCQ1" s="33"/>
      <c r="BCR1" s="33"/>
      <c r="BCS1" s="33"/>
      <c r="BCT1" s="33"/>
      <c r="BCU1" s="33"/>
      <c r="BCV1" s="33"/>
      <c r="BCW1" s="33"/>
      <c r="BCX1" s="33"/>
      <c r="BCY1" s="33"/>
      <c r="BCZ1" s="33"/>
      <c r="BDA1" s="33"/>
      <c r="BDB1" s="33"/>
      <c r="BDC1" s="33"/>
      <c r="BDD1" s="33"/>
      <c r="BDE1" s="33"/>
      <c r="BDF1" s="33"/>
      <c r="BDG1" s="33"/>
      <c r="BDH1" s="33"/>
      <c r="BDI1" s="33"/>
      <c r="BDJ1" s="33"/>
      <c r="BDK1" s="33"/>
      <c r="BDL1" s="33"/>
      <c r="BDM1" s="33"/>
      <c r="BDN1" s="33"/>
      <c r="BDO1" s="33"/>
      <c r="BDP1" s="33"/>
      <c r="BDQ1" s="33"/>
      <c r="BDR1" s="33"/>
      <c r="BDS1" s="33"/>
      <c r="BDT1" s="33"/>
      <c r="BDU1" s="33"/>
      <c r="BDV1" s="33"/>
      <c r="BDW1" s="33"/>
      <c r="BDX1" s="33"/>
      <c r="BDY1" s="33"/>
      <c r="BDZ1" s="33"/>
      <c r="BEA1" s="33"/>
      <c r="BEB1" s="33"/>
      <c r="BEC1" s="33"/>
      <c r="BED1" s="33"/>
      <c r="BEE1" s="33"/>
      <c r="BEF1" s="33"/>
      <c r="BEG1" s="33"/>
      <c r="BEH1" s="33"/>
      <c r="BEI1" s="33"/>
      <c r="BEJ1" s="33"/>
      <c r="BEK1" s="33"/>
      <c r="BEL1" s="33"/>
      <c r="BEM1" s="33"/>
      <c r="BEN1" s="33"/>
      <c r="BEO1" s="33"/>
      <c r="BEP1" s="33"/>
      <c r="BEQ1" s="33"/>
      <c r="BER1" s="33"/>
      <c r="BES1" s="33"/>
      <c r="BET1" s="33"/>
      <c r="BEU1" s="33"/>
      <c r="BEV1" s="33"/>
      <c r="BEW1" s="33"/>
      <c r="BEX1" s="33"/>
      <c r="BEY1" s="33"/>
      <c r="BEZ1" s="33"/>
      <c r="BFA1" s="33"/>
      <c r="BFB1" s="33"/>
      <c r="BFC1" s="33"/>
      <c r="BFD1" s="33"/>
      <c r="BFE1" s="33"/>
      <c r="BFF1" s="33"/>
      <c r="BFG1" s="33"/>
      <c r="BFH1" s="33"/>
      <c r="BFI1" s="33"/>
      <c r="BFJ1" s="33"/>
      <c r="BFK1" s="33"/>
      <c r="BFL1" s="33"/>
      <c r="BFM1" s="33"/>
      <c r="BFN1" s="33"/>
      <c r="BFO1" s="33"/>
      <c r="BFP1" s="33"/>
      <c r="BFQ1" s="33"/>
      <c r="BFR1" s="33"/>
      <c r="BFS1" s="33"/>
      <c r="BFT1" s="33"/>
      <c r="BFU1" s="33"/>
      <c r="BFV1" s="33"/>
      <c r="BFW1" s="33"/>
      <c r="BFX1" s="33"/>
      <c r="BFY1" s="33"/>
      <c r="BFZ1" s="33"/>
      <c r="BGA1" s="33"/>
      <c r="BGB1" s="33"/>
      <c r="BGC1" s="33"/>
      <c r="BGD1" s="33"/>
      <c r="BGE1" s="33"/>
      <c r="BGF1" s="33"/>
      <c r="BGG1" s="33"/>
      <c r="BGH1" s="33"/>
      <c r="BGI1" s="33"/>
      <c r="BGJ1" s="33"/>
      <c r="BGK1" s="33"/>
      <c r="BGL1" s="33"/>
      <c r="BGM1" s="33"/>
      <c r="BGN1" s="33"/>
      <c r="BGO1" s="33"/>
      <c r="BGP1" s="33"/>
      <c r="BGQ1" s="33"/>
      <c r="BGR1" s="33"/>
      <c r="BGS1" s="33"/>
      <c r="BGT1" s="33"/>
      <c r="BGU1" s="33"/>
      <c r="BGV1" s="33"/>
      <c r="BGW1" s="33"/>
      <c r="BGX1" s="33"/>
      <c r="BGY1" s="33"/>
      <c r="BGZ1" s="33"/>
      <c r="BHA1" s="33"/>
      <c r="BHB1" s="33"/>
      <c r="BHC1" s="33"/>
      <c r="BHD1" s="33"/>
      <c r="BHE1" s="33"/>
      <c r="BHF1" s="33"/>
      <c r="BHG1" s="33"/>
      <c r="BHH1" s="33"/>
      <c r="BHI1" s="33"/>
      <c r="BHJ1" s="33"/>
      <c r="BHK1" s="33"/>
      <c r="BHL1" s="33"/>
      <c r="BHM1" s="33"/>
      <c r="BHN1" s="33"/>
      <c r="BHO1" s="33"/>
      <c r="BHP1" s="33"/>
      <c r="BHQ1" s="33"/>
      <c r="BHR1" s="33"/>
      <c r="BHS1" s="33"/>
      <c r="BHT1" s="33"/>
      <c r="BHU1" s="33"/>
      <c r="BHV1" s="33"/>
      <c r="BHW1" s="33"/>
      <c r="BHX1" s="33"/>
      <c r="BHY1" s="33"/>
      <c r="BHZ1" s="33"/>
      <c r="BIA1" s="33"/>
      <c r="BIB1" s="33"/>
      <c r="BIC1" s="33"/>
      <c r="BID1" s="33"/>
      <c r="BIE1" s="33"/>
      <c r="BIF1" s="33"/>
      <c r="BIG1" s="33"/>
      <c r="BIH1" s="33"/>
      <c r="BII1" s="33"/>
      <c r="BIJ1" s="33"/>
      <c r="BIK1" s="33"/>
      <c r="BIL1" s="33"/>
      <c r="BIM1" s="33"/>
      <c r="BIN1" s="33"/>
      <c r="BIO1" s="33"/>
      <c r="BIP1" s="33"/>
      <c r="BIQ1" s="33"/>
      <c r="BIR1" s="33"/>
      <c r="BIS1" s="33"/>
      <c r="BIT1" s="33"/>
      <c r="BIU1" s="33"/>
      <c r="BIV1" s="33"/>
      <c r="BIW1" s="33"/>
      <c r="BIX1" s="33"/>
      <c r="BIY1" s="33"/>
      <c r="BIZ1" s="33"/>
      <c r="BJA1" s="33"/>
      <c r="BJB1" s="33"/>
      <c r="BJC1" s="33"/>
      <c r="BJD1" s="33"/>
      <c r="BJE1" s="33"/>
      <c r="BJF1" s="33"/>
      <c r="BJG1" s="33"/>
      <c r="BJH1" s="33"/>
      <c r="BJI1" s="33"/>
      <c r="BJJ1" s="33"/>
      <c r="BJK1" s="33"/>
      <c r="BJL1" s="33"/>
      <c r="BJM1" s="33"/>
      <c r="BJN1" s="33"/>
      <c r="BJO1" s="33"/>
      <c r="BJP1" s="33"/>
      <c r="BJQ1" s="33"/>
      <c r="BJR1" s="33"/>
      <c r="BJS1" s="33"/>
      <c r="BJT1" s="33"/>
      <c r="BJU1" s="33"/>
      <c r="BJV1" s="33"/>
      <c r="BJW1" s="33"/>
      <c r="BJX1" s="33"/>
      <c r="BJY1" s="33"/>
      <c r="BJZ1" s="33"/>
      <c r="BKA1" s="33"/>
      <c r="BKB1" s="33"/>
      <c r="BKC1" s="33"/>
      <c r="BKD1" s="33"/>
      <c r="BKE1" s="33"/>
      <c r="BKF1" s="33"/>
      <c r="BKG1" s="33"/>
      <c r="BKH1" s="33"/>
      <c r="BKI1" s="33"/>
      <c r="BKJ1" s="33"/>
      <c r="BKK1" s="33"/>
      <c r="BKL1" s="33"/>
      <c r="BKM1" s="33"/>
      <c r="BKN1" s="33"/>
      <c r="BKO1" s="33"/>
      <c r="BKP1" s="33"/>
      <c r="BKQ1" s="33"/>
      <c r="BKR1" s="33"/>
      <c r="BKS1" s="33"/>
      <c r="BKT1" s="33"/>
      <c r="BKU1" s="33"/>
      <c r="BKV1" s="33"/>
      <c r="BKW1" s="33"/>
      <c r="BKX1" s="33"/>
      <c r="BKY1" s="33"/>
      <c r="BKZ1" s="33"/>
      <c r="BLA1" s="33"/>
      <c r="BLB1" s="33"/>
      <c r="BLC1" s="33"/>
      <c r="BLD1" s="33"/>
      <c r="BLE1" s="33"/>
      <c r="BLF1" s="33"/>
      <c r="BLG1" s="33"/>
      <c r="BLH1" s="33"/>
      <c r="BLI1" s="33"/>
      <c r="BLJ1" s="33"/>
      <c r="BLK1" s="33"/>
      <c r="BLL1" s="33"/>
      <c r="BLM1" s="33"/>
      <c r="BLN1" s="33"/>
      <c r="BLO1" s="33"/>
      <c r="BLP1" s="33"/>
      <c r="BLQ1" s="33"/>
      <c r="BLR1" s="33"/>
      <c r="BLS1" s="33"/>
      <c r="BLT1" s="33"/>
      <c r="BLU1" s="33"/>
      <c r="BLV1" s="33"/>
      <c r="BLW1" s="33"/>
      <c r="BLX1" s="33"/>
      <c r="BLY1" s="33"/>
      <c r="BLZ1" s="33"/>
      <c r="BMA1" s="33"/>
      <c r="BMB1" s="33"/>
      <c r="BMC1" s="33"/>
      <c r="BMD1" s="33"/>
      <c r="BME1" s="33"/>
      <c r="BMF1" s="33"/>
      <c r="BMG1" s="33"/>
      <c r="BMH1" s="33"/>
      <c r="BMI1" s="33"/>
      <c r="BMJ1" s="33"/>
      <c r="BMK1" s="33"/>
      <c r="BML1" s="33"/>
      <c r="BMM1" s="33"/>
      <c r="BMN1" s="33"/>
      <c r="BMO1" s="33"/>
      <c r="BMP1" s="33"/>
      <c r="BMQ1" s="33"/>
      <c r="BMR1" s="33"/>
      <c r="BMS1" s="33"/>
      <c r="BMT1" s="33"/>
      <c r="BMU1" s="33"/>
      <c r="BMV1" s="33"/>
      <c r="BMW1" s="33"/>
      <c r="BMX1" s="33"/>
      <c r="BMY1" s="33"/>
      <c r="BMZ1" s="33"/>
      <c r="BNA1" s="33"/>
      <c r="BNB1" s="33"/>
      <c r="BNC1" s="33"/>
      <c r="BND1" s="33"/>
      <c r="BNE1" s="33"/>
      <c r="BNF1" s="33"/>
      <c r="BNG1" s="33"/>
      <c r="BNH1" s="33"/>
      <c r="BNI1" s="33"/>
      <c r="BNJ1" s="33"/>
      <c r="BNK1" s="33"/>
      <c r="BNL1" s="33"/>
      <c r="BNM1" s="33"/>
      <c r="BNN1" s="33"/>
      <c r="BNO1" s="33"/>
      <c r="BNP1" s="33"/>
      <c r="BNQ1" s="33"/>
      <c r="BNR1" s="33"/>
      <c r="BNS1" s="33"/>
      <c r="BNT1" s="33"/>
      <c r="BNU1" s="33"/>
      <c r="BNV1" s="33"/>
      <c r="BNW1" s="33"/>
      <c r="BNX1" s="33"/>
      <c r="BNY1" s="33"/>
      <c r="BNZ1" s="33"/>
      <c r="BOA1" s="33"/>
      <c r="BOB1" s="33"/>
      <c r="BOC1" s="33"/>
      <c r="BOD1" s="33"/>
      <c r="BOE1" s="33"/>
      <c r="BOF1" s="33"/>
      <c r="BOG1" s="33"/>
      <c r="BOH1" s="33"/>
      <c r="BOI1" s="33"/>
      <c r="BOJ1" s="33"/>
      <c r="BOK1" s="33"/>
      <c r="BOL1" s="33"/>
      <c r="BOM1" s="33"/>
      <c r="BON1" s="33"/>
      <c r="BOO1" s="33"/>
      <c r="BOP1" s="33"/>
      <c r="BOQ1" s="33"/>
      <c r="BOR1" s="33"/>
      <c r="BOS1" s="33"/>
      <c r="BOT1" s="33"/>
      <c r="BOU1" s="33"/>
      <c r="BOV1" s="33"/>
      <c r="BOW1" s="33"/>
      <c r="BOX1" s="33"/>
      <c r="BOY1" s="33"/>
      <c r="BOZ1" s="33"/>
      <c r="BPA1" s="33"/>
      <c r="BPB1" s="33"/>
      <c r="BPC1" s="33"/>
      <c r="BPD1" s="33"/>
      <c r="BPE1" s="33"/>
      <c r="BPF1" s="33"/>
      <c r="BPG1" s="33"/>
      <c r="BPH1" s="33"/>
      <c r="BPI1" s="33"/>
      <c r="BPJ1" s="33"/>
      <c r="BPK1" s="33"/>
      <c r="BPL1" s="33"/>
      <c r="BPM1" s="33"/>
      <c r="BPN1" s="33"/>
      <c r="BPO1" s="33"/>
      <c r="BPP1" s="33"/>
      <c r="BPQ1" s="33"/>
      <c r="BPR1" s="33"/>
      <c r="BPS1" s="33"/>
      <c r="BPT1" s="33"/>
      <c r="BPU1" s="33"/>
      <c r="BPV1" s="33"/>
      <c r="BPW1" s="33"/>
      <c r="BPX1" s="33"/>
      <c r="BPY1" s="33"/>
      <c r="BPZ1" s="33"/>
      <c r="BQA1" s="33"/>
      <c r="BQB1" s="33"/>
      <c r="BQC1" s="33"/>
      <c r="BQD1" s="33"/>
      <c r="BQE1" s="33"/>
      <c r="BQF1" s="33"/>
      <c r="BQG1" s="33"/>
      <c r="BQH1" s="33"/>
      <c r="BQI1" s="33"/>
      <c r="BQJ1" s="33"/>
      <c r="BQK1" s="33"/>
      <c r="BQL1" s="33"/>
      <c r="BQM1" s="33"/>
      <c r="BQN1" s="33"/>
      <c r="BQO1" s="33"/>
      <c r="BQP1" s="33"/>
      <c r="BQQ1" s="33"/>
      <c r="BQR1" s="33"/>
      <c r="BQS1" s="33"/>
      <c r="BQT1" s="33"/>
      <c r="BQU1" s="33"/>
      <c r="BQV1" s="33"/>
      <c r="BQW1" s="33"/>
      <c r="BQX1" s="33"/>
      <c r="BQY1" s="33"/>
      <c r="BQZ1" s="33"/>
      <c r="BRA1" s="33"/>
      <c r="BRB1" s="33"/>
      <c r="BRC1" s="33"/>
      <c r="BRD1" s="33"/>
      <c r="BRE1" s="33"/>
      <c r="BRF1" s="33"/>
      <c r="BRG1" s="33"/>
      <c r="BRH1" s="33"/>
      <c r="BRI1" s="33"/>
      <c r="BRJ1" s="33"/>
      <c r="BRK1" s="33"/>
      <c r="BRL1" s="33"/>
      <c r="BRM1" s="33"/>
      <c r="BRN1" s="33"/>
      <c r="BRO1" s="33"/>
      <c r="BRP1" s="33"/>
      <c r="BRQ1" s="33"/>
      <c r="BRR1" s="33"/>
      <c r="BRS1" s="33"/>
      <c r="BRT1" s="33"/>
      <c r="BRU1" s="33"/>
      <c r="BRV1" s="33"/>
      <c r="BRW1" s="33"/>
      <c r="BRX1" s="33"/>
      <c r="BRY1" s="33"/>
      <c r="BRZ1" s="33"/>
      <c r="BSA1" s="33"/>
      <c r="BSB1" s="33"/>
      <c r="BSC1" s="33"/>
      <c r="BSD1" s="33"/>
      <c r="BSE1" s="33"/>
      <c r="BSF1" s="33"/>
      <c r="BSG1" s="33"/>
      <c r="BSH1" s="33"/>
      <c r="BSI1" s="33"/>
      <c r="BSJ1" s="33"/>
      <c r="BSK1" s="33"/>
      <c r="BSL1" s="33"/>
      <c r="BSM1" s="33"/>
      <c r="BSN1" s="33"/>
      <c r="BSO1" s="33"/>
      <c r="BSP1" s="33"/>
      <c r="BSQ1" s="33"/>
      <c r="BSR1" s="33"/>
      <c r="BSS1" s="33"/>
      <c r="BST1" s="33"/>
      <c r="BSU1" s="33"/>
      <c r="BSV1" s="33"/>
      <c r="BSW1" s="33"/>
      <c r="BSX1" s="33"/>
      <c r="BSY1" s="33"/>
      <c r="BSZ1" s="33"/>
      <c r="BTA1" s="33"/>
      <c r="BTB1" s="33"/>
      <c r="BTC1" s="33"/>
      <c r="BTD1" s="33"/>
      <c r="BTE1" s="33"/>
      <c r="BTF1" s="33"/>
      <c r="BTG1" s="33"/>
      <c r="BTH1" s="33"/>
      <c r="BTI1" s="33"/>
      <c r="BTJ1" s="33"/>
      <c r="BTK1" s="33"/>
      <c r="BTL1" s="33"/>
      <c r="BTM1" s="33"/>
      <c r="BTN1" s="33"/>
      <c r="BTO1" s="33"/>
      <c r="BTP1" s="33"/>
      <c r="BTQ1" s="33"/>
      <c r="BTR1" s="33"/>
      <c r="BTS1" s="33"/>
      <c r="BTT1" s="33"/>
      <c r="BTU1" s="33"/>
      <c r="BTV1" s="33"/>
      <c r="BTW1" s="33"/>
      <c r="BTX1" s="33"/>
      <c r="BTY1" s="33"/>
      <c r="BTZ1" s="33"/>
      <c r="BUA1" s="33"/>
      <c r="BUB1" s="33"/>
      <c r="BUC1" s="33"/>
      <c r="BUD1" s="33"/>
      <c r="BUE1" s="33"/>
      <c r="BUF1" s="33"/>
      <c r="BUG1" s="33"/>
      <c r="BUH1" s="33"/>
      <c r="BUI1" s="33"/>
      <c r="BUJ1" s="33"/>
      <c r="BUK1" s="33"/>
      <c r="BUL1" s="33"/>
      <c r="BUM1" s="33"/>
      <c r="BUN1" s="33"/>
      <c r="BUO1" s="33"/>
      <c r="BUP1" s="33"/>
      <c r="BUQ1" s="33"/>
      <c r="BUR1" s="33"/>
      <c r="BUS1" s="33"/>
      <c r="BUT1" s="33"/>
      <c r="BUU1" s="33"/>
      <c r="BUV1" s="33"/>
      <c r="BUW1" s="33"/>
      <c r="BUX1" s="33"/>
      <c r="BUY1" s="33"/>
      <c r="BUZ1" s="33"/>
      <c r="BVA1" s="33"/>
      <c r="BVB1" s="33"/>
      <c r="BVC1" s="33"/>
      <c r="BVD1" s="33"/>
      <c r="BVE1" s="33"/>
      <c r="BVF1" s="33"/>
      <c r="BVG1" s="33"/>
      <c r="BVH1" s="33"/>
      <c r="BVI1" s="33"/>
      <c r="BVJ1" s="33"/>
      <c r="BVK1" s="33"/>
      <c r="BVL1" s="33"/>
      <c r="BVM1" s="33"/>
      <c r="BVN1" s="33"/>
      <c r="BVO1" s="33"/>
      <c r="BVP1" s="33"/>
      <c r="BVQ1" s="33"/>
      <c r="BVR1" s="33"/>
      <c r="BVS1" s="33"/>
      <c r="BVT1" s="33"/>
      <c r="BVU1" s="33"/>
      <c r="BVV1" s="33"/>
      <c r="BVW1" s="33"/>
      <c r="BVX1" s="33"/>
      <c r="BVY1" s="33"/>
      <c r="BVZ1" s="33"/>
      <c r="BWA1" s="33"/>
      <c r="BWB1" s="33"/>
      <c r="BWC1" s="33"/>
      <c r="BWD1" s="33"/>
      <c r="BWE1" s="33"/>
      <c r="BWF1" s="33"/>
      <c r="BWG1" s="33"/>
      <c r="BWH1" s="33"/>
      <c r="BWI1" s="33"/>
      <c r="BWJ1" s="33"/>
      <c r="BWK1" s="33"/>
      <c r="BWL1" s="33"/>
      <c r="BWM1" s="33"/>
      <c r="BWN1" s="33"/>
      <c r="BWO1" s="33"/>
      <c r="BWP1" s="33"/>
      <c r="BWQ1" s="33"/>
      <c r="BWR1" s="33"/>
      <c r="BWS1" s="33"/>
      <c r="BWT1" s="33"/>
      <c r="BWU1" s="33"/>
      <c r="BWV1" s="33"/>
      <c r="BWW1" s="33"/>
      <c r="BWX1" s="33"/>
      <c r="BWY1" s="33"/>
      <c r="BWZ1" s="33"/>
      <c r="BXA1" s="33"/>
      <c r="BXB1" s="33"/>
      <c r="BXC1" s="33"/>
      <c r="BXD1" s="33"/>
      <c r="BXE1" s="33"/>
      <c r="BXF1" s="33"/>
      <c r="BXG1" s="33"/>
      <c r="BXH1" s="33"/>
      <c r="BXI1" s="33"/>
      <c r="BXJ1" s="33"/>
      <c r="BXK1" s="33"/>
      <c r="BXL1" s="33"/>
      <c r="BXM1" s="33"/>
      <c r="BXN1" s="33"/>
      <c r="BXO1" s="33"/>
      <c r="BXP1" s="33"/>
      <c r="BXQ1" s="33"/>
      <c r="BXR1" s="33"/>
      <c r="BXS1" s="33"/>
      <c r="BXT1" s="33"/>
      <c r="BXU1" s="33"/>
      <c r="BXV1" s="33"/>
      <c r="BXW1" s="33"/>
      <c r="BXX1" s="33"/>
      <c r="BXY1" s="33"/>
      <c r="BXZ1" s="33"/>
      <c r="BYA1" s="33"/>
      <c r="BYB1" s="33"/>
      <c r="BYC1" s="33"/>
      <c r="BYD1" s="33"/>
      <c r="BYE1" s="33"/>
      <c r="BYF1" s="33"/>
      <c r="BYG1" s="33"/>
      <c r="BYH1" s="33"/>
      <c r="BYI1" s="33"/>
      <c r="BYJ1" s="33"/>
      <c r="BYK1" s="33"/>
      <c r="BYL1" s="33"/>
      <c r="BYM1" s="33"/>
      <c r="BYN1" s="33"/>
      <c r="BYO1" s="33"/>
      <c r="BYP1" s="33"/>
      <c r="BYQ1" s="33"/>
      <c r="BYR1" s="33"/>
      <c r="BYS1" s="33"/>
      <c r="BYT1" s="33"/>
      <c r="BYU1" s="33"/>
      <c r="BYV1" s="33"/>
      <c r="BYW1" s="33"/>
      <c r="BYX1" s="33"/>
      <c r="BYY1" s="33"/>
      <c r="BYZ1" s="33"/>
      <c r="BZA1" s="33"/>
      <c r="BZB1" s="33"/>
      <c r="BZC1" s="33"/>
      <c r="BZD1" s="33"/>
      <c r="BZE1" s="33"/>
      <c r="BZF1" s="33"/>
      <c r="BZG1" s="33"/>
      <c r="BZH1" s="33"/>
      <c r="BZI1" s="33"/>
      <c r="BZJ1" s="33"/>
      <c r="BZK1" s="33"/>
      <c r="BZL1" s="33"/>
      <c r="BZM1" s="33"/>
      <c r="BZN1" s="33"/>
      <c r="BZO1" s="33"/>
      <c r="BZP1" s="33"/>
      <c r="BZQ1" s="33"/>
      <c r="BZR1" s="33"/>
      <c r="BZS1" s="33"/>
      <c r="BZT1" s="33"/>
      <c r="BZU1" s="33"/>
      <c r="BZV1" s="33"/>
      <c r="BZW1" s="33"/>
      <c r="BZX1" s="33"/>
      <c r="BZY1" s="33"/>
      <c r="BZZ1" s="33"/>
      <c r="CAA1" s="33"/>
      <c r="CAB1" s="33"/>
      <c r="CAC1" s="33"/>
      <c r="CAD1" s="33"/>
      <c r="CAE1" s="33"/>
      <c r="CAF1" s="33"/>
      <c r="CAG1" s="33"/>
      <c r="CAH1" s="33"/>
      <c r="CAI1" s="33"/>
      <c r="CAJ1" s="33"/>
      <c r="CAK1" s="33"/>
      <c r="CAL1" s="33"/>
      <c r="CAM1" s="33"/>
      <c r="CAN1" s="33"/>
      <c r="CAO1" s="33"/>
      <c r="CAP1" s="33"/>
      <c r="CAQ1" s="33"/>
      <c r="CAR1" s="33"/>
      <c r="CAS1" s="33"/>
      <c r="CAT1" s="33"/>
      <c r="CAU1" s="33"/>
      <c r="CAV1" s="33"/>
      <c r="CAW1" s="33"/>
      <c r="CAX1" s="33"/>
      <c r="CAY1" s="33"/>
      <c r="CAZ1" s="33"/>
      <c r="CBA1" s="33"/>
      <c r="CBB1" s="33"/>
      <c r="CBC1" s="33"/>
      <c r="CBD1" s="33"/>
      <c r="CBE1" s="33"/>
      <c r="CBF1" s="33"/>
      <c r="CBG1" s="33"/>
      <c r="CBH1" s="33"/>
      <c r="CBI1" s="33"/>
      <c r="CBJ1" s="33"/>
      <c r="CBK1" s="33"/>
      <c r="CBL1" s="33"/>
      <c r="CBM1" s="33"/>
      <c r="CBN1" s="33"/>
      <c r="CBO1" s="33"/>
      <c r="CBP1" s="33"/>
      <c r="CBQ1" s="33"/>
      <c r="CBR1" s="33"/>
      <c r="CBS1" s="33"/>
      <c r="CBT1" s="33"/>
      <c r="CBU1" s="33"/>
      <c r="CBV1" s="33"/>
      <c r="CBW1" s="33"/>
      <c r="CBX1" s="33"/>
      <c r="CBY1" s="33"/>
      <c r="CBZ1" s="33"/>
      <c r="CCA1" s="33"/>
      <c r="CCB1" s="33"/>
      <c r="CCC1" s="33"/>
      <c r="CCD1" s="33"/>
      <c r="CCE1" s="33"/>
      <c r="CCF1" s="33"/>
      <c r="CCG1" s="33"/>
      <c r="CCH1" s="33"/>
      <c r="CCI1" s="33"/>
      <c r="CCJ1" s="33"/>
      <c r="CCK1" s="33"/>
      <c r="CCL1" s="33"/>
      <c r="CCM1" s="33"/>
      <c r="CCN1" s="33"/>
      <c r="CCO1" s="33"/>
      <c r="CCP1" s="33"/>
      <c r="CCQ1" s="33"/>
      <c r="CCR1" s="33"/>
      <c r="CCS1" s="33"/>
      <c r="CCT1" s="33"/>
      <c r="CCU1" s="33"/>
      <c r="CCV1" s="33"/>
      <c r="CCW1" s="33"/>
      <c r="CCX1" s="33"/>
      <c r="CCY1" s="33"/>
      <c r="CCZ1" s="33"/>
      <c r="CDA1" s="33"/>
      <c r="CDB1" s="33"/>
      <c r="CDC1" s="33"/>
      <c r="CDD1" s="33"/>
      <c r="CDE1" s="33"/>
      <c r="CDF1" s="33"/>
      <c r="CDG1" s="33"/>
      <c r="CDH1" s="33"/>
      <c r="CDI1" s="33"/>
      <c r="CDJ1" s="33"/>
      <c r="CDK1" s="33"/>
      <c r="CDL1" s="33"/>
      <c r="CDM1" s="33"/>
      <c r="CDN1" s="33"/>
      <c r="CDO1" s="33"/>
      <c r="CDP1" s="33"/>
      <c r="CDQ1" s="33"/>
      <c r="CDR1" s="33"/>
      <c r="CDS1" s="33"/>
      <c r="CDT1" s="33"/>
      <c r="CDU1" s="33"/>
      <c r="CDV1" s="33"/>
      <c r="CDW1" s="33"/>
      <c r="CDX1" s="33"/>
      <c r="CDY1" s="33"/>
      <c r="CDZ1" s="33"/>
      <c r="CEA1" s="33"/>
      <c r="CEB1" s="33"/>
      <c r="CEC1" s="33"/>
      <c r="CED1" s="33"/>
      <c r="CEE1" s="33"/>
      <c r="CEF1" s="33"/>
      <c r="CEG1" s="33"/>
      <c r="CEH1" s="33"/>
      <c r="CEI1" s="33"/>
      <c r="CEJ1" s="33"/>
      <c r="CEK1" s="33"/>
      <c r="CEL1" s="33"/>
      <c r="CEM1" s="33"/>
      <c r="CEN1" s="33"/>
      <c r="CEO1" s="33"/>
      <c r="CEP1" s="33"/>
      <c r="CEQ1" s="33"/>
      <c r="CER1" s="33"/>
      <c r="CES1" s="33"/>
      <c r="CET1" s="33"/>
      <c r="CEU1" s="33"/>
      <c r="CEV1" s="33"/>
      <c r="CEW1" s="33"/>
      <c r="CEX1" s="33"/>
      <c r="CEY1" s="33"/>
      <c r="CEZ1" s="33"/>
      <c r="CFA1" s="33"/>
      <c r="CFB1" s="33"/>
      <c r="CFC1" s="33"/>
      <c r="CFD1" s="33"/>
      <c r="CFE1" s="33"/>
      <c r="CFF1" s="33"/>
      <c r="CFG1" s="33"/>
      <c r="CFH1" s="33"/>
      <c r="CFI1" s="33"/>
      <c r="CFJ1" s="33"/>
      <c r="CFK1" s="33"/>
      <c r="CFL1" s="33"/>
      <c r="CFM1" s="33"/>
      <c r="CFN1" s="33"/>
      <c r="CFO1" s="33"/>
      <c r="CFP1" s="33"/>
      <c r="CFQ1" s="33"/>
      <c r="CFR1" s="33"/>
      <c r="CFS1" s="33"/>
      <c r="CFT1" s="33"/>
      <c r="CFU1" s="33"/>
      <c r="CFV1" s="33"/>
      <c r="CFW1" s="33"/>
      <c r="CFX1" s="33"/>
      <c r="CFY1" s="33"/>
      <c r="CFZ1" s="33"/>
      <c r="CGA1" s="33"/>
      <c r="CGB1" s="33"/>
      <c r="CGC1" s="33"/>
      <c r="CGD1" s="33"/>
      <c r="CGE1" s="33"/>
      <c r="CGF1" s="33"/>
      <c r="CGG1" s="33"/>
      <c r="CGH1" s="33"/>
      <c r="CGI1" s="33"/>
      <c r="CGJ1" s="33"/>
      <c r="CGK1" s="33"/>
      <c r="CGL1" s="33"/>
      <c r="CGM1" s="33"/>
      <c r="CGN1" s="33"/>
      <c r="CGO1" s="33"/>
      <c r="CGP1" s="33"/>
      <c r="CGQ1" s="33"/>
      <c r="CGR1" s="33"/>
      <c r="CGS1" s="33"/>
      <c r="CGT1" s="33"/>
      <c r="CGU1" s="33"/>
      <c r="CGV1" s="33"/>
      <c r="CGW1" s="33"/>
      <c r="CGX1" s="33"/>
      <c r="CGY1" s="33"/>
      <c r="CGZ1" s="33"/>
      <c r="CHA1" s="33"/>
      <c r="CHB1" s="33"/>
      <c r="CHC1" s="33"/>
      <c r="CHD1" s="33"/>
      <c r="CHE1" s="33"/>
      <c r="CHF1" s="33"/>
      <c r="CHG1" s="33"/>
      <c r="CHH1" s="33"/>
      <c r="CHI1" s="33"/>
      <c r="CHJ1" s="33"/>
      <c r="CHK1" s="33"/>
      <c r="CHL1" s="33"/>
      <c r="CHM1" s="33"/>
      <c r="CHN1" s="33"/>
      <c r="CHO1" s="33"/>
      <c r="CHP1" s="33"/>
      <c r="CHQ1" s="33"/>
      <c r="CHR1" s="33"/>
      <c r="CHS1" s="33"/>
      <c r="CHT1" s="33"/>
      <c r="CHU1" s="33"/>
      <c r="CHV1" s="33"/>
      <c r="CHW1" s="33"/>
      <c r="CHX1" s="33"/>
      <c r="CHY1" s="33"/>
      <c r="CHZ1" s="33"/>
      <c r="CIA1" s="33"/>
      <c r="CIB1" s="33"/>
      <c r="CIC1" s="33"/>
      <c r="CID1" s="33"/>
      <c r="CIE1" s="33"/>
      <c r="CIF1" s="33"/>
      <c r="CIG1" s="33"/>
      <c r="CIH1" s="33"/>
      <c r="CII1" s="33"/>
      <c r="CIJ1" s="33"/>
      <c r="CIK1" s="33"/>
      <c r="CIL1" s="33"/>
      <c r="CIM1" s="33"/>
      <c r="CIN1" s="33"/>
      <c r="CIO1" s="33"/>
      <c r="CIP1" s="33"/>
      <c r="CIQ1" s="33"/>
      <c r="CIR1" s="33"/>
      <c r="CIS1" s="33"/>
      <c r="CIT1" s="33"/>
      <c r="CIU1" s="33"/>
      <c r="CIV1" s="33"/>
      <c r="CIW1" s="33"/>
      <c r="CIX1" s="33"/>
      <c r="CIY1" s="33"/>
      <c r="CIZ1" s="33"/>
      <c r="CJA1" s="33"/>
      <c r="CJB1" s="33"/>
      <c r="CJC1" s="33"/>
      <c r="CJD1" s="33"/>
      <c r="CJE1" s="33"/>
      <c r="CJF1" s="33"/>
      <c r="CJG1" s="33"/>
      <c r="CJH1" s="33"/>
      <c r="CJI1" s="33"/>
      <c r="CJJ1" s="33"/>
      <c r="CJK1" s="33"/>
      <c r="CJL1" s="33"/>
      <c r="CJM1" s="33"/>
      <c r="CJN1" s="33"/>
      <c r="CJO1" s="33"/>
      <c r="CJP1" s="33"/>
      <c r="CJQ1" s="33"/>
      <c r="CJR1" s="33"/>
      <c r="CJS1" s="33"/>
      <c r="CJT1" s="33"/>
      <c r="CJU1" s="33"/>
      <c r="CJV1" s="33"/>
      <c r="CJW1" s="33"/>
      <c r="CJX1" s="33"/>
      <c r="CJY1" s="33"/>
      <c r="CJZ1" s="33"/>
      <c r="CKA1" s="33"/>
      <c r="CKB1" s="33"/>
      <c r="CKC1" s="33"/>
      <c r="CKD1" s="33"/>
      <c r="CKE1" s="33"/>
      <c r="CKF1" s="33"/>
      <c r="CKG1" s="33"/>
      <c r="CKH1" s="33"/>
      <c r="CKI1" s="33"/>
      <c r="CKJ1" s="33"/>
      <c r="CKK1" s="33"/>
      <c r="CKL1" s="33"/>
      <c r="CKM1" s="33"/>
      <c r="CKN1" s="33"/>
      <c r="CKO1" s="33"/>
      <c r="CKP1" s="33"/>
      <c r="CKQ1" s="33"/>
      <c r="CKR1" s="33"/>
      <c r="CKS1" s="33"/>
      <c r="CKT1" s="33"/>
      <c r="CKU1" s="33"/>
      <c r="CKV1" s="33"/>
      <c r="CKW1" s="33"/>
      <c r="CKX1" s="33"/>
      <c r="CKY1" s="33"/>
      <c r="CKZ1" s="33"/>
      <c r="CLA1" s="33"/>
      <c r="CLB1" s="33"/>
      <c r="CLC1" s="33"/>
      <c r="CLD1" s="33"/>
      <c r="CLE1" s="33"/>
      <c r="CLF1" s="33"/>
      <c r="CLG1" s="33"/>
      <c r="CLH1" s="33"/>
      <c r="CLI1" s="33"/>
      <c r="CLJ1" s="33"/>
      <c r="CLK1" s="33"/>
      <c r="CLL1" s="33"/>
      <c r="CLM1" s="33"/>
      <c r="CLN1" s="33"/>
      <c r="CLO1" s="33"/>
      <c r="CLP1" s="33"/>
      <c r="CLQ1" s="33"/>
      <c r="CLR1" s="33"/>
      <c r="CLS1" s="33"/>
      <c r="CLT1" s="33"/>
      <c r="CLU1" s="33"/>
      <c r="CLV1" s="33"/>
      <c r="CLW1" s="33"/>
      <c r="CLX1" s="33"/>
      <c r="CLY1" s="33"/>
      <c r="CLZ1" s="33"/>
      <c r="CMA1" s="33"/>
      <c r="CMB1" s="33"/>
      <c r="CMC1" s="33"/>
      <c r="CMD1" s="33"/>
      <c r="CME1" s="33"/>
      <c r="CMF1" s="33"/>
      <c r="CMG1" s="33"/>
      <c r="CMH1" s="33"/>
      <c r="CMI1" s="33"/>
      <c r="CMJ1" s="33"/>
      <c r="CMK1" s="33"/>
      <c r="CML1" s="33"/>
      <c r="CMM1" s="33"/>
      <c r="CMN1" s="33"/>
      <c r="CMO1" s="33"/>
      <c r="CMP1" s="33"/>
      <c r="CMQ1" s="33"/>
      <c r="CMR1" s="33"/>
      <c r="CMS1" s="33"/>
      <c r="CMT1" s="33"/>
      <c r="CMU1" s="33"/>
      <c r="CMV1" s="33"/>
      <c r="CMW1" s="33"/>
      <c r="CMX1" s="33"/>
      <c r="CMY1" s="33"/>
      <c r="CMZ1" s="33"/>
      <c r="CNA1" s="33"/>
      <c r="CNB1" s="33"/>
      <c r="CNC1" s="33"/>
      <c r="CND1" s="33"/>
      <c r="CNE1" s="33"/>
      <c r="CNF1" s="33"/>
      <c r="CNG1" s="33"/>
      <c r="CNH1" s="33"/>
      <c r="CNI1" s="33"/>
      <c r="CNJ1" s="33"/>
      <c r="CNK1" s="33"/>
      <c r="CNL1" s="33"/>
      <c r="CNM1" s="33"/>
      <c r="CNN1" s="33"/>
      <c r="CNO1" s="33"/>
      <c r="CNP1" s="33"/>
      <c r="CNQ1" s="33"/>
      <c r="CNR1" s="33"/>
      <c r="CNS1" s="33"/>
      <c r="CNT1" s="33"/>
      <c r="CNU1" s="33"/>
      <c r="CNV1" s="33"/>
      <c r="CNW1" s="33"/>
      <c r="CNX1" s="33"/>
      <c r="CNY1" s="33"/>
      <c r="CNZ1" s="33"/>
      <c r="COA1" s="33"/>
      <c r="COB1" s="33"/>
      <c r="COC1" s="33"/>
      <c r="COD1" s="33"/>
      <c r="COE1" s="33"/>
      <c r="COF1" s="33"/>
      <c r="COG1" s="33"/>
      <c r="COH1" s="33"/>
      <c r="COI1" s="33"/>
      <c r="COJ1" s="33"/>
      <c r="COK1" s="33"/>
      <c r="COL1" s="33"/>
      <c r="COM1" s="33"/>
      <c r="CON1" s="33"/>
      <c r="COO1" s="33"/>
      <c r="COP1" s="33"/>
      <c r="COQ1" s="33"/>
      <c r="COR1" s="33"/>
      <c r="COS1" s="33"/>
      <c r="COT1" s="33"/>
      <c r="COU1" s="33"/>
      <c r="COV1" s="33"/>
      <c r="COW1" s="33"/>
      <c r="COX1" s="33"/>
      <c r="COY1" s="33"/>
      <c r="COZ1" s="33"/>
      <c r="CPA1" s="33"/>
      <c r="CPB1" s="33"/>
      <c r="CPC1" s="33"/>
      <c r="CPD1" s="33"/>
      <c r="CPE1" s="33"/>
      <c r="CPF1" s="33"/>
      <c r="CPG1" s="33"/>
      <c r="CPH1" s="33"/>
      <c r="CPI1" s="33"/>
      <c r="CPJ1" s="33"/>
      <c r="CPK1" s="33"/>
      <c r="CPL1" s="33"/>
      <c r="CPM1" s="33"/>
      <c r="CPN1" s="33"/>
      <c r="CPO1" s="33"/>
      <c r="CPP1" s="33"/>
      <c r="CPQ1" s="33"/>
      <c r="CPR1" s="33"/>
      <c r="CPS1" s="33"/>
      <c r="CPT1" s="33"/>
      <c r="CPU1" s="33"/>
      <c r="CPV1" s="33"/>
      <c r="CPW1" s="33"/>
      <c r="CPX1" s="33"/>
      <c r="CPY1" s="33"/>
      <c r="CPZ1" s="33"/>
      <c r="CQA1" s="33"/>
      <c r="CQB1" s="33"/>
      <c r="CQC1" s="33"/>
      <c r="CQD1" s="33"/>
      <c r="CQE1" s="33"/>
      <c r="CQF1" s="33"/>
      <c r="CQG1" s="33"/>
      <c r="CQH1" s="33"/>
      <c r="CQI1" s="33"/>
      <c r="CQJ1" s="33"/>
      <c r="CQK1" s="33"/>
      <c r="CQL1" s="33"/>
      <c r="CQM1" s="33"/>
      <c r="CQN1" s="33"/>
      <c r="CQO1" s="33"/>
      <c r="CQP1" s="33"/>
      <c r="CQQ1" s="33"/>
      <c r="CQR1" s="33"/>
      <c r="CQS1" s="33"/>
      <c r="CQT1" s="33"/>
      <c r="CQU1" s="33"/>
      <c r="CQV1" s="33"/>
      <c r="CQW1" s="33"/>
      <c r="CQX1" s="33"/>
      <c r="CQY1" s="33"/>
      <c r="CQZ1" s="33"/>
      <c r="CRA1" s="33"/>
      <c r="CRB1" s="33"/>
      <c r="CRC1" s="33"/>
      <c r="CRD1" s="33"/>
      <c r="CRE1" s="33"/>
      <c r="CRF1" s="33"/>
      <c r="CRG1" s="33"/>
      <c r="CRH1" s="33"/>
      <c r="CRI1" s="33"/>
      <c r="CRJ1" s="33"/>
      <c r="CRK1" s="33"/>
      <c r="CRL1" s="33"/>
      <c r="CRM1" s="33"/>
      <c r="CRN1" s="33"/>
      <c r="CRO1" s="33"/>
      <c r="CRP1" s="33"/>
      <c r="CRQ1" s="33"/>
      <c r="CRR1" s="33"/>
      <c r="CRS1" s="33"/>
      <c r="CRT1" s="33"/>
      <c r="CRU1" s="33"/>
      <c r="CRV1" s="33"/>
      <c r="CRW1" s="33"/>
      <c r="CRX1" s="33"/>
      <c r="CRY1" s="33"/>
      <c r="CRZ1" s="33"/>
      <c r="CSA1" s="33"/>
      <c r="CSB1" s="33"/>
      <c r="CSC1" s="33"/>
      <c r="CSD1" s="33"/>
      <c r="CSE1" s="33"/>
      <c r="CSF1" s="33"/>
      <c r="CSG1" s="33"/>
      <c r="CSH1" s="33"/>
      <c r="CSI1" s="33"/>
      <c r="CSJ1" s="33"/>
      <c r="CSK1" s="33"/>
      <c r="CSL1" s="33"/>
      <c r="CSM1" s="33"/>
      <c r="CSN1" s="33"/>
      <c r="CSO1" s="33"/>
      <c r="CSP1" s="33"/>
      <c r="CSQ1" s="33"/>
      <c r="CSR1" s="33"/>
      <c r="CSS1" s="33"/>
      <c r="CST1" s="33"/>
      <c r="CSU1" s="33"/>
      <c r="CSV1" s="33"/>
      <c r="CSW1" s="33"/>
      <c r="CSX1" s="33"/>
      <c r="CSY1" s="33"/>
      <c r="CSZ1" s="33"/>
      <c r="CTA1" s="33"/>
      <c r="CTB1" s="33"/>
      <c r="CTC1" s="33"/>
      <c r="CTD1" s="33"/>
      <c r="CTE1" s="33"/>
      <c r="CTF1" s="33"/>
      <c r="CTG1" s="33"/>
      <c r="CTH1" s="33"/>
      <c r="CTI1" s="33"/>
      <c r="CTJ1" s="33"/>
      <c r="CTK1" s="33"/>
      <c r="CTL1" s="33"/>
      <c r="CTM1" s="33"/>
      <c r="CTN1" s="33"/>
      <c r="CTO1" s="33"/>
      <c r="CTP1" s="33"/>
      <c r="CTQ1" s="33"/>
      <c r="CTR1" s="33"/>
      <c r="CTS1" s="33"/>
      <c r="CTT1" s="33"/>
      <c r="CTU1" s="33"/>
      <c r="CTV1" s="33"/>
      <c r="CTW1" s="33"/>
      <c r="CTX1" s="33"/>
      <c r="CTY1" s="33"/>
      <c r="CTZ1" s="33"/>
      <c r="CUA1" s="33"/>
      <c r="CUB1" s="33"/>
      <c r="CUC1" s="33"/>
      <c r="CUD1" s="33"/>
      <c r="CUE1" s="33"/>
      <c r="CUF1" s="33"/>
      <c r="CUG1" s="33"/>
      <c r="CUH1" s="33"/>
      <c r="CUI1" s="33"/>
      <c r="CUJ1" s="33"/>
      <c r="CUK1" s="33"/>
      <c r="CUL1" s="33"/>
      <c r="CUM1" s="33"/>
      <c r="CUN1" s="33"/>
      <c r="CUO1" s="33"/>
      <c r="CUP1" s="33"/>
      <c r="CUQ1" s="33"/>
      <c r="CUR1" s="33"/>
      <c r="CUS1" s="33"/>
      <c r="CUT1" s="33"/>
      <c r="CUU1" s="33"/>
      <c r="CUV1" s="33"/>
      <c r="CUW1" s="33"/>
      <c r="CUX1" s="33"/>
      <c r="CUY1" s="33"/>
      <c r="CUZ1" s="33"/>
      <c r="CVA1" s="33"/>
      <c r="CVB1" s="33"/>
      <c r="CVC1" s="33"/>
      <c r="CVD1" s="33"/>
      <c r="CVE1" s="33"/>
      <c r="CVF1" s="33"/>
      <c r="CVG1" s="33"/>
      <c r="CVH1" s="33"/>
      <c r="CVI1" s="33"/>
      <c r="CVJ1" s="33"/>
      <c r="CVK1" s="33"/>
      <c r="CVL1" s="33"/>
      <c r="CVM1" s="33"/>
      <c r="CVN1" s="33"/>
      <c r="CVO1" s="33"/>
      <c r="CVP1" s="33"/>
      <c r="CVQ1" s="33"/>
      <c r="CVR1" s="33"/>
      <c r="CVS1" s="33"/>
      <c r="CVT1" s="33"/>
      <c r="CVU1" s="33"/>
      <c r="CVV1" s="33"/>
      <c r="CVW1" s="33"/>
      <c r="CVX1" s="33"/>
      <c r="CVY1" s="33"/>
      <c r="CVZ1" s="33"/>
      <c r="CWA1" s="33"/>
      <c r="CWB1" s="33"/>
      <c r="CWC1" s="33"/>
      <c r="CWD1" s="33"/>
      <c r="CWE1" s="33"/>
      <c r="CWF1" s="33"/>
      <c r="CWG1" s="33"/>
      <c r="CWH1" s="33"/>
      <c r="CWI1" s="33"/>
      <c r="CWJ1" s="33"/>
      <c r="CWK1" s="33"/>
      <c r="CWL1" s="33"/>
      <c r="CWM1" s="33"/>
      <c r="CWN1" s="33"/>
      <c r="CWO1" s="33"/>
      <c r="CWP1" s="33"/>
      <c r="CWQ1" s="33"/>
      <c r="CWR1" s="33"/>
      <c r="CWS1" s="33"/>
      <c r="CWT1" s="33"/>
      <c r="CWU1" s="33"/>
      <c r="CWV1" s="33"/>
      <c r="CWW1" s="33"/>
      <c r="CWX1" s="33"/>
      <c r="CWY1" s="33"/>
      <c r="CWZ1" s="33"/>
      <c r="CXA1" s="33"/>
      <c r="CXB1" s="33"/>
      <c r="CXC1" s="33"/>
      <c r="CXD1" s="33"/>
      <c r="CXE1" s="33"/>
      <c r="CXF1" s="33"/>
      <c r="CXG1" s="33"/>
      <c r="CXH1" s="33"/>
      <c r="CXI1" s="33"/>
      <c r="CXJ1" s="33"/>
      <c r="CXK1" s="33"/>
      <c r="CXL1" s="33"/>
      <c r="CXM1" s="33"/>
      <c r="CXN1" s="33"/>
      <c r="CXO1" s="33"/>
      <c r="CXP1" s="33"/>
      <c r="CXQ1" s="33"/>
      <c r="CXR1" s="33"/>
      <c r="CXS1" s="33"/>
      <c r="CXT1" s="33"/>
      <c r="CXU1" s="33"/>
      <c r="CXV1" s="33"/>
      <c r="CXW1" s="33"/>
      <c r="CXX1" s="33"/>
      <c r="CXY1" s="33"/>
      <c r="CXZ1" s="33"/>
      <c r="CYA1" s="33"/>
      <c r="CYB1" s="33"/>
      <c r="CYC1" s="33"/>
      <c r="CYD1" s="33"/>
      <c r="CYE1" s="33"/>
      <c r="CYF1" s="33"/>
      <c r="CYG1" s="33"/>
      <c r="CYH1" s="33"/>
      <c r="CYI1" s="33"/>
      <c r="CYJ1" s="33"/>
      <c r="CYK1" s="33"/>
      <c r="CYL1" s="33"/>
      <c r="CYM1" s="33"/>
      <c r="CYN1" s="33"/>
      <c r="CYO1" s="33"/>
      <c r="CYP1" s="33"/>
      <c r="CYQ1" s="33"/>
      <c r="CYR1" s="33"/>
      <c r="CYS1" s="33"/>
      <c r="CYT1" s="33"/>
      <c r="CYU1" s="33"/>
      <c r="CYV1" s="33"/>
      <c r="CYW1" s="33"/>
      <c r="CYX1" s="33"/>
      <c r="CYY1" s="33"/>
      <c r="CYZ1" s="33"/>
      <c r="CZA1" s="33"/>
      <c r="CZB1" s="33"/>
      <c r="CZC1" s="33"/>
      <c r="CZD1" s="33"/>
      <c r="CZE1" s="33"/>
      <c r="CZF1" s="33"/>
      <c r="CZG1" s="33"/>
      <c r="CZH1" s="33"/>
      <c r="CZI1" s="33"/>
      <c r="CZJ1" s="33"/>
      <c r="CZK1" s="33"/>
      <c r="CZL1" s="33"/>
      <c r="CZM1" s="33"/>
      <c r="CZN1" s="33"/>
      <c r="CZO1" s="33"/>
      <c r="CZP1" s="33"/>
      <c r="CZQ1" s="33"/>
      <c r="CZR1" s="33"/>
      <c r="CZS1" s="33"/>
      <c r="CZT1" s="33"/>
      <c r="CZU1" s="33"/>
      <c r="CZV1" s="33"/>
      <c r="CZW1" s="33"/>
      <c r="CZX1" s="33"/>
      <c r="CZY1" s="33"/>
      <c r="CZZ1" s="33"/>
      <c r="DAA1" s="33"/>
      <c r="DAB1" s="33"/>
      <c r="DAC1" s="33"/>
      <c r="DAD1" s="33"/>
      <c r="DAE1" s="33"/>
      <c r="DAF1" s="33"/>
      <c r="DAG1" s="33"/>
      <c r="DAH1" s="33"/>
      <c r="DAI1" s="33"/>
      <c r="DAJ1" s="33"/>
      <c r="DAK1" s="33"/>
      <c r="DAL1" s="33"/>
      <c r="DAM1" s="33"/>
      <c r="DAN1" s="33"/>
      <c r="DAO1" s="33"/>
      <c r="DAP1" s="33"/>
      <c r="DAQ1" s="33"/>
      <c r="DAR1" s="33"/>
      <c r="DAS1" s="33"/>
      <c r="DAT1" s="33"/>
      <c r="DAU1" s="33"/>
      <c r="DAV1" s="33"/>
      <c r="DAW1" s="33"/>
      <c r="DAX1" s="33"/>
      <c r="DAY1" s="33"/>
      <c r="DAZ1" s="33"/>
      <c r="DBA1" s="33"/>
      <c r="DBB1" s="33"/>
      <c r="DBC1" s="33"/>
      <c r="DBD1" s="33"/>
      <c r="DBE1" s="33"/>
      <c r="DBF1" s="33"/>
      <c r="DBG1" s="33"/>
      <c r="DBH1" s="33"/>
      <c r="DBI1" s="33"/>
      <c r="DBJ1" s="33"/>
      <c r="DBK1" s="33"/>
      <c r="DBL1" s="33"/>
      <c r="DBM1" s="33"/>
      <c r="DBN1" s="33"/>
      <c r="DBO1" s="33"/>
      <c r="DBP1" s="33"/>
      <c r="DBQ1" s="33"/>
      <c r="DBR1" s="33"/>
      <c r="DBS1" s="33"/>
      <c r="DBT1" s="33"/>
      <c r="DBU1" s="33"/>
      <c r="DBV1" s="33"/>
      <c r="DBW1" s="33"/>
      <c r="DBX1" s="33"/>
      <c r="DBY1" s="33"/>
      <c r="DBZ1" s="33"/>
      <c r="DCA1" s="33"/>
      <c r="DCB1" s="33"/>
      <c r="DCC1" s="33"/>
      <c r="DCD1" s="33"/>
      <c r="DCE1" s="33"/>
      <c r="DCF1" s="33"/>
      <c r="DCG1" s="33"/>
      <c r="DCH1" s="33"/>
      <c r="DCI1" s="33"/>
      <c r="DCJ1" s="33"/>
      <c r="DCK1" s="33"/>
      <c r="DCL1" s="33"/>
      <c r="DCM1" s="33"/>
      <c r="DCN1" s="33"/>
      <c r="DCO1" s="33"/>
      <c r="DCP1" s="33"/>
      <c r="DCQ1" s="33"/>
      <c r="DCR1" s="33"/>
      <c r="DCS1" s="33"/>
      <c r="DCT1" s="33"/>
      <c r="DCU1" s="33"/>
      <c r="DCV1" s="33"/>
      <c r="DCW1" s="33"/>
      <c r="DCX1" s="33"/>
      <c r="DCY1" s="33"/>
      <c r="DCZ1" s="33"/>
      <c r="DDA1" s="33"/>
      <c r="DDB1" s="33"/>
      <c r="DDC1" s="33"/>
      <c r="DDD1" s="33"/>
      <c r="DDE1" s="33"/>
      <c r="DDF1" s="33"/>
      <c r="DDG1" s="33"/>
      <c r="DDH1" s="33"/>
      <c r="DDI1" s="33"/>
      <c r="DDJ1" s="33"/>
      <c r="DDK1" s="33"/>
      <c r="DDL1" s="33"/>
      <c r="DDM1" s="33"/>
      <c r="DDN1" s="33"/>
      <c r="DDO1" s="33"/>
      <c r="DDP1" s="33"/>
      <c r="DDQ1" s="33"/>
      <c r="DDR1" s="33"/>
      <c r="DDS1" s="33"/>
      <c r="DDT1" s="33"/>
      <c r="DDU1" s="33"/>
      <c r="DDV1" s="33"/>
      <c r="DDW1" s="33"/>
      <c r="DDX1" s="33"/>
      <c r="DDY1" s="33"/>
      <c r="DDZ1" s="33"/>
      <c r="DEA1" s="33"/>
      <c r="DEB1" s="33"/>
      <c r="DEC1" s="33"/>
      <c r="DED1" s="33"/>
      <c r="DEE1" s="33"/>
      <c r="DEF1" s="33"/>
      <c r="DEG1" s="33"/>
      <c r="DEH1" s="33"/>
      <c r="DEI1" s="33"/>
      <c r="DEJ1" s="33"/>
      <c r="DEK1" s="33"/>
      <c r="DEL1" s="33"/>
      <c r="DEM1" s="33"/>
      <c r="DEN1" s="33"/>
      <c r="DEO1" s="33"/>
      <c r="DEP1" s="33"/>
      <c r="DEQ1" s="33"/>
      <c r="DER1" s="33"/>
      <c r="DES1" s="33"/>
      <c r="DET1" s="33"/>
      <c r="DEU1" s="33"/>
      <c r="DEV1" s="33"/>
      <c r="DEW1" s="33"/>
      <c r="DEX1" s="33"/>
      <c r="DEY1" s="33"/>
      <c r="DEZ1" s="33"/>
      <c r="DFA1" s="33"/>
      <c r="DFB1" s="33"/>
      <c r="DFC1" s="33"/>
      <c r="DFD1" s="33"/>
      <c r="DFE1" s="33"/>
      <c r="DFF1" s="33"/>
      <c r="DFG1" s="33"/>
      <c r="DFH1" s="33"/>
      <c r="DFI1" s="33"/>
      <c r="DFJ1" s="33"/>
      <c r="DFK1" s="33"/>
      <c r="DFL1" s="33"/>
      <c r="DFM1" s="33"/>
      <c r="DFN1" s="33"/>
      <c r="DFO1" s="33"/>
      <c r="DFP1" s="33"/>
      <c r="DFQ1" s="33"/>
      <c r="DFR1" s="33"/>
      <c r="DFS1" s="33"/>
      <c r="DFT1" s="33"/>
      <c r="DFU1" s="33"/>
      <c r="DFV1" s="33"/>
      <c r="DFW1" s="33"/>
      <c r="DFX1" s="33"/>
      <c r="DFY1" s="33"/>
      <c r="DFZ1" s="33"/>
      <c r="DGA1" s="33"/>
      <c r="DGB1" s="33"/>
      <c r="DGC1" s="33"/>
      <c r="DGD1" s="33"/>
      <c r="DGE1" s="33"/>
      <c r="DGF1" s="33"/>
      <c r="DGG1" s="33"/>
      <c r="DGH1" s="33"/>
      <c r="DGI1" s="33"/>
      <c r="DGJ1" s="33"/>
      <c r="DGK1" s="33"/>
      <c r="DGL1" s="33"/>
      <c r="DGM1" s="33"/>
      <c r="DGN1" s="33"/>
      <c r="DGO1" s="33"/>
      <c r="DGP1" s="33"/>
      <c r="DGQ1" s="33"/>
      <c r="DGR1" s="33"/>
      <c r="DGS1" s="33"/>
      <c r="DGT1" s="33"/>
      <c r="DGU1" s="33"/>
      <c r="DGV1" s="33"/>
      <c r="DGW1" s="33"/>
      <c r="DGX1" s="33"/>
      <c r="DGY1" s="33"/>
      <c r="DGZ1" s="33"/>
      <c r="DHA1" s="33"/>
      <c r="DHB1" s="33"/>
      <c r="DHC1" s="33"/>
      <c r="DHD1" s="33"/>
      <c r="DHE1" s="33"/>
      <c r="DHF1" s="33"/>
      <c r="DHG1" s="33"/>
      <c r="DHH1" s="33"/>
      <c r="DHI1" s="33"/>
      <c r="DHJ1" s="33"/>
      <c r="DHK1" s="33"/>
      <c r="DHL1" s="33"/>
      <c r="DHM1" s="33"/>
      <c r="DHN1" s="33"/>
      <c r="DHO1" s="33"/>
      <c r="DHP1" s="33"/>
      <c r="DHQ1" s="33"/>
      <c r="DHR1" s="33"/>
      <c r="DHS1" s="33"/>
      <c r="DHT1" s="33"/>
      <c r="DHU1" s="33"/>
      <c r="DHV1" s="33"/>
      <c r="DHW1" s="33"/>
      <c r="DHX1" s="33"/>
      <c r="DHY1" s="33"/>
      <c r="DHZ1" s="33"/>
      <c r="DIA1" s="33"/>
      <c r="DIB1" s="33"/>
      <c r="DIC1" s="33"/>
      <c r="DID1" s="33"/>
      <c r="DIE1" s="33"/>
      <c r="DIF1" s="33"/>
      <c r="DIG1" s="33"/>
      <c r="DIH1" s="33"/>
      <c r="DII1" s="33"/>
      <c r="DIJ1" s="33"/>
      <c r="DIK1" s="33"/>
      <c r="DIL1" s="33"/>
      <c r="DIM1" s="33"/>
      <c r="DIN1" s="33"/>
      <c r="DIO1" s="33"/>
      <c r="DIP1" s="33"/>
      <c r="DIQ1" s="33"/>
      <c r="DIR1" s="33"/>
      <c r="DIS1" s="33"/>
      <c r="DIT1" s="33"/>
      <c r="DIU1" s="33"/>
      <c r="DIV1" s="33"/>
      <c r="DIW1" s="33"/>
      <c r="DIX1" s="33"/>
      <c r="DIY1" s="33"/>
      <c r="DIZ1" s="33"/>
      <c r="DJA1" s="33"/>
      <c r="DJB1" s="33"/>
      <c r="DJC1" s="33"/>
      <c r="DJD1" s="33"/>
      <c r="DJE1" s="33"/>
      <c r="DJF1" s="33"/>
      <c r="DJG1" s="33"/>
      <c r="DJH1" s="33"/>
      <c r="DJI1" s="33"/>
      <c r="DJJ1" s="33"/>
      <c r="DJK1" s="33"/>
      <c r="DJL1" s="33"/>
      <c r="DJM1" s="33"/>
      <c r="DJN1" s="33"/>
      <c r="DJO1" s="33"/>
      <c r="DJP1" s="33"/>
      <c r="DJQ1" s="33"/>
      <c r="DJR1" s="33"/>
      <c r="DJS1" s="33"/>
      <c r="DJT1" s="33"/>
      <c r="DJU1" s="33"/>
      <c r="DJV1" s="33"/>
      <c r="DJW1" s="33"/>
      <c r="DJX1" s="33"/>
      <c r="DJY1" s="33"/>
      <c r="DJZ1" s="33"/>
      <c r="DKA1" s="33"/>
      <c r="DKB1" s="33"/>
      <c r="DKC1" s="33"/>
      <c r="DKD1" s="33"/>
      <c r="DKE1" s="33"/>
      <c r="DKF1" s="33"/>
      <c r="DKG1" s="33"/>
      <c r="DKH1" s="33"/>
      <c r="DKI1" s="33"/>
      <c r="DKJ1" s="33"/>
      <c r="DKK1" s="33"/>
      <c r="DKL1" s="33"/>
      <c r="DKM1" s="33"/>
      <c r="DKN1" s="33"/>
      <c r="DKO1" s="33"/>
      <c r="DKP1" s="33"/>
      <c r="DKQ1" s="33"/>
      <c r="DKR1" s="33"/>
      <c r="DKS1" s="33"/>
      <c r="DKT1" s="33"/>
      <c r="DKU1" s="33"/>
      <c r="DKV1" s="33"/>
      <c r="DKW1" s="33"/>
      <c r="DKX1" s="33"/>
      <c r="DKY1" s="33"/>
      <c r="DKZ1" s="33"/>
      <c r="DLA1" s="33"/>
      <c r="DLB1" s="33"/>
      <c r="DLC1" s="33"/>
      <c r="DLD1" s="33"/>
      <c r="DLE1" s="33"/>
      <c r="DLF1" s="33"/>
      <c r="DLG1" s="33"/>
      <c r="DLH1" s="33"/>
      <c r="DLI1" s="33"/>
      <c r="DLJ1" s="33"/>
      <c r="DLK1" s="33"/>
      <c r="DLL1" s="33"/>
      <c r="DLM1" s="33"/>
      <c r="DLN1" s="33"/>
      <c r="DLO1" s="33"/>
      <c r="DLP1" s="33"/>
      <c r="DLQ1" s="33"/>
      <c r="DLR1" s="33"/>
      <c r="DLS1" s="33"/>
      <c r="DLT1" s="33"/>
      <c r="DLU1" s="33"/>
      <c r="DLV1" s="33"/>
      <c r="DLW1" s="33"/>
      <c r="DLX1" s="33"/>
      <c r="DLY1" s="33"/>
      <c r="DLZ1" s="33"/>
      <c r="DMA1" s="33"/>
      <c r="DMB1" s="33"/>
      <c r="DMC1" s="33"/>
      <c r="DMD1" s="33"/>
      <c r="DME1" s="33"/>
      <c r="DMF1" s="33"/>
      <c r="DMG1" s="33"/>
      <c r="DMH1" s="33"/>
      <c r="DMI1" s="33"/>
      <c r="DMJ1" s="33"/>
      <c r="DMK1" s="33"/>
      <c r="DML1" s="33"/>
      <c r="DMM1" s="33"/>
      <c r="DMN1" s="33"/>
      <c r="DMO1" s="33"/>
      <c r="DMP1" s="33"/>
      <c r="DMQ1" s="33"/>
      <c r="DMR1" s="33"/>
      <c r="DMS1" s="33"/>
      <c r="DMT1" s="33"/>
      <c r="DMU1" s="33"/>
      <c r="DMV1" s="33"/>
      <c r="DMW1" s="33"/>
      <c r="DMX1" s="33"/>
      <c r="DMY1" s="33"/>
      <c r="DMZ1" s="33"/>
      <c r="DNA1" s="33"/>
      <c r="DNB1" s="33"/>
      <c r="DNC1" s="33"/>
      <c r="DND1" s="33"/>
      <c r="DNE1" s="33"/>
      <c r="DNF1" s="33"/>
      <c r="DNG1" s="33"/>
      <c r="DNH1" s="33"/>
      <c r="DNI1" s="33"/>
      <c r="DNJ1" s="33"/>
      <c r="DNK1" s="33"/>
      <c r="DNL1" s="33"/>
      <c r="DNM1" s="33"/>
      <c r="DNN1" s="33"/>
      <c r="DNO1" s="33"/>
      <c r="DNP1" s="33"/>
      <c r="DNQ1" s="33"/>
      <c r="DNR1" s="33"/>
      <c r="DNS1" s="33"/>
      <c r="DNT1" s="33"/>
      <c r="DNU1" s="33"/>
      <c r="DNV1" s="33"/>
      <c r="DNW1" s="33"/>
      <c r="DNX1" s="33"/>
      <c r="DNY1" s="33"/>
      <c r="DNZ1" s="33"/>
      <c r="DOA1" s="33"/>
      <c r="DOB1" s="33"/>
      <c r="DOC1" s="33"/>
      <c r="DOD1" s="33"/>
      <c r="DOE1" s="33"/>
      <c r="DOF1" s="33"/>
      <c r="DOG1" s="33"/>
      <c r="DOH1" s="33"/>
      <c r="DOI1" s="33"/>
      <c r="DOJ1" s="33"/>
      <c r="DOK1" s="33"/>
      <c r="DOL1" s="33"/>
      <c r="DOM1" s="33"/>
      <c r="DON1" s="33"/>
      <c r="DOO1" s="33"/>
      <c r="DOP1" s="33"/>
      <c r="DOQ1" s="33"/>
      <c r="DOR1" s="33"/>
      <c r="DOS1" s="33"/>
      <c r="DOT1" s="33"/>
      <c r="DOU1" s="33"/>
      <c r="DOV1" s="33"/>
      <c r="DOW1" s="33"/>
      <c r="DOX1" s="33"/>
      <c r="DOY1" s="33"/>
      <c r="DOZ1" s="33"/>
      <c r="DPA1" s="33"/>
      <c r="DPB1" s="33"/>
      <c r="DPC1" s="33"/>
      <c r="DPD1" s="33"/>
      <c r="DPE1" s="33"/>
      <c r="DPF1" s="33"/>
      <c r="DPG1" s="33"/>
      <c r="DPH1" s="33"/>
      <c r="DPI1" s="33"/>
      <c r="DPJ1" s="33"/>
      <c r="DPK1" s="33"/>
      <c r="DPL1" s="33"/>
      <c r="DPM1" s="33"/>
      <c r="DPN1" s="33"/>
      <c r="DPO1" s="33"/>
      <c r="DPP1" s="33"/>
      <c r="DPQ1" s="33"/>
      <c r="DPR1" s="33"/>
      <c r="DPS1" s="33"/>
      <c r="DPT1" s="33"/>
      <c r="DPU1" s="33"/>
      <c r="DPV1" s="33"/>
      <c r="DPW1" s="33"/>
      <c r="DPX1" s="33"/>
      <c r="DPY1" s="33"/>
      <c r="DPZ1" s="33"/>
      <c r="DQA1" s="33"/>
      <c r="DQB1" s="33"/>
      <c r="DQC1" s="33"/>
      <c r="DQD1" s="33"/>
      <c r="DQE1" s="33"/>
      <c r="DQF1" s="33"/>
      <c r="DQG1" s="33"/>
      <c r="DQH1" s="33"/>
      <c r="DQI1" s="33"/>
      <c r="DQJ1" s="33"/>
      <c r="DQK1" s="33"/>
      <c r="DQL1" s="33"/>
      <c r="DQM1" s="33"/>
      <c r="DQN1" s="33"/>
      <c r="DQO1" s="33"/>
      <c r="DQP1" s="33"/>
      <c r="DQQ1" s="33"/>
      <c r="DQR1" s="33"/>
      <c r="DQS1" s="33"/>
      <c r="DQT1" s="33"/>
      <c r="DQU1" s="33"/>
      <c r="DQV1" s="33"/>
      <c r="DQW1" s="33"/>
      <c r="DQX1" s="33"/>
      <c r="DQY1" s="33"/>
      <c r="DQZ1" s="33"/>
      <c r="DRA1" s="33"/>
      <c r="DRB1" s="33"/>
      <c r="DRC1" s="33"/>
      <c r="DRD1" s="33"/>
      <c r="DRE1" s="33"/>
      <c r="DRF1" s="33"/>
      <c r="DRG1" s="33"/>
      <c r="DRH1" s="33"/>
      <c r="DRI1" s="33"/>
      <c r="DRJ1" s="33"/>
      <c r="DRK1" s="33"/>
      <c r="DRL1" s="33"/>
      <c r="DRM1" s="33"/>
      <c r="DRN1" s="33"/>
      <c r="DRO1" s="33"/>
      <c r="DRP1" s="33"/>
      <c r="DRQ1" s="33"/>
      <c r="DRR1" s="33"/>
      <c r="DRS1" s="33"/>
      <c r="DRT1" s="33"/>
      <c r="DRU1" s="33"/>
      <c r="DRV1" s="33"/>
      <c r="DRW1" s="33"/>
      <c r="DRX1" s="33"/>
      <c r="DRY1" s="33"/>
      <c r="DRZ1" s="33"/>
      <c r="DSA1" s="33"/>
      <c r="DSB1" s="33"/>
      <c r="DSC1" s="33"/>
      <c r="DSD1" s="33"/>
      <c r="DSE1" s="33"/>
      <c r="DSF1" s="33"/>
      <c r="DSG1" s="33"/>
      <c r="DSH1" s="33"/>
      <c r="DSI1" s="33"/>
      <c r="DSJ1" s="33"/>
      <c r="DSK1" s="33"/>
      <c r="DSL1" s="33"/>
      <c r="DSM1" s="33"/>
      <c r="DSN1" s="33"/>
      <c r="DSO1" s="33"/>
      <c r="DSP1" s="33"/>
      <c r="DSQ1" s="33"/>
      <c r="DSR1" s="33"/>
      <c r="DSS1" s="33"/>
      <c r="DST1" s="33"/>
      <c r="DSU1" s="33"/>
      <c r="DSV1" s="33"/>
      <c r="DSW1" s="33"/>
      <c r="DSX1" s="33"/>
      <c r="DSY1" s="33"/>
      <c r="DSZ1" s="33"/>
      <c r="DTA1" s="33"/>
      <c r="DTB1" s="33"/>
      <c r="DTC1" s="33"/>
      <c r="DTD1" s="33"/>
      <c r="DTE1" s="33"/>
      <c r="DTF1" s="33"/>
      <c r="DTG1" s="33"/>
      <c r="DTH1" s="33"/>
      <c r="DTI1" s="33"/>
      <c r="DTJ1" s="33"/>
      <c r="DTK1" s="33"/>
      <c r="DTL1" s="33"/>
      <c r="DTM1" s="33"/>
      <c r="DTN1" s="33"/>
      <c r="DTO1" s="33"/>
      <c r="DTP1" s="33"/>
      <c r="DTQ1" s="33"/>
      <c r="DTR1" s="33"/>
      <c r="DTS1" s="33"/>
      <c r="DTT1" s="33"/>
      <c r="DTU1" s="33"/>
      <c r="DTV1" s="33"/>
      <c r="DTW1" s="33"/>
      <c r="DTX1" s="33"/>
      <c r="DTY1" s="33"/>
      <c r="DTZ1" s="33"/>
      <c r="DUA1" s="33"/>
      <c r="DUB1" s="33"/>
      <c r="DUC1" s="33"/>
      <c r="DUD1" s="33"/>
      <c r="DUE1" s="33"/>
      <c r="DUF1" s="33"/>
      <c r="DUG1" s="33"/>
      <c r="DUH1" s="33"/>
      <c r="DUI1" s="33"/>
      <c r="DUJ1" s="33"/>
      <c r="DUK1" s="33"/>
      <c r="DUL1" s="33"/>
      <c r="DUM1" s="33"/>
      <c r="DUN1" s="33"/>
      <c r="DUO1" s="33"/>
      <c r="DUP1" s="33"/>
      <c r="DUQ1" s="33"/>
      <c r="DUR1" s="33"/>
      <c r="DUS1" s="33"/>
      <c r="DUT1" s="33"/>
      <c r="DUU1" s="33"/>
      <c r="DUV1" s="33"/>
      <c r="DUW1" s="33"/>
      <c r="DUX1" s="33"/>
      <c r="DUY1" s="33"/>
      <c r="DUZ1" s="33"/>
      <c r="DVA1" s="33"/>
      <c r="DVB1" s="33"/>
      <c r="DVC1" s="33"/>
      <c r="DVD1" s="33"/>
      <c r="DVE1" s="33"/>
      <c r="DVF1" s="33"/>
      <c r="DVG1" s="33"/>
      <c r="DVH1" s="33"/>
      <c r="DVI1" s="33"/>
      <c r="DVJ1" s="33"/>
      <c r="DVK1" s="33"/>
      <c r="DVL1" s="33"/>
      <c r="DVM1" s="33"/>
      <c r="DVN1" s="33"/>
      <c r="DVO1" s="33"/>
      <c r="DVP1" s="33"/>
      <c r="DVQ1" s="33"/>
      <c r="DVR1" s="33"/>
      <c r="DVS1" s="33"/>
      <c r="DVT1" s="33"/>
      <c r="DVU1" s="33"/>
      <c r="DVV1" s="33"/>
      <c r="DVW1" s="33"/>
      <c r="DVX1" s="33"/>
      <c r="DVY1" s="33"/>
      <c r="DVZ1" s="33"/>
      <c r="DWA1" s="33"/>
      <c r="DWB1" s="33"/>
      <c r="DWC1" s="33"/>
      <c r="DWD1" s="33"/>
      <c r="DWE1" s="33"/>
      <c r="DWF1" s="33"/>
      <c r="DWG1" s="33"/>
      <c r="DWH1" s="33"/>
      <c r="DWI1" s="33"/>
      <c r="DWJ1" s="33"/>
      <c r="DWK1" s="33"/>
      <c r="DWL1" s="33"/>
      <c r="DWM1" s="33"/>
      <c r="DWN1" s="33"/>
      <c r="DWO1" s="33"/>
      <c r="DWP1" s="33"/>
      <c r="DWQ1" s="33"/>
      <c r="DWR1" s="33"/>
      <c r="DWS1" s="33"/>
      <c r="DWT1" s="33"/>
      <c r="DWU1" s="33"/>
      <c r="DWV1" s="33"/>
      <c r="DWW1" s="33"/>
      <c r="DWX1" s="33"/>
      <c r="DWY1" s="33"/>
      <c r="DWZ1" s="33"/>
      <c r="DXA1" s="33"/>
      <c r="DXB1" s="33"/>
      <c r="DXC1" s="33"/>
      <c r="DXD1" s="33"/>
      <c r="DXE1" s="33"/>
      <c r="DXF1" s="33"/>
      <c r="DXG1" s="33"/>
      <c r="DXH1" s="33"/>
      <c r="DXI1" s="33"/>
      <c r="DXJ1" s="33"/>
      <c r="DXK1" s="33"/>
      <c r="DXL1" s="33"/>
      <c r="DXM1" s="33"/>
      <c r="DXN1" s="33"/>
      <c r="DXO1" s="33"/>
      <c r="DXP1" s="33"/>
      <c r="DXQ1" s="33"/>
      <c r="DXR1" s="33"/>
      <c r="DXS1" s="33"/>
      <c r="DXT1" s="33"/>
      <c r="DXU1" s="33"/>
      <c r="DXV1" s="33"/>
      <c r="DXW1" s="33"/>
      <c r="DXX1" s="33"/>
      <c r="DXY1" s="33"/>
      <c r="DXZ1" s="33"/>
      <c r="DYA1" s="33"/>
      <c r="DYB1" s="33"/>
      <c r="DYC1" s="33"/>
      <c r="DYD1" s="33"/>
      <c r="DYE1" s="33"/>
      <c r="DYF1" s="33"/>
      <c r="DYG1" s="33"/>
      <c r="DYH1" s="33"/>
      <c r="DYI1" s="33"/>
      <c r="DYJ1" s="33"/>
      <c r="DYK1" s="33"/>
      <c r="DYL1" s="33"/>
      <c r="DYM1" s="33"/>
      <c r="DYN1" s="33"/>
      <c r="DYO1" s="33"/>
      <c r="DYP1" s="33"/>
      <c r="DYQ1" s="33"/>
      <c r="DYR1" s="33"/>
      <c r="DYS1" s="33"/>
      <c r="DYT1" s="33"/>
      <c r="DYU1" s="33"/>
      <c r="DYV1" s="33"/>
      <c r="DYW1" s="33"/>
      <c r="DYX1" s="33"/>
      <c r="DYY1" s="33"/>
      <c r="DYZ1" s="33"/>
      <c r="DZA1" s="33"/>
      <c r="DZB1" s="33"/>
      <c r="DZC1" s="33"/>
      <c r="DZD1" s="33"/>
      <c r="DZE1" s="33"/>
      <c r="DZF1" s="33"/>
      <c r="DZG1" s="33"/>
      <c r="DZH1" s="33"/>
      <c r="DZI1" s="33"/>
      <c r="DZJ1" s="33"/>
      <c r="DZK1" s="33"/>
      <c r="DZL1" s="33"/>
      <c r="DZM1" s="33"/>
      <c r="DZN1" s="33"/>
      <c r="DZO1" s="33"/>
      <c r="DZP1" s="33"/>
      <c r="DZQ1" s="33"/>
      <c r="DZR1" s="33"/>
      <c r="DZS1" s="33"/>
      <c r="DZT1" s="33"/>
      <c r="DZU1" s="33"/>
      <c r="DZV1" s="33"/>
      <c r="DZW1" s="33"/>
      <c r="DZX1" s="33"/>
      <c r="DZY1" s="33"/>
      <c r="DZZ1" s="33"/>
      <c r="EAA1" s="33"/>
      <c r="EAB1" s="33"/>
      <c r="EAC1" s="33"/>
      <c r="EAD1" s="33"/>
      <c r="EAE1" s="33"/>
      <c r="EAF1" s="33"/>
      <c r="EAG1" s="33"/>
      <c r="EAH1" s="33"/>
      <c r="EAI1" s="33"/>
      <c r="EAJ1" s="33"/>
      <c r="EAK1" s="33"/>
      <c r="EAL1" s="33"/>
      <c r="EAM1" s="33"/>
      <c r="EAN1" s="33"/>
      <c r="EAO1" s="33"/>
      <c r="EAP1" s="33"/>
      <c r="EAQ1" s="33"/>
      <c r="EAR1" s="33"/>
      <c r="EAS1" s="33"/>
      <c r="EAT1" s="33"/>
      <c r="EAU1" s="33"/>
      <c r="EAV1" s="33"/>
      <c r="EAW1" s="33"/>
      <c r="EAX1" s="33"/>
      <c r="EAY1" s="33"/>
      <c r="EAZ1" s="33"/>
      <c r="EBA1" s="33"/>
      <c r="EBB1" s="33"/>
      <c r="EBC1" s="33"/>
      <c r="EBD1" s="33"/>
      <c r="EBE1" s="33"/>
      <c r="EBF1" s="33"/>
      <c r="EBG1" s="33"/>
      <c r="EBH1" s="33"/>
      <c r="EBI1" s="33"/>
      <c r="EBJ1" s="33"/>
      <c r="EBK1" s="33"/>
      <c r="EBL1" s="33"/>
      <c r="EBM1" s="33"/>
      <c r="EBN1" s="33"/>
      <c r="EBO1" s="33"/>
      <c r="EBP1" s="33"/>
      <c r="EBQ1" s="33"/>
      <c r="EBR1" s="33"/>
      <c r="EBS1" s="33"/>
      <c r="EBT1" s="33"/>
      <c r="EBU1" s="33"/>
      <c r="EBV1" s="33"/>
      <c r="EBW1" s="33"/>
      <c r="EBX1" s="33"/>
      <c r="EBY1" s="33"/>
      <c r="EBZ1" s="33"/>
      <c r="ECA1" s="33"/>
      <c r="ECB1" s="33"/>
      <c r="ECC1" s="33"/>
      <c r="ECD1" s="33"/>
      <c r="ECE1" s="33"/>
      <c r="ECF1" s="33"/>
      <c r="ECG1" s="33"/>
      <c r="ECH1" s="33"/>
      <c r="ECI1" s="33"/>
      <c r="ECJ1" s="33"/>
      <c r="ECK1" s="33"/>
      <c r="ECL1" s="33"/>
      <c r="ECM1" s="33"/>
      <c r="ECN1" s="33"/>
      <c r="ECO1" s="33"/>
      <c r="ECP1" s="33"/>
      <c r="ECQ1" s="33"/>
      <c r="ECR1" s="33"/>
      <c r="ECS1" s="33"/>
      <c r="ECT1" s="33"/>
      <c r="ECU1" s="33"/>
      <c r="ECV1" s="33"/>
      <c r="ECW1" s="33"/>
      <c r="ECX1" s="33"/>
      <c r="ECY1" s="33"/>
      <c r="ECZ1" s="33"/>
      <c r="EDA1" s="33"/>
      <c r="EDB1" s="33"/>
      <c r="EDC1" s="33"/>
      <c r="EDD1" s="33"/>
      <c r="EDE1" s="33"/>
      <c r="EDF1" s="33"/>
      <c r="EDG1" s="33"/>
      <c r="EDH1" s="33"/>
      <c r="EDI1" s="33"/>
      <c r="EDJ1" s="33"/>
      <c r="EDK1" s="33"/>
      <c r="EDL1" s="33"/>
      <c r="EDM1" s="33"/>
      <c r="EDN1" s="33"/>
      <c r="EDO1" s="33"/>
      <c r="EDP1" s="33"/>
      <c r="EDQ1" s="33"/>
      <c r="EDR1" s="33"/>
      <c r="EDS1" s="33"/>
      <c r="EDT1" s="33"/>
      <c r="EDU1" s="33"/>
      <c r="EDV1" s="33"/>
      <c r="EDW1" s="33"/>
      <c r="EDX1" s="33"/>
      <c r="EDY1" s="33"/>
      <c r="EDZ1" s="33"/>
      <c r="EEA1" s="33"/>
      <c r="EEB1" s="33"/>
      <c r="EEC1" s="33"/>
      <c r="EED1" s="33"/>
      <c r="EEE1" s="33"/>
      <c r="EEF1" s="33"/>
      <c r="EEG1" s="33"/>
      <c r="EEH1" s="33"/>
      <c r="EEI1" s="33"/>
      <c r="EEJ1" s="33"/>
      <c r="EEK1" s="33"/>
      <c r="EEL1" s="33"/>
      <c r="EEM1" s="33"/>
      <c r="EEN1" s="33"/>
      <c r="EEO1" s="33"/>
      <c r="EEP1" s="33"/>
      <c r="EEQ1" s="33"/>
      <c r="EER1" s="33"/>
      <c r="EES1" s="33"/>
      <c r="EET1" s="33"/>
      <c r="EEU1" s="33"/>
      <c r="EEV1" s="33"/>
      <c r="EEW1" s="33"/>
      <c r="EEX1" s="33"/>
      <c r="EEY1" s="33"/>
      <c r="EEZ1" s="33"/>
      <c r="EFA1" s="33"/>
      <c r="EFB1" s="33"/>
      <c r="EFC1" s="33"/>
      <c r="EFD1" s="33"/>
      <c r="EFE1" s="33"/>
      <c r="EFF1" s="33"/>
      <c r="EFG1" s="33"/>
      <c r="EFH1" s="33"/>
      <c r="EFI1" s="33"/>
      <c r="EFJ1" s="33"/>
      <c r="EFK1" s="33"/>
      <c r="EFL1" s="33"/>
      <c r="EFM1" s="33"/>
      <c r="EFN1" s="33"/>
      <c r="EFO1" s="33"/>
      <c r="EFP1" s="33"/>
      <c r="EFQ1" s="33"/>
      <c r="EFR1" s="33"/>
      <c r="EFS1" s="33"/>
      <c r="EFT1" s="33"/>
      <c r="EFU1" s="33"/>
      <c r="EFV1" s="33"/>
      <c r="EFW1" s="33"/>
      <c r="EFX1" s="33"/>
      <c r="EFY1" s="33"/>
      <c r="EFZ1" s="33"/>
      <c r="EGA1" s="33"/>
      <c r="EGB1" s="33"/>
      <c r="EGC1" s="33"/>
      <c r="EGD1" s="33"/>
      <c r="EGE1" s="33"/>
      <c r="EGF1" s="33"/>
      <c r="EGG1" s="33"/>
      <c r="EGH1" s="33"/>
      <c r="EGI1" s="33"/>
      <c r="EGJ1" s="33"/>
      <c r="EGK1" s="33"/>
      <c r="EGL1" s="33"/>
      <c r="EGM1" s="33"/>
      <c r="EGN1" s="33"/>
      <c r="EGO1" s="33"/>
      <c r="EGP1" s="33"/>
      <c r="EGQ1" s="33"/>
      <c r="EGR1" s="33"/>
      <c r="EGS1" s="33"/>
      <c r="EGT1" s="33"/>
      <c r="EGU1" s="33"/>
      <c r="EGV1" s="33"/>
      <c r="EGW1" s="33"/>
      <c r="EGX1" s="33"/>
      <c r="EGY1" s="33"/>
      <c r="EGZ1" s="33"/>
      <c r="EHA1" s="33"/>
      <c r="EHB1" s="33"/>
      <c r="EHC1" s="33"/>
      <c r="EHD1" s="33"/>
      <c r="EHE1" s="33"/>
      <c r="EHF1" s="33"/>
      <c r="EHG1" s="33"/>
      <c r="EHH1" s="33"/>
      <c r="EHI1" s="33"/>
      <c r="EHJ1" s="33"/>
      <c r="EHK1" s="33"/>
      <c r="EHL1" s="33"/>
      <c r="EHM1" s="33"/>
      <c r="EHN1" s="33"/>
      <c r="EHO1" s="33"/>
      <c r="EHP1" s="33"/>
      <c r="EHQ1" s="33"/>
      <c r="EHR1" s="33"/>
      <c r="EHS1" s="33"/>
      <c r="EHT1" s="33"/>
      <c r="EHU1" s="33"/>
      <c r="EHV1" s="33"/>
      <c r="EHW1" s="33"/>
      <c r="EHX1" s="33"/>
      <c r="EHY1" s="33"/>
      <c r="EHZ1" s="33"/>
      <c r="EIA1" s="33"/>
      <c r="EIB1" s="33"/>
      <c r="EIC1" s="33"/>
      <c r="EID1" s="33"/>
      <c r="EIE1" s="33"/>
      <c r="EIF1" s="33"/>
      <c r="EIG1" s="33"/>
      <c r="EIH1" s="33"/>
      <c r="EII1" s="33"/>
      <c r="EIJ1" s="33"/>
      <c r="EIK1" s="33"/>
      <c r="EIL1" s="33"/>
      <c r="EIM1" s="33"/>
      <c r="EIN1" s="33"/>
      <c r="EIO1" s="33"/>
      <c r="EIP1" s="33"/>
      <c r="EIQ1" s="33"/>
      <c r="EIR1" s="33"/>
      <c r="EIS1" s="33"/>
      <c r="EIT1" s="33"/>
      <c r="EIU1" s="33"/>
      <c r="EIV1" s="33"/>
      <c r="EIW1" s="33"/>
      <c r="EIX1" s="33"/>
      <c r="EIY1" s="33"/>
      <c r="EIZ1" s="33"/>
      <c r="EJA1" s="33"/>
      <c r="EJB1" s="33"/>
      <c r="EJC1" s="33"/>
      <c r="EJD1" s="33"/>
      <c r="EJE1" s="33"/>
      <c r="EJF1" s="33"/>
      <c r="EJG1" s="33"/>
      <c r="EJH1" s="33"/>
      <c r="EJI1" s="33"/>
      <c r="EJJ1" s="33"/>
      <c r="EJK1" s="33"/>
      <c r="EJL1" s="33"/>
      <c r="EJM1" s="33"/>
      <c r="EJN1" s="33"/>
      <c r="EJO1" s="33"/>
      <c r="EJP1" s="33"/>
      <c r="EJQ1" s="33"/>
      <c r="EJR1" s="33"/>
      <c r="EJS1" s="33"/>
      <c r="EJT1" s="33"/>
      <c r="EJU1" s="33"/>
      <c r="EJV1" s="33"/>
      <c r="EJW1" s="33"/>
      <c r="EJX1" s="33"/>
      <c r="EJY1" s="33"/>
      <c r="EJZ1" s="33"/>
      <c r="EKA1" s="33"/>
      <c r="EKB1" s="33"/>
      <c r="EKC1" s="33"/>
      <c r="EKD1" s="33"/>
      <c r="EKE1" s="33"/>
      <c r="EKF1" s="33"/>
      <c r="EKG1" s="33"/>
      <c r="EKH1" s="33"/>
      <c r="EKI1" s="33"/>
      <c r="EKJ1" s="33"/>
      <c r="EKK1" s="33"/>
      <c r="EKL1" s="33"/>
      <c r="EKM1" s="33"/>
      <c r="EKN1" s="33"/>
      <c r="EKO1" s="33"/>
      <c r="EKP1" s="33"/>
      <c r="EKQ1" s="33"/>
      <c r="EKR1" s="33"/>
      <c r="EKS1" s="33"/>
      <c r="EKT1" s="33"/>
      <c r="EKU1" s="33"/>
      <c r="EKV1" s="33"/>
      <c r="EKW1" s="33"/>
      <c r="EKX1" s="33"/>
      <c r="EKY1" s="33"/>
      <c r="EKZ1" s="33"/>
      <c r="ELA1" s="33"/>
      <c r="ELB1" s="33"/>
      <c r="ELC1" s="33"/>
      <c r="ELD1" s="33"/>
      <c r="ELE1" s="33"/>
      <c r="ELF1" s="33"/>
      <c r="ELG1" s="33"/>
      <c r="ELH1" s="33"/>
      <c r="ELI1" s="33"/>
      <c r="ELJ1" s="33"/>
      <c r="ELK1" s="33"/>
      <c r="ELL1" s="33"/>
      <c r="ELM1" s="33"/>
      <c r="ELN1" s="33"/>
      <c r="ELO1" s="33"/>
      <c r="ELP1" s="33"/>
      <c r="ELQ1" s="33"/>
      <c r="ELR1" s="33"/>
      <c r="ELS1" s="33"/>
      <c r="ELT1" s="33"/>
      <c r="ELU1" s="33"/>
      <c r="ELV1" s="33"/>
      <c r="ELW1" s="33"/>
      <c r="ELX1" s="33"/>
      <c r="ELY1" s="33"/>
      <c r="ELZ1" s="33"/>
      <c r="EMA1" s="33"/>
      <c r="EMB1" s="33"/>
      <c r="EMC1" s="33"/>
      <c r="EMD1" s="33"/>
      <c r="EME1" s="33"/>
      <c r="EMF1" s="33"/>
      <c r="EMG1" s="33"/>
      <c r="EMH1" s="33"/>
      <c r="EMI1" s="33"/>
      <c r="EMJ1" s="33"/>
      <c r="EMK1" s="33"/>
      <c r="EML1" s="33"/>
      <c r="EMM1" s="33"/>
      <c r="EMN1" s="33"/>
      <c r="EMO1" s="33"/>
      <c r="EMP1" s="33"/>
      <c r="EMQ1" s="33"/>
      <c r="EMR1" s="33"/>
      <c r="EMS1" s="33"/>
      <c r="EMT1" s="33"/>
      <c r="EMU1" s="33"/>
      <c r="EMV1" s="33"/>
      <c r="EMW1" s="33"/>
      <c r="EMX1" s="33"/>
      <c r="EMY1" s="33"/>
      <c r="EMZ1" s="33"/>
      <c r="ENA1" s="33"/>
      <c r="ENB1" s="33"/>
      <c r="ENC1" s="33"/>
      <c r="END1" s="33"/>
      <c r="ENE1" s="33"/>
      <c r="ENF1" s="33"/>
      <c r="ENG1" s="33"/>
      <c r="ENH1" s="33"/>
      <c r="ENI1" s="33"/>
      <c r="ENJ1" s="33"/>
      <c r="ENK1" s="33"/>
      <c r="ENL1" s="33"/>
      <c r="ENM1" s="33"/>
      <c r="ENN1" s="33"/>
      <c r="ENO1" s="33"/>
      <c r="ENP1" s="33"/>
      <c r="ENQ1" s="33"/>
      <c r="ENR1" s="33"/>
      <c r="ENS1" s="33"/>
      <c r="ENT1" s="33"/>
      <c r="ENU1" s="33"/>
      <c r="ENV1" s="33"/>
      <c r="ENW1" s="33"/>
      <c r="ENX1" s="33"/>
      <c r="ENY1" s="33"/>
      <c r="ENZ1" s="33"/>
      <c r="EOA1" s="33"/>
      <c r="EOB1" s="33"/>
      <c r="EOC1" s="33"/>
      <c r="EOD1" s="33"/>
      <c r="EOE1" s="33"/>
      <c r="EOF1" s="33"/>
      <c r="EOG1" s="33"/>
      <c r="EOH1" s="33"/>
      <c r="EOI1" s="33"/>
      <c r="EOJ1" s="33"/>
      <c r="EOK1" s="33"/>
      <c r="EOL1" s="33"/>
      <c r="EOM1" s="33"/>
      <c r="EON1" s="33"/>
      <c r="EOO1" s="33"/>
      <c r="EOP1" s="33"/>
      <c r="EOQ1" s="33"/>
      <c r="EOR1" s="33"/>
      <c r="EOS1" s="33"/>
      <c r="EOT1" s="33"/>
      <c r="EOU1" s="33"/>
      <c r="EOV1" s="33"/>
      <c r="EOW1" s="33"/>
      <c r="EOX1" s="33"/>
      <c r="EOY1" s="33"/>
      <c r="EOZ1" s="33"/>
      <c r="EPA1" s="33"/>
      <c r="EPB1" s="33"/>
      <c r="EPC1" s="33"/>
      <c r="EPD1" s="33"/>
      <c r="EPE1" s="33"/>
      <c r="EPF1" s="33"/>
      <c r="EPG1" s="33"/>
      <c r="EPH1" s="33"/>
      <c r="EPI1" s="33"/>
      <c r="EPJ1" s="33"/>
      <c r="EPK1" s="33"/>
      <c r="EPL1" s="33"/>
      <c r="EPM1" s="33"/>
      <c r="EPN1" s="33"/>
      <c r="EPO1" s="33"/>
      <c r="EPP1" s="33"/>
      <c r="EPQ1" s="33"/>
      <c r="EPR1" s="33"/>
      <c r="EPS1" s="33"/>
      <c r="EPT1" s="33"/>
      <c r="EPU1" s="33"/>
      <c r="EPV1" s="33"/>
      <c r="EPW1" s="33"/>
      <c r="EPX1" s="33"/>
      <c r="EPY1" s="33"/>
      <c r="EPZ1" s="33"/>
      <c r="EQA1" s="33"/>
      <c r="EQB1" s="33"/>
      <c r="EQC1" s="33"/>
      <c r="EQD1" s="33"/>
      <c r="EQE1" s="33"/>
      <c r="EQF1" s="33"/>
      <c r="EQG1" s="33"/>
      <c r="EQH1" s="33"/>
      <c r="EQI1" s="33"/>
      <c r="EQJ1" s="33"/>
      <c r="EQK1" s="33"/>
      <c r="EQL1" s="33"/>
      <c r="EQM1" s="33"/>
      <c r="EQN1" s="33"/>
      <c r="EQO1" s="33"/>
      <c r="EQP1" s="33"/>
      <c r="EQQ1" s="33"/>
      <c r="EQR1" s="33"/>
      <c r="EQS1" s="33"/>
      <c r="EQT1" s="33"/>
      <c r="EQU1" s="33"/>
      <c r="EQV1" s="33"/>
      <c r="EQW1" s="33"/>
      <c r="EQX1" s="33"/>
      <c r="EQY1" s="33"/>
      <c r="EQZ1" s="33"/>
      <c r="ERA1" s="33"/>
      <c r="ERB1" s="33"/>
      <c r="ERC1" s="33"/>
      <c r="ERD1" s="33"/>
      <c r="ERE1" s="33"/>
      <c r="ERF1" s="33"/>
      <c r="ERG1" s="33"/>
      <c r="ERH1" s="33"/>
      <c r="ERI1" s="33"/>
      <c r="ERJ1" s="33"/>
      <c r="ERK1" s="33"/>
      <c r="ERL1" s="33"/>
      <c r="ERM1" s="33"/>
      <c r="ERN1" s="33"/>
      <c r="ERO1" s="33"/>
      <c r="ERP1" s="33"/>
      <c r="ERQ1" s="33"/>
      <c r="ERR1" s="33"/>
      <c r="ERS1" s="33"/>
      <c r="ERT1" s="33"/>
      <c r="ERU1" s="33"/>
      <c r="ERV1" s="33"/>
      <c r="ERW1" s="33"/>
      <c r="ERX1" s="33"/>
      <c r="ERY1" s="33"/>
      <c r="ERZ1" s="33"/>
      <c r="ESA1" s="33"/>
      <c r="ESB1" s="33"/>
      <c r="ESC1" s="33"/>
      <c r="ESD1" s="33"/>
      <c r="ESE1" s="33"/>
      <c r="ESF1" s="33"/>
      <c r="ESG1" s="33"/>
      <c r="ESH1" s="33"/>
      <c r="ESI1" s="33"/>
      <c r="ESJ1" s="33"/>
      <c r="ESK1" s="33"/>
      <c r="ESL1" s="33"/>
      <c r="ESM1" s="33"/>
      <c r="ESN1" s="33"/>
      <c r="ESO1" s="33"/>
      <c r="ESP1" s="33"/>
      <c r="ESQ1" s="33"/>
      <c r="ESR1" s="33"/>
      <c r="ESS1" s="33"/>
      <c r="EST1" s="33"/>
      <c r="ESU1" s="33"/>
      <c r="ESV1" s="33"/>
      <c r="ESW1" s="33"/>
      <c r="ESX1" s="33"/>
      <c r="ESY1" s="33"/>
      <c r="ESZ1" s="33"/>
      <c r="ETA1" s="33"/>
      <c r="ETB1" s="33"/>
      <c r="ETC1" s="33"/>
      <c r="ETD1" s="33"/>
      <c r="ETE1" s="33"/>
      <c r="ETF1" s="33"/>
      <c r="ETG1" s="33"/>
      <c r="ETH1" s="33"/>
      <c r="ETI1" s="33"/>
      <c r="ETJ1" s="33"/>
      <c r="ETK1" s="33"/>
      <c r="ETL1" s="33"/>
      <c r="ETM1" s="33"/>
      <c r="ETN1" s="33"/>
      <c r="ETO1" s="33"/>
      <c r="ETP1" s="33"/>
      <c r="ETQ1" s="33"/>
      <c r="ETR1" s="33"/>
      <c r="ETS1" s="33"/>
      <c r="ETT1" s="33"/>
      <c r="ETU1" s="33"/>
      <c r="ETV1" s="33"/>
      <c r="ETW1" s="33"/>
      <c r="ETX1" s="33"/>
      <c r="ETY1" s="33"/>
      <c r="ETZ1" s="33"/>
      <c r="EUA1" s="33"/>
      <c r="EUB1" s="33"/>
      <c r="EUC1" s="33"/>
      <c r="EUD1" s="33"/>
      <c r="EUE1" s="33"/>
      <c r="EUF1" s="33"/>
      <c r="EUG1" s="33"/>
      <c r="EUH1" s="33"/>
      <c r="EUI1" s="33"/>
      <c r="EUJ1" s="33"/>
      <c r="EUK1" s="33"/>
      <c r="EUL1" s="33"/>
      <c r="EUM1" s="33"/>
      <c r="EUN1" s="33"/>
      <c r="EUO1" s="33"/>
      <c r="EUP1" s="33"/>
      <c r="EUQ1" s="33"/>
      <c r="EUR1" s="33"/>
      <c r="EUS1" s="33"/>
      <c r="EUT1" s="33"/>
      <c r="EUU1" s="33"/>
      <c r="EUV1" s="33"/>
      <c r="EUW1" s="33"/>
      <c r="EUX1" s="33"/>
      <c r="EUY1" s="33"/>
      <c r="EUZ1" s="33"/>
      <c r="EVA1" s="33"/>
      <c r="EVB1" s="33"/>
      <c r="EVC1" s="33"/>
      <c r="EVD1" s="33"/>
      <c r="EVE1" s="33"/>
      <c r="EVF1" s="33"/>
      <c r="EVG1" s="33"/>
      <c r="EVH1" s="33"/>
      <c r="EVI1" s="33"/>
      <c r="EVJ1" s="33"/>
      <c r="EVK1" s="33"/>
      <c r="EVL1" s="33"/>
      <c r="EVM1" s="33"/>
      <c r="EVN1" s="33"/>
      <c r="EVO1" s="33"/>
      <c r="EVP1" s="33"/>
      <c r="EVQ1" s="33"/>
      <c r="EVR1" s="33"/>
      <c r="EVS1" s="33"/>
      <c r="EVT1" s="33"/>
      <c r="EVU1" s="33"/>
      <c r="EVV1" s="33"/>
      <c r="EVW1" s="33"/>
      <c r="EVX1" s="33"/>
      <c r="EVY1" s="33"/>
      <c r="EVZ1" s="33"/>
      <c r="EWA1" s="33"/>
      <c r="EWB1" s="33"/>
      <c r="EWC1" s="33"/>
      <c r="EWD1" s="33"/>
      <c r="EWE1" s="33"/>
      <c r="EWF1" s="33"/>
      <c r="EWG1" s="33"/>
      <c r="EWH1" s="33"/>
      <c r="EWI1" s="33"/>
      <c r="EWJ1" s="33"/>
      <c r="EWK1" s="33"/>
      <c r="EWL1" s="33"/>
      <c r="EWM1" s="33"/>
      <c r="EWN1" s="33"/>
      <c r="EWO1" s="33"/>
      <c r="EWP1" s="33"/>
      <c r="EWQ1" s="33"/>
      <c r="EWR1" s="33"/>
      <c r="EWS1" s="33"/>
      <c r="EWT1" s="33"/>
      <c r="EWU1" s="33"/>
      <c r="EWV1" s="33"/>
      <c r="EWW1" s="33"/>
      <c r="EWX1" s="33"/>
      <c r="EWY1" s="33"/>
      <c r="EWZ1" s="33"/>
      <c r="EXA1" s="33"/>
      <c r="EXB1" s="33"/>
      <c r="EXC1" s="33"/>
      <c r="EXD1" s="33"/>
      <c r="EXE1" s="33"/>
      <c r="EXF1" s="33"/>
      <c r="EXG1" s="33"/>
      <c r="EXH1" s="33"/>
      <c r="EXI1" s="33"/>
      <c r="EXJ1" s="33"/>
      <c r="EXK1" s="33"/>
      <c r="EXL1" s="33"/>
      <c r="EXM1" s="33"/>
      <c r="EXN1" s="33"/>
      <c r="EXO1" s="33"/>
      <c r="EXP1" s="33"/>
      <c r="EXQ1" s="33"/>
      <c r="EXR1" s="33"/>
      <c r="EXS1" s="33"/>
      <c r="EXT1" s="33"/>
      <c r="EXU1" s="33"/>
      <c r="EXV1" s="33"/>
      <c r="EXW1" s="33"/>
      <c r="EXX1" s="33"/>
      <c r="EXY1" s="33"/>
      <c r="EXZ1" s="33"/>
      <c r="EYA1" s="33"/>
      <c r="EYB1" s="33"/>
      <c r="EYC1" s="33"/>
      <c r="EYD1" s="33"/>
      <c r="EYE1" s="33"/>
      <c r="EYF1" s="33"/>
      <c r="EYG1" s="33"/>
      <c r="EYH1" s="33"/>
      <c r="EYI1" s="33"/>
      <c r="EYJ1" s="33"/>
      <c r="EYK1" s="33"/>
      <c r="EYL1" s="33"/>
      <c r="EYM1" s="33"/>
      <c r="EYN1" s="33"/>
      <c r="EYO1" s="33"/>
      <c r="EYP1" s="33"/>
      <c r="EYQ1" s="33"/>
      <c r="EYR1" s="33"/>
      <c r="EYS1" s="33"/>
      <c r="EYT1" s="33"/>
      <c r="EYU1" s="33"/>
      <c r="EYV1" s="33"/>
      <c r="EYW1" s="33"/>
      <c r="EYX1" s="33"/>
      <c r="EYY1" s="33"/>
      <c r="EYZ1" s="33"/>
      <c r="EZA1" s="33"/>
      <c r="EZB1" s="33"/>
      <c r="EZC1" s="33"/>
      <c r="EZD1" s="33"/>
      <c r="EZE1" s="33"/>
      <c r="EZF1" s="33"/>
      <c r="EZG1" s="33"/>
      <c r="EZH1" s="33"/>
      <c r="EZI1" s="33"/>
      <c r="EZJ1" s="33"/>
      <c r="EZK1" s="33"/>
      <c r="EZL1" s="33"/>
      <c r="EZM1" s="33"/>
      <c r="EZN1" s="33"/>
      <c r="EZO1" s="33"/>
      <c r="EZP1" s="33"/>
      <c r="EZQ1" s="33"/>
      <c r="EZR1" s="33"/>
      <c r="EZS1" s="33"/>
      <c r="EZT1" s="33"/>
      <c r="EZU1" s="33"/>
      <c r="EZV1" s="33"/>
      <c r="EZW1" s="33"/>
      <c r="EZX1" s="33"/>
      <c r="EZY1" s="33"/>
      <c r="EZZ1" s="33"/>
      <c r="FAA1" s="33"/>
      <c r="FAB1" s="33"/>
      <c r="FAC1" s="33"/>
      <c r="FAD1" s="33"/>
      <c r="FAE1" s="33"/>
      <c r="FAF1" s="33"/>
      <c r="FAG1" s="33"/>
      <c r="FAH1" s="33"/>
      <c r="FAI1" s="33"/>
      <c r="FAJ1" s="33"/>
      <c r="FAK1" s="33"/>
      <c r="FAL1" s="33"/>
      <c r="FAM1" s="33"/>
      <c r="FAN1" s="33"/>
      <c r="FAO1" s="33"/>
      <c r="FAP1" s="33"/>
      <c r="FAQ1" s="33"/>
      <c r="FAR1" s="33"/>
      <c r="FAS1" s="33"/>
      <c r="FAT1" s="33"/>
      <c r="FAU1" s="33"/>
      <c r="FAV1" s="33"/>
      <c r="FAW1" s="33"/>
      <c r="FAX1" s="33"/>
      <c r="FAY1" s="33"/>
      <c r="FAZ1" s="33"/>
      <c r="FBA1" s="33"/>
      <c r="FBB1" s="33"/>
      <c r="FBC1" s="33"/>
      <c r="FBD1" s="33"/>
      <c r="FBE1" s="33"/>
      <c r="FBF1" s="33"/>
      <c r="FBG1" s="33"/>
      <c r="FBH1" s="33"/>
      <c r="FBI1" s="33"/>
      <c r="FBJ1" s="33"/>
      <c r="FBK1" s="33"/>
      <c r="FBL1" s="33"/>
      <c r="FBM1" s="33"/>
      <c r="FBN1" s="33"/>
      <c r="FBO1" s="33"/>
      <c r="FBP1" s="33"/>
      <c r="FBQ1" s="33"/>
      <c r="FBR1" s="33"/>
      <c r="FBS1" s="33"/>
      <c r="FBT1" s="33"/>
      <c r="FBU1" s="33"/>
      <c r="FBV1" s="33"/>
      <c r="FBW1" s="33"/>
      <c r="FBX1" s="33"/>
      <c r="FBY1" s="33"/>
      <c r="FBZ1" s="33"/>
      <c r="FCA1" s="33"/>
      <c r="FCB1" s="33"/>
      <c r="FCC1" s="33"/>
      <c r="FCD1" s="33"/>
      <c r="FCE1" s="33"/>
      <c r="FCF1" s="33"/>
      <c r="FCG1" s="33"/>
      <c r="FCH1" s="33"/>
      <c r="FCI1" s="33"/>
      <c r="FCJ1" s="33"/>
      <c r="FCK1" s="33"/>
      <c r="FCL1" s="33"/>
      <c r="FCM1" s="33"/>
      <c r="FCN1" s="33"/>
      <c r="FCO1" s="33"/>
      <c r="FCP1" s="33"/>
      <c r="FCQ1" s="33"/>
      <c r="FCR1" s="33"/>
      <c r="FCS1" s="33"/>
      <c r="FCT1" s="33"/>
      <c r="FCU1" s="33"/>
      <c r="FCV1" s="33"/>
      <c r="FCW1" s="33"/>
      <c r="FCX1" s="33"/>
      <c r="FCY1" s="33"/>
      <c r="FCZ1" s="33"/>
      <c r="FDA1" s="33"/>
      <c r="FDB1" s="33"/>
      <c r="FDC1" s="33"/>
      <c r="FDD1" s="33"/>
      <c r="FDE1" s="33"/>
      <c r="FDF1" s="33"/>
      <c r="FDG1" s="33"/>
      <c r="FDH1" s="33"/>
      <c r="FDI1" s="33"/>
      <c r="FDJ1" s="33"/>
      <c r="FDK1" s="33"/>
      <c r="FDL1" s="33"/>
      <c r="FDM1" s="33"/>
      <c r="FDN1" s="33"/>
      <c r="FDO1" s="33"/>
      <c r="FDP1" s="33"/>
      <c r="FDQ1" s="33"/>
      <c r="FDR1" s="33"/>
      <c r="FDS1" s="33"/>
      <c r="FDT1" s="33"/>
      <c r="FDU1" s="33"/>
      <c r="FDV1" s="33"/>
      <c r="FDW1" s="33"/>
      <c r="FDX1" s="33"/>
      <c r="FDY1" s="33"/>
      <c r="FDZ1" s="33"/>
      <c r="FEA1" s="33"/>
      <c r="FEB1" s="33"/>
      <c r="FEC1" s="33"/>
      <c r="FED1" s="33"/>
      <c r="FEE1" s="33"/>
      <c r="FEF1" s="33"/>
      <c r="FEG1" s="33"/>
      <c r="FEH1" s="33"/>
      <c r="FEI1" s="33"/>
      <c r="FEJ1" s="33"/>
      <c r="FEK1" s="33"/>
      <c r="FEL1" s="33"/>
      <c r="FEM1" s="33"/>
      <c r="FEN1" s="33"/>
      <c r="FEO1" s="33"/>
      <c r="FEP1" s="33"/>
      <c r="FEQ1" s="33"/>
      <c r="FER1" s="33"/>
      <c r="FES1" s="33"/>
      <c r="FET1" s="33"/>
      <c r="FEU1" s="33"/>
      <c r="FEV1" s="33"/>
      <c r="FEW1" s="33"/>
      <c r="FEX1" s="33"/>
      <c r="FEY1" s="33"/>
      <c r="FEZ1" s="33"/>
      <c r="FFA1" s="33"/>
      <c r="FFB1" s="33"/>
      <c r="FFC1" s="33"/>
      <c r="FFD1" s="33"/>
      <c r="FFE1" s="33"/>
      <c r="FFF1" s="33"/>
      <c r="FFG1" s="33"/>
      <c r="FFH1" s="33"/>
      <c r="FFI1" s="33"/>
      <c r="FFJ1" s="33"/>
      <c r="FFK1" s="33"/>
      <c r="FFL1" s="33"/>
      <c r="FFM1" s="33"/>
      <c r="FFN1" s="33"/>
      <c r="FFO1" s="33"/>
      <c r="FFP1" s="33"/>
      <c r="FFQ1" s="33"/>
      <c r="FFR1" s="33"/>
      <c r="FFS1" s="33"/>
      <c r="FFT1" s="33"/>
      <c r="FFU1" s="33"/>
      <c r="FFV1" s="33"/>
      <c r="FFW1" s="33"/>
      <c r="FFX1" s="33"/>
      <c r="FFY1" s="33"/>
      <c r="FFZ1" s="33"/>
      <c r="FGA1" s="33"/>
      <c r="FGB1" s="33"/>
      <c r="FGC1" s="33"/>
      <c r="FGD1" s="33"/>
      <c r="FGE1" s="33"/>
      <c r="FGF1" s="33"/>
      <c r="FGG1" s="33"/>
      <c r="FGH1" s="33"/>
      <c r="FGI1" s="33"/>
      <c r="FGJ1" s="33"/>
      <c r="FGK1" s="33"/>
      <c r="FGL1" s="33"/>
      <c r="FGM1" s="33"/>
      <c r="FGN1" s="33"/>
      <c r="FGO1" s="33"/>
      <c r="FGP1" s="33"/>
      <c r="FGQ1" s="33"/>
      <c r="FGR1" s="33"/>
      <c r="FGS1" s="33"/>
      <c r="FGT1" s="33"/>
      <c r="FGU1" s="33"/>
      <c r="FGV1" s="33"/>
      <c r="FGW1" s="33"/>
      <c r="FGX1" s="33"/>
      <c r="FGY1" s="33"/>
      <c r="FGZ1" s="33"/>
      <c r="FHA1" s="33"/>
      <c r="FHB1" s="33"/>
      <c r="FHC1" s="33"/>
      <c r="FHD1" s="33"/>
      <c r="FHE1" s="33"/>
      <c r="FHF1" s="33"/>
      <c r="FHG1" s="33"/>
      <c r="FHH1" s="33"/>
      <c r="FHI1" s="33"/>
      <c r="FHJ1" s="33"/>
      <c r="FHK1" s="33"/>
      <c r="FHL1" s="33"/>
      <c r="FHM1" s="33"/>
      <c r="FHN1" s="33"/>
      <c r="FHO1" s="33"/>
      <c r="FHP1" s="33"/>
      <c r="FHQ1" s="33"/>
      <c r="FHR1" s="33"/>
      <c r="FHS1" s="33"/>
      <c r="FHT1" s="33"/>
      <c r="FHU1" s="33"/>
      <c r="FHV1" s="33"/>
      <c r="FHW1" s="33"/>
      <c r="FHX1" s="33"/>
      <c r="FHY1" s="33"/>
      <c r="FHZ1" s="33"/>
      <c r="FIA1" s="33"/>
      <c r="FIB1" s="33"/>
      <c r="FIC1" s="33"/>
      <c r="FID1" s="33"/>
      <c r="FIE1" s="33"/>
      <c r="FIF1" s="33"/>
      <c r="FIG1" s="33"/>
      <c r="FIH1" s="33"/>
      <c r="FII1" s="33"/>
      <c r="FIJ1" s="33"/>
      <c r="FIK1" s="33"/>
      <c r="FIL1" s="33"/>
      <c r="FIM1" s="33"/>
      <c r="FIN1" s="33"/>
      <c r="FIO1" s="33"/>
      <c r="FIP1" s="33"/>
      <c r="FIQ1" s="33"/>
      <c r="FIR1" s="33"/>
      <c r="FIS1" s="33"/>
      <c r="FIT1" s="33"/>
      <c r="FIU1" s="33"/>
      <c r="FIV1" s="33"/>
      <c r="FIW1" s="33"/>
      <c r="FIX1" s="33"/>
      <c r="FIY1" s="33"/>
      <c r="FIZ1" s="33"/>
      <c r="FJA1" s="33"/>
      <c r="FJB1" s="33"/>
      <c r="FJC1" s="33"/>
      <c r="FJD1" s="33"/>
      <c r="FJE1" s="33"/>
      <c r="FJF1" s="33"/>
      <c r="FJG1" s="33"/>
      <c r="FJH1" s="33"/>
      <c r="FJI1" s="33"/>
      <c r="FJJ1" s="33"/>
      <c r="FJK1" s="33"/>
      <c r="FJL1" s="33"/>
      <c r="FJM1" s="33"/>
      <c r="FJN1" s="33"/>
      <c r="FJO1" s="33"/>
      <c r="FJP1" s="33"/>
      <c r="FJQ1" s="33"/>
      <c r="FJR1" s="33"/>
      <c r="FJS1" s="33"/>
      <c r="FJT1" s="33"/>
      <c r="FJU1" s="33"/>
      <c r="FJV1" s="33"/>
      <c r="FJW1" s="33"/>
      <c r="FJX1" s="33"/>
      <c r="FJY1" s="33"/>
      <c r="FJZ1" s="33"/>
      <c r="FKA1" s="33"/>
      <c r="FKB1" s="33"/>
      <c r="FKC1" s="33"/>
      <c r="FKD1" s="33"/>
      <c r="FKE1" s="33"/>
      <c r="FKF1" s="33"/>
      <c r="FKG1" s="33"/>
      <c r="FKH1" s="33"/>
      <c r="FKI1" s="33"/>
      <c r="FKJ1" s="33"/>
      <c r="FKK1" s="33"/>
      <c r="FKL1" s="33"/>
      <c r="FKM1" s="33"/>
      <c r="FKN1" s="33"/>
      <c r="FKO1" s="33"/>
      <c r="FKP1" s="33"/>
      <c r="FKQ1" s="33"/>
      <c r="FKR1" s="33"/>
      <c r="FKS1" s="33"/>
      <c r="FKT1" s="33"/>
      <c r="FKU1" s="33"/>
      <c r="FKV1" s="33"/>
      <c r="FKW1" s="33"/>
      <c r="FKX1" s="33"/>
      <c r="FKY1" s="33"/>
      <c r="FKZ1" s="33"/>
      <c r="FLA1" s="33"/>
      <c r="FLB1" s="33"/>
      <c r="FLC1" s="33"/>
      <c r="FLD1" s="33"/>
      <c r="FLE1" s="33"/>
      <c r="FLF1" s="33"/>
      <c r="FLG1" s="33"/>
      <c r="FLH1" s="33"/>
      <c r="FLI1" s="33"/>
      <c r="FLJ1" s="33"/>
      <c r="FLK1" s="33"/>
      <c r="FLL1" s="33"/>
      <c r="FLM1" s="33"/>
      <c r="FLN1" s="33"/>
      <c r="FLO1" s="33"/>
      <c r="FLP1" s="33"/>
      <c r="FLQ1" s="33"/>
      <c r="FLR1" s="33"/>
      <c r="FLS1" s="33"/>
      <c r="FLT1" s="33"/>
      <c r="FLU1" s="33"/>
      <c r="FLV1" s="33"/>
      <c r="FLW1" s="33"/>
      <c r="FLX1" s="33"/>
      <c r="FLY1" s="33"/>
      <c r="FLZ1" s="33"/>
      <c r="FMA1" s="33"/>
      <c r="FMB1" s="33"/>
      <c r="FMC1" s="33"/>
      <c r="FMD1" s="33"/>
      <c r="FME1" s="33"/>
      <c r="FMF1" s="33"/>
      <c r="FMG1" s="33"/>
      <c r="FMH1" s="33"/>
      <c r="FMI1" s="33"/>
      <c r="FMJ1" s="33"/>
      <c r="FMK1" s="33"/>
      <c r="FML1" s="33"/>
      <c r="FMM1" s="33"/>
      <c r="FMN1" s="33"/>
      <c r="FMO1" s="33"/>
      <c r="FMP1" s="33"/>
      <c r="FMQ1" s="33"/>
      <c r="FMR1" s="33"/>
      <c r="FMS1" s="33"/>
      <c r="FMT1" s="33"/>
      <c r="FMU1" s="33"/>
      <c r="FMV1" s="33"/>
      <c r="FMW1" s="33"/>
      <c r="FMX1" s="33"/>
      <c r="FMY1" s="33"/>
      <c r="FMZ1" s="33"/>
      <c r="FNA1" s="33"/>
      <c r="FNB1" s="33"/>
      <c r="FNC1" s="33"/>
      <c r="FND1" s="33"/>
      <c r="FNE1" s="33"/>
      <c r="FNF1" s="33"/>
      <c r="FNG1" s="33"/>
      <c r="FNH1" s="33"/>
      <c r="FNI1" s="33"/>
      <c r="FNJ1" s="33"/>
      <c r="FNK1" s="33"/>
      <c r="FNL1" s="33"/>
      <c r="FNM1" s="33"/>
      <c r="FNN1" s="33"/>
      <c r="FNO1" s="33"/>
      <c r="FNP1" s="33"/>
      <c r="FNQ1" s="33"/>
      <c r="FNR1" s="33"/>
      <c r="FNS1" s="33"/>
      <c r="FNT1" s="33"/>
      <c r="FNU1" s="33"/>
      <c r="FNV1" s="33"/>
      <c r="FNW1" s="33"/>
      <c r="FNX1" s="33"/>
      <c r="FNY1" s="33"/>
      <c r="FNZ1" s="33"/>
      <c r="FOA1" s="33"/>
      <c r="FOB1" s="33"/>
      <c r="FOC1" s="33"/>
      <c r="FOD1" s="33"/>
      <c r="FOE1" s="33"/>
      <c r="FOF1" s="33"/>
      <c r="FOG1" s="33"/>
      <c r="FOH1" s="33"/>
      <c r="FOI1" s="33"/>
      <c r="FOJ1" s="33"/>
      <c r="FOK1" s="33"/>
      <c r="FOL1" s="33"/>
      <c r="FOM1" s="33"/>
      <c r="FON1" s="33"/>
      <c r="FOO1" s="33"/>
      <c r="FOP1" s="33"/>
      <c r="FOQ1" s="33"/>
      <c r="FOR1" s="33"/>
      <c r="FOS1" s="33"/>
      <c r="FOT1" s="33"/>
      <c r="FOU1" s="33"/>
      <c r="FOV1" s="33"/>
      <c r="FOW1" s="33"/>
      <c r="FOX1" s="33"/>
      <c r="FOY1" s="33"/>
      <c r="FOZ1" s="33"/>
      <c r="FPA1" s="33"/>
      <c r="FPB1" s="33"/>
      <c r="FPC1" s="33"/>
      <c r="FPD1" s="33"/>
      <c r="FPE1" s="33"/>
      <c r="FPF1" s="33"/>
      <c r="FPG1" s="33"/>
      <c r="FPH1" s="33"/>
      <c r="FPI1" s="33"/>
      <c r="FPJ1" s="33"/>
      <c r="FPK1" s="33"/>
      <c r="FPL1" s="33"/>
      <c r="FPM1" s="33"/>
      <c r="FPN1" s="33"/>
      <c r="FPO1" s="33"/>
      <c r="FPP1" s="33"/>
      <c r="FPQ1" s="33"/>
      <c r="FPR1" s="33"/>
      <c r="FPS1" s="33"/>
      <c r="FPT1" s="33"/>
      <c r="FPU1" s="33"/>
      <c r="FPV1" s="33"/>
      <c r="FPW1" s="33"/>
      <c r="FPX1" s="33"/>
      <c r="FPY1" s="33"/>
      <c r="FPZ1" s="33"/>
      <c r="FQA1" s="33"/>
      <c r="FQB1" s="33"/>
      <c r="FQC1" s="33"/>
      <c r="FQD1" s="33"/>
      <c r="FQE1" s="33"/>
      <c r="FQF1" s="33"/>
      <c r="FQG1" s="33"/>
      <c r="FQH1" s="33"/>
      <c r="FQI1" s="33"/>
      <c r="FQJ1" s="33"/>
      <c r="FQK1" s="33"/>
      <c r="FQL1" s="33"/>
      <c r="FQM1" s="33"/>
      <c r="FQN1" s="33"/>
      <c r="FQO1" s="33"/>
      <c r="FQP1" s="33"/>
      <c r="FQQ1" s="33"/>
      <c r="FQR1" s="33"/>
      <c r="FQS1" s="33"/>
      <c r="FQT1" s="33"/>
      <c r="FQU1" s="33"/>
      <c r="FQV1" s="33"/>
      <c r="FQW1" s="33"/>
      <c r="FQX1" s="33"/>
      <c r="FQY1" s="33"/>
      <c r="FQZ1" s="33"/>
      <c r="FRA1" s="33"/>
      <c r="FRB1" s="33"/>
      <c r="FRC1" s="33"/>
      <c r="FRD1" s="33"/>
      <c r="FRE1" s="33"/>
      <c r="FRF1" s="33"/>
      <c r="FRG1" s="33"/>
      <c r="FRH1" s="33"/>
      <c r="FRI1" s="33"/>
      <c r="FRJ1" s="33"/>
      <c r="FRK1" s="33"/>
      <c r="FRL1" s="33"/>
      <c r="FRM1" s="33"/>
      <c r="FRN1" s="33"/>
      <c r="FRO1" s="33"/>
      <c r="FRP1" s="33"/>
      <c r="FRQ1" s="33"/>
      <c r="FRR1" s="33"/>
      <c r="FRS1" s="33"/>
      <c r="FRT1" s="33"/>
      <c r="FRU1" s="33"/>
      <c r="FRV1" s="33"/>
      <c r="FRW1" s="33"/>
      <c r="FRX1" s="33"/>
      <c r="FRY1" s="33"/>
      <c r="FRZ1" s="33"/>
      <c r="FSA1" s="33"/>
      <c r="FSB1" s="33"/>
      <c r="FSC1" s="33"/>
      <c r="FSD1" s="33"/>
      <c r="FSE1" s="33"/>
      <c r="FSF1" s="33"/>
      <c r="FSG1" s="33"/>
      <c r="FSH1" s="33"/>
      <c r="FSI1" s="33"/>
      <c r="FSJ1" s="33"/>
      <c r="FSK1" s="33"/>
      <c r="FSL1" s="33"/>
      <c r="FSM1" s="33"/>
      <c r="FSN1" s="33"/>
      <c r="FSO1" s="33"/>
      <c r="FSP1" s="33"/>
      <c r="FSQ1" s="33"/>
      <c r="FSR1" s="33"/>
      <c r="FSS1" s="33"/>
      <c r="FST1" s="33"/>
      <c r="FSU1" s="33"/>
      <c r="FSV1" s="33"/>
      <c r="FSW1" s="33"/>
      <c r="FSX1" s="33"/>
      <c r="FSY1" s="33"/>
      <c r="FSZ1" s="33"/>
      <c r="FTA1" s="33"/>
      <c r="FTB1" s="33"/>
      <c r="FTC1" s="33"/>
      <c r="FTD1" s="33"/>
      <c r="FTE1" s="33"/>
      <c r="FTF1" s="33"/>
      <c r="FTG1" s="33"/>
      <c r="FTH1" s="33"/>
      <c r="FTI1" s="33"/>
      <c r="FTJ1" s="33"/>
      <c r="FTK1" s="33"/>
      <c r="FTL1" s="33"/>
      <c r="FTM1" s="33"/>
      <c r="FTN1" s="33"/>
      <c r="FTO1" s="33"/>
      <c r="FTP1" s="33"/>
      <c r="FTQ1" s="33"/>
      <c r="FTR1" s="33"/>
      <c r="FTS1" s="33"/>
      <c r="FTT1" s="33"/>
      <c r="FTU1" s="33"/>
      <c r="FTV1" s="33"/>
      <c r="FTW1" s="33"/>
      <c r="FTX1" s="33"/>
      <c r="FTY1" s="33"/>
      <c r="FTZ1" s="33"/>
      <c r="FUA1" s="33"/>
      <c r="FUB1" s="33"/>
      <c r="FUC1" s="33"/>
      <c r="FUD1" s="33"/>
      <c r="FUE1" s="33"/>
      <c r="FUF1" s="33"/>
      <c r="FUG1" s="33"/>
      <c r="FUH1" s="33"/>
      <c r="FUI1" s="33"/>
      <c r="FUJ1" s="33"/>
      <c r="FUK1" s="33"/>
      <c r="FUL1" s="33"/>
      <c r="FUM1" s="33"/>
      <c r="FUN1" s="33"/>
      <c r="FUO1" s="33"/>
      <c r="FUP1" s="33"/>
      <c r="FUQ1" s="33"/>
      <c r="FUR1" s="33"/>
      <c r="FUS1" s="33"/>
      <c r="FUT1" s="33"/>
      <c r="FUU1" s="33"/>
      <c r="FUV1" s="33"/>
      <c r="FUW1" s="33"/>
      <c r="FUX1" s="33"/>
      <c r="FUY1" s="33"/>
      <c r="FUZ1" s="33"/>
      <c r="FVA1" s="33"/>
      <c r="FVB1" s="33"/>
      <c r="FVC1" s="33"/>
      <c r="FVD1" s="33"/>
      <c r="FVE1" s="33"/>
      <c r="FVF1" s="33"/>
      <c r="FVG1" s="33"/>
      <c r="FVH1" s="33"/>
      <c r="FVI1" s="33"/>
      <c r="FVJ1" s="33"/>
      <c r="FVK1" s="33"/>
      <c r="FVL1" s="33"/>
      <c r="FVM1" s="33"/>
      <c r="FVN1" s="33"/>
      <c r="FVO1" s="33"/>
      <c r="FVP1" s="33"/>
      <c r="FVQ1" s="33"/>
      <c r="FVR1" s="33"/>
      <c r="FVS1" s="33"/>
      <c r="FVT1" s="33"/>
      <c r="FVU1" s="33"/>
      <c r="FVV1" s="33"/>
      <c r="FVW1" s="33"/>
      <c r="FVX1" s="33"/>
      <c r="FVY1" s="33"/>
      <c r="FVZ1" s="33"/>
      <c r="FWA1" s="33"/>
      <c r="FWB1" s="33"/>
      <c r="FWC1" s="33"/>
      <c r="FWD1" s="33"/>
      <c r="FWE1" s="33"/>
      <c r="FWF1" s="33"/>
      <c r="FWG1" s="33"/>
      <c r="FWH1" s="33"/>
      <c r="FWI1" s="33"/>
      <c r="FWJ1" s="33"/>
      <c r="FWK1" s="33"/>
      <c r="FWL1" s="33"/>
      <c r="FWM1" s="33"/>
      <c r="FWN1" s="33"/>
      <c r="FWO1" s="33"/>
      <c r="FWP1" s="33"/>
      <c r="FWQ1" s="33"/>
      <c r="FWR1" s="33"/>
      <c r="FWS1" s="33"/>
      <c r="FWT1" s="33"/>
      <c r="FWU1" s="33"/>
      <c r="FWV1" s="33"/>
      <c r="FWW1" s="33"/>
      <c r="FWX1" s="33"/>
      <c r="FWY1" s="33"/>
      <c r="FWZ1" s="33"/>
      <c r="FXA1" s="33"/>
      <c r="FXB1" s="33"/>
      <c r="FXC1" s="33"/>
      <c r="FXD1" s="33"/>
      <c r="FXE1" s="33"/>
      <c r="FXF1" s="33"/>
      <c r="FXG1" s="33"/>
      <c r="FXH1" s="33"/>
      <c r="FXI1" s="33"/>
      <c r="FXJ1" s="33"/>
      <c r="FXK1" s="33"/>
      <c r="FXL1" s="33"/>
      <c r="FXM1" s="33"/>
      <c r="FXN1" s="33"/>
      <c r="FXO1" s="33"/>
      <c r="FXP1" s="33"/>
      <c r="FXQ1" s="33"/>
      <c r="FXR1" s="33"/>
      <c r="FXS1" s="33"/>
      <c r="FXT1" s="33"/>
      <c r="FXU1" s="33"/>
      <c r="FXV1" s="33"/>
      <c r="FXW1" s="33"/>
      <c r="FXX1" s="33"/>
      <c r="FXY1" s="33"/>
      <c r="FXZ1" s="33"/>
      <c r="FYA1" s="33"/>
      <c r="FYB1" s="33"/>
      <c r="FYC1" s="33"/>
      <c r="FYD1" s="33"/>
      <c r="FYE1" s="33"/>
      <c r="FYF1" s="33"/>
      <c r="FYG1" s="33"/>
      <c r="FYH1" s="33"/>
      <c r="FYI1" s="33"/>
      <c r="FYJ1" s="33"/>
      <c r="FYK1" s="33"/>
      <c r="FYL1" s="33"/>
      <c r="FYM1" s="33"/>
      <c r="FYN1" s="33"/>
      <c r="FYO1" s="33"/>
      <c r="FYP1" s="33"/>
      <c r="FYQ1" s="33"/>
      <c r="FYR1" s="33"/>
      <c r="FYS1" s="33"/>
      <c r="FYT1" s="33"/>
      <c r="FYU1" s="33"/>
      <c r="FYV1" s="33"/>
      <c r="FYW1" s="33"/>
      <c r="FYX1" s="33"/>
      <c r="FYY1" s="33"/>
      <c r="FYZ1" s="33"/>
      <c r="FZA1" s="33"/>
      <c r="FZB1" s="33"/>
      <c r="FZC1" s="33"/>
      <c r="FZD1" s="33"/>
      <c r="FZE1" s="33"/>
      <c r="FZF1" s="33"/>
      <c r="FZG1" s="33"/>
      <c r="FZH1" s="33"/>
      <c r="FZI1" s="33"/>
      <c r="FZJ1" s="33"/>
      <c r="FZK1" s="33"/>
      <c r="FZL1" s="33"/>
      <c r="FZM1" s="33"/>
      <c r="FZN1" s="33"/>
      <c r="FZO1" s="33"/>
      <c r="FZP1" s="33"/>
      <c r="FZQ1" s="33"/>
      <c r="FZR1" s="33"/>
      <c r="FZS1" s="33"/>
      <c r="FZT1" s="33"/>
      <c r="FZU1" s="33"/>
      <c r="FZV1" s="33"/>
      <c r="FZW1" s="33"/>
      <c r="FZX1" s="33"/>
      <c r="FZY1" s="33"/>
      <c r="FZZ1" s="33"/>
      <c r="GAA1" s="33"/>
      <c r="GAB1" s="33"/>
      <c r="GAC1" s="33"/>
      <c r="GAD1" s="33"/>
      <c r="GAE1" s="33"/>
      <c r="GAF1" s="33"/>
      <c r="GAG1" s="33"/>
      <c r="GAH1" s="33"/>
      <c r="GAI1" s="33"/>
      <c r="GAJ1" s="33"/>
      <c r="GAK1" s="33"/>
      <c r="GAL1" s="33"/>
      <c r="GAM1" s="33"/>
      <c r="GAN1" s="33"/>
      <c r="GAO1" s="33"/>
      <c r="GAP1" s="33"/>
      <c r="GAQ1" s="33"/>
      <c r="GAR1" s="33"/>
      <c r="GAS1" s="33"/>
      <c r="GAT1" s="33"/>
      <c r="GAU1" s="33"/>
      <c r="GAV1" s="33"/>
      <c r="GAW1" s="33"/>
      <c r="GAX1" s="33"/>
      <c r="GAY1" s="33"/>
      <c r="GAZ1" s="33"/>
      <c r="GBA1" s="33"/>
      <c r="GBB1" s="33"/>
      <c r="GBC1" s="33"/>
      <c r="GBD1" s="33"/>
      <c r="GBE1" s="33"/>
      <c r="GBF1" s="33"/>
      <c r="GBG1" s="33"/>
      <c r="GBH1" s="33"/>
      <c r="GBI1" s="33"/>
      <c r="GBJ1" s="33"/>
      <c r="GBK1" s="33"/>
      <c r="GBL1" s="33"/>
      <c r="GBM1" s="33"/>
      <c r="GBN1" s="33"/>
      <c r="GBO1" s="33"/>
      <c r="GBP1" s="33"/>
      <c r="GBQ1" s="33"/>
      <c r="GBR1" s="33"/>
      <c r="GBS1" s="33"/>
      <c r="GBT1" s="33"/>
      <c r="GBU1" s="33"/>
      <c r="GBV1" s="33"/>
      <c r="GBW1" s="33"/>
      <c r="GBX1" s="33"/>
      <c r="GBY1" s="33"/>
      <c r="GBZ1" s="33"/>
      <c r="GCA1" s="33"/>
      <c r="GCB1" s="33"/>
      <c r="GCC1" s="33"/>
      <c r="GCD1" s="33"/>
      <c r="GCE1" s="33"/>
      <c r="GCF1" s="33"/>
      <c r="GCG1" s="33"/>
      <c r="GCH1" s="33"/>
      <c r="GCI1" s="33"/>
      <c r="GCJ1" s="33"/>
      <c r="GCK1" s="33"/>
      <c r="GCL1" s="33"/>
      <c r="GCM1" s="33"/>
      <c r="GCN1" s="33"/>
      <c r="GCO1" s="33"/>
      <c r="GCP1" s="33"/>
      <c r="GCQ1" s="33"/>
      <c r="GCR1" s="33"/>
      <c r="GCS1" s="33"/>
      <c r="GCT1" s="33"/>
      <c r="GCU1" s="33"/>
      <c r="GCV1" s="33"/>
      <c r="GCW1" s="33"/>
      <c r="GCX1" s="33"/>
      <c r="GCY1" s="33"/>
      <c r="GCZ1" s="33"/>
      <c r="GDA1" s="33"/>
      <c r="GDB1" s="33"/>
      <c r="GDC1" s="33"/>
      <c r="GDD1" s="33"/>
      <c r="GDE1" s="33"/>
      <c r="GDF1" s="33"/>
      <c r="GDG1" s="33"/>
      <c r="GDH1" s="33"/>
      <c r="GDI1" s="33"/>
      <c r="GDJ1" s="33"/>
      <c r="GDK1" s="33"/>
      <c r="GDL1" s="33"/>
      <c r="GDM1" s="33"/>
      <c r="GDN1" s="33"/>
      <c r="GDO1" s="33"/>
      <c r="GDP1" s="33"/>
      <c r="GDQ1" s="33"/>
      <c r="GDR1" s="33"/>
      <c r="GDS1" s="33"/>
      <c r="GDT1" s="33"/>
      <c r="GDU1" s="33"/>
      <c r="GDV1" s="33"/>
      <c r="GDW1" s="33"/>
      <c r="GDX1" s="33"/>
      <c r="GDY1" s="33"/>
      <c r="GDZ1" s="33"/>
      <c r="GEA1" s="33"/>
      <c r="GEB1" s="33"/>
      <c r="GEC1" s="33"/>
      <c r="GED1" s="33"/>
      <c r="GEE1" s="33"/>
      <c r="GEF1" s="33"/>
      <c r="GEG1" s="33"/>
      <c r="GEH1" s="33"/>
      <c r="GEI1" s="33"/>
      <c r="GEJ1" s="33"/>
      <c r="GEK1" s="33"/>
      <c r="GEL1" s="33"/>
      <c r="GEM1" s="33"/>
      <c r="GEN1" s="33"/>
      <c r="GEO1" s="33"/>
      <c r="GEP1" s="33"/>
      <c r="GEQ1" s="33"/>
      <c r="GER1" s="33"/>
      <c r="GES1" s="33"/>
      <c r="GET1" s="33"/>
      <c r="GEU1" s="33"/>
      <c r="GEV1" s="33"/>
      <c r="GEW1" s="33"/>
      <c r="GEX1" s="33"/>
      <c r="GEY1" s="33"/>
      <c r="GEZ1" s="33"/>
      <c r="GFA1" s="33"/>
      <c r="GFB1" s="33"/>
      <c r="GFC1" s="33"/>
      <c r="GFD1" s="33"/>
      <c r="GFE1" s="33"/>
      <c r="GFF1" s="33"/>
      <c r="GFG1" s="33"/>
      <c r="GFH1" s="33"/>
      <c r="GFI1" s="33"/>
      <c r="GFJ1" s="33"/>
      <c r="GFK1" s="33"/>
      <c r="GFL1" s="33"/>
      <c r="GFM1" s="33"/>
      <c r="GFN1" s="33"/>
      <c r="GFO1" s="33"/>
      <c r="GFP1" s="33"/>
      <c r="GFQ1" s="33"/>
      <c r="GFR1" s="33"/>
      <c r="GFS1" s="33"/>
      <c r="GFT1" s="33"/>
      <c r="GFU1" s="33"/>
      <c r="GFV1" s="33"/>
      <c r="GFW1" s="33"/>
      <c r="GFX1" s="33"/>
      <c r="GFY1" s="33"/>
      <c r="GFZ1" s="33"/>
      <c r="GGA1" s="33"/>
      <c r="GGB1" s="33"/>
      <c r="GGC1" s="33"/>
      <c r="GGD1" s="33"/>
      <c r="GGE1" s="33"/>
      <c r="GGF1" s="33"/>
      <c r="GGG1" s="33"/>
      <c r="GGH1" s="33"/>
      <c r="GGI1" s="33"/>
      <c r="GGJ1" s="33"/>
      <c r="GGK1" s="33"/>
      <c r="GGL1" s="33"/>
      <c r="GGM1" s="33"/>
      <c r="GGN1" s="33"/>
      <c r="GGO1" s="33"/>
      <c r="GGP1" s="33"/>
      <c r="GGQ1" s="33"/>
      <c r="GGR1" s="33"/>
      <c r="GGS1" s="33"/>
      <c r="GGT1" s="33"/>
      <c r="GGU1" s="33"/>
      <c r="GGV1" s="33"/>
      <c r="GGW1" s="33"/>
      <c r="GGX1" s="33"/>
      <c r="GGY1" s="33"/>
      <c r="GGZ1" s="33"/>
      <c r="GHA1" s="33"/>
      <c r="GHB1" s="33"/>
      <c r="GHC1" s="33"/>
      <c r="GHD1" s="33"/>
      <c r="GHE1" s="33"/>
      <c r="GHF1" s="33"/>
      <c r="GHG1" s="33"/>
      <c r="GHH1" s="33"/>
      <c r="GHI1" s="33"/>
      <c r="GHJ1" s="33"/>
      <c r="GHK1" s="33"/>
      <c r="GHL1" s="33"/>
      <c r="GHM1" s="33"/>
      <c r="GHN1" s="33"/>
      <c r="GHO1" s="33"/>
      <c r="GHP1" s="33"/>
      <c r="GHQ1" s="33"/>
      <c r="GHR1" s="33"/>
      <c r="GHS1" s="33"/>
      <c r="GHT1" s="33"/>
      <c r="GHU1" s="33"/>
      <c r="GHV1" s="33"/>
      <c r="GHW1" s="33"/>
      <c r="GHX1" s="33"/>
      <c r="GHY1" s="33"/>
      <c r="GHZ1" s="33"/>
      <c r="GIA1" s="33"/>
      <c r="GIB1" s="33"/>
      <c r="GIC1" s="33"/>
      <c r="GID1" s="33"/>
      <c r="GIE1" s="33"/>
      <c r="GIF1" s="33"/>
      <c r="GIG1" s="33"/>
      <c r="GIH1" s="33"/>
      <c r="GII1" s="33"/>
      <c r="GIJ1" s="33"/>
      <c r="GIK1" s="33"/>
      <c r="GIL1" s="33"/>
      <c r="GIM1" s="33"/>
      <c r="GIN1" s="33"/>
      <c r="GIO1" s="33"/>
      <c r="GIP1" s="33"/>
      <c r="GIQ1" s="33"/>
      <c r="GIR1" s="33"/>
      <c r="GIS1" s="33"/>
      <c r="GIT1" s="33"/>
      <c r="GIU1" s="33"/>
      <c r="GIV1" s="33"/>
      <c r="GIW1" s="33"/>
      <c r="GIX1" s="33"/>
      <c r="GIY1" s="33"/>
      <c r="GIZ1" s="33"/>
      <c r="GJA1" s="33"/>
      <c r="GJB1" s="33"/>
      <c r="GJC1" s="33"/>
      <c r="GJD1" s="33"/>
      <c r="GJE1" s="33"/>
      <c r="GJF1" s="33"/>
      <c r="GJG1" s="33"/>
      <c r="GJH1" s="33"/>
      <c r="GJI1" s="33"/>
      <c r="GJJ1" s="33"/>
      <c r="GJK1" s="33"/>
      <c r="GJL1" s="33"/>
      <c r="GJM1" s="33"/>
      <c r="GJN1" s="33"/>
      <c r="GJO1" s="33"/>
      <c r="GJP1" s="33"/>
      <c r="GJQ1" s="33"/>
      <c r="GJR1" s="33"/>
      <c r="GJS1" s="33"/>
      <c r="GJT1" s="33"/>
      <c r="GJU1" s="33"/>
      <c r="GJV1" s="33"/>
      <c r="GJW1" s="33"/>
      <c r="GJX1" s="33"/>
      <c r="GJY1" s="33"/>
      <c r="GJZ1" s="33"/>
      <c r="GKA1" s="33"/>
      <c r="GKB1" s="33"/>
      <c r="GKC1" s="33"/>
      <c r="GKD1" s="33"/>
      <c r="GKE1" s="33"/>
      <c r="GKF1" s="33"/>
      <c r="GKG1" s="33"/>
      <c r="GKH1" s="33"/>
      <c r="GKI1" s="33"/>
      <c r="GKJ1" s="33"/>
      <c r="GKK1" s="33"/>
      <c r="GKL1" s="33"/>
      <c r="GKM1" s="33"/>
      <c r="GKN1" s="33"/>
      <c r="GKO1" s="33"/>
      <c r="GKP1" s="33"/>
      <c r="GKQ1" s="33"/>
      <c r="GKR1" s="33"/>
      <c r="GKS1" s="33"/>
      <c r="GKT1" s="33"/>
      <c r="GKU1" s="33"/>
      <c r="GKV1" s="33"/>
      <c r="GKW1" s="33"/>
      <c r="GKX1" s="33"/>
      <c r="GKY1" s="33"/>
      <c r="GKZ1" s="33"/>
      <c r="GLA1" s="33"/>
      <c r="GLB1" s="33"/>
      <c r="GLC1" s="33"/>
      <c r="GLD1" s="33"/>
      <c r="GLE1" s="33"/>
      <c r="GLF1" s="33"/>
      <c r="GLG1" s="33"/>
      <c r="GLH1" s="33"/>
      <c r="GLI1" s="33"/>
      <c r="GLJ1" s="33"/>
      <c r="GLK1" s="33"/>
      <c r="GLL1" s="33"/>
      <c r="GLM1" s="33"/>
      <c r="GLN1" s="33"/>
      <c r="GLO1" s="33"/>
      <c r="GLP1" s="33"/>
      <c r="GLQ1" s="33"/>
      <c r="GLR1" s="33"/>
      <c r="GLS1" s="33"/>
      <c r="GLT1" s="33"/>
      <c r="GLU1" s="33"/>
      <c r="GLV1" s="33"/>
      <c r="GLW1" s="33"/>
      <c r="GLX1" s="33"/>
      <c r="GLY1" s="33"/>
      <c r="GLZ1" s="33"/>
      <c r="GMA1" s="33"/>
      <c r="GMB1" s="33"/>
      <c r="GMC1" s="33"/>
      <c r="GMD1" s="33"/>
      <c r="GME1" s="33"/>
      <c r="GMF1" s="33"/>
      <c r="GMG1" s="33"/>
      <c r="GMH1" s="33"/>
      <c r="GMI1" s="33"/>
      <c r="GMJ1" s="33"/>
      <c r="GMK1" s="33"/>
      <c r="GML1" s="33"/>
      <c r="GMM1" s="33"/>
      <c r="GMN1" s="33"/>
      <c r="GMO1" s="33"/>
      <c r="GMP1" s="33"/>
      <c r="GMQ1" s="33"/>
      <c r="GMR1" s="33"/>
      <c r="GMS1" s="33"/>
      <c r="GMT1" s="33"/>
      <c r="GMU1" s="33"/>
      <c r="GMV1" s="33"/>
      <c r="GMW1" s="33"/>
      <c r="GMX1" s="33"/>
      <c r="GMY1" s="33"/>
      <c r="GMZ1" s="33"/>
      <c r="GNA1" s="33"/>
      <c r="GNB1" s="33"/>
      <c r="GNC1" s="33"/>
      <c r="GND1" s="33"/>
      <c r="GNE1" s="33"/>
      <c r="GNF1" s="33"/>
      <c r="GNG1" s="33"/>
      <c r="GNH1" s="33"/>
      <c r="GNI1" s="33"/>
      <c r="GNJ1" s="33"/>
      <c r="GNK1" s="33"/>
      <c r="GNL1" s="33"/>
      <c r="GNM1" s="33"/>
      <c r="GNN1" s="33"/>
      <c r="GNO1" s="33"/>
      <c r="GNP1" s="33"/>
      <c r="GNQ1" s="33"/>
      <c r="GNR1" s="33"/>
      <c r="GNS1" s="33"/>
      <c r="GNT1" s="33"/>
      <c r="GNU1" s="33"/>
      <c r="GNV1" s="33"/>
      <c r="GNW1" s="33"/>
      <c r="GNX1" s="33"/>
      <c r="GNY1" s="33"/>
      <c r="GNZ1" s="33"/>
      <c r="GOA1" s="33"/>
      <c r="GOB1" s="33"/>
      <c r="GOC1" s="33"/>
      <c r="GOD1" s="33"/>
      <c r="GOE1" s="33"/>
      <c r="GOF1" s="33"/>
      <c r="GOG1" s="33"/>
      <c r="GOH1" s="33"/>
      <c r="GOI1" s="33"/>
      <c r="GOJ1" s="33"/>
      <c r="GOK1" s="33"/>
      <c r="GOL1" s="33"/>
      <c r="GOM1" s="33"/>
      <c r="GON1" s="33"/>
      <c r="GOO1" s="33"/>
      <c r="GOP1" s="33"/>
      <c r="GOQ1" s="33"/>
      <c r="GOR1" s="33"/>
      <c r="GOS1" s="33"/>
      <c r="GOT1" s="33"/>
      <c r="GOU1" s="33"/>
      <c r="GOV1" s="33"/>
      <c r="GOW1" s="33"/>
      <c r="GOX1" s="33"/>
      <c r="GOY1" s="33"/>
      <c r="GOZ1" s="33"/>
      <c r="GPA1" s="33"/>
      <c r="GPB1" s="33"/>
      <c r="GPC1" s="33"/>
      <c r="GPD1" s="33"/>
      <c r="GPE1" s="33"/>
      <c r="GPF1" s="33"/>
      <c r="GPG1" s="33"/>
      <c r="GPH1" s="33"/>
      <c r="GPI1" s="33"/>
      <c r="GPJ1" s="33"/>
      <c r="GPK1" s="33"/>
      <c r="GPL1" s="33"/>
      <c r="GPM1" s="33"/>
      <c r="GPN1" s="33"/>
      <c r="GPO1" s="33"/>
      <c r="GPP1" s="33"/>
      <c r="GPQ1" s="33"/>
      <c r="GPR1" s="33"/>
      <c r="GPS1" s="33"/>
      <c r="GPT1" s="33"/>
      <c r="GPU1" s="33"/>
      <c r="GPV1" s="33"/>
      <c r="GPW1" s="33"/>
      <c r="GPX1" s="33"/>
      <c r="GPY1" s="33"/>
      <c r="GPZ1" s="33"/>
      <c r="GQA1" s="33"/>
      <c r="GQB1" s="33"/>
      <c r="GQC1" s="33"/>
      <c r="GQD1" s="33"/>
      <c r="GQE1" s="33"/>
      <c r="GQF1" s="33"/>
      <c r="GQG1" s="33"/>
      <c r="GQH1" s="33"/>
      <c r="GQI1" s="33"/>
      <c r="GQJ1" s="33"/>
      <c r="GQK1" s="33"/>
      <c r="GQL1" s="33"/>
      <c r="GQM1" s="33"/>
      <c r="GQN1" s="33"/>
      <c r="GQO1" s="33"/>
      <c r="GQP1" s="33"/>
      <c r="GQQ1" s="33"/>
      <c r="GQR1" s="33"/>
      <c r="GQS1" s="33"/>
      <c r="GQT1" s="33"/>
      <c r="GQU1" s="33"/>
      <c r="GQV1" s="33"/>
      <c r="GQW1" s="33"/>
      <c r="GQX1" s="33"/>
      <c r="GQY1" s="33"/>
      <c r="GQZ1" s="33"/>
      <c r="GRA1" s="33"/>
      <c r="GRB1" s="33"/>
      <c r="GRC1" s="33"/>
      <c r="GRD1" s="33"/>
      <c r="GRE1" s="33"/>
      <c r="GRF1" s="33"/>
      <c r="GRG1" s="33"/>
      <c r="GRH1" s="33"/>
      <c r="GRI1" s="33"/>
      <c r="GRJ1" s="33"/>
      <c r="GRK1" s="33"/>
      <c r="GRL1" s="33"/>
      <c r="GRM1" s="33"/>
      <c r="GRN1" s="33"/>
      <c r="GRO1" s="33"/>
      <c r="GRP1" s="33"/>
      <c r="GRQ1" s="33"/>
      <c r="GRR1" s="33"/>
      <c r="GRS1" s="33"/>
      <c r="GRT1" s="33"/>
      <c r="GRU1" s="33"/>
      <c r="GRV1" s="33"/>
      <c r="GRW1" s="33"/>
      <c r="GRX1" s="33"/>
      <c r="GRY1" s="33"/>
      <c r="GRZ1" s="33"/>
      <c r="GSA1" s="33"/>
      <c r="GSB1" s="33"/>
      <c r="GSC1" s="33"/>
      <c r="GSD1" s="33"/>
      <c r="GSE1" s="33"/>
      <c r="GSF1" s="33"/>
      <c r="GSG1" s="33"/>
      <c r="GSH1" s="33"/>
      <c r="GSI1" s="33"/>
      <c r="GSJ1" s="33"/>
      <c r="GSK1" s="33"/>
      <c r="GSL1" s="33"/>
      <c r="GSM1" s="33"/>
      <c r="GSN1" s="33"/>
      <c r="GSO1" s="33"/>
      <c r="GSP1" s="33"/>
      <c r="GSQ1" s="33"/>
      <c r="GSR1" s="33"/>
      <c r="GSS1" s="33"/>
      <c r="GST1" s="33"/>
      <c r="GSU1" s="33"/>
      <c r="GSV1" s="33"/>
      <c r="GSW1" s="33"/>
      <c r="GSX1" s="33"/>
      <c r="GSY1" s="33"/>
      <c r="GSZ1" s="33"/>
      <c r="GTA1" s="33"/>
      <c r="GTB1" s="33"/>
      <c r="GTC1" s="33"/>
      <c r="GTD1" s="33"/>
      <c r="GTE1" s="33"/>
      <c r="GTF1" s="33"/>
      <c r="GTG1" s="33"/>
      <c r="GTH1" s="33"/>
      <c r="GTI1" s="33"/>
      <c r="GTJ1" s="33"/>
      <c r="GTK1" s="33"/>
      <c r="GTL1" s="33"/>
      <c r="GTM1" s="33"/>
      <c r="GTN1" s="33"/>
      <c r="GTO1" s="33"/>
      <c r="GTP1" s="33"/>
      <c r="GTQ1" s="33"/>
      <c r="GTR1" s="33"/>
      <c r="GTS1" s="33"/>
      <c r="GTT1" s="33"/>
      <c r="GTU1" s="33"/>
      <c r="GTV1" s="33"/>
      <c r="GTW1" s="33"/>
      <c r="GTX1" s="33"/>
      <c r="GTY1" s="33"/>
      <c r="GTZ1" s="33"/>
      <c r="GUA1" s="33"/>
      <c r="GUB1" s="33"/>
      <c r="GUC1" s="33"/>
      <c r="GUD1" s="33"/>
      <c r="GUE1" s="33"/>
      <c r="GUF1" s="33"/>
      <c r="GUG1" s="33"/>
      <c r="GUH1" s="33"/>
      <c r="GUI1" s="33"/>
      <c r="GUJ1" s="33"/>
      <c r="GUK1" s="33"/>
      <c r="GUL1" s="33"/>
      <c r="GUM1" s="33"/>
      <c r="GUN1" s="33"/>
      <c r="GUO1" s="33"/>
      <c r="GUP1" s="33"/>
      <c r="GUQ1" s="33"/>
      <c r="GUR1" s="33"/>
      <c r="GUS1" s="33"/>
      <c r="GUT1" s="33"/>
      <c r="GUU1" s="33"/>
      <c r="GUV1" s="33"/>
      <c r="GUW1" s="33"/>
      <c r="GUX1" s="33"/>
      <c r="GUY1" s="33"/>
      <c r="GUZ1" s="33"/>
      <c r="GVA1" s="33"/>
      <c r="GVB1" s="33"/>
      <c r="GVC1" s="33"/>
      <c r="GVD1" s="33"/>
      <c r="GVE1" s="33"/>
      <c r="GVF1" s="33"/>
      <c r="GVG1" s="33"/>
      <c r="GVH1" s="33"/>
      <c r="GVI1" s="33"/>
      <c r="GVJ1" s="33"/>
      <c r="GVK1" s="33"/>
      <c r="GVL1" s="33"/>
      <c r="GVM1" s="33"/>
      <c r="GVN1" s="33"/>
      <c r="GVO1" s="33"/>
      <c r="GVP1" s="33"/>
      <c r="GVQ1" s="33"/>
      <c r="GVR1" s="33"/>
      <c r="GVS1" s="33"/>
      <c r="GVT1" s="33"/>
      <c r="GVU1" s="33"/>
      <c r="GVV1" s="33"/>
      <c r="GVW1" s="33"/>
      <c r="GVX1" s="33"/>
      <c r="GVY1" s="33"/>
      <c r="GVZ1" s="33"/>
      <c r="GWA1" s="33"/>
      <c r="GWB1" s="33"/>
      <c r="GWC1" s="33"/>
      <c r="GWD1" s="33"/>
      <c r="GWE1" s="33"/>
      <c r="GWF1" s="33"/>
      <c r="GWG1" s="33"/>
      <c r="GWH1" s="33"/>
      <c r="GWI1" s="33"/>
      <c r="GWJ1" s="33"/>
      <c r="GWK1" s="33"/>
      <c r="GWL1" s="33"/>
      <c r="GWM1" s="33"/>
      <c r="GWN1" s="33"/>
      <c r="GWO1" s="33"/>
      <c r="GWP1" s="33"/>
      <c r="GWQ1" s="33"/>
      <c r="GWR1" s="33"/>
      <c r="GWS1" s="33"/>
      <c r="GWT1" s="33"/>
      <c r="GWU1" s="33"/>
      <c r="GWV1" s="33"/>
      <c r="GWW1" s="33"/>
      <c r="GWX1" s="33"/>
      <c r="GWY1" s="33"/>
      <c r="GWZ1" s="33"/>
      <c r="GXA1" s="33"/>
      <c r="GXB1" s="33"/>
      <c r="GXC1" s="33"/>
      <c r="GXD1" s="33"/>
      <c r="GXE1" s="33"/>
      <c r="GXF1" s="33"/>
      <c r="GXG1" s="33"/>
      <c r="GXH1" s="33"/>
      <c r="GXI1" s="33"/>
      <c r="GXJ1" s="33"/>
      <c r="GXK1" s="33"/>
      <c r="GXL1" s="33"/>
      <c r="GXM1" s="33"/>
      <c r="GXN1" s="33"/>
      <c r="GXO1" s="33"/>
      <c r="GXP1" s="33"/>
      <c r="GXQ1" s="33"/>
      <c r="GXR1" s="33"/>
      <c r="GXS1" s="33"/>
      <c r="GXT1" s="33"/>
      <c r="GXU1" s="33"/>
      <c r="GXV1" s="33"/>
      <c r="GXW1" s="33"/>
      <c r="GXX1" s="33"/>
      <c r="GXY1" s="33"/>
      <c r="GXZ1" s="33"/>
      <c r="GYA1" s="33"/>
      <c r="GYB1" s="33"/>
      <c r="GYC1" s="33"/>
      <c r="GYD1" s="33"/>
      <c r="GYE1" s="33"/>
      <c r="GYF1" s="33"/>
      <c r="GYG1" s="33"/>
      <c r="GYH1" s="33"/>
      <c r="GYI1" s="33"/>
      <c r="GYJ1" s="33"/>
      <c r="GYK1" s="33"/>
      <c r="GYL1" s="33"/>
      <c r="GYM1" s="33"/>
      <c r="GYN1" s="33"/>
      <c r="GYO1" s="33"/>
      <c r="GYP1" s="33"/>
      <c r="GYQ1" s="33"/>
      <c r="GYR1" s="33"/>
      <c r="GYS1" s="33"/>
      <c r="GYT1" s="33"/>
      <c r="GYU1" s="33"/>
      <c r="GYV1" s="33"/>
      <c r="GYW1" s="33"/>
      <c r="GYX1" s="33"/>
      <c r="GYY1" s="33"/>
      <c r="GYZ1" s="33"/>
      <c r="GZA1" s="33"/>
      <c r="GZB1" s="33"/>
      <c r="GZC1" s="33"/>
      <c r="GZD1" s="33"/>
      <c r="GZE1" s="33"/>
      <c r="GZF1" s="33"/>
      <c r="GZG1" s="33"/>
      <c r="GZH1" s="33"/>
      <c r="GZI1" s="33"/>
      <c r="GZJ1" s="33"/>
      <c r="GZK1" s="33"/>
      <c r="GZL1" s="33"/>
      <c r="GZM1" s="33"/>
      <c r="GZN1" s="33"/>
      <c r="GZO1" s="33"/>
      <c r="GZP1" s="33"/>
      <c r="GZQ1" s="33"/>
      <c r="GZR1" s="33"/>
      <c r="GZS1" s="33"/>
      <c r="GZT1" s="33"/>
      <c r="GZU1" s="33"/>
      <c r="GZV1" s="33"/>
      <c r="GZW1" s="33"/>
      <c r="GZX1" s="33"/>
      <c r="GZY1" s="33"/>
      <c r="GZZ1" s="33"/>
      <c r="HAA1" s="33"/>
      <c r="HAB1" s="33"/>
      <c r="HAC1" s="33"/>
      <c r="HAD1" s="33"/>
      <c r="HAE1" s="33"/>
      <c r="HAF1" s="33"/>
      <c r="HAG1" s="33"/>
      <c r="HAH1" s="33"/>
      <c r="HAI1" s="33"/>
      <c r="HAJ1" s="33"/>
      <c r="HAK1" s="33"/>
      <c r="HAL1" s="33"/>
      <c r="HAM1" s="33"/>
      <c r="HAN1" s="33"/>
      <c r="HAO1" s="33"/>
      <c r="HAP1" s="33"/>
      <c r="HAQ1" s="33"/>
      <c r="HAR1" s="33"/>
      <c r="HAS1" s="33"/>
      <c r="HAT1" s="33"/>
      <c r="HAU1" s="33"/>
      <c r="HAV1" s="33"/>
      <c r="HAW1" s="33"/>
      <c r="HAX1" s="33"/>
      <c r="HAY1" s="33"/>
      <c r="HAZ1" s="33"/>
      <c r="HBA1" s="33"/>
      <c r="HBB1" s="33"/>
      <c r="HBC1" s="33"/>
      <c r="HBD1" s="33"/>
      <c r="HBE1" s="33"/>
      <c r="HBF1" s="33"/>
      <c r="HBG1" s="33"/>
      <c r="HBH1" s="33"/>
      <c r="HBI1" s="33"/>
      <c r="HBJ1" s="33"/>
      <c r="HBK1" s="33"/>
      <c r="HBL1" s="33"/>
      <c r="HBM1" s="33"/>
      <c r="HBN1" s="33"/>
      <c r="HBO1" s="33"/>
      <c r="HBP1" s="33"/>
      <c r="HBQ1" s="33"/>
      <c r="HBR1" s="33"/>
      <c r="HBS1" s="33"/>
      <c r="HBT1" s="33"/>
      <c r="HBU1" s="33"/>
      <c r="HBV1" s="33"/>
      <c r="HBW1" s="33"/>
      <c r="HBX1" s="33"/>
      <c r="HBY1" s="33"/>
      <c r="HBZ1" s="33"/>
      <c r="HCA1" s="33"/>
      <c r="HCB1" s="33"/>
      <c r="HCC1" s="33"/>
      <c r="HCD1" s="33"/>
      <c r="HCE1" s="33"/>
      <c r="HCF1" s="33"/>
      <c r="HCG1" s="33"/>
      <c r="HCH1" s="33"/>
      <c r="HCI1" s="33"/>
      <c r="HCJ1" s="33"/>
      <c r="HCK1" s="33"/>
      <c r="HCL1" s="33"/>
      <c r="HCM1" s="33"/>
      <c r="HCN1" s="33"/>
      <c r="HCO1" s="33"/>
      <c r="HCP1" s="33"/>
      <c r="HCQ1" s="33"/>
      <c r="HCR1" s="33"/>
      <c r="HCS1" s="33"/>
      <c r="HCT1" s="33"/>
      <c r="HCU1" s="33"/>
      <c r="HCV1" s="33"/>
      <c r="HCW1" s="33"/>
      <c r="HCX1" s="33"/>
      <c r="HCY1" s="33"/>
      <c r="HCZ1" s="33"/>
      <c r="HDA1" s="33"/>
      <c r="HDB1" s="33"/>
      <c r="HDC1" s="33"/>
      <c r="HDD1" s="33"/>
      <c r="HDE1" s="33"/>
      <c r="HDF1" s="33"/>
      <c r="HDG1" s="33"/>
      <c r="HDH1" s="33"/>
      <c r="HDI1" s="33"/>
      <c r="HDJ1" s="33"/>
      <c r="HDK1" s="33"/>
      <c r="HDL1" s="33"/>
      <c r="HDM1" s="33"/>
      <c r="HDN1" s="33"/>
      <c r="HDO1" s="33"/>
      <c r="HDP1" s="33"/>
      <c r="HDQ1" s="33"/>
      <c r="HDR1" s="33"/>
      <c r="HDS1" s="33"/>
      <c r="HDT1" s="33"/>
      <c r="HDU1" s="33"/>
      <c r="HDV1" s="33"/>
      <c r="HDW1" s="33"/>
      <c r="HDX1" s="33"/>
      <c r="HDY1" s="33"/>
      <c r="HDZ1" s="33"/>
      <c r="HEA1" s="33"/>
      <c r="HEB1" s="33"/>
      <c r="HEC1" s="33"/>
      <c r="HED1" s="33"/>
      <c r="HEE1" s="33"/>
      <c r="HEF1" s="33"/>
      <c r="HEG1" s="33"/>
      <c r="HEH1" s="33"/>
      <c r="HEI1" s="33"/>
      <c r="HEJ1" s="33"/>
      <c r="HEK1" s="33"/>
      <c r="HEL1" s="33"/>
      <c r="HEM1" s="33"/>
      <c r="HEN1" s="33"/>
      <c r="HEO1" s="33"/>
      <c r="HEP1" s="33"/>
      <c r="HEQ1" s="33"/>
      <c r="HER1" s="33"/>
      <c r="HES1" s="33"/>
      <c r="HET1" s="33"/>
      <c r="HEU1" s="33"/>
      <c r="HEV1" s="33"/>
      <c r="HEW1" s="33"/>
      <c r="HEX1" s="33"/>
      <c r="HEY1" s="33"/>
      <c r="HEZ1" s="33"/>
      <c r="HFA1" s="33"/>
      <c r="HFB1" s="33"/>
      <c r="HFC1" s="33"/>
      <c r="HFD1" s="33"/>
      <c r="HFE1" s="33"/>
      <c r="HFF1" s="33"/>
      <c r="HFG1" s="33"/>
      <c r="HFH1" s="33"/>
      <c r="HFI1" s="33"/>
      <c r="HFJ1" s="33"/>
      <c r="HFK1" s="33"/>
      <c r="HFL1" s="33"/>
      <c r="HFM1" s="33"/>
      <c r="HFN1" s="33"/>
      <c r="HFO1" s="33"/>
      <c r="HFP1" s="33"/>
      <c r="HFQ1" s="33"/>
      <c r="HFR1" s="33"/>
      <c r="HFS1" s="33"/>
      <c r="HFT1" s="33"/>
      <c r="HFU1" s="33"/>
      <c r="HFV1" s="33"/>
      <c r="HFW1" s="33"/>
      <c r="HFX1" s="33"/>
      <c r="HFY1" s="33"/>
      <c r="HFZ1" s="33"/>
      <c r="HGA1" s="33"/>
      <c r="HGB1" s="33"/>
      <c r="HGC1" s="33"/>
      <c r="HGD1" s="33"/>
      <c r="HGE1" s="33"/>
      <c r="HGF1" s="33"/>
      <c r="HGG1" s="33"/>
      <c r="HGH1" s="33"/>
      <c r="HGI1" s="33"/>
      <c r="HGJ1" s="33"/>
      <c r="HGK1" s="33"/>
      <c r="HGL1" s="33"/>
      <c r="HGM1" s="33"/>
      <c r="HGN1" s="33"/>
      <c r="HGO1" s="33"/>
      <c r="HGP1" s="33"/>
      <c r="HGQ1" s="33"/>
      <c r="HGR1" s="33"/>
      <c r="HGS1" s="33"/>
      <c r="HGT1" s="33"/>
      <c r="HGU1" s="33"/>
      <c r="HGV1" s="33"/>
      <c r="HGW1" s="33"/>
      <c r="HGX1" s="33"/>
      <c r="HGY1" s="33"/>
      <c r="HGZ1" s="33"/>
      <c r="HHA1" s="33"/>
      <c r="HHB1" s="33"/>
      <c r="HHC1" s="33"/>
      <c r="HHD1" s="33"/>
      <c r="HHE1" s="33"/>
      <c r="HHF1" s="33"/>
      <c r="HHG1" s="33"/>
      <c r="HHH1" s="33"/>
      <c r="HHI1" s="33"/>
      <c r="HHJ1" s="33"/>
      <c r="HHK1" s="33"/>
      <c r="HHL1" s="33"/>
      <c r="HHM1" s="33"/>
      <c r="HHN1" s="33"/>
      <c r="HHO1" s="33"/>
      <c r="HHP1" s="33"/>
      <c r="HHQ1" s="33"/>
      <c r="HHR1" s="33"/>
      <c r="HHS1" s="33"/>
      <c r="HHT1" s="33"/>
      <c r="HHU1" s="33"/>
      <c r="HHV1" s="33"/>
      <c r="HHW1" s="33"/>
      <c r="HHX1" s="33"/>
      <c r="HHY1" s="33"/>
      <c r="HHZ1" s="33"/>
      <c r="HIA1" s="33"/>
      <c r="HIB1" s="33"/>
      <c r="HIC1" s="33"/>
      <c r="HID1" s="33"/>
      <c r="HIE1" s="33"/>
      <c r="HIF1" s="33"/>
      <c r="HIG1" s="33"/>
      <c r="HIH1" s="33"/>
      <c r="HII1" s="33"/>
      <c r="HIJ1" s="33"/>
      <c r="HIK1" s="33"/>
      <c r="HIL1" s="33"/>
      <c r="HIM1" s="33"/>
      <c r="HIN1" s="33"/>
      <c r="HIO1" s="33"/>
      <c r="HIP1" s="33"/>
      <c r="HIQ1" s="33"/>
      <c r="HIR1" s="33"/>
      <c r="HIS1" s="33"/>
      <c r="HIT1" s="33"/>
      <c r="HIU1" s="33"/>
      <c r="HIV1" s="33"/>
      <c r="HIW1" s="33"/>
      <c r="HIX1" s="33"/>
      <c r="HIY1" s="33"/>
      <c r="HIZ1" s="33"/>
      <c r="HJA1" s="33"/>
      <c r="HJB1" s="33"/>
      <c r="HJC1" s="33"/>
      <c r="HJD1" s="33"/>
      <c r="HJE1" s="33"/>
      <c r="HJF1" s="33"/>
      <c r="HJG1" s="33"/>
      <c r="HJH1" s="33"/>
      <c r="HJI1" s="33"/>
      <c r="HJJ1" s="33"/>
      <c r="HJK1" s="33"/>
      <c r="HJL1" s="33"/>
      <c r="HJM1" s="33"/>
      <c r="HJN1" s="33"/>
      <c r="HJO1" s="33"/>
      <c r="HJP1" s="33"/>
      <c r="HJQ1" s="33"/>
      <c r="HJR1" s="33"/>
      <c r="HJS1" s="33"/>
      <c r="HJT1" s="33"/>
      <c r="HJU1" s="33"/>
      <c r="HJV1" s="33"/>
      <c r="HJW1" s="33"/>
      <c r="HJX1" s="33"/>
      <c r="HJY1" s="33"/>
      <c r="HJZ1" s="33"/>
      <c r="HKA1" s="33"/>
      <c r="HKB1" s="33"/>
      <c r="HKC1" s="33"/>
      <c r="HKD1" s="33"/>
      <c r="HKE1" s="33"/>
      <c r="HKF1" s="33"/>
      <c r="HKG1" s="33"/>
      <c r="HKH1" s="33"/>
      <c r="HKI1" s="33"/>
      <c r="HKJ1" s="33"/>
      <c r="HKK1" s="33"/>
      <c r="HKL1" s="33"/>
      <c r="HKM1" s="33"/>
      <c r="HKN1" s="33"/>
      <c r="HKO1" s="33"/>
      <c r="HKP1" s="33"/>
      <c r="HKQ1" s="33"/>
      <c r="HKR1" s="33"/>
      <c r="HKS1" s="33"/>
      <c r="HKT1" s="33"/>
      <c r="HKU1" s="33"/>
      <c r="HKV1" s="33"/>
      <c r="HKW1" s="33"/>
      <c r="HKX1" s="33"/>
      <c r="HKY1" s="33"/>
      <c r="HKZ1" s="33"/>
      <c r="HLA1" s="33"/>
      <c r="HLB1" s="33"/>
      <c r="HLC1" s="33"/>
      <c r="HLD1" s="33"/>
      <c r="HLE1" s="33"/>
      <c r="HLF1" s="33"/>
      <c r="HLG1" s="33"/>
      <c r="HLH1" s="33"/>
      <c r="HLI1" s="33"/>
      <c r="HLJ1" s="33"/>
      <c r="HLK1" s="33"/>
      <c r="HLL1" s="33"/>
      <c r="HLM1" s="33"/>
      <c r="HLN1" s="33"/>
      <c r="HLO1" s="33"/>
      <c r="HLP1" s="33"/>
      <c r="HLQ1" s="33"/>
      <c r="HLR1" s="33"/>
      <c r="HLS1" s="33"/>
      <c r="HLT1" s="33"/>
      <c r="HLU1" s="33"/>
      <c r="HLV1" s="33"/>
      <c r="HLW1" s="33"/>
      <c r="HLX1" s="33"/>
      <c r="HLY1" s="33"/>
      <c r="HLZ1" s="33"/>
      <c r="HMA1" s="33"/>
      <c r="HMB1" s="33"/>
      <c r="HMC1" s="33"/>
      <c r="HMD1" s="33"/>
      <c r="HME1" s="33"/>
      <c r="HMF1" s="33"/>
      <c r="HMG1" s="33"/>
      <c r="HMH1" s="33"/>
      <c r="HMI1" s="33"/>
      <c r="HMJ1" s="33"/>
      <c r="HMK1" s="33"/>
      <c r="HML1" s="33"/>
      <c r="HMM1" s="33"/>
      <c r="HMN1" s="33"/>
      <c r="HMO1" s="33"/>
      <c r="HMP1" s="33"/>
      <c r="HMQ1" s="33"/>
      <c r="HMR1" s="33"/>
      <c r="HMS1" s="33"/>
      <c r="HMT1" s="33"/>
      <c r="HMU1" s="33"/>
      <c r="HMV1" s="33"/>
      <c r="HMW1" s="33"/>
      <c r="HMX1" s="33"/>
      <c r="HMY1" s="33"/>
      <c r="HMZ1" s="33"/>
      <c r="HNA1" s="33"/>
      <c r="HNB1" s="33"/>
      <c r="HNC1" s="33"/>
      <c r="HND1" s="33"/>
      <c r="HNE1" s="33"/>
      <c r="HNF1" s="33"/>
      <c r="HNG1" s="33"/>
      <c r="HNH1" s="33"/>
      <c r="HNI1" s="33"/>
      <c r="HNJ1" s="33"/>
      <c r="HNK1" s="33"/>
      <c r="HNL1" s="33"/>
      <c r="HNM1" s="33"/>
      <c r="HNN1" s="33"/>
      <c r="HNO1" s="33"/>
      <c r="HNP1" s="33"/>
      <c r="HNQ1" s="33"/>
      <c r="HNR1" s="33"/>
      <c r="HNS1" s="33"/>
      <c r="HNT1" s="33"/>
      <c r="HNU1" s="33"/>
      <c r="HNV1" s="33"/>
      <c r="HNW1" s="33"/>
      <c r="HNX1" s="33"/>
      <c r="HNY1" s="33"/>
      <c r="HNZ1" s="33"/>
      <c r="HOA1" s="33"/>
      <c r="HOB1" s="33"/>
      <c r="HOC1" s="33"/>
      <c r="HOD1" s="33"/>
      <c r="HOE1" s="33"/>
      <c r="HOF1" s="33"/>
      <c r="HOG1" s="33"/>
      <c r="HOH1" s="33"/>
      <c r="HOI1" s="33"/>
      <c r="HOJ1" s="33"/>
      <c r="HOK1" s="33"/>
      <c r="HOL1" s="33"/>
      <c r="HOM1" s="33"/>
      <c r="HON1" s="33"/>
      <c r="HOO1" s="33"/>
      <c r="HOP1" s="33"/>
      <c r="HOQ1" s="33"/>
      <c r="HOR1" s="33"/>
      <c r="HOS1" s="33"/>
      <c r="HOT1" s="33"/>
      <c r="HOU1" s="33"/>
      <c r="HOV1" s="33"/>
      <c r="HOW1" s="33"/>
      <c r="HOX1" s="33"/>
      <c r="HOY1" s="33"/>
      <c r="HOZ1" s="33"/>
      <c r="HPA1" s="33"/>
      <c r="HPB1" s="33"/>
      <c r="HPC1" s="33"/>
      <c r="HPD1" s="33"/>
      <c r="HPE1" s="33"/>
      <c r="HPF1" s="33"/>
      <c r="HPG1" s="33"/>
      <c r="HPH1" s="33"/>
      <c r="HPI1" s="33"/>
      <c r="HPJ1" s="33"/>
      <c r="HPK1" s="33"/>
      <c r="HPL1" s="33"/>
      <c r="HPM1" s="33"/>
      <c r="HPN1" s="33"/>
      <c r="HPO1" s="33"/>
      <c r="HPP1" s="33"/>
      <c r="HPQ1" s="33"/>
      <c r="HPR1" s="33"/>
      <c r="HPS1" s="33"/>
      <c r="HPT1" s="33"/>
      <c r="HPU1" s="33"/>
      <c r="HPV1" s="33"/>
      <c r="HPW1" s="33"/>
      <c r="HPX1" s="33"/>
      <c r="HPY1" s="33"/>
      <c r="HPZ1" s="33"/>
      <c r="HQA1" s="33"/>
      <c r="HQB1" s="33"/>
      <c r="HQC1" s="33"/>
      <c r="HQD1" s="33"/>
      <c r="HQE1" s="33"/>
      <c r="HQF1" s="33"/>
      <c r="HQG1" s="33"/>
      <c r="HQH1" s="33"/>
      <c r="HQI1" s="33"/>
      <c r="HQJ1" s="33"/>
      <c r="HQK1" s="33"/>
      <c r="HQL1" s="33"/>
      <c r="HQM1" s="33"/>
      <c r="HQN1" s="33"/>
      <c r="HQO1" s="33"/>
      <c r="HQP1" s="33"/>
      <c r="HQQ1" s="33"/>
      <c r="HQR1" s="33"/>
      <c r="HQS1" s="33"/>
      <c r="HQT1" s="33"/>
      <c r="HQU1" s="33"/>
      <c r="HQV1" s="33"/>
      <c r="HQW1" s="33"/>
      <c r="HQX1" s="33"/>
      <c r="HQY1" s="33"/>
      <c r="HQZ1" s="33"/>
      <c r="HRA1" s="33"/>
      <c r="HRB1" s="33"/>
      <c r="HRC1" s="33"/>
      <c r="HRD1" s="33"/>
      <c r="HRE1" s="33"/>
      <c r="HRF1" s="33"/>
      <c r="HRG1" s="33"/>
      <c r="HRH1" s="33"/>
      <c r="HRI1" s="33"/>
      <c r="HRJ1" s="33"/>
      <c r="HRK1" s="33"/>
      <c r="HRL1" s="33"/>
      <c r="HRM1" s="33"/>
      <c r="HRN1" s="33"/>
      <c r="HRO1" s="33"/>
      <c r="HRP1" s="33"/>
      <c r="HRQ1" s="33"/>
      <c r="HRR1" s="33"/>
      <c r="HRS1" s="33"/>
      <c r="HRT1" s="33"/>
      <c r="HRU1" s="33"/>
      <c r="HRV1" s="33"/>
      <c r="HRW1" s="33"/>
      <c r="HRX1" s="33"/>
      <c r="HRY1" s="33"/>
      <c r="HRZ1" s="33"/>
      <c r="HSA1" s="33"/>
      <c r="HSB1" s="33"/>
      <c r="HSC1" s="33"/>
      <c r="HSD1" s="33"/>
      <c r="HSE1" s="33"/>
      <c r="HSF1" s="33"/>
      <c r="HSG1" s="33"/>
      <c r="HSH1" s="33"/>
      <c r="HSI1" s="33"/>
      <c r="HSJ1" s="33"/>
      <c r="HSK1" s="33"/>
      <c r="HSL1" s="33"/>
      <c r="HSM1" s="33"/>
      <c r="HSN1" s="33"/>
      <c r="HSO1" s="33"/>
      <c r="HSP1" s="33"/>
      <c r="HSQ1" s="33"/>
      <c r="HSR1" s="33"/>
      <c r="HSS1" s="33"/>
      <c r="HST1" s="33"/>
      <c r="HSU1" s="33"/>
      <c r="HSV1" s="33"/>
      <c r="HSW1" s="33"/>
      <c r="HSX1" s="33"/>
      <c r="HSY1" s="33"/>
      <c r="HSZ1" s="33"/>
      <c r="HTA1" s="33"/>
      <c r="HTB1" s="33"/>
      <c r="HTC1" s="33"/>
      <c r="HTD1" s="33"/>
      <c r="HTE1" s="33"/>
      <c r="HTF1" s="33"/>
      <c r="HTG1" s="33"/>
      <c r="HTH1" s="33"/>
      <c r="HTI1" s="33"/>
      <c r="HTJ1" s="33"/>
      <c r="HTK1" s="33"/>
      <c r="HTL1" s="33"/>
      <c r="HTM1" s="33"/>
      <c r="HTN1" s="33"/>
      <c r="HTO1" s="33"/>
      <c r="HTP1" s="33"/>
      <c r="HTQ1" s="33"/>
      <c r="HTR1" s="33"/>
      <c r="HTS1" s="33"/>
      <c r="HTT1" s="33"/>
      <c r="HTU1" s="33"/>
      <c r="HTV1" s="33"/>
      <c r="HTW1" s="33"/>
      <c r="HTX1" s="33"/>
      <c r="HTY1" s="33"/>
      <c r="HTZ1" s="33"/>
      <c r="HUA1" s="33"/>
      <c r="HUB1" s="33"/>
      <c r="HUC1" s="33"/>
      <c r="HUD1" s="33"/>
      <c r="HUE1" s="33"/>
      <c r="HUF1" s="33"/>
      <c r="HUG1" s="33"/>
      <c r="HUH1" s="33"/>
      <c r="HUI1" s="33"/>
      <c r="HUJ1" s="33"/>
      <c r="HUK1" s="33"/>
      <c r="HUL1" s="33"/>
      <c r="HUM1" s="33"/>
      <c r="HUN1" s="33"/>
      <c r="HUO1" s="33"/>
      <c r="HUP1" s="33"/>
      <c r="HUQ1" s="33"/>
      <c r="HUR1" s="33"/>
      <c r="HUS1" s="33"/>
      <c r="HUT1" s="33"/>
      <c r="HUU1" s="33"/>
      <c r="HUV1" s="33"/>
      <c r="HUW1" s="33"/>
      <c r="HUX1" s="33"/>
      <c r="HUY1" s="33"/>
      <c r="HUZ1" s="33"/>
      <c r="HVA1" s="33"/>
      <c r="HVB1" s="33"/>
      <c r="HVC1" s="33"/>
      <c r="HVD1" s="33"/>
      <c r="HVE1" s="33"/>
      <c r="HVF1" s="33"/>
      <c r="HVG1" s="33"/>
      <c r="HVH1" s="33"/>
      <c r="HVI1" s="33"/>
      <c r="HVJ1" s="33"/>
      <c r="HVK1" s="33"/>
      <c r="HVL1" s="33"/>
      <c r="HVM1" s="33"/>
      <c r="HVN1" s="33"/>
      <c r="HVO1" s="33"/>
      <c r="HVP1" s="33"/>
      <c r="HVQ1" s="33"/>
      <c r="HVR1" s="33"/>
      <c r="HVS1" s="33"/>
      <c r="HVT1" s="33"/>
      <c r="HVU1" s="33"/>
      <c r="HVV1" s="33"/>
      <c r="HVW1" s="33"/>
      <c r="HVX1" s="33"/>
      <c r="HVY1" s="33"/>
      <c r="HVZ1" s="33"/>
      <c r="HWA1" s="33"/>
      <c r="HWB1" s="33"/>
      <c r="HWC1" s="33"/>
      <c r="HWD1" s="33"/>
      <c r="HWE1" s="33"/>
      <c r="HWF1" s="33"/>
      <c r="HWG1" s="33"/>
      <c r="HWH1" s="33"/>
      <c r="HWI1" s="33"/>
      <c r="HWJ1" s="33"/>
      <c r="HWK1" s="33"/>
      <c r="HWL1" s="33"/>
      <c r="HWM1" s="33"/>
      <c r="HWN1" s="33"/>
      <c r="HWO1" s="33"/>
      <c r="HWP1" s="33"/>
      <c r="HWQ1" s="33"/>
      <c r="HWR1" s="33"/>
      <c r="HWS1" s="33"/>
      <c r="HWT1" s="33"/>
      <c r="HWU1" s="33"/>
      <c r="HWV1" s="33"/>
      <c r="HWW1" s="33"/>
      <c r="HWX1" s="33"/>
      <c r="HWY1" s="33"/>
      <c r="HWZ1" s="33"/>
      <c r="HXA1" s="33"/>
      <c r="HXB1" s="33"/>
      <c r="HXC1" s="33"/>
      <c r="HXD1" s="33"/>
      <c r="HXE1" s="33"/>
      <c r="HXF1" s="33"/>
      <c r="HXG1" s="33"/>
      <c r="HXH1" s="33"/>
      <c r="HXI1" s="33"/>
      <c r="HXJ1" s="33"/>
      <c r="HXK1" s="33"/>
      <c r="HXL1" s="33"/>
      <c r="HXM1" s="33"/>
      <c r="HXN1" s="33"/>
      <c r="HXO1" s="33"/>
      <c r="HXP1" s="33"/>
      <c r="HXQ1" s="33"/>
      <c r="HXR1" s="33"/>
      <c r="HXS1" s="33"/>
      <c r="HXT1" s="33"/>
      <c r="HXU1" s="33"/>
      <c r="HXV1" s="33"/>
      <c r="HXW1" s="33"/>
      <c r="HXX1" s="33"/>
      <c r="HXY1" s="33"/>
      <c r="HXZ1" s="33"/>
      <c r="HYA1" s="33"/>
      <c r="HYB1" s="33"/>
      <c r="HYC1" s="33"/>
      <c r="HYD1" s="33"/>
      <c r="HYE1" s="33"/>
      <c r="HYF1" s="33"/>
      <c r="HYG1" s="33"/>
      <c r="HYH1" s="33"/>
      <c r="HYI1" s="33"/>
      <c r="HYJ1" s="33"/>
      <c r="HYK1" s="33"/>
      <c r="HYL1" s="33"/>
      <c r="HYM1" s="33"/>
      <c r="HYN1" s="33"/>
      <c r="HYO1" s="33"/>
      <c r="HYP1" s="33"/>
      <c r="HYQ1" s="33"/>
      <c r="HYR1" s="33"/>
      <c r="HYS1" s="33"/>
      <c r="HYT1" s="33"/>
      <c r="HYU1" s="33"/>
      <c r="HYV1" s="33"/>
      <c r="HYW1" s="33"/>
      <c r="HYX1" s="33"/>
      <c r="HYY1" s="33"/>
      <c r="HYZ1" s="33"/>
      <c r="HZA1" s="33"/>
      <c r="HZB1" s="33"/>
      <c r="HZC1" s="33"/>
      <c r="HZD1" s="33"/>
      <c r="HZE1" s="33"/>
      <c r="HZF1" s="33"/>
      <c r="HZG1" s="33"/>
      <c r="HZH1" s="33"/>
      <c r="HZI1" s="33"/>
      <c r="HZJ1" s="33"/>
      <c r="HZK1" s="33"/>
      <c r="HZL1" s="33"/>
      <c r="HZM1" s="33"/>
      <c r="HZN1" s="33"/>
      <c r="HZO1" s="33"/>
      <c r="HZP1" s="33"/>
      <c r="HZQ1" s="33"/>
      <c r="HZR1" s="33"/>
      <c r="HZS1" s="33"/>
      <c r="HZT1" s="33"/>
      <c r="HZU1" s="33"/>
      <c r="HZV1" s="33"/>
      <c r="HZW1" s="33"/>
      <c r="HZX1" s="33"/>
      <c r="HZY1" s="33"/>
      <c r="HZZ1" s="33"/>
      <c r="IAA1" s="33"/>
      <c r="IAB1" s="33"/>
      <c r="IAC1" s="33"/>
      <c r="IAD1" s="33"/>
      <c r="IAE1" s="33"/>
      <c r="IAF1" s="33"/>
      <c r="IAG1" s="33"/>
      <c r="IAH1" s="33"/>
      <c r="IAI1" s="33"/>
      <c r="IAJ1" s="33"/>
      <c r="IAK1" s="33"/>
      <c r="IAL1" s="33"/>
      <c r="IAM1" s="33"/>
      <c r="IAN1" s="33"/>
      <c r="IAO1" s="33"/>
      <c r="IAP1" s="33"/>
      <c r="IAQ1" s="33"/>
      <c r="IAR1" s="33"/>
      <c r="IAS1" s="33"/>
      <c r="IAT1" s="33"/>
      <c r="IAU1" s="33"/>
      <c r="IAV1" s="33"/>
      <c r="IAW1" s="33"/>
      <c r="IAX1" s="33"/>
      <c r="IAY1" s="33"/>
      <c r="IAZ1" s="33"/>
      <c r="IBA1" s="33"/>
      <c r="IBB1" s="33"/>
      <c r="IBC1" s="33"/>
      <c r="IBD1" s="33"/>
      <c r="IBE1" s="33"/>
      <c r="IBF1" s="33"/>
      <c r="IBG1" s="33"/>
      <c r="IBH1" s="33"/>
      <c r="IBI1" s="33"/>
      <c r="IBJ1" s="33"/>
      <c r="IBK1" s="33"/>
      <c r="IBL1" s="33"/>
      <c r="IBM1" s="33"/>
      <c r="IBN1" s="33"/>
      <c r="IBO1" s="33"/>
      <c r="IBP1" s="33"/>
      <c r="IBQ1" s="33"/>
      <c r="IBR1" s="33"/>
      <c r="IBS1" s="33"/>
      <c r="IBT1" s="33"/>
      <c r="IBU1" s="33"/>
      <c r="IBV1" s="33"/>
      <c r="IBW1" s="33"/>
      <c r="IBX1" s="33"/>
      <c r="IBY1" s="33"/>
      <c r="IBZ1" s="33"/>
      <c r="ICA1" s="33"/>
      <c r="ICB1" s="33"/>
      <c r="ICC1" s="33"/>
      <c r="ICD1" s="33"/>
      <c r="ICE1" s="33"/>
      <c r="ICF1" s="33"/>
      <c r="ICG1" s="33"/>
      <c r="ICH1" s="33"/>
      <c r="ICI1" s="33"/>
      <c r="ICJ1" s="33"/>
      <c r="ICK1" s="33"/>
      <c r="ICL1" s="33"/>
      <c r="ICM1" s="33"/>
      <c r="ICN1" s="33"/>
      <c r="ICO1" s="33"/>
      <c r="ICP1" s="33"/>
      <c r="ICQ1" s="33"/>
      <c r="ICR1" s="33"/>
      <c r="ICS1" s="33"/>
      <c r="ICT1" s="33"/>
      <c r="ICU1" s="33"/>
      <c r="ICV1" s="33"/>
      <c r="ICW1" s="33"/>
      <c r="ICX1" s="33"/>
      <c r="ICY1" s="33"/>
      <c r="ICZ1" s="33"/>
      <c r="IDA1" s="33"/>
      <c r="IDB1" s="33"/>
      <c r="IDC1" s="33"/>
      <c r="IDD1" s="33"/>
      <c r="IDE1" s="33"/>
      <c r="IDF1" s="33"/>
      <c r="IDG1" s="33"/>
      <c r="IDH1" s="33"/>
      <c r="IDI1" s="33"/>
      <c r="IDJ1" s="33"/>
      <c r="IDK1" s="33"/>
      <c r="IDL1" s="33"/>
      <c r="IDM1" s="33"/>
      <c r="IDN1" s="33"/>
      <c r="IDO1" s="33"/>
      <c r="IDP1" s="33"/>
      <c r="IDQ1" s="33"/>
      <c r="IDR1" s="33"/>
      <c r="IDS1" s="33"/>
      <c r="IDT1" s="33"/>
      <c r="IDU1" s="33"/>
      <c r="IDV1" s="33"/>
      <c r="IDW1" s="33"/>
      <c r="IDX1" s="33"/>
      <c r="IDY1" s="33"/>
      <c r="IDZ1" s="33"/>
      <c r="IEA1" s="33"/>
      <c r="IEB1" s="33"/>
      <c r="IEC1" s="33"/>
      <c r="IED1" s="33"/>
      <c r="IEE1" s="33"/>
      <c r="IEF1" s="33"/>
      <c r="IEG1" s="33"/>
      <c r="IEH1" s="33"/>
      <c r="IEI1" s="33"/>
      <c r="IEJ1" s="33"/>
      <c r="IEK1" s="33"/>
      <c r="IEL1" s="33"/>
      <c r="IEM1" s="33"/>
      <c r="IEN1" s="33"/>
      <c r="IEO1" s="33"/>
      <c r="IEP1" s="33"/>
      <c r="IEQ1" s="33"/>
      <c r="IER1" s="33"/>
      <c r="IES1" s="33"/>
      <c r="IET1" s="33"/>
      <c r="IEU1" s="33"/>
      <c r="IEV1" s="33"/>
      <c r="IEW1" s="33"/>
      <c r="IEX1" s="33"/>
      <c r="IEY1" s="33"/>
      <c r="IEZ1" s="33"/>
      <c r="IFA1" s="33"/>
      <c r="IFB1" s="33"/>
      <c r="IFC1" s="33"/>
      <c r="IFD1" s="33"/>
      <c r="IFE1" s="33"/>
      <c r="IFF1" s="33"/>
      <c r="IFG1" s="33"/>
      <c r="IFH1" s="33"/>
      <c r="IFI1" s="33"/>
      <c r="IFJ1" s="33"/>
      <c r="IFK1" s="33"/>
      <c r="IFL1" s="33"/>
      <c r="IFM1" s="33"/>
      <c r="IFN1" s="33"/>
      <c r="IFO1" s="33"/>
      <c r="IFP1" s="33"/>
      <c r="IFQ1" s="33"/>
      <c r="IFR1" s="33"/>
      <c r="IFS1" s="33"/>
      <c r="IFT1" s="33"/>
      <c r="IFU1" s="33"/>
      <c r="IFV1" s="33"/>
      <c r="IFW1" s="33"/>
      <c r="IFX1" s="33"/>
      <c r="IFY1" s="33"/>
      <c r="IFZ1" s="33"/>
      <c r="IGA1" s="33"/>
      <c r="IGB1" s="33"/>
      <c r="IGC1" s="33"/>
      <c r="IGD1" s="33"/>
      <c r="IGE1" s="33"/>
      <c r="IGF1" s="33"/>
      <c r="IGG1" s="33"/>
      <c r="IGH1" s="33"/>
      <c r="IGI1" s="33"/>
      <c r="IGJ1" s="33"/>
      <c r="IGK1" s="33"/>
      <c r="IGL1" s="33"/>
      <c r="IGM1" s="33"/>
      <c r="IGN1" s="33"/>
      <c r="IGO1" s="33"/>
      <c r="IGP1" s="33"/>
      <c r="IGQ1" s="33"/>
      <c r="IGR1" s="33"/>
      <c r="IGS1" s="33"/>
      <c r="IGT1" s="33"/>
      <c r="IGU1" s="33"/>
      <c r="IGV1" s="33"/>
      <c r="IGW1" s="33"/>
      <c r="IGX1" s="33"/>
      <c r="IGY1" s="33"/>
      <c r="IGZ1" s="33"/>
      <c r="IHA1" s="33"/>
      <c r="IHB1" s="33"/>
      <c r="IHC1" s="33"/>
      <c r="IHD1" s="33"/>
      <c r="IHE1" s="33"/>
      <c r="IHF1" s="33"/>
      <c r="IHG1" s="33"/>
      <c r="IHH1" s="33"/>
      <c r="IHI1" s="33"/>
      <c r="IHJ1" s="33"/>
      <c r="IHK1" s="33"/>
      <c r="IHL1" s="33"/>
      <c r="IHM1" s="33"/>
      <c r="IHN1" s="33"/>
      <c r="IHO1" s="33"/>
      <c r="IHP1" s="33"/>
      <c r="IHQ1" s="33"/>
      <c r="IHR1" s="33"/>
      <c r="IHS1" s="33"/>
      <c r="IHT1" s="33"/>
      <c r="IHU1" s="33"/>
      <c r="IHV1" s="33"/>
      <c r="IHW1" s="33"/>
      <c r="IHX1" s="33"/>
      <c r="IHY1" s="33"/>
      <c r="IHZ1" s="33"/>
      <c r="IIA1" s="33"/>
      <c r="IIB1" s="33"/>
      <c r="IIC1" s="33"/>
      <c r="IID1" s="33"/>
      <c r="IIE1" s="33"/>
      <c r="IIF1" s="33"/>
      <c r="IIG1" s="33"/>
      <c r="IIH1" s="33"/>
      <c r="III1" s="33"/>
      <c r="IIJ1" s="33"/>
      <c r="IIK1" s="33"/>
      <c r="IIL1" s="33"/>
      <c r="IIM1" s="33"/>
      <c r="IIN1" s="33"/>
      <c r="IIO1" s="33"/>
      <c r="IIP1" s="33"/>
      <c r="IIQ1" s="33"/>
      <c r="IIR1" s="33"/>
      <c r="IIS1" s="33"/>
      <c r="IIT1" s="33"/>
      <c r="IIU1" s="33"/>
      <c r="IIV1" s="33"/>
      <c r="IIW1" s="33"/>
      <c r="IIX1" s="33"/>
      <c r="IIY1" s="33"/>
      <c r="IIZ1" s="33"/>
      <c r="IJA1" s="33"/>
      <c r="IJB1" s="33"/>
      <c r="IJC1" s="33"/>
      <c r="IJD1" s="33"/>
      <c r="IJE1" s="33"/>
      <c r="IJF1" s="33"/>
      <c r="IJG1" s="33"/>
      <c r="IJH1" s="33"/>
      <c r="IJI1" s="33"/>
      <c r="IJJ1" s="33"/>
      <c r="IJK1" s="33"/>
      <c r="IJL1" s="33"/>
      <c r="IJM1" s="33"/>
      <c r="IJN1" s="33"/>
      <c r="IJO1" s="33"/>
      <c r="IJP1" s="33"/>
      <c r="IJQ1" s="33"/>
      <c r="IJR1" s="33"/>
      <c r="IJS1" s="33"/>
      <c r="IJT1" s="33"/>
      <c r="IJU1" s="33"/>
      <c r="IJV1" s="33"/>
      <c r="IJW1" s="33"/>
      <c r="IJX1" s="33"/>
      <c r="IJY1" s="33"/>
      <c r="IJZ1" s="33"/>
      <c r="IKA1" s="33"/>
      <c r="IKB1" s="33"/>
      <c r="IKC1" s="33"/>
      <c r="IKD1" s="33"/>
      <c r="IKE1" s="33"/>
      <c r="IKF1" s="33"/>
      <c r="IKG1" s="33"/>
      <c r="IKH1" s="33"/>
      <c r="IKI1" s="33"/>
      <c r="IKJ1" s="33"/>
      <c r="IKK1" s="33"/>
      <c r="IKL1" s="33"/>
      <c r="IKM1" s="33"/>
      <c r="IKN1" s="33"/>
      <c r="IKO1" s="33"/>
      <c r="IKP1" s="33"/>
      <c r="IKQ1" s="33"/>
      <c r="IKR1" s="33"/>
      <c r="IKS1" s="33"/>
      <c r="IKT1" s="33"/>
      <c r="IKU1" s="33"/>
      <c r="IKV1" s="33"/>
      <c r="IKW1" s="33"/>
      <c r="IKX1" s="33"/>
      <c r="IKY1" s="33"/>
      <c r="IKZ1" s="33"/>
      <c r="ILA1" s="33"/>
      <c r="ILB1" s="33"/>
      <c r="ILC1" s="33"/>
      <c r="ILD1" s="33"/>
      <c r="ILE1" s="33"/>
      <c r="ILF1" s="33"/>
      <c r="ILG1" s="33"/>
      <c r="ILH1" s="33"/>
      <c r="ILI1" s="33"/>
      <c r="ILJ1" s="33"/>
      <c r="ILK1" s="33"/>
      <c r="ILL1" s="33"/>
      <c r="ILM1" s="33"/>
      <c r="ILN1" s="33"/>
      <c r="ILO1" s="33"/>
      <c r="ILP1" s="33"/>
      <c r="ILQ1" s="33"/>
      <c r="ILR1" s="33"/>
      <c r="ILS1" s="33"/>
      <c r="ILT1" s="33"/>
      <c r="ILU1" s="33"/>
      <c r="ILV1" s="33"/>
      <c r="ILW1" s="33"/>
      <c r="ILX1" s="33"/>
      <c r="ILY1" s="33"/>
      <c r="ILZ1" s="33"/>
      <c r="IMA1" s="33"/>
      <c r="IMB1" s="33"/>
      <c r="IMC1" s="33"/>
      <c r="IMD1" s="33"/>
      <c r="IME1" s="33"/>
      <c r="IMF1" s="33"/>
      <c r="IMG1" s="33"/>
      <c r="IMH1" s="33"/>
      <c r="IMI1" s="33"/>
      <c r="IMJ1" s="33"/>
      <c r="IMK1" s="33"/>
      <c r="IML1" s="33"/>
      <c r="IMM1" s="33"/>
      <c r="IMN1" s="33"/>
      <c r="IMO1" s="33"/>
      <c r="IMP1" s="33"/>
      <c r="IMQ1" s="33"/>
      <c r="IMR1" s="33"/>
      <c r="IMS1" s="33"/>
      <c r="IMT1" s="33"/>
      <c r="IMU1" s="33"/>
      <c r="IMV1" s="33"/>
      <c r="IMW1" s="33"/>
      <c r="IMX1" s="33"/>
      <c r="IMY1" s="33"/>
      <c r="IMZ1" s="33"/>
      <c r="INA1" s="33"/>
      <c r="INB1" s="33"/>
      <c r="INC1" s="33"/>
      <c r="IND1" s="33"/>
      <c r="INE1" s="33"/>
      <c r="INF1" s="33"/>
      <c r="ING1" s="33"/>
      <c r="INH1" s="33"/>
      <c r="INI1" s="33"/>
      <c r="INJ1" s="33"/>
      <c r="INK1" s="33"/>
      <c r="INL1" s="33"/>
      <c r="INM1" s="33"/>
      <c r="INN1" s="33"/>
      <c r="INO1" s="33"/>
      <c r="INP1" s="33"/>
      <c r="INQ1" s="33"/>
      <c r="INR1" s="33"/>
      <c r="INS1" s="33"/>
      <c r="INT1" s="33"/>
      <c r="INU1" s="33"/>
      <c r="INV1" s="33"/>
      <c r="INW1" s="33"/>
      <c r="INX1" s="33"/>
      <c r="INY1" s="33"/>
      <c r="INZ1" s="33"/>
      <c r="IOA1" s="33"/>
      <c r="IOB1" s="33"/>
      <c r="IOC1" s="33"/>
      <c r="IOD1" s="33"/>
      <c r="IOE1" s="33"/>
      <c r="IOF1" s="33"/>
      <c r="IOG1" s="33"/>
      <c r="IOH1" s="33"/>
      <c r="IOI1" s="33"/>
      <c r="IOJ1" s="33"/>
      <c r="IOK1" s="33"/>
      <c r="IOL1" s="33"/>
      <c r="IOM1" s="33"/>
      <c r="ION1" s="33"/>
      <c r="IOO1" s="33"/>
      <c r="IOP1" s="33"/>
      <c r="IOQ1" s="33"/>
      <c r="IOR1" s="33"/>
      <c r="IOS1" s="33"/>
      <c r="IOT1" s="33"/>
      <c r="IOU1" s="33"/>
      <c r="IOV1" s="33"/>
      <c r="IOW1" s="33"/>
      <c r="IOX1" s="33"/>
      <c r="IOY1" s="33"/>
      <c r="IOZ1" s="33"/>
      <c r="IPA1" s="33"/>
      <c r="IPB1" s="33"/>
      <c r="IPC1" s="33"/>
      <c r="IPD1" s="33"/>
      <c r="IPE1" s="33"/>
      <c r="IPF1" s="33"/>
      <c r="IPG1" s="33"/>
      <c r="IPH1" s="33"/>
      <c r="IPI1" s="33"/>
      <c r="IPJ1" s="33"/>
      <c r="IPK1" s="33"/>
      <c r="IPL1" s="33"/>
      <c r="IPM1" s="33"/>
      <c r="IPN1" s="33"/>
      <c r="IPO1" s="33"/>
      <c r="IPP1" s="33"/>
      <c r="IPQ1" s="33"/>
      <c r="IPR1" s="33"/>
      <c r="IPS1" s="33"/>
      <c r="IPT1" s="33"/>
      <c r="IPU1" s="33"/>
      <c r="IPV1" s="33"/>
      <c r="IPW1" s="33"/>
      <c r="IPX1" s="33"/>
      <c r="IPY1" s="33"/>
      <c r="IPZ1" s="33"/>
      <c r="IQA1" s="33"/>
      <c r="IQB1" s="33"/>
      <c r="IQC1" s="33"/>
      <c r="IQD1" s="33"/>
      <c r="IQE1" s="33"/>
      <c r="IQF1" s="33"/>
      <c r="IQG1" s="33"/>
      <c r="IQH1" s="33"/>
      <c r="IQI1" s="33"/>
      <c r="IQJ1" s="33"/>
      <c r="IQK1" s="33"/>
      <c r="IQL1" s="33"/>
      <c r="IQM1" s="33"/>
      <c r="IQN1" s="33"/>
      <c r="IQO1" s="33"/>
      <c r="IQP1" s="33"/>
      <c r="IQQ1" s="33"/>
      <c r="IQR1" s="33"/>
      <c r="IQS1" s="33"/>
      <c r="IQT1" s="33"/>
      <c r="IQU1" s="33"/>
      <c r="IQV1" s="33"/>
      <c r="IQW1" s="33"/>
      <c r="IQX1" s="33"/>
      <c r="IQY1" s="33"/>
      <c r="IQZ1" s="33"/>
      <c r="IRA1" s="33"/>
      <c r="IRB1" s="33"/>
      <c r="IRC1" s="33"/>
      <c r="IRD1" s="33"/>
      <c r="IRE1" s="33"/>
      <c r="IRF1" s="33"/>
      <c r="IRG1" s="33"/>
      <c r="IRH1" s="33"/>
      <c r="IRI1" s="33"/>
      <c r="IRJ1" s="33"/>
      <c r="IRK1" s="33"/>
      <c r="IRL1" s="33"/>
      <c r="IRM1" s="33"/>
      <c r="IRN1" s="33"/>
      <c r="IRO1" s="33"/>
      <c r="IRP1" s="33"/>
      <c r="IRQ1" s="33"/>
      <c r="IRR1" s="33"/>
      <c r="IRS1" s="33"/>
      <c r="IRT1" s="33"/>
      <c r="IRU1" s="33"/>
      <c r="IRV1" s="33"/>
      <c r="IRW1" s="33"/>
      <c r="IRX1" s="33"/>
      <c r="IRY1" s="33"/>
      <c r="IRZ1" s="33"/>
      <c r="ISA1" s="33"/>
      <c r="ISB1" s="33"/>
      <c r="ISC1" s="33"/>
      <c r="ISD1" s="33"/>
      <c r="ISE1" s="33"/>
      <c r="ISF1" s="33"/>
      <c r="ISG1" s="33"/>
      <c r="ISH1" s="33"/>
      <c r="ISI1" s="33"/>
      <c r="ISJ1" s="33"/>
      <c r="ISK1" s="33"/>
      <c r="ISL1" s="33"/>
      <c r="ISM1" s="33"/>
      <c r="ISN1" s="33"/>
      <c r="ISO1" s="33"/>
      <c r="ISP1" s="33"/>
      <c r="ISQ1" s="33"/>
      <c r="ISR1" s="33"/>
      <c r="ISS1" s="33"/>
      <c r="IST1" s="33"/>
      <c r="ISU1" s="33"/>
      <c r="ISV1" s="33"/>
      <c r="ISW1" s="33"/>
      <c r="ISX1" s="33"/>
      <c r="ISY1" s="33"/>
      <c r="ISZ1" s="33"/>
      <c r="ITA1" s="33"/>
      <c r="ITB1" s="33"/>
      <c r="ITC1" s="33"/>
      <c r="ITD1" s="33"/>
      <c r="ITE1" s="33"/>
      <c r="ITF1" s="33"/>
      <c r="ITG1" s="33"/>
      <c r="ITH1" s="33"/>
      <c r="ITI1" s="33"/>
      <c r="ITJ1" s="33"/>
      <c r="ITK1" s="33"/>
      <c r="ITL1" s="33"/>
      <c r="ITM1" s="33"/>
      <c r="ITN1" s="33"/>
      <c r="ITO1" s="33"/>
      <c r="ITP1" s="33"/>
      <c r="ITQ1" s="33"/>
      <c r="ITR1" s="33"/>
      <c r="ITS1" s="33"/>
      <c r="ITT1" s="33"/>
      <c r="ITU1" s="33"/>
      <c r="ITV1" s="33"/>
      <c r="ITW1" s="33"/>
      <c r="ITX1" s="33"/>
      <c r="ITY1" s="33"/>
      <c r="ITZ1" s="33"/>
      <c r="IUA1" s="33"/>
      <c r="IUB1" s="33"/>
      <c r="IUC1" s="33"/>
      <c r="IUD1" s="33"/>
      <c r="IUE1" s="33"/>
      <c r="IUF1" s="33"/>
      <c r="IUG1" s="33"/>
      <c r="IUH1" s="33"/>
      <c r="IUI1" s="33"/>
      <c r="IUJ1" s="33"/>
      <c r="IUK1" s="33"/>
      <c r="IUL1" s="33"/>
      <c r="IUM1" s="33"/>
      <c r="IUN1" s="33"/>
      <c r="IUO1" s="33"/>
      <c r="IUP1" s="33"/>
      <c r="IUQ1" s="33"/>
      <c r="IUR1" s="33"/>
      <c r="IUS1" s="33"/>
      <c r="IUT1" s="33"/>
      <c r="IUU1" s="33"/>
      <c r="IUV1" s="33"/>
      <c r="IUW1" s="33"/>
      <c r="IUX1" s="33"/>
      <c r="IUY1" s="33"/>
      <c r="IUZ1" s="33"/>
      <c r="IVA1" s="33"/>
      <c r="IVB1" s="33"/>
      <c r="IVC1" s="33"/>
      <c r="IVD1" s="33"/>
      <c r="IVE1" s="33"/>
      <c r="IVF1" s="33"/>
      <c r="IVG1" s="33"/>
      <c r="IVH1" s="33"/>
      <c r="IVI1" s="33"/>
      <c r="IVJ1" s="33"/>
      <c r="IVK1" s="33"/>
      <c r="IVL1" s="33"/>
      <c r="IVM1" s="33"/>
      <c r="IVN1" s="33"/>
      <c r="IVO1" s="33"/>
      <c r="IVP1" s="33"/>
      <c r="IVQ1" s="33"/>
      <c r="IVR1" s="33"/>
      <c r="IVS1" s="33"/>
      <c r="IVT1" s="33"/>
      <c r="IVU1" s="33"/>
      <c r="IVV1" s="33"/>
      <c r="IVW1" s="33"/>
      <c r="IVX1" s="33"/>
      <c r="IVY1" s="33"/>
      <c r="IVZ1" s="33"/>
      <c r="IWA1" s="33"/>
      <c r="IWB1" s="33"/>
      <c r="IWC1" s="33"/>
      <c r="IWD1" s="33"/>
      <c r="IWE1" s="33"/>
      <c r="IWF1" s="33"/>
      <c r="IWG1" s="33"/>
      <c r="IWH1" s="33"/>
      <c r="IWI1" s="33"/>
      <c r="IWJ1" s="33"/>
      <c r="IWK1" s="33"/>
      <c r="IWL1" s="33"/>
      <c r="IWM1" s="33"/>
      <c r="IWN1" s="33"/>
      <c r="IWO1" s="33"/>
      <c r="IWP1" s="33"/>
      <c r="IWQ1" s="33"/>
      <c r="IWR1" s="33"/>
      <c r="IWS1" s="33"/>
      <c r="IWT1" s="33"/>
      <c r="IWU1" s="33"/>
      <c r="IWV1" s="33"/>
      <c r="IWW1" s="33"/>
      <c r="IWX1" s="33"/>
      <c r="IWY1" s="33"/>
      <c r="IWZ1" s="33"/>
      <c r="IXA1" s="33"/>
      <c r="IXB1" s="33"/>
      <c r="IXC1" s="33"/>
      <c r="IXD1" s="33"/>
      <c r="IXE1" s="33"/>
      <c r="IXF1" s="33"/>
      <c r="IXG1" s="33"/>
      <c r="IXH1" s="33"/>
      <c r="IXI1" s="33"/>
      <c r="IXJ1" s="33"/>
      <c r="IXK1" s="33"/>
      <c r="IXL1" s="33"/>
      <c r="IXM1" s="33"/>
      <c r="IXN1" s="33"/>
      <c r="IXO1" s="33"/>
      <c r="IXP1" s="33"/>
      <c r="IXQ1" s="33"/>
      <c r="IXR1" s="33"/>
      <c r="IXS1" s="33"/>
      <c r="IXT1" s="33"/>
      <c r="IXU1" s="33"/>
      <c r="IXV1" s="33"/>
      <c r="IXW1" s="33"/>
      <c r="IXX1" s="33"/>
      <c r="IXY1" s="33"/>
      <c r="IXZ1" s="33"/>
      <c r="IYA1" s="33"/>
      <c r="IYB1" s="33"/>
      <c r="IYC1" s="33"/>
      <c r="IYD1" s="33"/>
      <c r="IYE1" s="33"/>
      <c r="IYF1" s="33"/>
      <c r="IYG1" s="33"/>
      <c r="IYH1" s="33"/>
      <c r="IYI1" s="33"/>
      <c r="IYJ1" s="33"/>
      <c r="IYK1" s="33"/>
      <c r="IYL1" s="33"/>
      <c r="IYM1" s="33"/>
      <c r="IYN1" s="33"/>
      <c r="IYO1" s="33"/>
      <c r="IYP1" s="33"/>
      <c r="IYQ1" s="33"/>
      <c r="IYR1" s="33"/>
      <c r="IYS1" s="33"/>
      <c r="IYT1" s="33"/>
      <c r="IYU1" s="33"/>
      <c r="IYV1" s="33"/>
      <c r="IYW1" s="33"/>
      <c r="IYX1" s="33"/>
      <c r="IYY1" s="33"/>
      <c r="IYZ1" s="33"/>
      <c r="IZA1" s="33"/>
      <c r="IZB1" s="33"/>
      <c r="IZC1" s="33"/>
      <c r="IZD1" s="33"/>
      <c r="IZE1" s="33"/>
      <c r="IZF1" s="33"/>
      <c r="IZG1" s="33"/>
      <c r="IZH1" s="33"/>
      <c r="IZI1" s="33"/>
      <c r="IZJ1" s="33"/>
      <c r="IZK1" s="33"/>
      <c r="IZL1" s="33"/>
      <c r="IZM1" s="33"/>
      <c r="IZN1" s="33"/>
      <c r="IZO1" s="33"/>
      <c r="IZP1" s="33"/>
      <c r="IZQ1" s="33"/>
      <c r="IZR1" s="33"/>
      <c r="IZS1" s="33"/>
      <c r="IZT1" s="33"/>
      <c r="IZU1" s="33"/>
      <c r="IZV1" s="33"/>
      <c r="IZW1" s="33"/>
      <c r="IZX1" s="33"/>
      <c r="IZY1" s="33"/>
      <c r="IZZ1" s="33"/>
      <c r="JAA1" s="33"/>
      <c r="JAB1" s="33"/>
      <c r="JAC1" s="33"/>
      <c r="JAD1" s="33"/>
      <c r="JAE1" s="33"/>
      <c r="JAF1" s="33"/>
      <c r="JAG1" s="33"/>
      <c r="JAH1" s="33"/>
      <c r="JAI1" s="33"/>
      <c r="JAJ1" s="33"/>
      <c r="JAK1" s="33"/>
      <c r="JAL1" s="33"/>
      <c r="JAM1" s="33"/>
      <c r="JAN1" s="33"/>
      <c r="JAO1" s="33"/>
      <c r="JAP1" s="33"/>
      <c r="JAQ1" s="33"/>
      <c r="JAR1" s="33"/>
      <c r="JAS1" s="33"/>
      <c r="JAT1" s="33"/>
      <c r="JAU1" s="33"/>
      <c r="JAV1" s="33"/>
      <c r="JAW1" s="33"/>
      <c r="JAX1" s="33"/>
      <c r="JAY1" s="33"/>
      <c r="JAZ1" s="33"/>
      <c r="JBA1" s="33"/>
      <c r="JBB1" s="33"/>
      <c r="JBC1" s="33"/>
      <c r="JBD1" s="33"/>
      <c r="JBE1" s="33"/>
      <c r="JBF1" s="33"/>
      <c r="JBG1" s="33"/>
      <c r="JBH1" s="33"/>
      <c r="JBI1" s="33"/>
      <c r="JBJ1" s="33"/>
      <c r="JBK1" s="33"/>
      <c r="JBL1" s="33"/>
      <c r="JBM1" s="33"/>
      <c r="JBN1" s="33"/>
      <c r="JBO1" s="33"/>
      <c r="JBP1" s="33"/>
      <c r="JBQ1" s="33"/>
      <c r="JBR1" s="33"/>
      <c r="JBS1" s="33"/>
      <c r="JBT1" s="33"/>
      <c r="JBU1" s="33"/>
      <c r="JBV1" s="33"/>
      <c r="JBW1" s="33"/>
      <c r="JBX1" s="33"/>
      <c r="JBY1" s="33"/>
      <c r="JBZ1" s="33"/>
      <c r="JCA1" s="33"/>
      <c r="JCB1" s="33"/>
      <c r="JCC1" s="33"/>
      <c r="JCD1" s="33"/>
      <c r="JCE1" s="33"/>
      <c r="JCF1" s="33"/>
      <c r="JCG1" s="33"/>
      <c r="JCH1" s="33"/>
      <c r="JCI1" s="33"/>
      <c r="JCJ1" s="33"/>
      <c r="JCK1" s="33"/>
      <c r="JCL1" s="33"/>
      <c r="JCM1" s="33"/>
      <c r="JCN1" s="33"/>
      <c r="JCO1" s="33"/>
      <c r="JCP1" s="33"/>
      <c r="JCQ1" s="33"/>
      <c r="JCR1" s="33"/>
      <c r="JCS1" s="33"/>
      <c r="JCT1" s="33"/>
      <c r="JCU1" s="33"/>
      <c r="JCV1" s="33"/>
      <c r="JCW1" s="33"/>
      <c r="JCX1" s="33"/>
      <c r="JCY1" s="33"/>
      <c r="JCZ1" s="33"/>
      <c r="JDA1" s="33"/>
      <c r="JDB1" s="33"/>
      <c r="JDC1" s="33"/>
      <c r="JDD1" s="33"/>
      <c r="JDE1" s="33"/>
      <c r="JDF1" s="33"/>
      <c r="JDG1" s="33"/>
      <c r="JDH1" s="33"/>
      <c r="JDI1" s="33"/>
      <c r="JDJ1" s="33"/>
      <c r="JDK1" s="33"/>
      <c r="JDL1" s="33"/>
      <c r="JDM1" s="33"/>
      <c r="JDN1" s="33"/>
      <c r="JDO1" s="33"/>
      <c r="JDP1" s="33"/>
      <c r="JDQ1" s="33"/>
      <c r="JDR1" s="33"/>
      <c r="JDS1" s="33"/>
      <c r="JDT1" s="33"/>
      <c r="JDU1" s="33"/>
      <c r="JDV1" s="33"/>
      <c r="JDW1" s="33"/>
      <c r="JDX1" s="33"/>
      <c r="JDY1" s="33"/>
      <c r="JDZ1" s="33"/>
      <c r="JEA1" s="33"/>
      <c r="JEB1" s="33"/>
      <c r="JEC1" s="33"/>
      <c r="JED1" s="33"/>
      <c r="JEE1" s="33"/>
      <c r="JEF1" s="33"/>
      <c r="JEG1" s="33"/>
      <c r="JEH1" s="33"/>
      <c r="JEI1" s="33"/>
      <c r="JEJ1" s="33"/>
      <c r="JEK1" s="33"/>
      <c r="JEL1" s="33"/>
      <c r="JEM1" s="33"/>
      <c r="JEN1" s="33"/>
      <c r="JEO1" s="33"/>
      <c r="JEP1" s="33"/>
      <c r="JEQ1" s="33"/>
      <c r="JER1" s="33"/>
      <c r="JES1" s="33"/>
      <c r="JET1" s="33"/>
      <c r="JEU1" s="33"/>
      <c r="JEV1" s="33"/>
      <c r="JEW1" s="33"/>
      <c r="JEX1" s="33"/>
      <c r="JEY1" s="33"/>
      <c r="JEZ1" s="33"/>
      <c r="JFA1" s="33"/>
      <c r="JFB1" s="33"/>
      <c r="JFC1" s="33"/>
      <c r="JFD1" s="33"/>
      <c r="JFE1" s="33"/>
      <c r="JFF1" s="33"/>
      <c r="JFG1" s="33"/>
      <c r="JFH1" s="33"/>
      <c r="JFI1" s="33"/>
      <c r="JFJ1" s="33"/>
      <c r="JFK1" s="33"/>
      <c r="JFL1" s="33"/>
      <c r="JFM1" s="33"/>
      <c r="JFN1" s="33"/>
      <c r="JFO1" s="33"/>
      <c r="JFP1" s="33"/>
      <c r="JFQ1" s="33"/>
      <c r="JFR1" s="33"/>
      <c r="JFS1" s="33"/>
      <c r="JFT1" s="33"/>
      <c r="JFU1" s="33"/>
      <c r="JFV1" s="33"/>
      <c r="JFW1" s="33"/>
      <c r="JFX1" s="33"/>
      <c r="JFY1" s="33"/>
      <c r="JFZ1" s="33"/>
      <c r="JGA1" s="33"/>
      <c r="JGB1" s="33"/>
      <c r="JGC1" s="33"/>
      <c r="JGD1" s="33"/>
      <c r="JGE1" s="33"/>
      <c r="JGF1" s="33"/>
      <c r="JGG1" s="33"/>
      <c r="JGH1" s="33"/>
      <c r="JGI1" s="33"/>
      <c r="JGJ1" s="33"/>
      <c r="JGK1" s="33"/>
      <c r="JGL1" s="33"/>
      <c r="JGM1" s="33"/>
      <c r="JGN1" s="33"/>
      <c r="JGO1" s="33"/>
      <c r="JGP1" s="33"/>
      <c r="JGQ1" s="33"/>
      <c r="JGR1" s="33"/>
      <c r="JGS1" s="33"/>
      <c r="JGT1" s="33"/>
      <c r="JGU1" s="33"/>
      <c r="JGV1" s="33"/>
      <c r="JGW1" s="33"/>
      <c r="JGX1" s="33"/>
      <c r="JGY1" s="33"/>
      <c r="JGZ1" s="33"/>
      <c r="JHA1" s="33"/>
      <c r="JHB1" s="33"/>
      <c r="JHC1" s="33"/>
      <c r="JHD1" s="33"/>
      <c r="JHE1" s="33"/>
      <c r="JHF1" s="33"/>
      <c r="JHG1" s="33"/>
      <c r="JHH1" s="33"/>
      <c r="JHI1" s="33"/>
      <c r="JHJ1" s="33"/>
      <c r="JHK1" s="33"/>
      <c r="JHL1" s="33"/>
      <c r="JHM1" s="33"/>
      <c r="JHN1" s="33"/>
      <c r="JHO1" s="33"/>
      <c r="JHP1" s="33"/>
      <c r="JHQ1" s="33"/>
      <c r="JHR1" s="33"/>
      <c r="JHS1" s="33"/>
      <c r="JHT1" s="33"/>
      <c r="JHU1" s="33"/>
      <c r="JHV1" s="33"/>
      <c r="JHW1" s="33"/>
      <c r="JHX1" s="33"/>
      <c r="JHY1" s="33"/>
      <c r="JHZ1" s="33"/>
      <c r="JIA1" s="33"/>
      <c r="JIB1" s="33"/>
      <c r="JIC1" s="33"/>
      <c r="JID1" s="33"/>
      <c r="JIE1" s="33"/>
      <c r="JIF1" s="33"/>
      <c r="JIG1" s="33"/>
      <c r="JIH1" s="33"/>
      <c r="JII1" s="33"/>
      <c r="JIJ1" s="33"/>
      <c r="JIK1" s="33"/>
      <c r="JIL1" s="33"/>
      <c r="JIM1" s="33"/>
      <c r="JIN1" s="33"/>
      <c r="JIO1" s="33"/>
      <c r="JIP1" s="33"/>
      <c r="JIQ1" s="33"/>
      <c r="JIR1" s="33"/>
      <c r="JIS1" s="33"/>
      <c r="JIT1" s="33"/>
      <c r="JIU1" s="33"/>
      <c r="JIV1" s="33"/>
      <c r="JIW1" s="33"/>
      <c r="JIX1" s="33"/>
      <c r="JIY1" s="33"/>
      <c r="JIZ1" s="33"/>
      <c r="JJA1" s="33"/>
      <c r="JJB1" s="33"/>
      <c r="JJC1" s="33"/>
      <c r="JJD1" s="33"/>
      <c r="JJE1" s="33"/>
      <c r="JJF1" s="33"/>
      <c r="JJG1" s="33"/>
      <c r="JJH1" s="33"/>
      <c r="JJI1" s="33"/>
      <c r="JJJ1" s="33"/>
      <c r="JJK1" s="33"/>
      <c r="JJL1" s="33"/>
      <c r="JJM1" s="33"/>
      <c r="JJN1" s="33"/>
      <c r="JJO1" s="33"/>
      <c r="JJP1" s="33"/>
      <c r="JJQ1" s="33"/>
      <c r="JJR1" s="33"/>
      <c r="JJS1" s="33"/>
      <c r="JJT1" s="33"/>
      <c r="JJU1" s="33"/>
      <c r="JJV1" s="33"/>
      <c r="JJW1" s="33"/>
      <c r="JJX1" s="33"/>
      <c r="JJY1" s="33"/>
      <c r="JJZ1" s="33"/>
      <c r="JKA1" s="33"/>
      <c r="JKB1" s="33"/>
      <c r="JKC1" s="33"/>
      <c r="JKD1" s="33"/>
      <c r="JKE1" s="33"/>
      <c r="JKF1" s="33"/>
      <c r="JKG1" s="33"/>
      <c r="JKH1" s="33"/>
      <c r="JKI1" s="33"/>
      <c r="JKJ1" s="33"/>
      <c r="JKK1" s="33"/>
      <c r="JKL1" s="33"/>
      <c r="JKM1" s="33"/>
      <c r="JKN1" s="33"/>
      <c r="JKO1" s="33"/>
      <c r="JKP1" s="33"/>
      <c r="JKQ1" s="33"/>
      <c r="JKR1" s="33"/>
      <c r="JKS1" s="33"/>
      <c r="JKT1" s="33"/>
      <c r="JKU1" s="33"/>
      <c r="JKV1" s="33"/>
      <c r="JKW1" s="33"/>
      <c r="JKX1" s="33"/>
      <c r="JKY1" s="33"/>
      <c r="JKZ1" s="33"/>
      <c r="JLA1" s="33"/>
      <c r="JLB1" s="33"/>
      <c r="JLC1" s="33"/>
      <c r="JLD1" s="33"/>
      <c r="JLE1" s="33"/>
      <c r="JLF1" s="33"/>
      <c r="JLG1" s="33"/>
      <c r="JLH1" s="33"/>
      <c r="JLI1" s="33"/>
      <c r="JLJ1" s="33"/>
      <c r="JLK1" s="33"/>
      <c r="JLL1" s="33"/>
      <c r="JLM1" s="33"/>
      <c r="JLN1" s="33"/>
      <c r="JLO1" s="33"/>
      <c r="JLP1" s="33"/>
      <c r="JLQ1" s="33"/>
      <c r="JLR1" s="33"/>
      <c r="JLS1" s="33"/>
      <c r="JLT1" s="33"/>
      <c r="JLU1" s="33"/>
      <c r="JLV1" s="33"/>
      <c r="JLW1" s="33"/>
      <c r="JLX1" s="33"/>
      <c r="JLY1" s="33"/>
      <c r="JLZ1" s="33"/>
      <c r="JMA1" s="33"/>
      <c r="JMB1" s="33"/>
      <c r="JMC1" s="33"/>
      <c r="JMD1" s="33"/>
      <c r="JME1" s="33"/>
      <c r="JMF1" s="33"/>
      <c r="JMG1" s="33"/>
      <c r="JMH1" s="33"/>
      <c r="JMI1" s="33"/>
      <c r="JMJ1" s="33"/>
      <c r="JMK1" s="33"/>
      <c r="JML1" s="33"/>
      <c r="JMM1" s="33"/>
      <c r="JMN1" s="33"/>
      <c r="JMO1" s="33"/>
      <c r="JMP1" s="33"/>
      <c r="JMQ1" s="33"/>
      <c r="JMR1" s="33"/>
      <c r="JMS1" s="33"/>
      <c r="JMT1" s="33"/>
      <c r="JMU1" s="33"/>
      <c r="JMV1" s="33"/>
      <c r="JMW1" s="33"/>
      <c r="JMX1" s="33"/>
      <c r="JMY1" s="33"/>
      <c r="JMZ1" s="33"/>
      <c r="JNA1" s="33"/>
      <c r="JNB1" s="33"/>
      <c r="JNC1" s="33"/>
      <c r="JND1" s="33"/>
      <c r="JNE1" s="33"/>
      <c r="JNF1" s="33"/>
      <c r="JNG1" s="33"/>
      <c r="JNH1" s="33"/>
      <c r="JNI1" s="33"/>
      <c r="JNJ1" s="33"/>
      <c r="JNK1" s="33"/>
      <c r="JNL1" s="33"/>
      <c r="JNM1" s="33"/>
      <c r="JNN1" s="33"/>
      <c r="JNO1" s="33"/>
      <c r="JNP1" s="33"/>
      <c r="JNQ1" s="33"/>
      <c r="JNR1" s="33"/>
      <c r="JNS1" s="33"/>
      <c r="JNT1" s="33"/>
      <c r="JNU1" s="33"/>
      <c r="JNV1" s="33"/>
      <c r="JNW1" s="33"/>
      <c r="JNX1" s="33"/>
      <c r="JNY1" s="33"/>
      <c r="JNZ1" s="33"/>
      <c r="JOA1" s="33"/>
      <c r="JOB1" s="33"/>
      <c r="JOC1" s="33"/>
      <c r="JOD1" s="33"/>
      <c r="JOE1" s="33"/>
      <c r="JOF1" s="33"/>
      <c r="JOG1" s="33"/>
      <c r="JOH1" s="33"/>
      <c r="JOI1" s="33"/>
      <c r="JOJ1" s="33"/>
      <c r="JOK1" s="33"/>
      <c r="JOL1" s="33"/>
      <c r="JOM1" s="33"/>
      <c r="JON1" s="33"/>
      <c r="JOO1" s="33"/>
      <c r="JOP1" s="33"/>
      <c r="JOQ1" s="33"/>
      <c r="JOR1" s="33"/>
      <c r="JOS1" s="33"/>
      <c r="JOT1" s="33"/>
      <c r="JOU1" s="33"/>
      <c r="JOV1" s="33"/>
      <c r="JOW1" s="33"/>
      <c r="JOX1" s="33"/>
      <c r="JOY1" s="33"/>
      <c r="JOZ1" s="33"/>
      <c r="JPA1" s="33"/>
      <c r="JPB1" s="33"/>
      <c r="JPC1" s="33"/>
      <c r="JPD1" s="33"/>
      <c r="JPE1" s="33"/>
      <c r="JPF1" s="33"/>
      <c r="JPG1" s="33"/>
      <c r="JPH1" s="33"/>
      <c r="JPI1" s="33"/>
      <c r="JPJ1" s="33"/>
      <c r="JPK1" s="33"/>
      <c r="JPL1" s="33"/>
      <c r="JPM1" s="33"/>
      <c r="JPN1" s="33"/>
      <c r="JPO1" s="33"/>
      <c r="JPP1" s="33"/>
      <c r="JPQ1" s="33"/>
      <c r="JPR1" s="33"/>
      <c r="JPS1" s="33"/>
      <c r="JPT1" s="33"/>
      <c r="JPU1" s="33"/>
      <c r="JPV1" s="33"/>
      <c r="JPW1" s="33"/>
      <c r="JPX1" s="33"/>
      <c r="JPY1" s="33"/>
      <c r="JPZ1" s="33"/>
      <c r="JQA1" s="33"/>
      <c r="JQB1" s="33"/>
      <c r="JQC1" s="33"/>
      <c r="JQD1" s="33"/>
      <c r="JQE1" s="33"/>
      <c r="JQF1" s="33"/>
      <c r="JQG1" s="33"/>
      <c r="JQH1" s="33"/>
      <c r="JQI1" s="33"/>
      <c r="JQJ1" s="33"/>
      <c r="JQK1" s="33"/>
      <c r="JQL1" s="33"/>
      <c r="JQM1" s="33"/>
      <c r="JQN1" s="33"/>
      <c r="JQO1" s="33"/>
      <c r="JQP1" s="33"/>
      <c r="JQQ1" s="33"/>
      <c r="JQR1" s="33"/>
      <c r="JQS1" s="33"/>
      <c r="JQT1" s="33"/>
      <c r="JQU1" s="33"/>
      <c r="JQV1" s="33"/>
      <c r="JQW1" s="33"/>
      <c r="JQX1" s="33"/>
      <c r="JQY1" s="33"/>
      <c r="JQZ1" s="33"/>
      <c r="JRA1" s="33"/>
      <c r="JRB1" s="33"/>
      <c r="JRC1" s="33"/>
      <c r="JRD1" s="33"/>
      <c r="JRE1" s="33"/>
      <c r="JRF1" s="33"/>
      <c r="JRG1" s="33"/>
      <c r="JRH1" s="33"/>
      <c r="JRI1" s="33"/>
      <c r="JRJ1" s="33"/>
      <c r="JRK1" s="33"/>
      <c r="JRL1" s="33"/>
      <c r="JRM1" s="33"/>
      <c r="JRN1" s="33"/>
      <c r="JRO1" s="33"/>
      <c r="JRP1" s="33"/>
      <c r="JRQ1" s="33"/>
      <c r="JRR1" s="33"/>
      <c r="JRS1" s="33"/>
      <c r="JRT1" s="33"/>
      <c r="JRU1" s="33"/>
      <c r="JRV1" s="33"/>
      <c r="JRW1" s="33"/>
      <c r="JRX1" s="33"/>
      <c r="JRY1" s="33"/>
      <c r="JRZ1" s="33"/>
      <c r="JSA1" s="33"/>
      <c r="JSB1" s="33"/>
      <c r="JSC1" s="33"/>
      <c r="JSD1" s="33"/>
      <c r="JSE1" s="33"/>
      <c r="JSF1" s="33"/>
      <c r="JSG1" s="33"/>
      <c r="JSH1" s="33"/>
      <c r="JSI1" s="33"/>
      <c r="JSJ1" s="33"/>
      <c r="JSK1" s="33"/>
      <c r="JSL1" s="33"/>
      <c r="JSM1" s="33"/>
      <c r="JSN1" s="33"/>
      <c r="JSO1" s="33"/>
      <c r="JSP1" s="33"/>
      <c r="JSQ1" s="33"/>
      <c r="JSR1" s="33"/>
      <c r="JSS1" s="33"/>
      <c r="JST1" s="33"/>
      <c r="JSU1" s="33"/>
      <c r="JSV1" s="33"/>
      <c r="JSW1" s="33"/>
      <c r="JSX1" s="33"/>
      <c r="JSY1" s="33"/>
      <c r="JSZ1" s="33"/>
      <c r="JTA1" s="33"/>
      <c r="JTB1" s="33"/>
      <c r="JTC1" s="33"/>
      <c r="JTD1" s="33"/>
      <c r="JTE1" s="33"/>
      <c r="JTF1" s="33"/>
      <c r="JTG1" s="33"/>
      <c r="JTH1" s="33"/>
      <c r="JTI1" s="33"/>
      <c r="JTJ1" s="33"/>
      <c r="JTK1" s="33"/>
      <c r="JTL1" s="33"/>
      <c r="JTM1" s="33"/>
      <c r="JTN1" s="33"/>
      <c r="JTO1" s="33"/>
      <c r="JTP1" s="33"/>
      <c r="JTQ1" s="33"/>
      <c r="JTR1" s="33"/>
      <c r="JTS1" s="33"/>
      <c r="JTT1" s="33"/>
      <c r="JTU1" s="33"/>
      <c r="JTV1" s="33"/>
      <c r="JTW1" s="33"/>
      <c r="JTX1" s="33"/>
      <c r="JTY1" s="33"/>
      <c r="JTZ1" s="33"/>
      <c r="JUA1" s="33"/>
      <c r="JUB1" s="33"/>
      <c r="JUC1" s="33"/>
      <c r="JUD1" s="33"/>
      <c r="JUE1" s="33"/>
      <c r="JUF1" s="33"/>
      <c r="JUG1" s="33"/>
      <c r="JUH1" s="33"/>
      <c r="JUI1" s="33"/>
      <c r="JUJ1" s="33"/>
      <c r="JUK1" s="33"/>
      <c r="JUL1" s="33"/>
      <c r="JUM1" s="33"/>
      <c r="JUN1" s="33"/>
      <c r="JUO1" s="33"/>
      <c r="JUP1" s="33"/>
      <c r="JUQ1" s="33"/>
      <c r="JUR1" s="33"/>
      <c r="JUS1" s="33"/>
      <c r="JUT1" s="33"/>
      <c r="JUU1" s="33"/>
      <c r="JUV1" s="33"/>
      <c r="JUW1" s="33"/>
      <c r="JUX1" s="33"/>
      <c r="JUY1" s="33"/>
      <c r="JUZ1" s="33"/>
      <c r="JVA1" s="33"/>
      <c r="JVB1" s="33"/>
      <c r="JVC1" s="33"/>
      <c r="JVD1" s="33"/>
      <c r="JVE1" s="33"/>
      <c r="JVF1" s="33"/>
      <c r="JVG1" s="33"/>
      <c r="JVH1" s="33"/>
      <c r="JVI1" s="33"/>
      <c r="JVJ1" s="33"/>
      <c r="JVK1" s="33"/>
      <c r="JVL1" s="33"/>
      <c r="JVM1" s="33"/>
      <c r="JVN1" s="33"/>
      <c r="JVO1" s="33"/>
      <c r="JVP1" s="33"/>
      <c r="JVQ1" s="33"/>
      <c r="JVR1" s="33"/>
      <c r="JVS1" s="33"/>
      <c r="JVT1" s="33"/>
      <c r="JVU1" s="33"/>
      <c r="JVV1" s="33"/>
      <c r="JVW1" s="33"/>
      <c r="JVX1" s="33"/>
      <c r="JVY1" s="33"/>
      <c r="JVZ1" s="33"/>
      <c r="JWA1" s="33"/>
      <c r="JWB1" s="33"/>
      <c r="JWC1" s="33"/>
      <c r="JWD1" s="33"/>
      <c r="JWE1" s="33"/>
      <c r="JWF1" s="33"/>
      <c r="JWG1" s="33"/>
      <c r="JWH1" s="33"/>
      <c r="JWI1" s="33"/>
      <c r="JWJ1" s="33"/>
      <c r="JWK1" s="33"/>
      <c r="JWL1" s="33"/>
      <c r="JWM1" s="33"/>
      <c r="JWN1" s="33"/>
      <c r="JWO1" s="33"/>
      <c r="JWP1" s="33"/>
      <c r="JWQ1" s="33"/>
      <c r="JWR1" s="33"/>
      <c r="JWS1" s="33"/>
      <c r="JWT1" s="33"/>
      <c r="JWU1" s="33"/>
      <c r="JWV1" s="33"/>
      <c r="JWW1" s="33"/>
      <c r="JWX1" s="33"/>
      <c r="JWY1" s="33"/>
      <c r="JWZ1" s="33"/>
      <c r="JXA1" s="33"/>
      <c r="JXB1" s="33"/>
      <c r="JXC1" s="33"/>
      <c r="JXD1" s="33"/>
      <c r="JXE1" s="33"/>
      <c r="JXF1" s="33"/>
      <c r="JXG1" s="33"/>
      <c r="JXH1" s="33"/>
      <c r="JXI1" s="33"/>
      <c r="JXJ1" s="33"/>
      <c r="JXK1" s="33"/>
      <c r="JXL1" s="33"/>
      <c r="JXM1" s="33"/>
      <c r="JXN1" s="33"/>
      <c r="JXO1" s="33"/>
      <c r="JXP1" s="33"/>
      <c r="JXQ1" s="33"/>
      <c r="JXR1" s="33"/>
      <c r="JXS1" s="33"/>
      <c r="JXT1" s="33"/>
      <c r="JXU1" s="33"/>
      <c r="JXV1" s="33"/>
      <c r="JXW1" s="33"/>
      <c r="JXX1" s="33"/>
      <c r="JXY1" s="33"/>
      <c r="JXZ1" s="33"/>
      <c r="JYA1" s="33"/>
      <c r="JYB1" s="33"/>
      <c r="JYC1" s="33"/>
      <c r="JYD1" s="33"/>
      <c r="JYE1" s="33"/>
      <c r="JYF1" s="33"/>
      <c r="JYG1" s="33"/>
      <c r="JYH1" s="33"/>
      <c r="JYI1" s="33"/>
      <c r="JYJ1" s="33"/>
      <c r="JYK1" s="33"/>
      <c r="JYL1" s="33"/>
      <c r="JYM1" s="33"/>
      <c r="JYN1" s="33"/>
      <c r="JYO1" s="33"/>
      <c r="JYP1" s="33"/>
      <c r="JYQ1" s="33"/>
      <c r="JYR1" s="33"/>
      <c r="JYS1" s="33"/>
      <c r="JYT1" s="33"/>
      <c r="JYU1" s="33"/>
      <c r="JYV1" s="33"/>
      <c r="JYW1" s="33"/>
      <c r="JYX1" s="33"/>
      <c r="JYY1" s="33"/>
      <c r="JYZ1" s="33"/>
      <c r="JZA1" s="33"/>
      <c r="JZB1" s="33"/>
      <c r="JZC1" s="33"/>
      <c r="JZD1" s="33"/>
      <c r="JZE1" s="33"/>
      <c r="JZF1" s="33"/>
      <c r="JZG1" s="33"/>
      <c r="JZH1" s="33"/>
      <c r="JZI1" s="33"/>
      <c r="JZJ1" s="33"/>
      <c r="JZK1" s="33"/>
      <c r="JZL1" s="33"/>
      <c r="JZM1" s="33"/>
      <c r="JZN1" s="33"/>
      <c r="JZO1" s="33"/>
      <c r="JZP1" s="33"/>
      <c r="JZQ1" s="33"/>
      <c r="JZR1" s="33"/>
      <c r="JZS1" s="33"/>
      <c r="JZT1" s="33"/>
      <c r="JZU1" s="33"/>
      <c r="JZV1" s="33"/>
      <c r="JZW1" s="33"/>
      <c r="JZX1" s="33"/>
      <c r="JZY1" s="33"/>
      <c r="JZZ1" s="33"/>
      <c r="KAA1" s="33"/>
      <c r="KAB1" s="33"/>
      <c r="KAC1" s="33"/>
      <c r="KAD1" s="33"/>
      <c r="KAE1" s="33"/>
      <c r="KAF1" s="33"/>
      <c r="KAG1" s="33"/>
      <c r="KAH1" s="33"/>
      <c r="KAI1" s="33"/>
      <c r="KAJ1" s="33"/>
      <c r="KAK1" s="33"/>
      <c r="KAL1" s="33"/>
      <c r="KAM1" s="33"/>
      <c r="KAN1" s="33"/>
      <c r="KAO1" s="33"/>
      <c r="KAP1" s="33"/>
      <c r="KAQ1" s="33"/>
      <c r="KAR1" s="33"/>
      <c r="KAS1" s="33"/>
      <c r="KAT1" s="33"/>
      <c r="KAU1" s="33"/>
      <c r="KAV1" s="33"/>
      <c r="KAW1" s="33"/>
      <c r="KAX1" s="33"/>
      <c r="KAY1" s="33"/>
      <c r="KAZ1" s="33"/>
      <c r="KBA1" s="33"/>
      <c r="KBB1" s="33"/>
      <c r="KBC1" s="33"/>
      <c r="KBD1" s="33"/>
      <c r="KBE1" s="33"/>
      <c r="KBF1" s="33"/>
      <c r="KBG1" s="33"/>
      <c r="KBH1" s="33"/>
      <c r="KBI1" s="33"/>
      <c r="KBJ1" s="33"/>
      <c r="KBK1" s="33"/>
      <c r="KBL1" s="33"/>
      <c r="KBM1" s="33"/>
      <c r="KBN1" s="33"/>
      <c r="KBO1" s="33"/>
      <c r="KBP1" s="33"/>
      <c r="KBQ1" s="33"/>
      <c r="KBR1" s="33"/>
      <c r="KBS1" s="33"/>
      <c r="KBT1" s="33"/>
      <c r="KBU1" s="33"/>
      <c r="KBV1" s="33"/>
      <c r="KBW1" s="33"/>
      <c r="KBX1" s="33"/>
      <c r="KBY1" s="33"/>
      <c r="KBZ1" s="33"/>
      <c r="KCA1" s="33"/>
      <c r="KCB1" s="33"/>
      <c r="KCC1" s="33"/>
      <c r="KCD1" s="33"/>
      <c r="KCE1" s="33"/>
      <c r="KCF1" s="33"/>
      <c r="KCG1" s="33"/>
      <c r="KCH1" s="33"/>
      <c r="KCI1" s="33"/>
      <c r="KCJ1" s="33"/>
      <c r="KCK1" s="33"/>
      <c r="KCL1" s="33"/>
      <c r="KCM1" s="33"/>
      <c r="KCN1" s="33"/>
      <c r="KCO1" s="33"/>
      <c r="KCP1" s="33"/>
      <c r="KCQ1" s="33"/>
      <c r="KCR1" s="33"/>
      <c r="KCS1" s="33"/>
      <c r="KCT1" s="33"/>
      <c r="KCU1" s="33"/>
      <c r="KCV1" s="33"/>
      <c r="KCW1" s="33"/>
      <c r="KCX1" s="33"/>
      <c r="KCY1" s="33"/>
      <c r="KCZ1" s="33"/>
      <c r="KDA1" s="33"/>
      <c r="KDB1" s="33"/>
      <c r="KDC1" s="33"/>
      <c r="KDD1" s="33"/>
      <c r="KDE1" s="33"/>
      <c r="KDF1" s="33"/>
      <c r="KDG1" s="33"/>
      <c r="KDH1" s="33"/>
      <c r="KDI1" s="33"/>
      <c r="KDJ1" s="33"/>
      <c r="KDK1" s="33"/>
      <c r="KDL1" s="33"/>
      <c r="KDM1" s="33"/>
      <c r="KDN1" s="33"/>
      <c r="KDO1" s="33"/>
      <c r="KDP1" s="33"/>
      <c r="KDQ1" s="33"/>
      <c r="KDR1" s="33"/>
      <c r="KDS1" s="33"/>
      <c r="KDT1" s="33"/>
      <c r="KDU1" s="33"/>
      <c r="KDV1" s="33"/>
      <c r="KDW1" s="33"/>
      <c r="KDX1" s="33"/>
      <c r="KDY1" s="33"/>
      <c r="KDZ1" s="33"/>
      <c r="KEA1" s="33"/>
      <c r="KEB1" s="33"/>
      <c r="KEC1" s="33"/>
      <c r="KED1" s="33"/>
      <c r="KEE1" s="33"/>
      <c r="KEF1" s="33"/>
      <c r="KEG1" s="33"/>
      <c r="KEH1" s="33"/>
      <c r="KEI1" s="33"/>
      <c r="KEJ1" s="33"/>
      <c r="KEK1" s="33"/>
      <c r="KEL1" s="33"/>
      <c r="KEM1" s="33"/>
      <c r="KEN1" s="33"/>
      <c r="KEO1" s="33"/>
      <c r="KEP1" s="33"/>
      <c r="KEQ1" s="33"/>
      <c r="KER1" s="33"/>
      <c r="KES1" s="33"/>
      <c r="KET1" s="33"/>
      <c r="KEU1" s="33"/>
      <c r="KEV1" s="33"/>
      <c r="KEW1" s="33"/>
      <c r="KEX1" s="33"/>
      <c r="KEY1" s="33"/>
      <c r="KEZ1" s="33"/>
      <c r="KFA1" s="33"/>
      <c r="KFB1" s="33"/>
      <c r="KFC1" s="33"/>
      <c r="KFD1" s="33"/>
      <c r="KFE1" s="33"/>
      <c r="KFF1" s="33"/>
      <c r="KFG1" s="33"/>
      <c r="KFH1" s="33"/>
      <c r="KFI1" s="33"/>
      <c r="KFJ1" s="33"/>
      <c r="KFK1" s="33"/>
      <c r="KFL1" s="33"/>
      <c r="KFM1" s="33"/>
      <c r="KFN1" s="33"/>
      <c r="KFO1" s="33"/>
      <c r="KFP1" s="33"/>
      <c r="KFQ1" s="33"/>
      <c r="KFR1" s="33"/>
      <c r="KFS1" s="33"/>
      <c r="KFT1" s="33"/>
      <c r="KFU1" s="33"/>
      <c r="KFV1" s="33"/>
      <c r="KFW1" s="33"/>
      <c r="KFX1" s="33"/>
      <c r="KFY1" s="33"/>
      <c r="KFZ1" s="33"/>
      <c r="KGA1" s="33"/>
      <c r="KGB1" s="33"/>
      <c r="KGC1" s="33"/>
      <c r="KGD1" s="33"/>
      <c r="KGE1" s="33"/>
      <c r="KGF1" s="33"/>
      <c r="KGG1" s="33"/>
      <c r="KGH1" s="33"/>
      <c r="KGI1" s="33"/>
      <c r="KGJ1" s="33"/>
      <c r="KGK1" s="33"/>
      <c r="KGL1" s="33"/>
      <c r="KGM1" s="33"/>
      <c r="KGN1" s="33"/>
      <c r="KGO1" s="33"/>
      <c r="KGP1" s="33"/>
      <c r="KGQ1" s="33"/>
      <c r="KGR1" s="33"/>
      <c r="KGS1" s="33"/>
      <c r="KGT1" s="33"/>
      <c r="KGU1" s="33"/>
      <c r="KGV1" s="33"/>
      <c r="KGW1" s="33"/>
      <c r="KGX1" s="33"/>
      <c r="KGY1" s="33"/>
      <c r="KGZ1" s="33"/>
      <c r="KHA1" s="33"/>
      <c r="KHB1" s="33"/>
      <c r="KHC1" s="33"/>
      <c r="KHD1" s="33"/>
      <c r="KHE1" s="33"/>
      <c r="KHF1" s="33"/>
      <c r="KHG1" s="33"/>
      <c r="KHH1" s="33"/>
      <c r="KHI1" s="33"/>
      <c r="KHJ1" s="33"/>
      <c r="KHK1" s="33"/>
      <c r="KHL1" s="33"/>
      <c r="KHM1" s="33"/>
      <c r="KHN1" s="33"/>
      <c r="KHO1" s="33"/>
      <c r="KHP1" s="33"/>
      <c r="KHQ1" s="33"/>
      <c r="KHR1" s="33"/>
      <c r="KHS1" s="33"/>
      <c r="KHT1" s="33"/>
      <c r="KHU1" s="33"/>
      <c r="KHV1" s="33"/>
      <c r="KHW1" s="33"/>
      <c r="KHX1" s="33"/>
      <c r="KHY1" s="33"/>
      <c r="KHZ1" s="33"/>
      <c r="KIA1" s="33"/>
      <c r="KIB1" s="33"/>
      <c r="KIC1" s="33"/>
      <c r="KID1" s="33"/>
      <c r="KIE1" s="33"/>
      <c r="KIF1" s="33"/>
      <c r="KIG1" s="33"/>
      <c r="KIH1" s="33"/>
      <c r="KII1" s="33"/>
      <c r="KIJ1" s="33"/>
      <c r="KIK1" s="33"/>
      <c r="KIL1" s="33"/>
      <c r="KIM1" s="33"/>
      <c r="KIN1" s="33"/>
      <c r="KIO1" s="33"/>
      <c r="KIP1" s="33"/>
      <c r="KIQ1" s="33"/>
      <c r="KIR1" s="33"/>
      <c r="KIS1" s="33"/>
      <c r="KIT1" s="33"/>
      <c r="KIU1" s="33"/>
      <c r="KIV1" s="33"/>
      <c r="KIW1" s="33"/>
      <c r="KIX1" s="33"/>
      <c r="KIY1" s="33"/>
      <c r="KIZ1" s="33"/>
      <c r="KJA1" s="33"/>
      <c r="KJB1" s="33"/>
      <c r="KJC1" s="33"/>
      <c r="KJD1" s="33"/>
      <c r="KJE1" s="33"/>
      <c r="KJF1" s="33"/>
      <c r="KJG1" s="33"/>
      <c r="KJH1" s="33"/>
      <c r="KJI1" s="33"/>
      <c r="KJJ1" s="33"/>
      <c r="KJK1" s="33"/>
      <c r="KJL1" s="33"/>
      <c r="KJM1" s="33"/>
      <c r="KJN1" s="33"/>
      <c r="KJO1" s="33"/>
      <c r="KJP1" s="33"/>
      <c r="KJQ1" s="33"/>
      <c r="KJR1" s="33"/>
      <c r="KJS1" s="33"/>
      <c r="KJT1" s="33"/>
      <c r="KJU1" s="33"/>
      <c r="KJV1" s="33"/>
      <c r="KJW1" s="33"/>
      <c r="KJX1" s="33"/>
      <c r="KJY1" s="33"/>
      <c r="KJZ1" s="33"/>
      <c r="KKA1" s="33"/>
      <c r="KKB1" s="33"/>
      <c r="KKC1" s="33"/>
      <c r="KKD1" s="33"/>
      <c r="KKE1" s="33"/>
      <c r="KKF1" s="33"/>
      <c r="KKG1" s="33"/>
      <c r="KKH1" s="33"/>
      <c r="KKI1" s="33"/>
      <c r="KKJ1" s="33"/>
      <c r="KKK1" s="33"/>
      <c r="KKL1" s="33"/>
      <c r="KKM1" s="33"/>
      <c r="KKN1" s="33"/>
      <c r="KKO1" s="33"/>
      <c r="KKP1" s="33"/>
      <c r="KKQ1" s="33"/>
      <c r="KKR1" s="33"/>
      <c r="KKS1" s="33"/>
      <c r="KKT1" s="33"/>
      <c r="KKU1" s="33"/>
      <c r="KKV1" s="33"/>
      <c r="KKW1" s="33"/>
      <c r="KKX1" s="33"/>
      <c r="KKY1" s="33"/>
      <c r="KKZ1" s="33"/>
      <c r="KLA1" s="33"/>
      <c r="KLB1" s="33"/>
      <c r="KLC1" s="33"/>
      <c r="KLD1" s="33"/>
      <c r="KLE1" s="33"/>
      <c r="KLF1" s="33"/>
      <c r="KLG1" s="33"/>
      <c r="KLH1" s="33"/>
      <c r="KLI1" s="33"/>
      <c r="KLJ1" s="33"/>
      <c r="KLK1" s="33"/>
      <c r="KLL1" s="33"/>
      <c r="KLM1" s="33"/>
      <c r="KLN1" s="33"/>
      <c r="KLO1" s="33"/>
      <c r="KLP1" s="33"/>
      <c r="KLQ1" s="33"/>
      <c r="KLR1" s="33"/>
      <c r="KLS1" s="33"/>
      <c r="KLT1" s="33"/>
      <c r="KLU1" s="33"/>
      <c r="KLV1" s="33"/>
      <c r="KLW1" s="33"/>
      <c r="KLX1" s="33"/>
      <c r="KLY1" s="33"/>
      <c r="KLZ1" s="33"/>
      <c r="KMA1" s="33"/>
      <c r="KMB1" s="33"/>
      <c r="KMC1" s="33"/>
      <c r="KMD1" s="33"/>
      <c r="KME1" s="33"/>
      <c r="KMF1" s="33"/>
      <c r="KMG1" s="33"/>
      <c r="KMH1" s="33"/>
      <c r="KMI1" s="33"/>
      <c r="KMJ1" s="33"/>
      <c r="KMK1" s="33"/>
      <c r="KML1" s="33"/>
      <c r="KMM1" s="33"/>
      <c r="KMN1" s="33"/>
      <c r="KMO1" s="33"/>
      <c r="KMP1" s="33"/>
      <c r="KMQ1" s="33"/>
      <c r="KMR1" s="33"/>
      <c r="KMS1" s="33"/>
      <c r="KMT1" s="33"/>
      <c r="KMU1" s="33"/>
      <c r="KMV1" s="33"/>
      <c r="KMW1" s="33"/>
      <c r="KMX1" s="33"/>
      <c r="KMY1" s="33"/>
      <c r="KMZ1" s="33"/>
      <c r="KNA1" s="33"/>
      <c r="KNB1" s="33"/>
      <c r="KNC1" s="33"/>
      <c r="KND1" s="33"/>
      <c r="KNE1" s="33"/>
      <c r="KNF1" s="33"/>
      <c r="KNG1" s="33"/>
      <c r="KNH1" s="33"/>
      <c r="KNI1" s="33"/>
      <c r="KNJ1" s="33"/>
      <c r="KNK1" s="33"/>
      <c r="KNL1" s="33"/>
      <c r="KNM1" s="33"/>
      <c r="KNN1" s="33"/>
      <c r="KNO1" s="33"/>
      <c r="KNP1" s="33"/>
      <c r="KNQ1" s="33"/>
      <c r="KNR1" s="33"/>
      <c r="KNS1" s="33"/>
      <c r="KNT1" s="33"/>
      <c r="KNU1" s="33"/>
      <c r="KNV1" s="33"/>
      <c r="KNW1" s="33"/>
      <c r="KNX1" s="33"/>
      <c r="KNY1" s="33"/>
      <c r="KNZ1" s="33"/>
      <c r="KOA1" s="33"/>
      <c r="KOB1" s="33"/>
      <c r="KOC1" s="33"/>
      <c r="KOD1" s="33"/>
      <c r="KOE1" s="33"/>
      <c r="KOF1" s="33"/>
      <c r="KOG1" s="33"/>
      <c r="KOH1" s="33"/>
      <c r="KOI1" s="33"/>
      <c r="KOJ1" s="33"/>
      <c r="KOK1" s="33"/>
      <c r="KOL1" s="33"/>
      <c r="KOM1" s="33"/>
      <c r="KON1" s="33"/>
      <c r="KOO1" s="33"/>
      <c r="KOP1" s="33"/>
      <c r="KOQ1" s="33"/>
      <c r="KOR1" s="33"/>
      <c r="KOS1" s="33"/>
      <c r="KOT1" s="33"/>
      <c r="KOU1" s="33"/>
      <c r="KOV1" s="33"/>
      <c r="KOW1" s="33"/>
      <c r="KOX1" s="33"/>
      <c r="KOY1" s="33"/>
      <c r="KOZ1" s="33"/>
      <c r="KPA1" s="33"/>
      <c r="KPB1" s="33"/>
      <c r="KPC1" s="33"/>
      <c r="KPD1" s="33"/>
      <c r="KPE1" s="33"/>
      <c r="KPF1" s="33"/>
      <c r="KPG1" s="33"/>
      <c r="KPH1" s="33"/>
      <c r="KPI1" s="33"/>
      <c r="KPJ1" s="33"/>
      <c r="KPK1" s="33"/>
      <c r="KPL1" s="33"/>
      <c r="KPM1" s="33"/>
      <c r="KPN1" s="33"/>
      <c r="KPO1" s="33"/>
      <c r="KPP1" s="33"/>
      <c r="KPQ1" s="33"/>
      <c r="KPR1" s="33"/>
      <c r="KPS1" s="33"/>
      <c r="KPT1" s="33"/>
      <c r="KPU1" s="33"/>
      <c r="KPV1" s="33"/>
      <c r="KPW1" s="33"/>
      <c r="KPX1" s="33"/>
      <c r="KPY1" s="33"/>
      <c r="KPZ1" s="33"/>
      <c r="KQA1" s="33"/>
      <c r="KQB1" s="33"/>
      <c r="KQC1" s="33"/>
      <c r="KQD1" s="33"/>
      <c r="KQE1" s="33"/>
      <c r="KQF1" s="33"/>
      <c r="KQG1" s="33"/>
      <c r="KQH1" s="33"/>
      <c r="KQI1" s="33"/>
      <c r="KQJ1" s="33"/>
      <c r="KQK1" s="33"/>
      <c r="KQL1" s="33"/>
      <c r="KQM1" s="33"/>
      <c r="KQN1" s="33"/>
      <c r="KQO1" s="33"/>
      <c r="KQP1" s="33"/>
      <c r="KQQ1" s="33"/>
      <c r="KQR1" s="33"/>
      <c r="KQS1" s="33"/>
      <c r="KQT1" s="33"/>
      <c r="KQU1" s="33"/>
      <c r="KQV1" s="33"/>
      <c r="KQW1" s="33"/>
      <c r="KQX1" s="33"/>
      <c r="KQY1" s="33"/>
      <c r="KQZ1" s="33"/>
      <c r="KRA1" s="33"/>
      <c r="KRB1" s="33"/>
      <c r="KRC1" s="33"/>
      <c r="KRD1" s="33"/>
      <c r="KRE1" s="33"/>
      <c r="KRF1" s="33"/>
      <c r="KRG1" s="33"/>
      <c r="KRH1" s="33"/>
      <c r="KRI1" s="33"/>
      <c r="KRJ1" s="33"/>
      <c r="KRK1" s="33"/>
      <c r="KRL1" s="33"/>
      <c r="KRM1" s="33"/>
      <c r="KRN1" s="33"/>
      <c r="KRO1" s="33"/>
      <c r="KRP1" s="33"/>
      <c r="KRQ1" s="33"/>
      <c r="KRR1" s="33"/>
      <c r="KRS1" s="33"/>
      <c r="KRT1" s="33"/>
      <c r="KRU1" s="33"/>
      <c r="KRV1" s="33"/>
      <c r="KRW1" s="33"/>
      <c r="KRX1" s="33"/>
      <c r="KRY1" s="33"/>
      <c r="KRZ1" s="33"/>
      <c r="KSA1" s="33"/>
      <c r="KSB1" s="33"/>
      <c r="KSC1" s="33"/>
      <c r="KSD1" s="33"/>
      <c r="KSE1" s="33"/>
      <c r="KSF1" s="33"/>
      <c r="KSG1" s="33"/>
      <c r="KSH1" s="33"/>
      <c r="KSI1" s="33"/>
      <c r="KSJ1" s="33"/>
      <c r="KSK1" s="33"/>
      <c r="KSL1" s="33"/>
      <c r="KSM1" s="33"/>
      <c r="KSN1" s="33"/>
      <c r="KSO1" s="33"/>
      <c r="KSP1" s="33"/>
      <c r="KSQ1" s="33"/>
      <c r="KSR1" s="33"/>
      <c r="KSS1" s="33"/>
      <c r="KST1" s="33"/>
      <c r="KSU1" s="33"/>
      <c r="KSV1" s="33"/>
      <c r="KSW1" s="33"/>
      <c r="KSX1" s="33"/>
      <c r="KSY1" s="33"/>
      <c r="KSZ1" s="33"/>
      <c r="KTA1" s="33"/>
      <c r="KTB1" s="33"/>
      <c r="KTC1" s="33"/>
      <c r="KTD1" s="33"/>
      <c r="KTE1" s="33"/>
      <c r="KTF1" s="33"/>
      <c r="KTG1" s="33"/>
      <c r="KTH1" s="33"/>
      <c r="KTI1" s="33"/>
      <c r="KTJ1" s="33"/>
      <c r="KTK1" s="33"/>
      <c r="KTL1" s="33"/>
      <c r="KTM1" s="33"/>
      <c r="KTN1" s="33"/>
      <c r="KTO1" s="33"/>
      <c r="KTP1" s="33"/>
      <c r="KTQ1" s="33"/>
      <c r="KTR1" s="33"/>
      <c r="KTS1" s="33"/>
      <c r="KTT1" s="33"/>
      <c r="KTU1" s="33"/>
      <c r="KTV1" s="33"/>
      <c r="KTW1" s="33"/>
      <c r="KTX1" s="33"/>
      <c r="KTY1" s="33"/>
      <c r="KTZ1" s="33"/>
      <c r="KUA1" s="33"/>
      <c r="KUB1" s="33"/>
      <c r="KUC1" s="33"/>
      <c r="KUD1" s="33"/>
      <c r="KUE1" s="33"/>
      <c r="KUF1" s="33"/>
      <c r="KUG1" s="33"/>
      <c r="KUH1" s="33"/>
      <c r="KUI1" s="33"/>
      <c r="KUJ1" s="33"/>
      <c r="KUK1" s="33"/>
      <c r="KUL1" s="33"/>
      <c r="KUM1" s="33"/>
      <c r="KUN1" s="33"/>
      <c r="KUO1" s="33"/>
      <c r="KUP1" s="33"/>
      <c r="KUQ1" s="33"/>
      <c r="KUR1" s="33"/>
      <c r="KUS1" s="33"/>
      <c r="KUT1" s="33"/>
      <c r="KUU1" s="33"/>
      <c r="KUV1" s="33"/>
      <c r="KUW1" s="33"/>
      <c r="KUX1" s="33"/>
      <c r="KUY1" s="33"/>
      <c r="KUZ1" s="33"/>
      <c r="KVA1" s="33"/>
      <c r="KVB1" s="33"/>
      <c r="KVC1" s="33"/>
      <c r="KVD1" s="33"/>
      <c r="KVE1" s="33"/>
      <c r="KVF1" s="33"/>
      <c r="KVG1" s="33"/>
      <c r="KVH1" s="33"/>
      <c r="KVI1" s="33"/>
      <c r="KVJ1" s="33"/>
      <c r="KVK1" s="33"/>
      <c r="KVL1" s="33"/>
      <c r="KVM1" s="33"/>
      <c r="KVN1" s="33"/>
      <c r="KVO1" s="33"/>
      <c r="KVP1" s="33"/>
      <c r="KVQ1" s="33"/>
      <c r="KVR1" s="33"/>
      <c r="KVS1" s="33"/>
      <c r="KVT1" s="33"/>
      <c r="KVU1" s="33"/>
      <c r="KVV1" s="33"/>
      <c r="KVW1" s="33"/>
      <c r="KVX1" s="33"/>
      <c r="KVY1" s="33"/>
      <c r="KVZ1" s="33"/>
      <c r="KWA1" s="33"/>
      <c r="KWB1" s="33"/>
      <c r="KWC1" s="33"/>
      <c r="KWD1" s="33"/>
      <c r="KWE1" s="33"/>
      <c r="KWF1" s="33"/>
      <c r="KWG1" s="33"/>
      <c r="KWH1" s="33"/>
      <c r="KWI1" s="33"/>
      <c r="KWJ1" s="33"/>
      <c r="KWK1" s="33"/>
      <c r="KWL1" s="33"/>
      <c r="KWM1" s="33"/>
      <c r="KWN1" s="33"/>
      <c r="KWO1" s="33"/>
      <c r="KWP1" s="33"/>
      <c r="KWQ1" s="33"/>
      <c r="KWR1" s="33"/>
      <c r="KWS1" s="33"/>
      <c r="KWT1" s="33"/>
      <c r="KWU1" s="33"/>
      <c r="KWV1" s="33"/>
      <c r="KWW1" s="33"/>
      <c r="KWX1" s="33"/>
      <c r="KWY1" s="33"/>
      <c r="KWZ1" s="33"/>
      <c r="KXA1" s="33"/>
      <c r="KXB1" s="33"/>
      <c r="KXC1" s="33"/>
      <c r="KXD1" s="33"/>
      <c r="KXE1" s="33"/>
      <c r="KXF1" s="33"/>
      <c r="KXG1" s="33"/>
      <c r="KXH1" s="33"/>
      <c r="KXI1" s="33"/>
      <c r="KXJ1" s="33"/>
      <c r="KXK1" s="33"/>
      <c r="KXL1" s="33"/>
      <c r="KXM1" s="33"/>
      <c r="KXN1" s="33"/>
      <c r="KXO1" s="33"/>
      <c r="KXP1" s="33"/>
      <c r="KXQ1" s="33"/>
      <c r="KXR1" s="33"/>
      <c r="KXS1" s="33"/>
      <c r="KXT1" s="33"/>
      <c r="KXU1" s="33"/>
      <c r="KXV1" s="33"/>
      <c r="KXW1" s="33"/>
      <c r="KXX1" s="33"/>
      <c r="KXY1" s="33"/>
      <c r="KXZ1" s="33"/>
      <c r="KYA1" s="33"/>
      <c r="KYB1" s="33"/>
      <c r="KYC1" s="33"/>
      <c r="KYD1" s="33"/>
      <c r="KYE1" s="33"/>
      <c r="KYF1" s="33"/>
      <c r="KYG1" s="33"/>
      <c r="KYH1" s="33"/>
      <c r="KYI1" s="33"/>
      <c r="KYJ1" s="33"/>
      <c r="KYK1" s="33"/>
      <c r="KYL1" s="33"/>
      <c r="KYM1" s="33"/>
      <c r="KYN1" s="33"/>
      <c r="KYO1" s="33"/>
      <c r="KYP1" s="33"/>
      <c r="KYQ1" s="33"/>
      <c r="KYR1" s="33"/>
      <c r="KYS1" s="33"/>
      <c r="KYT1" s="33"/>
      <c r="KYU1" s="33"/>
      <c r="KYV1" s="33"/>
      <c r="KYW1" s="33"/>
      <c r="KYX1" s="33"/>
      <c r="KYY1" s="33"/>
      <c r="KYZ1" s="33"/>
      <c r="KZA1" s="33"/>
      <c r="KZB1" s="33"/>
      <c r="KZC1" s="33"/>
      <c r="KZD1" s="33"/>
      <c r="KZE1" s="33"/>
      <c r="KZF1" s="33"/>
      <c r="KZG1" s="33"/>
      <c r="KZH1" s="33"/>
      <c r="KZI1" s="33"/>
      <c r="KZJ1" s="33"/>
      <c r="KZK1" s="33"/>
      <c r="KZL1" s="33"/>
      <c r="KZM1" s="33"/>
      <c r="KZN1" s="33"/>
      <c r="KZO1" s="33"/>
      <c r="KZP1" s="33"/>
      <c r="KZQ1" s="33"/>
      <c r="KZR1" s="33"/>
      <c r="KZS1" s="33"/>
      <c r="KZT1" s="33"/>
      <c r="KZU1" s="33"/>
      <c r="KZV1" s="33"/>
      <c r="KZW1" s="33"/>
      <c r="KZX1" s="33"/>
      <c r="KZY1" s="33"/>
      <c r="KZZ1" s="33"/>
      <c r="LAA1" s="33"/>
      <c r="LAB1" s="33"/>
      <c r="LAC1" s="33"/>
      <c r="LAD1" s="33"/>
      <c r="LAE1" s="33"/>
      <c r="LAF1" s="33"/>
      <c r="LAG1" s="33"/>
      <c r="LAH1" s="33"/>
      <c r="LAI1" s="33"/>
      <c r="LAJ1" s="33"/>
      <c r="LAK1" s="33"/>
      <c r="LAL1" s="33"/>
      <c r="LAM1" s="33"/>
      <c r="LAN1" s="33"/>
      <c r="LAO1" s="33"/>
      <c r="LAP1" s="33"/>
      <c r="LAQ1" s="33"/>
      <c r="LAR1" s="33"/>
      <c r="LAS1" s="33"/>
      <c r="LAT1" s="33"/>
      <c r="LAU1" s="33"/>
      <c r="LAV1" s="33"/>
      <c r="LAW1" s="33"/>
      <c r="LAX1" s="33"/>
      <c r="LAY1" s="33"/>
      <c r="LAZ1" s="33"/>
      <c r="LBA1" s="33"/>
      <c r="LBB1" s="33"/>
      <c r="LBC1" s="33"/>
      <c r="LBD1" s="33"/>
      <c r="LBE1" s="33"/>
      <c r="LBF1" s="33"/>
      <c r="LBG1" s="33"/>
      <c r="LBH1" s="33"/>
      <c r="LBI1" s="33"/>
      <c r="LBJ1" s="33"/>
      <c r="LBK1" s="33"/>
      <c r="LBL1" s="33"/>
      <c r="LBM1" s="33"/>
      <c r="LBN1" s="33"/>
      <c r="LBO1" s="33"/>
      <c r="LBP1" s="33"/>
      <c r="LBQ1" s="33"/>
      <c r="LBR1" s="33"/>
      <c r="LBS1" s="33"/>
      <c r="LBT1" s="33"/>
      <c r="LBU1" s="33"/>
      <c r="LBV1" s="33"/>
      <c r="LBW1" s="33"/>
      <c r="LBX1" s="33"/>
      <c r="LBY1" s="33"/>
      <c r="LBZ1" s="33"/>
      <c r="LCA1" s="33"/>
      <c r="LCB1" s="33"/>
      <c r="LCC1" s="33"/>
      <c r="LCD1" s="33"/>
      <c r="LCE1" s="33"/>
      <c r="LCF1" s="33"/>
      <c r="LCG1" s="33"/>
      <c r="LCH1" s="33"/>
      <c r="LCI1" s="33"/>
      <c r="LCJ1" s="33"/>
      <c r="LCK1" s="33"/>
      <c r="LCL1" s="33"/>
      <c r="LCM1" s="33"/>
      <c r="LCN1" s="33"/>
      <c r="LCO1" s="33"/>
      <c r="LCP1" s="33"/>
      <c r="LCQ1" s="33"/>
      <c r="LCR1" s="33"/>
      <c r="LCS1" s="33"/>
      <c r="LCT1" s="33"/>
      <c r="LCU1" s="33"/>
      <c r="LCV1" s="33"/>
      <c r="LCW1" s="33"/>
      <c r="LCX1" s="33"/>
      <c r="LCY1" s="33"/>
      <c r="LCZ1" s="33"/>
      <c r="LDA1" s="33"/>
      <c r="LDB1" s="33"/>
      <c r="LDC1" s="33"/>
      <c r="LDD1" s="33"/>
      <c r="LDE1" s="33"/>
      <c r="LDF1" s="33"/>
      <c r="LDG1" s="33"/>
      <c r="LDH1" s="33"/>
      <c r="LDI1" s="33"/>
      <c r="LDJ1" s="33"/>
      <c r="LDK1" s="33"/>
      <c r="LDL1" s="33"/>
      <c r="LDM1" s="33"/>
      <c r="LDN1" s="33"/>
      <c r="LDO1" s="33"/>
      <c r="LDP1" s="33"/>
      <c r="LDQ1" s="33"/>
      <c r="LDR1" s="33"/>
      <c r="LDS1" s="33"/>
      <c r="LDT1" s="33"/>
      <c r="LDU1" s="33"/>
      <c r="LDV1" s="33"/>
      <c r="LDW1" s="33"/>
      <c r="LDX1" s="33"/>
      <c r="LDY1" s="33"/>
      <c r="LDZ1" s="33"/>
      <c r="LEA1" s="33"/>
      <c r="LEB1" s="33"/>
      <c r="LEC1" s="33"/>
      <c r="LED1" s="33"/>
      <c r="LEE1" s="33"/>
      <c r="LEF1" s="33"/>
      <c r="LEG1" s="33"/>
      <c r="LEH1" s="33"/>
      <c r="LEI1" s="33"/>
      <c r="LEJ1" s="33"/>
      <c r="LEK1" s="33"/>
      <c r="LEL1" s="33"/>
      <c r="LEM1" s="33"/>
      <c r="LEN1" s="33"/>
      <c r="LEO1" s="33"/>
      <c r="LEP1" s="33"/>
      <c r="LEQ1" s="33"/>
      <c r="LER1" s="33"/>
      <c r="LES1" s="33"/>
      <c r="LET1" s="33"/>
      <c r="LEU1" s="33"/>
      <c r="LEV1" s="33"/>
      <c r="LEW1" s="33"/>
      <c r="LEX1" s="33"/>
      <c r="LEY1" s="33"/>
      <c r="LEZ1" s="33"/>
      <c r="LFA1" s="33"/>
      <c r="LFB1" s="33"/>
      <c r="LFC1" s="33"/>
      <c r="LFD1" s="33"/>
      <c r="LFE1" s="33"/>
      <c r="LFF1" s="33"/>
      <c r="LFG1" s="33"/>
      <c r="LFH1" s="33"/>
      <c r="LFI1" s="33"/>
      <c r="LFJ1" s="33"/>
      <c r="LFK1" s="33"/>
      <c r="LFL1" s="33"/>
      <c r="LFM1" s="33"/>
      <c r="LFN1" s="33"/>
      <c r="LFO1" s="33"/>
      <c r="LFP1" s="33"/>
      <c r="LFQ1" s="33"/>
      <c r="LFR1" s="33"/>
      <c r="LFS1" s="33"/>
      <c r="LFT1" s="33"/>
      <c r="LFU1" s="33"/>
      <c r="LFV1" s="33"/>
      <c r="LFW1" s="33"/>
      <c r="LFX1" s="33"/>
      <c r="LFY1" s="33"/>
      <c r="LFZ1" s="33"/>
      <c r="LGA1" s="33"/>
      <c r="LGB1" s="33"/>
      <c r="LGC1" s="33"/>
      <c r="LGD1" s="33"/>
      <c r="LGE1" s="33"/>
      <c r="LGF1" s="33"/>
      <c r="LGG1" s="33"/>
      <c r="LGH1" s="33"/>
      <c r="LGI1" s="33"/>
      <c r="LGJ1" s="33"/>
      <c r="LGK1" s="33"/>
      <c r="LGL1" s="33"/>
      <c r="LGM1" s="33"/>
      <c r="LGN1" s="33"/>
      <c r="LGO1" s="33"/>
      <c r="LGP1" s="33"/>
      <c r="LGQ1" s="33"/>
      <c r="LGR1" s="33"/>
      <c r="LGS1" s="33"/>
      <c r="LGT1" s="33"/>
      <c r="LGU1" s="33"/>
      <c r="LGV1" s="33"/>
      <c r="LGW1" s="33"/>
      <c r="LGX1" s="33"/>
      <c r="LGY1" s="33"/>
      <c r="LGZ1" s="33"/>
      <c r="LHA1" s="33"/>
      <c r="LHB1" s="33"/>
      <c r="LHC1" s="33"/>
      <c r="LHD1" s="33"/>
      <c r="LHE1" s="33"/>
      <c r="LHF1" s="33"/>
      <c r="LHG1" s="33"/>
      <c r="LHH1" s="33"/>
      <c r="LHI1" s="33"/>
      <c r="LHJ1" s="33"/>
      <c r="LHK1" s="33"/>
      <c r="LHL1" s="33"/>
      <c r="LHM1" s="33"/>
      <c r="LHN1" s="33"/>
      <c r="LHO1" s="33"/>
      <c r="LHP1" s="33"/>
      <c r="LHQ1" s="33"/>
      <c r="LHR1" s="33"/>
      <c r="LHS1" s="33"/>
      <c r="LHT1" s="33"/>
      <c r="LHU1" s="33"/>
      <c r="LHV1" s="33"/>
      <c r="LHW1" s="33"/>
      <c r="LHX1" s="33"/>
      <c r="LHY1" s="33"/>
      <c r="LHZ1" s="33"/>
      <c r="LIA1" s="33"/>
      <c r="LIB1" s="33"/>
      <c r="LIC1" s="33"/>
      <c r="LID1" s="33"/>
      <c r="LIE1" s="33"/>
      <c r="LIF1" s="33"/>
      <c r="LIG1" s="33"/>
      <c r="LIH1" s="33"/>
      <c r="LII1" s="33"/>
      <c r="LIJ1" s="33"/>
      <c r="LIK1" s="33"/>
      <c r="LIL1" s="33"/>
      <c r="LIM1" s="33"/>
      <c r="LIN1" s="33"/>
      <c r="LIO1" s="33"/>
      <c r="LIP1" s="33"/>
      <c r="LIQ1" s="33"/>
      <c r="LIR1" s="33"/>
      <c r="LIS1" s="33"/>
      <c r="LIT1" s="33"/>
      <c r="LIU1" s="33"/>
      <c r="LIV1" s="33"/>
      <c r="LIW1" s="33"/>
      <c r="LIX1" s="33"/>
      <c r="LIY1" s="33"/>
      <c r="LIZ1" s="33"/>
      <c r="LJA1" s="33"/>
      <c r="LJB1" s="33"/>
      <c r="LJC1" s="33"/>
      <c r="LJD1" s="33"/>
      <c r="LJE1" s="33"/>
      <c r="LJF1" s="33"/>
      <c r="LJG1" s="33"/>
      <c r="LJH1" s="33"/>
      <c r="LJI1" s="33"/>
      <c r="LJJ1" s="33"/>
      <c r="LJK1" s="33"/>
      <c r="LJL1" s="33"/>
      <c r="LJM1" s="33"/>
      <c r="LJN1" s="33"/>
      <c r="LJO1" s="33"/>
      <c r="LJP1" s="33"/>
      <c r="LJQ1" s="33"/>
      <c r="LJR1" s="33"/>
      <c r="LJS1" s="33"/>
      <c r="LJT1" s="33"/>
      <c r="LJU1" s="33"/>
      <c r="LJV1" s="33"/>
      <c r="LJW1" s="33"/>
      <c r="LJX1" s="33"/>
      <c r="LJY1" s="33"/>
      <c r="LJZ1" s="33"/>
      <c r="LKA1" s="33"/>
      <c r="LKB1" s="33"/>
      <c r="LKC1" s="33"/>
      <c r="LKD1" s="33"/>
      <c r="LKE1" s="33"/>
      <c r="LKF1" s="33"/>
      <c r="LKG1" s="33"/>
      <c r="LKH1" s="33"/>
      <c r="LKI1" s="33"/>
      <c r="LKJ1" s="33"/>
      <c r="LKK1" s="33"/>
      <c r="LKL1" s="33"/>
      <c r="LKM1" s="33"/>
      <c r="LKN1" s="33"/>
      <c r="LKO1" s="33"/>
      <c r="LKP1" s="33"/>
      <c r="LKQ1" s="33"/>
      <c r="LKR1" s="33"/>
      <c r="LKS1" s="33"/>
      <c r="LKT1" s="33"/>
      <c r="LKU1" s="33"/>
      <c r="LKV1" s="33"/>
      <c r="LKW1" s="33"/>
      <c r="LKX1" s="33"/>
      <c r="LKY1" s="33"/>
      <c r="LKZ1" s="33"/>
      <c r="LLA1" s="33"/>
      <c r="LLB1" s="33"/>
      <c r="LLC1" s="33"/>
      <c r="LLD1" s="33"/>
      <c r="LLE1" s="33"/>
      <c r="LLF1" s="33"/>
      <c r="LLG1" s="33"/>
      <c r="LLH1" s="33"/>
      <c r="LLI1" s="33"/>
      <c r="LLJ1" s="33"/>
      <c r="LLK1" s="33"/>
      <c r="LLL1" s="33"/>
      <c r="LLM1" s="33"/>
      <c r="LLN1" s="33"/>
      <c r="LLO1" s="33"/>
      <c r="LLP1" s="33"/>
      <c r="LLQ1" s="33"/>
      <c r="LLR1" s="33"/>
      <c r="LLS1" s="33"/>
      <c r="LLT1" s="33"/>
      <c r="LLU1" s="33"/>
      <c r="LLV1" s="33"/>
      <c r="LLW1" s="33"/>
      <c r="LLX1" s="33"/>
      <c r="LLY1" s="33"/>
      <c r="LLZ1" s="33"/>
      <c r="LMA1" s="33"/>
      <c r="LMB1" s="33"/>
      <c r="LMC1" s="33"/>
      <c r="LMD1" s="33"/>
      <c r="LME1" s="33"/>
      <c r="LMF1" s="33"/>
      <c r="LMG1" s="33"/>
      <c r="LMH1" s="33"/>
      <c r="LMI1" s="33"/>
      <c r="LMJ1" s="33"/>
      <c r="LMK1" s="33"/>
      <c r="LML1" s="33"/>
      <c r="LMM1" s="33"/>
      <c r="LMN1" s="33"/>
      <c r="LMO1" s="33"/>
      <c r="LMP1" s="33"/>
      <c r="LMQ1" s="33"/>
      <c r="LMR1" s="33"/>
      <c r="LMS1" s="33"/>
      <c r="LMT1" s="33"/>
      <c r="LMU1" s="33"/>
      <c r="LMV1" s="33"/>
      <c r="LMW1" s="33"/>
      <c r="LMX1" s="33"/>
      <c r="LMY1" s="33"/>
      <c r="LMZ1" s="33"/>
      <c r="LNA1" s="33"/>
      <c r="LNB1" s="33"/>
      <c r="LNC1" s="33"/>
      <c r="LND1" s="33"/>
      <c r="LNE1" s="33"/>
      <c r="LNF1" s="33"/>
      <c r="LNG1" s="33"/>
      <c r="LNH1" s="33"/>
      <c r="LNI1" s="33"/>
      <c r="LNJ1" s="33"/>
      <c r="LNK1" s="33"/>
      <c r="LNL1" s="33"/>
      <c r="LNM1" s="33"/>
      <c r="LNN1" s="33"/>
      <c r="LNO1" s="33"/>
      <c r="LNP1" s="33"/>
      <c r="LNQ1" s="33"/>
      <c r="LNR1" s="33"/>
      <c r="LNS1" s="33"/>
      <c r="LNT1" s="33"/>
      <c r="LNU1" s="33"/>
      <c r="LNV1" s="33"/>
      <c r="LNW1" s="33"/>
      <c r="LNX1" s="33"/>
      <c r="LNY1" s="33"/>
      <c r="LNZ1" s="33"/>
      <c r="LOA1" s="33"/>
      <c r="LOB1" s="33"/>
      <c r="LOC1" s="33"/>
      <c r="LOD1" s="33"/>
      <c r="LOE1" s="33"/>
      <c r="LOF1" s="33"/>
      <c r="LOG1" s="33"/>
      <c r="LOH1" s="33"/>
      <c r="LOI1" s="33"/>
      <c r="LOJ1" s="33"/>
      <c r="LOK1" s="33"/>
      <c r="LOL1" s="33"/>
      <c r="LOM1" s="33"/>
      <c r="LON1" s="33"/>
      <c r="LOO1" s="33"/>
      <c r="LOP1" s="33"/>
      <c r="LOQ1" s="33"/>
      <c r="LOR1" s="33"/>
      <c r="LOS1" s="33"/>
      <c r="LOT1" s="33"/>
      <c r="LOU1" s="33"/>
      <c r="LOV1" s="33"/>
      <c r="LOW1" s="33"/>
      <c r="LOX1" s="33"/>
      <c r="LOY1" s="33"/>
      <c r="LOZ1" s="33"/>
      <c r="LPA1" s="33"/>
      <c r="LPB1" s="33"/>
      <c r="LPC1" s="33"/>
      <c r="LPD1" s="33"/>
      <c r="LPE1" s="33"/>
      <c r="LPF1" s="33"/>
      <c r="LPG1" s="33"/>
      <c r="LPH1" s="33"/>
      <c r="LPI1" s="33"/>
      <c r="LPJ1" s="33"/>
      <c r="LPK1" s="33"/>
      <c r="LPL1" s="33"/>
      <c r="LPM1" s="33"/>
      <c r="LPN1" s="33"/>
      <c r="LPO1" s="33"/>
      <c r="LPP1" s="33"/>
      <c r="LPQ1" s="33"/>
      <c r="LPR1" s="33"/>
      <c r="LPS1" s="33"/>
      <c r="LPT1" s="33"/>
      <c r="LPU1" s="33"/>
      <c r="LPV1" s="33"/>
      <c r="LPW1" s="33"/>
      <c r="LPX1" s="33"/>
      <c r="LPY1" s="33"/>
      <c r="LPZ1" s="33"/>
      <c r="LQA1" s="33"/>
      <c r="LQB1" s="33"/>
      <c r="LQC1" s="33"/>
      <c r="LQD1" s="33"/>
      <c r="LQE1" s="33"/>
      <c r="LQF1" s="33"/>
      <c r="LQG1" s="33"/>
      <c r="LQH1" s="33"/>
      <c r="LQI1" s="33"/>
      <c r="LQJ1" s="33"/>
      <c r="LQK1" s="33"/>
      <c r="LQL1" s="33"/>
      <c r="LQM1" s="33"/>
      <c r="LQN1" s="33"/>
      <c r="LQO1" s="33"/>
      <c r="LQP1" s="33"/>
      <c r="LQQ1" s="33"/>
      <c r="LQR1" s="33"/>
      <c r="LQS1" s="33"/>
      <c r="LQT1" s="33"/>
      <c r="LQU1" s="33"/>
      <c r="LQV1" s="33"/>
      <c r="LQW1" s="33"/>
      <c r="LQX1" s="33"/>
      <c r="LQY1" s="33"/>
      <c r="LQZ1" s="33"/>
      <c r="LRA1" s="33"/>
      <c r="LRB1" s="33"/>
      <c r="LRC1" s="33"/>
      <c r="LRD1" s="33"/>
      <c r="LRE1" s="33"/>
      <c r="LRF1" s="33"/>
      <c r="LRG1" s="33"/>
      <c r="LRH1" s="33"/>
      <c r="LRI1" s="33"/>
      <c r="LRJ1" s="33"/>
      <c r="LRK1" s="33"/>
      <c r="LRL1" s="33"/>
      <c r="LRM1" s="33"/>
      <c r="LRN1" s="33"/>
      <c r="LRO1" s="33"/>
      <c r="LRP1" s="33"/>
      <c r="LRQ1" s="33"/>
      <c r="LRR1" s="33"/>
      <c r="LRS1" s="33"/>
      <c r="LRT1" s="33"/>
      <c r="LRU1" s="33"/>
      <c r="LRV1" s="33"/>
      <c r="LRW1" s="33"/>
      <c r="LRX1" s="33"/>
      <c r="LRY1" s="33"/>
      <c r="LRZ1" s="33"/>
      <c r="LSA1" s="33"/>
      <c r="LSB1" s="33"/>
      <c r="LSC1" s="33"/>
      <c r="LSD1" s="33"/>
      <c r="LSE1" s="33"/>
      <c r="LSF1" s="33"/>
      <c r="LSG1" s="33"/>
      <c r="LSH1" s="33"/>
      <c r="LSI1" s="33"/>
      <c r="LSJ1" s="33"/>
      <c r="LSK1" s="33"/>
      <c r="LSL1" s="33"/>
      <c r="LSM1" s="33"/>
      <c r="LSN1" s="33"/>
      <c r="LSO1" s="33"/>
      <c r="LSP1" s="33"/>
      <c r="LSQ1" s="33"/>
      <c r="LSR1" s="33"/>
      <c r="LSS1" s="33"/>
      <c r="LST1" s="33"/>
      <c r="LSU1" s="33"/>
      <c r="LSV1" s="33"/>
      <c r="LSW1" s="33"/>
      <c r="LSX1" s="33"/>
      <c r="LSY1" s="33"/>
      <c r="LSZ1" s="33"/>
      <c r="LTA1" s="33"/>
      <c r="LTB1" s="33"/>
      <c r="LTC1" s="33"/>
      <c r="LTD1" s="33"/>
      <c r="LTE1" s="33"/>
      <c r="LTF1" s="33"/>
      <c r="LTG1" s="33"/>
      <c r="LTH1" s="33"/>
      <c r="LTI1" s="33"/>
      <c r="LTJ1" s="33"/>
      <c r="LTK1" s="33"/>
      <c r="LTL1" s="33"/>
      <c r="LTM1" s="33"/>
      <c r="LTN1" s="33"/>
      <c r="LTO1" s="33"/>
      <c r="LTP1" s="33"/>
      <c r="LTQ1" s="33"/>
      <c r="LTR1" s="33"/>
      <c r="LTS1" s="33"/>
      <c r="LTT1" s="33"/>
      <c r="LTU1" s="33"/>
      <c r="LTV1" s="33"/>
      <c r="LTW1" s="33"/>
      <c r="LTX1" s="33"/>
      <c r="LTY1" s="33"/>
      <c r="LTZ1" s="33"/>
      <c r="LUA1" s="33"/>
      <c r="LUB1" s="33"/>
      <c r="LUC1" s="33"/>
      <c r="LUD1" s="33"/>
      <c r="LUE1" s="33"/>
      <c r="LUF1" s="33"/>
      <c r="LUG1" s="33"/>
      <c r="LUH1" s="33"/>
      <c r="LUI1" s="33"/>
      <c r="LUJ1" s="33"/>
      <c r="LUK1" s="33"/>
      <c r="LUL1" s="33"/>
      <c r="LUM1" s="33"/>
      <c r="LUN1" s="33"/>
      <c r="LUO1" s="33"/>
      <c r="LUP1" s="33"/>
      <c r="LUQ1" s="33"/>
      <c r="LUR1" s="33"/>
      <c r="LUS1" s="33"/>
      <c r="LUT1" s="33"/>
      <c r="LUU1" s="33"/>
      <c r="LUV1" s="33"/>
      <c r="LUW1" s="33"/>
      <c r="LUX1" s="33"/>
      <c r="LUY1" s="33"/>
      <c r="LUZ1" s="33"/>
      <c r="LVA1" s="33"/>
      <c r="LVB1" s="33"/>
      <c r="LVC1" s="33"/>
      <c r="LVD1" s="33"/>
      <c r="LVE1" s="33"/>
      <c r="LVF1" s="33"/>
      <c r="LVG1" s="33"/>
      <c r="LVH1" s="33"/>
      <c r="LVI1" s="33"/>
      <c r="LVJ1" s="33"/>
      <c r="LVK1" s="33"/>
      <c r="LVL1" s="33"/>
      <c r="LVM1" s="33"/>
      <c r="LVN1" s="33"/>
      <c r="LVO1" s="33"/>
      <c r="LVP1" s="33"/>
      <c r="LVQ1" s="33"/>
      <c r="LVR1" s="33"/>
      <c r="LVS1" s="33"/>
      <c r="LVT1" s="33"/>
      <c r="LVU1" s="33"/>
      <c r="LVV1" s="33"/>
      <c r="LVW1" s="33"/>
      <c r="LVX1" s="33"/>
      <c r="LVY1" s="33"/>
      <c r="LVZ1" s="33"/>
      <c r="LWA1" s="33"/>
      <c r="LWB1" s="33"/>
      <c r="LWC1" s="33"/>
      <c r="LWD1" s="33"/>
      <c r="LWE1" s="33"/>
      <c r="LWF1" s="33"/>
      <c r="LWG1" s="33"/>
      <c r="LWH1" s="33"/>
      <c r="LWI1" s="33"/>
      <c r="LWJ1" s="33"/>
      <c r="LWK1" s="33"/>
      <c r="LWL1" s="33"/>
      <c r="LWM1" s="33"/>
      <c r="LWN1" s="33"/>
      <c r="LWO1" s="33"/>
      <c r="LWP1" s="33"/>
      <c r="LWQ1" s="33"/>
      <c r="LWR1" s="33"/>
      <c r="LWS1" s="33"/>
      <c r="LWT1" s="33"/>
      <c r="LWU1" s="33"/>
      <c r="LWV1" s="33"/>
      <c r="LWW1" s="33"/>
      <c r="LWX1" s="33"/>
      <c r="LWY1" s="33"/>
      <c r="LWZ1" s="33"/>
      <c r="LXA1" s="33"/>
      <c r="LXB1" s="33"/>
      <c r="LXC1" s="33"/>
      <c r="LXD1" s="33"/>
      <c r="LXE1" s="33"/>
      <c r="LXF1" s="33"/>
      <c r="LXG1" s="33"/>
      <c r="LXH1" s="33"/>
      <c r="LXI1" s="33"/>
      <c r="LXJ1" s="33"/>
      <c r="LXK1" s="33"/>
      <c r="LXL1" s="33"/>
      <c r="LXM1" s="33"/>
      <c r="LXN1" s="33"/>
      <c r="LXO1" s="33"/>
      <c r="LXP1" s="33"/>
      <c r="LXQ1" s="33"/>
      <c r="LXR1" s="33"/>
      <c r="LXS1" s="33"/>
      <c r="LXT1" s="33"/>
      <c r="LXU1" s="33"/>
      <c r="LXV1" s="33"/>
      <c r="LXW1" s="33"/>
      <c r="LXX1" s="33"/>
      <c r="LXY1" s="33"/>
      <c r="LXZ1" s="33"/>
      <c r="LYA1" s="33"/>
      <c r="LYB1" s="33"/>
      <c r="LYC1" s="33"/>
      <c r="LYD1" s="33"/>
      <c r="LYE1" s="33"/>
      <c r="LYF1" s="33"/>
      <c r="LYG1" s="33"/>
      <c r="LYH1" s="33"/>
      <c r="LYI1" s="33"/>
      <c r="LYJ1" s="33"/>
      <c r="LYK1" s="33"/>
      <c r="LYL1" s="33"/>
      <c r="LYM1" s="33"/>
      <c r="LYN1" s="33"/>
      <c r="LYO1" s="33"/>
      <c r="LYP1" s="33"/>
      <c r="LYQ1" s="33"/>
      <c r="LYR1" s="33"/>
      <c r="LYS1" s="33"/>
      <c r="LYT1" s="33"/>
      <c r="LYU1" s="33"/>
      <c r="LYV1" s="33"/>
      <c r="LYW1" s="33"/>
      <c r="LYX1" s="33"/>
      <c r="LYY1" s="33"/>
      <c r="LYZ1" s="33"/>
      <c r="LZA1" s="33"/>
      <c r="LZB1" s="33"/>
      <c r="LZC1" s="33"/>
      <c r="LZD1" s="33"/>
      <c r="LZE1" s="33"/>
      <c r="LZF1" s="33"/>
      <c r="LZG1" s="33"/>
      <c r="LZH1" s="33"/>
      <c r="LZI1" s="33"/>
      <c r="LZJ1" s="33"/>
      <c r="LZK1" s="33"/>
      <c r="LZL1" s="33"/>
      <c r="LZM1" s="33"/>
      <c r="LZN1" s="33"/>
      <c r="LZO1" s="33"/>
      <c r="LZP1" s="33"/>
      <c r="LZQ1" s="33"/>
      <c r="LZR1" s="33"/>
      <c r="LZS1" s="33"/>
      <c r="LZT1" s="33"/>
      <c r="LZU1" s="33"/>
      <c r="LZV1" s="33"/>
      <c r="LZW1" s="33"/>
      <c r="LZX1" s="33"/>
      <c r="LZY1" s="33"/>
      <c r="LZZ1" s="33"/>
      <c r="MAA1" s="33"/>
      <c r="MAB1" s="33"/>
      <c r="MAC1" s="33"/>
      <c r="MAD1" s="33"/>
      <c r="MAE1" s="33"/>
      <c r="MAF1" s="33"/>
      <c r="MAG1" s="33"/>
      <c r="MAH1" s="33"/>
      <c r="MAI1" s="33"/>
      <c r="MAJ1" s="33"/>
      <c r="MAK1" s="33"/>
      <c r="MAL1" s="33"/>
      <c r="MAM1" s="33"/>
      <c r="MAN1" s="33"/>
      <c r="MAO1" s="33"/>
      <c r="MAP1" s="33"/>
      <c r="MAQ1" s="33"/>
      <c r="MAR1" s="33"/>
      <c r="MAS1" s="33"/>
      <c r="MAT1" s="33"/>
      <c r="MAU1" s="33"/>
      <c r="MAV1" s="33"/>
      <c r="MAW1" s="33"/>
      <c r="MAX1" s="33"/>
      <c r="MAY1" s="33"/>
      <c r="MAZ1" s="33"/>
      <c r="MBA1" s="33"/>
      <c r="MBB1" s="33"/>
      <c r="MBC1" s="33"/>
      <c r="MBD1" s="33"/>
      <c r="MBE1" s="33"/>
      <c r="MBF1" s="33"/>
      <c r="MBG1" s="33"/>
      <c r="MBH1" s="33"/>
      <c r="MBI1" s="33"/>
      <c r="MBJ1" s="33"/>
      <c r="MBK1" s="33"/>
      <c r="MBL1" s="33"/>
      <c r="MBM1" s="33"/>
      <c r="MBN1" s="33"/>
      <c r="MBO1" s="33"/>
      <c r="MBP1" s="33"/>
      <c r="MBQ1" s="33"/>
      <c r="MBR1" s="33"/>
      <c r="MBS1" s="33"/>
      <c r="MBT1" s="33"/>
      <c r="MBU1" s="33"/>
      <c r="MBV1" s="33"/>
      <c r="MBW1" s="33"/>
      <c r="MBX1" s="33"/>
      <c r="MBY1" s="33"/>
      <c r="MBZ1" s="33"/>
      <c r="MCA1" s="33"/>
      <c r="MCB1" s="33"/>
      <c r="MCC1" s="33"/>
      <c r="MCD1" s="33"/>
      <c r="MCE1" s="33"/>
      <c r="MCF1" s="33"/>
      <c r="MCG1" s="33"/>
      <c r="MCH1" s="33"/>
      <c r="MCI1" s="33"/>
      <c r="MCJ1" s="33"/>
      <c r="MCK1" s="33"/>
      <c r="MCL1" s="33"/>
      <c r="MCM1" s="33"/>
      <c r="MCN1" s="33"/>
      <c r="MCO1" s="33"/>
      <c r="MCP1" s="33"/>
      <c r="MCQ1" s="33"/>
      <c r="MCR1" s="33"/>
      <c r="MCS1" s="33"/>
      <c r="MCT1" s="33"/>
      <c r="MCU1" s="33"/>
      <c r="MCV1" s="33"/>
      <c r="MCW1" s="33"/>
      <c r="MCX1" s="33"/>
      <c r="MCY1" s="33"/>
      <c r="MCZ1" s="33"/>
      <c r="MDA1" s="33"/>
      <c r="MDB1" s="33"/>
      <c r="MDC1" s="33"/>
      <c r="MDD1" s="33"/>
      <c r="MDE1" s="33"/>
      <c r="MDF1" s="33"/>
      <c r="MDG1" s="33"/>
      <c r="MDH1" s="33"/>
      <c r="MDI1" s="33"/>
      <c r="MDJ1" s="33"/>
      <c r="MDK1" s="33"/>
      <c r="MDL1" s="33"/>
      <c r="MDM1" s="33"/>
      <c r="MDN1" s="33"/>
      <c r="MDO1" s="33"/>
      <c r="MDP1" s="33"/>
      <c r="MDQ1" s="33"/>
      <c r="MDR1" s="33"/>
      <c r="MDS1" s="33"/>
      <c r="MDT1" s="33"/>
      <c r="MDU1" s="33"/>
      <c r="MDV1" s="33"/>
      <c r="MDW1" s="33"/>
      <c r="MDX1" s="33"/>
      <c r="MDY1" s="33"/>
      <c r="MDZ1" s="33"/>
      <c r="MEA1" s="33"/>
      <c r="MEB1" s="33"/>
      <c r="MEC1" s="33"/>
      <c r="MED1" s="33"/>
      <c r="MEE1" s="33"/>
      <c r="MEF1" s="33"/>
      <c r="MEG1" s="33"/>
      <c r="MEH1" s="33"/>
      <c r="MEI1" s="33"/>
      <c r="MEJ1" s="33"/>
      <c r="MEK1" s="33"/>
      <c r="MEL1" s="33"/>
      <c r="MEM1" s="33"/>
      <c r="MEN1" s="33"/>
      <c r="MEO1" s="33"/>
      <c r="MEP1" s="33"/>
      <c r="MEQ1" s="33"/>
      <c r="MER1" s="33"/>
      <c r="MES1" s="33"/>
      <c r="MET1" s="33"/>
      <c r="MEU1" s="33"/>
      <c r="MEV1" s="33"/>
      <c r="MEW1" s="33"/>
      <c r="MEX1" s="33"/>
      <c r="MEY1" s="33"/>
      <c r="MEZ1" s="33"/>
      <c r="MFA1" s="33"/>
      <c r="MFB1" s="33"/>
      <c r="MFC1" s="33"/>
      <c r="MFD1" s="33"/>
      <c r="MFE1" s="33"/>
      <c r="MFF1" s="33"/>
      <c r="MFG1" s="33"/>
      <c r="MFH1" s="33"/>
      <c r="MFI1" s="33"/>
      <c r="MFJ1" s="33"/>
      <c r="MFK1" s="33"/>
      <c r="MFL1" s="33"/>
      <c r="MFM1" s="33"/>
      <c r="MFN1" s="33"/>
      <c r="MFO1" s="33"/>
      <c r="MFP1" s="33"/>
      <c r="MFQ1" s="33"/>
      <c r="MFR1" s="33"/>
      <c r="MFS1" s="33"/>
      <c r="MFT1" s="33"/>
      <c r="MFU1" s="33"/>
      <c r="MFV1" s="33"/>
      <c r="MFW1" s="33"/>
      <c r="MFX1" s="33"/>
      <c r="MFY1" s="33"/>
      <c r="MFZ1" s="33"/>
      <c r="MGA1" s="33"/>
      <c r="MGB1" s="33"/>
      <c r="MGC1" s="33"/>
      <c r="MGD1" s="33"/>
      <c r="MGE1" s="33"/>
      <c r="MGF1" s="33"/>
      <c r="MGG1" s="33"/>
      <c r="MGH1" s="33"/>
      <c r="MGI1" s="33"/>
      <c r="MGJ1" s="33"/>
      <c r="MGK1" s="33"/>
      <c r="MGL1" s="33"/>
      <c r="MGM1" s="33"/>
      <c r="MGN1" s="33"/>
      <c r="MGO1" s="33"/>
      <c r="MGP1" s="33"/>
      <c r="MGQ1" s="33"/>
      <c r="MGR1" s="33"/>
      <c r="MGS1" s="33"/>
      <c r="MGT1" s="33"/>
      <c r="MGU1" s="33"/>
      <c r="MGV1" s="33"/>
      <c r="MGW1" s="33"/>
      <c r="MGX1" s="33"/>
      <c r="MGY1" s="33"/>
      <c r="MGZ1" s="33"/>
      <c r="MHA1" s="33"/>
      <c r="MHB1" s="33"/>
      <c r="MHC1" s="33"/>
      <c r="MHD1" s="33"/>
      <c r="MHE1" s="33"/>
      <c r="MHF1" s="33"/>
      <c r="MHG1" s="33"/>
      <c r="MHH1" s="33"/>
      <c r="MHI1" s="33"/>
      <c r="MHJ1" s="33"/>
      <c r="MHK1" s="33"/>
      <c r="MHL1" s="33"/>
      <c r="MHM1" s="33"/>
      <c r="MHN1" s="33"/>
      <c r="MHO1" s="33"/>
      <c r="MHP1" s="33"/>
      <c r="MHQ1" s="33"/>
      <c r="MHR1" s="33"/>
      <c r="MHS1" s="33"/>
      <c r="MHT1" s="33"/>
      <c r="MHU1" s="33"/>
      <c r="MHV1" s="33"/>
      <c r="MHW1" s="33"/>
      <c r="MHX1" s="33"/>
      <c r="MHY1" s="33"/>
      <c r="MHZ1" s="33"/>
      <c r="MIA1" s="33"/>
      <c r="MIB1" s="33"/>
      <c r="MIC1" s="33"/>
      <c r="MID1" s="33"/>
      <c r="MIE1" s="33"/>
      <c r="MIF1" s="33"/>
      <c r="MIG1" s="33"/>
      <c r="MIH1" s="33"/>
      <c r="MII1" s="33"/>
      <c r="MIJ1" s="33"/>
      <c r="MIK1" s="33"/>
      <c r="MIL1" s="33"/>
      <c r="MIM1" s="33"/>
      <c r="MIN1" s="33"/>
      <c r="MIO1" s="33"/>
      <c r="MIP1" s="33"/>
      <c r="MIQ1" s="33"/>
      <c r="MIR1" s="33"/>
      <c r="MIS1" s="33"/>
      <c r="MIT1" s="33"/>
      <c r="MIU1" s="33"/>
      <c r="MIV1" s="33"/>
      <c r="MIW1" s="33"/>
      <c r="MIX1" s="33"/>
      <c r="MIY1" s="33"/>
      <c r="MIZ1" s="33"/>
      <c r="MJA1" s="33"/>
      <c r="MJB1" s="33"/>
      <c r="MJC1" s="33"/>
      <c r="MJD1" s="33"/>
      <c r="MJE1" s="33"/>
      <c r="MJF1" s="33"/>
      <c r="MJG1" s="33"/>
      <c r="MJH1" s="33"/>
      <c r="MJI1" s="33"/>
      <c r="MJJ1" s="33"/>
      <c r="MJK1" s="33"/>
      <c r="MJL1" s="33"/>
      <c r="MJM1" s="33"/>
      <c r="MJN1" s="33"/>
      <c r="MJO1" s="33"/>
      <c r="MJP1" s="33"/>
      <c r="MJQ1" s="33"/>
      <c r="MJR1" s="33"/>
      <c r="MJS1" s="33"/>
      <c r="MJT1" s="33"/>
      <c r="MJU1" s="33"/>
      <c r="MJV1" s="33"/>
      <c r="MJW1" s="33"/>
      <c r="MJX1" s="33"/>
      <c r="MJY1" s="33"/>
      <c r="MJZ1" s="33"/>
      <c r="MKA1" s="33"/>
      <c r="MKB1" s="33"/>
      <c r="MKC1" s="33"/>
      <c r="MKD1" s="33"/>
      <c r="MKE1" s="33"/>
      <c r="MKF1" s="33"/>
      <c r="MKG1" s="33"/>
      <c r="MKH1" s="33"/>
      <c r="MKI1" s="33"/>
      <c r="MKJ1" s="33"/>
      <c r="MKK1" s="33"/>
      <c r="MKL1" s="33"/>
      <c r="MKM1" s="33"/>
      <c r="MKN1" s="33"/>
      <c r="MKO1" s="33"/>
      <c r="MKP1" s="33"/>
      <c r="MKQ1" s="33"/>
      <c r="MKR1" s="33"/>
      <c r="MKS1" s="33"/>
      <c r="MKT1" s="33"/>
      <c r="MKU1" s="33"/>
      <c r="MKV1" s="33"/>
      <c r="MKW1" s="33"/>
      <c r="MKX1" s="33"/>
      <c r="MKY1" s="33"/>
      <c r="MKZ1" s="33"/>
      <c r="MLA1" s="33"/>
      <c r="MLB1" s="33"/>
      <c r="MLC1" s="33"/>
      <c r="MLD1" s="33"/>
      <c r="MLE1" s="33"/>
      <c r="MLF1" s="33"/>
      <c r="MLG1" s="33"/>
      <c r="MLH1" s="33"/>
      <c r="MLI1" s="33"/>
      <c r="MLJ1" s="33"/>
      <c r="MLK1" s="33"/>
      <c r="MLL1" s="33"/>
      <c r="MLM1" s="33"/>
      <c r="MLN1" s="33"/>
      <c r="MLO1" s="33"/>
      <c r="MLP1" s="33"/>
      <c r="MLQ1" s="33"/>
      <c r="MLR1" s="33"/>
      <c r="MLS1" s="33"/>
      <c r="MLT1" s="33"/>
      <c r="MLU1" s="33"/>
      <c r="MLV1" s="33"/>
      <c r="MLW1" s="33"/>
      <c r="MLX1" s="33"/>
      <c r="MLY1" s="33"/>
      <c r="MLZ1" s="33"/>
      <c r="MMA1" s="33"/>
      <c r="MMB1" s="33"/>
      <c r="MMC1" s="33"/>
      <c r="MMD1" s="33"/>
      <c r="MME1" s="33"/>
      <c r="MMF1" s="33"/>
      <c r="MMG1" s="33"/>
      <c r="MMH1" s="33"/>
      <c r="MMI1" s="33"/>
      <c r="MMJ1" s="33"/>
      <c r="MMK1" s="33"/>
      <c r="MML1" s="33"/>
      <c r="MMM1" s="33"/>
      <c r="MMN1" s="33"/>
      <c r="MMO1" s="33"/>
      <c r="MMP1" s="33"/>
      <c r="MMQ1" s="33"/>
      <c r="MMR1" s="33"/>
      <c r="MMS1" s="33"/>
      <c r="MMT1" s="33"/>
      <c r="MMU1" s="33"/>
      <c r="MMV1" s="33"/>
      <c r="MMW1" s="33"/>
      <c r="MMX1" s="33"/>
      <c r="MMY1" s="33"/>
      <c r="MMZ1" s="33"/>
      <c r="MNA1" s="33"/>
      <c r="MNB1" s="33"/>
      <c r="MNC1" s="33"/>
      <c r="MND1" s="33"/>
      <c r="MNE1" s="33"/>
      <c r="MNF1" s="33"/>
      <c r="MNG1" s="33"/>
      <c r="MNH1" s="33"/>
      <c r="MNI1" s="33"/>
      <c r="MNJ1" s="33"/>
      <c r="MNK1" s="33"/>
      <c r="MNL1" s="33"/>
      <c r="MNM1" s="33"/>
      <c r="MNN1" s="33"/>
      <c r="MNO1" s="33"/>
      <c r="MNP1" s="33"/>
      <c r="MNQ1" s="33"/>
      <c r="MNR1" s="33"/>
      <c r="MNS1" s="33"/>
      <c r="MNT1" s="33"/>
      <c r="MNU1" s="33"/>
      <c r="MNV1" s="33"/>
      <c r="MNW1" s="33"/>
      <c r="MNX1" s="33"/>
      <c r="MNY1" s="33"/>
      <c r="MNZ1" s="33"/>
      <c r="MOA1" s="33"/>
      <c r="MOB1" s="33"/>
      <c r="MOC1" s="33"/>
      <c r="MOD1" s="33"/>
      <c r="MOE1" s="33"/>
      <c r="MOF1" s="33"/>
      <c r="MOG1" s="33"/>
      <c r="MOH1" s="33"/>
      <c r="MOI1" s="33"/>
      <c r="MOJ1" s="33"/>
      <c r="MOK1" s="33"/>
      <c r="MOL1" s="33"/>
      <c r="MOM1" s="33"/>
      <c r="MON1" s="33"/>
      <c r="MOO1" s="33"/>
      <c r="MOP1" s="33"/>
      <c r="MOQ1" s="33"/>
      <c r="MOR1" s="33"/>
      <c r="MOS1" s="33"/>
      <c r="MOT1" s="33"/>
      <c r="MOU1" s="33"/>
      <c r="MOV1" s="33"/>
      <c r="MOW1" s="33"/>
      <c r="MOX1" s="33"/>
      <c r="MOY1" s="33"/>
      <c r="MOZ1" s="33"/>
      <c r="MPA1" s="33"/>
      <c r="MPB1" s="33"/>
      <c r="MPC1" s="33"/>
      <c r="MPD1" s="33"/>
      <c r="MPE1" s="33"/>
      <c r="MPF1" s="33"/>
      <c r="MPG1" s="33"/>
      <c r="MPH1" s="33"/>
      <c r="MPI1" s="33"/>
      <c r="MPJ1" s="33"/>
      <c r="MPK1" s="33"/>
      <c r="MPL1" s="33"/>
      <c r="MPM1" s="33"/>
      <c r="MPN1" s="33"/>
      <c r="MPO1" s="33"/>
      <c r="MPP1" s="33"/>
      <c r="MPQ1" s="33"/>
      <c r="MPR1" s="33"/>
      <c r="MPS1" s="33"/>
      <c r="MPT1" s="33"/>
      <c r="MPU1" s="33"/>
      <c r="MPV1" s="33"/>
      <c r="MPW1" s="33"/>
      <c r="MPX1" s="33"/>
      <c r="MPY1" s="33"/>
      <c r="MPZ1" s="33"/>
      <c r="MQA1" s="33"/>
      <c r="MQB1" s="33"/>
      <c r="MQC1" s="33"/>
      <c r="MQD1" s="33"/>
      <c r="MQE1" s="33"/>
      <c r="MQF1" s="33"/>
      <c r="MQG1" s="33"/>
      <c r="MQH1" s="33"/>
      <c r="MQI1" s="33"/>
      <c r="MQJ1" s="33"/>
      <c r="MQK1" s="33"/>
      <c r="MQL1" s="33"/>
      <c r="MQM1" s="33"/>
      <c r="MQN1" s="33"/>
      <c r="MQO1" s="33"/>
      <c r="MQP1" s="33"/>
      <c r="MQQ1" s="33"/>
      <c r="MQR1" s="33"/>
      <c r="MQS1" s="33"/>
      <c r="MQT1" s="33"/>
      <c r="MQU1" s="33"/>
      <c r="MQV1" s="33"/>
      <c r="MQW1" s="33"/>
      <c r="MQX1" s="33"/>
      <c r="MQY1" s="33"/>
      <c r="MQZ1" s="33"/>
      <c r="MRA1" s="33"/>
      <c r="MRB1" s="33"/>
      <c r="MRC1" s="33"/>
      <c r="MRD1" s="33"/>
      <c r="MRE1" s="33"/>
      <c r="MRF1" s="33"/>
      <c r="MRG1" s="33"/>
      <c r="MRH1" s="33"/>
      <c r="MRI1" s="33"/>
      <c r="MRJ1" s="33"/>
      <c r="MRK1" s="33"/>
      <c r="MRL1" s="33"/>
      <c r="MRM1" s="33"/>
      <c r="MRN1" s="33"/>
      <c r="MRO1" s="33"/>
      <c r="MRP1" s="33"/>
      <c r="MRQ1" s="33"/>
      <c r="MRR1" s="33"/>
      <c r="MRS1" s="33"/>
      <c r="MRT1" s="33"/>
      <c r="MRU1" s="33"/>
      <c r="MRV1" s="33"/>
      <c r="MRW1" s="33"/>
      <c r="MRX1" s="33"/>
      <c r="MRY1" s="33"/>
      <c r="MRZ1" s="33"/>
      <c r="MSA1" s="33"/>
      <c r="MSB1" s="33"/>
      <c r="MSC1" s="33"/>
      <c r="MSD1" s="33"/>
      <c r="MSE1" s="33"/>
      <c r="MSF1" s="33"/>
      <c r="MSG1" s="33"/>
      <c r="MSH1" s="33"/>
      <c r="MSI1" s="33"/>
      <c r="MSJ1" s="33"/>
      <c r="MSK1" s="33"/>
      <c r="MSL1" s="33"/>
      <c r="MSM1" s="33"/>
      <c r="MSN1" s="33"/>
      <c r="MSO1" s="33"/>
      <c r="MSP1" s="33"/>
      <c r="MSQ1" s="33"/>
      <c r="MSR1" s="33"/>
      <c r="MSS1" s="33"/>
      <c r="MST1" s="33"/>
      <c r="MSU1" s="33"/>
      <c r="MSV1" s="33"/>
      <c r="MSW1" s="33"/>
      <c r="MSX1" s="33"/>
      <c r="MSY1" s="33"/>
      <c r="MSZ1" s="33"/>
      <c r="MTA1" s="33"/>
      <c r="MTB1" s="33"/>
      <c r="MTC1" s="33"/>
      <c r="MTD1" s="33"/>
      <c r="MTE1" s="33"/>
      <c r="MTF1" s="33"/>
      <c r="MTG1" s="33"/>
      <c r="MTH1" s="33"/>
      <c r="MTI1" s="33"/>
      <c r="MTJ1" s="33"/>
      <c r="MTK1" s="33"/>
      <c r="MTL1" s="33"/>
      <c r="MTM1" s="33"/>
      <c r="MTN1" s="33"/>
      <c r="MTO1" s="33"/>
      <c r="MTP1" s="33"/>
      <c r="MTQ1" s="33"/>
      <c r="MTR1" s="33"/>
      <c r="MTS1" s="33"/>
      <c r="MTT1" s="33"/>
      <c r="MTU1" s="33"/>
      <c r="MTV1" s="33"/>
      <c r="MTW1" s="33"/>
      <c r="MTX1" s="33"/>
      <c r="MTY1" s="33"/>
      <c r="MTZ1" s="33"/>
      <c r="MUA1" s="33"/>
      <c r="MUB1" s="33"/>
      <c r="MUC1" s="33"/>
      <c r="MUD1" s="33"/>
      <c r="MUE1" s="33"/>
      <c r="MUF1" s="33"/>
      <c r="MUG1" s="33"/>
      <c r="MUH1" s="33"/>
      <c r="MUI1" s="33"/>
      <c r="MUJ1" s="33"/>
      <c r="MUK1" s="33"/>
      <c r="MUL1" s="33"/>
      <c r="MUM1" s="33"/>
      <c r="MUN1" s="33"/>
      <c r="MUO1" s="33"/>
      <c r="MUP1" s="33"/>
      <c r="MUQ1" s="33"/>
      <c r="MUR1" s="33"/>
      <c r="MUS1" s="33"/>
      <c r="MUT1" s="33"/>
      <c r="MUU1" s="33"/>
      <c r="MUV1" s="33"/>
      <c r="MUW1" s="33"/>
      <c r="MUX1" s="33"/>
      <c r="MUY1" s="33"/>
      <c r="MUZ1" s="33"/>
      <c r="MVA1" s="33"/>
      <c r="MVB1" s="33"/>
      <c r="MVC1" s="33"/>
      <c r="MVD1" s="33"/>
      <c r="MVE1" s="33"/>
      <c r="MVF1" s="33"/>
      <c r="MVG1" s="33"/>
      <c r="MVH1" s="33"/>
      <c r="MVI1" s="33"/>
      <c r="MVJ1" s="33"/>
      <c r="MVK1" s="33"/>
      <c r="MVL1" s="33"/>
      <c r="MVM1" s="33"/>
      <c r="MVN1" s="33"/>
      <c r="MVO1" s="33"/>
      <c r="MVP1" s="33"/>
      <c r="MVQ1" s="33"/>
      <c r="MVR1" s="33"/>
      <c r="MVS1" s="33"/>
      <c r="MVT1" s="33"/>
      <c r="MVU1" s="33"/>
      <c r="MVV1" s="33"/>
      <c r="MVW1" s="33"/>
      <c r="MVX1" s="33"/>
      <c r="MVY1" s="33"/>
      <c r="MVZ1" s="33"/>
      <c r="MWA1" s="33"/>
      <c r="MWB1" s="33"/>
      <c r="MWC1" s="33"/>
      <c r="MWD1" s="33"/>
      <c r="MWE1" s="33"/>
      <c r="MWF1" s="33"/>
      <c r="MWG1" s="33"/>
      <c r="MWH1" s="33"/>
      <c r="MWI1" s="33"/>
      <c r="MWJ1" s="33"/>
      <c r="MWK1" s="33"/>
      <c r="MWL1" s="33"/>
      <c r="MWM1" s="33"/>
      <c r="MWN1" s="33"/>
      <c r="MWO1" s="33"/>
      <c r="MWP1" s="33"/>
      <c r="MWQ1" s="33"/>
      <c r="MWR1" s="33"/>
      <c r="MWS1" s="33"/>
      <c r="MWT1" s="33"/>
      <c r="MWU1" s="33"/>
      <c r="MWV1" s="33"/>
      <c r="MWW1" s="33"/>
      <c r="MWX1" s="33"/>
      <c r="MWY1" s="33"/>
      <c r="MWZ1" s="33"/>
      <c r="MXA1" s="33"/>
      <c r="MXB1" s="33"/>
      <c r="MXC1" s="33"/>
      <c r="MXD1" s="33"/>
      <c r="MXE1" s="33"/>
      <c r="MXF1" s="33"/>
      <c r="MXG1" s="33"/>
      <c r="MXH1" s="33"/>
      <c r="MXI1" s="33"/>
      <c r="MXJ1" s="33"/>
      <c r="MXK1" s="33"/>
      <c r="MXL1" s="33"/>
      <c r="MXM1" s="33"/>
      <c r="MXN1" s="33"/>
      <c r="MXO1" s="33"/>
      <c r="MXP1" s="33"/>
      <c r="MXQ1" s="33"/>
      <c r="MXR1" s="33"/>
      <c r="MXS1" s="33"/>
      <c r="MXT1" s="33"/>
      <c r="MXU1" s="33"/>
      <c r="MXV1" s="33"/>
      <c r="MXW1" s="33"/>
      <c r="MXX1" s="33"/>
      <c r="MXY1" s="33"/>
      <c r="MXZ1" s="33"/>
      <c r="MYA1" s="33"/>
      <c r="MYB1" s="33"/>
      <c r="MYC1" s="33"/>
      <c r="MYD1" s="33"/>
      <c r="MYE1" s="33"/>
      <c r="MYF1" s="33"/>
      <c r="MYG1" s="33"/>
      <c r="MYH1" s="33"/>
      <c r="MYI1" s="33"/>
      <c r="MYJ1" s="33"/>
      <c r="MYK1" s="33"/>
      <c r="MYL1" s="33"/>
      <c r="MYM1" s="33"/>
      <c r="MYN1" s="33"/>
      <c r="MYO1" s="33"/>
      <c r="MYP1" s="33"/>
      <c r="MYQ1" s="33"/>
      <c r="MYR1" s="33"/>
      <c r="MYS1" s="33"/>
      <c r="MYT1" s="33"/>
      <c r="MYU1" s="33"/>
      <c r="MYV1" s="33"/>
      <c r="MYW1" s="33"/>
      <c r="MYX1" s="33"/>
      <c r="MYY1" s="33"/>
      <c r="MYZ1" s="33"/>
      <c r="MZA1" s="33"/>
      <c r="MZB1" s="33"/>
      <c r="MZC1" s="33"/>
      <c r="MZD1" s="33"/>
      <c r="MZE1" s="33"/>
      <c r="MZF1" s="33"/>
      <c r="MZG1" s="33"/>
      <c r="MZH1" s="33"/>
      <c r="MZI1" s="33"/>
      <c r="MZJ1" s="33"/>
      <c r="MZK1" s="33"/>
      <c r="MZL1" s="33"/>
      <c r="MZM1" s="33"/>
      <c r="MZN1" s="33"/>
      <c r="MZO1" s="33"/>
      <c r="MZP1" s="33"/>
      <c r="MZQ1" s="33"/>
      <c r="MZR1" s="33"/>
      <c r="MZS1" s="33"/>
      <c r="MZT1" s="33"/>
      <c r="MZU1" s="33"/>
      <c r="MZV1" s="33"/>
      <c r="MZW1" s="33"/>
      <c r="MZX1" s="33"/>
      <c r="MZY1" s="33"/>
      <c r="MZZ1" s="33"/>
      <c r="NAA1" s="33"/>
      <c r="NAB1" s="33"/>
      <c r="NAC1" s="33"/>
      <c r="NAD1" s="33"/>
      <c r="NAE1" s="33"/>
      <c r="NAF1" s="33"/>
      <c r="NAG1" s="33"/>
      <c r="NAH1" s="33"/>
      <c r="NAI1" s="33"/>
      <c r="NAJ1" s="33"/>
      <c r="NAK1" s="33"/>
      <c r="NAL1" s="33"/>
      <c r="NAM1" s="33"/>
      <c r="NAN1" s="33"/>
      <c r="NAO1" s="33"/>
      <c r="NAP1" s="33"/>
      <c r="NAQ1" s="33"/>
      <c r="NAR1" s="33"/>
      <c r="NAS1" s="33"/>
      <c r="NAT1" s="33"/>
      <c r="NAU1" s="33"/>
      <c r="NAV1" s="33"/>
      <c r="NAW1" s="33"/>
      <c r="NAX1" s="33"/>
      <c r="NAY1" s="33"/>
      <c r="NAZ1" s="33"/>
      <c r="NBA1" s="33"/>
      <c r="NBB1" s="33"/>
      <c r="NBC1" s="33"/>
      <c r="NBD1" s="33"/>
      <c r="NBE1" s="33"/>
      <c r="NBF1" s="33"/>
      <c r="NBG1" s="33"/>
      <c r="NBH1" s="33"/>
      <c r="NBI1" s="33"/>
      <c r="NBJ1" s="33"/>
      <c r="NBK1" s="33"/>
      <c r="NBL1" s="33"/>
      <c r="NBM1" s="33"/>
      <c r="NBN1" s="33"/>
      <c r="NBO1" s="33"/>
      <c r="NBP1" s="33"/>
      <c r="NBQ1" s="33"/>
      <c r="NBR1" s="33"/>
      <c r="NBS1" s="33"/>
      <c r="NBT1" s="33"/>
      <c r="NBU1" s="33"/>
      <c r="NBV1" s="33"/>
      <c r="NBW1" s="33"/>
      <c r="NBX1" s="33"/>
      <c r="NBY1" s="33"/>
      <c r="NBZ1" s="33"/>
      <c r="NCA1" s="33"/>
      <c r="NCB1" s="33"/>
      <c r="NCC1" s="33"/>
      <c r="NCD1" s="33"/>
      <c r="NCE1" s="33"/>
      <c r="NCF1" s="33"/>
      <c r="NCG1" s="33"/>
      <c r="NCH1" s="33"/>
      <c r="NCI1" s="33"/>
      <c r="NCJ1" s="33"/>
      <c r="NCK1" s="33"/>
      <c r="NCL1" s="33"/>
      <c r="NCM1" s="33"/>
      <c r="NCN1" s="33"/>
      <c r="NCO1" s="33"/>
      <c r="NCP1" s="33"/>
      <c r="NCQ1" s="33"/>
      <c r="NCR1" s="33"/>
      <c r="NCS1" s="33"/>
      <c r="NCT1" s="33"/>
      <c r="NCU1" s="33"/>
      <c r="NCV1" s="33"/>
      <c r="NCW1" s="33"/>
      <c r="NCX1" s="33"/>
      <c r="NCY1" s="33"/>
      <c r="NCZ1" s="33"/>
      <c r="NDA1" s="33"/>
      <c r="NDB1" s="33"/>
      <c r="NDC1" s="33"/>
      <c r="NDD1" s="33"/>
      <c r="NDE1" s="33"/>
      <c r="NDF1" s="33"/>
      <c r="NDG1" s="33"/>
      <c r="NDH1" s="33"/>
      <c r="NDI1" s="33"/>
      <c r="NDJ1" s="33"/>
      <c r="NDK1" s="33"/>
      <c r="NDL1" s="33"/>
      <c r="NDM1" s="33"/>
      <c r="NDN1" s="33"/>
      <c r="NDO1" s="33"/>
      <c r="NDP1" s="33"/>
      <c r="NDQ1" s="33"/>
      <c r="NDR1" s="33"/>
      <c r="NDS1" s="33"/>
      <c r="NDT1" s="33"/>
      <c r="NDU1" s="33"/>
      <c r="NDV1" s="33"/>
      <c r="NDW1" s="33"/>
      <c r="NDX1" s="33"/>
      <c r="NDY1" s="33"/>
      <c r="NDZ1" s="33"/>
      <c r="NEA1" s="33"/>
      <c r="NEB1" s="33"/>
      <c r="NEC1" s="33"/>
      <c r="NED1" s="33"/>
      <c r="NEE1" s="33"/>
      <c r="NEF1" s="33"/>
      <c r="NEG1" s="33"/>
      <c r="NEH1" s="33"/>
      <c r="NEI1" s="33"/>
      <c r="NEJ1" s="33"/>
      <c r="NEK1" s="33"/>
      <c r="NEL1" s="33"/>
      <c r="NEM1" s="33"/>
      <c r="NEN1" s="33"/>
      <c r="NEO1" s="33"/>
      <c r="NEP1" s="33"/>
      <c r="NEQ1" s="33"/>
      <c r="NER1" s="33"/>
      <c r="NES1" s="33"/>
      <c r="NET1" s="33"/>
      <c r="NEU1" s="33"/>
      <c r="NEV1" s="33"/>
      <c r="NEW1" s="33"/>
      <c r="NEX1" s="33"/>
      <c r="NEY1" s="33"/>
      <c r="NEZ1" s="33"/>
      <c r="NFA1" s="33"/>
      <c r="NFB1" s="33"/>
      <c r="NFC1" s="33"/>
      <c r="NFD1" s="33"/>
      <c r="NFE1" s="33"/>
      <c r="NFF1" s="33"/>
      <c r="NFG1" s="33"/>
      <c r="NFH1" s="33"/>
      <c r="NFI1" s="33"/>
      <c r="NFJ1" s="33"/>
      <c r="NFK1" s="33"/>
      <c r="NFL1" s="33"/>
      <c r="NFM1" s="33"/>
      <c r="NFN1" s="33"/>
      <c r="NFO1" s="33"/>
      <c r="NFP1" s="33"/>
      <c r="NFQ1" s="33"/>
      <c r="NFR1" s="33"/>
      <c r="NFS1" s="33"/>
      <c r="NFT1" s="33"/>
      <c r="NFU1" s="33"/>
      <c r="NFV1" s="33"/>
      <c r="NFW1" s="33"/>
      <c r="NFX1" s="33"/>
      <c r="NFY1" s="33"/>
      <c r="NFZ1" s="33"/>
      <c r="NGA1" s="33"/>
      <c r="NGB1" s="33"/>
      <c r="NGC1" s="33"/>
      <c r="NGD1" s="33"/>
      <c r="NGE1" s="33"/>
      <c r="NGF1" s="33"/>
      <c r="NGG1" s="33"/>
      <c r="NGH1" s="33"/>
      <c r="NGI1" s="33"/>
      <c r="NGJ1" s="33"/>
      <c r="NGK1" s="33"/>
      <c r="NGL1" s="33"/>
      <c r="NGM1" s="33"/>
      <c r="NGN1" s="33"/>
      <c r="NGO1" s="33"/>
      <c r="NGP1" s="33"/>
      <c r="NGQ1" s="33"/>
      <c r="NGR1" s="33"/>
      <c r="NGS1" s="33"/>
      <c r="NGT1" s="33"/>
      <c r="NGU1" s="33"/>
      <c r="NGV1" s="33"/>
      <c r="NGW1" s="33"/>
      <c r="NGX1" s="33"/>
      <c r="NGY1" s="33"/>
      <c r="NGZ1" s="33"/>
      <c r="NHA1" s="33"/>
      <c r="NHB1" s="33"/>
      <c r="NHC1" s="33"/>
      <c r="NHD1" s="33"/>
      <c r="NHE1" s="33"/>
      <c r="NHF1" s="33"/>
      <c r="NHG1" s="33"/>
      <c r="NHH1" s="33"/>
      <c r="NHI1" s="33"/>
      <c r="NHJ1" s="33"/>
      <c r="NHK1" s="33"/>
      <c r="NHL1" s="33"/>
      <c r="NHM1" s="33"/>
      <c r="NHN1" s="33"/>
      <c r="NHO1" s="33"/>
      <c r="NHP1" s="33"/>
      <c r="NHQ1" s="33"/>
      <c r="NHR1" s="33"/>
      <c r="NHS1" s="33"/>
      <c r="NHT1" s="33"/>
      <c r="NHU1" s="33"/>
      <c r="NHV1" s="33"/>
      <c r="NHW1" s="33"/>
      <c r="NHX1" s="33"/>
      <c r="NHY1" s="33"/>
      <c r="NHZ1" s="33"/>
      <c r="NIA1" s="33"/>
      <c r="NIB1" s="33"/>
      <c r="NIC1" s="33"/>
      <c r="NID1" s="33"/>
      <c r="NIE1" s="33"/>
      <c r="NIF1" s="33"/>
      <c r="NIG1" s="33"/>
      <c r="NIH1" s="33"/>
      <c r="NII1" s="33"/>
      <c r="NIJ1" s="33"/>
      <c r="NIK1" s="33"/>
      <c r="NIL1" s="33"/>
      <c r="NIM1" s="33"/>
      <c r="NIN1" s="33"/>
      <c r="NIO1" s="33"/>
      <c r="NIP1" s="33"/>
      <c r="NIQ1" s="33"/>
      <c r="NIR1" s="33"/>
      <c r="NIS1" s="33"/>
      <c r="NIT1" s="33"/>
      <c r="NIU1" s="33"/>
      <c r="NIV1" s="33"/>
      <c r="NIW1" s="33"/>
      <c r="NIX1" s="33"/>
      <c r="NIY1" s="33"/>
      <c r="NIZ1" s="33"/>
      <c r="NJA1" s="33"/>
      <c r="NJB1" s="33"/>
      <c r="NJC1" s="33"/>
      <c r="NJD1" s="33"/>
      <c r="NJE1" s="33"/>
      <c r="NJF1" s="33"/>
      <c r="NJG1" s="33"/>
      <c r="NJH1" s="33"/>
      <c r="NJI1" s="33"/>
      <c r="NJJ1" s="33"/>
      <c r="NJK1" s="33"/>
      <c r="NJL1" s="33"/>
      <c r="NJM1" s="33"/>
      <c r="NJN1" s="33"/>
      <c r="NJO1" s="33"/>
      <c r="NJP1" s="33"/>
      <c r="NJQ1" s="33"/>
      <c r="NJR1" s="33"/>
      <c r="NJS1" s="33"/>
      <c r="NJT1" s="33"/>
      <c r="NJU1" s="33"/>
      <c r="NJV1" s="33"/>
      <c r="NJW1" s="33"/>
      <c r="NJX1" s="33"/>
      <c r="NJY1" s="33"/>
      <c r="NJZ1" s="33"/>
      <c r="NKA1" s="33"/>
      <c r="NKB1" s="33"/>
      <c r="NKC1" s="33"/>
      <c r="NKD1" s="33"/>
      <c r="NKE1" s="33"/>
      <c r="NKF1" s="33"/>
      <c r="NKG1" s="33"/>
      <c r="NKH1" s="33"/>
      <c r="NKI1" s="33"/>
      <c r="NKJ1" s="33"/>
      <c r="NKK1" s="33"/>
      <c r="NKL1" s="33"/>
      <c r="NKM1" s="33"/>
      <c r="NKN1" s="33"/>
      <c r="NKO1" s="33"/>
      <c r="NKP1" s="33"/>
      <c r="NKQ1" s="33"/>
      <c r="NKR1" s="33"/>
      <c r="NKS1" s="33"/>
      <c r="NKT1" s="33"/>
      <c r="NKU1" s="33"/>
      <c r="NKV1" s="33"/>
      <c r="NKW1" s="33"/>
      <c r="NKX1" s="33"/>
      <c r="NKY1" s="33"/>
      <c r="NKZ1" s="33"/>
      <c r="NLA1" s="33"/>
      <c r="NLB1" s="33"/>
      <c r="NLC1" s="33"/>
      <c r="NLD1" s="33"/>
      <c r="NLE1" s="33"/>
      <c r="NLF1" s="33"/>
      <c r="NLG1" s="33"/>
      <c r="NLH1" s="33"/>
      <c r="NLI1" s="33"/>
      <c r="NLJ1" s="33"/>
      <c r="NLK1" s="33"/>
      <c r="NLL1" s="33"/>
      <c r="NLM1" s="33"/>
      <c r="NLN1" s="33"/>
      <c r="NLO1" s="33"/>
      <c r="NLP1" s="33"/>
      <c r="NLQ1" s="33"/>
      <c r="NLR1" s="33"/>
      <c r="NLS1" s="33"/>
      <c r="NLT1" s="33"/>
      <c r="NLU1" s="33"/>
      <c r="NLV1" s="33"/>
      <c r="NLW1" s="33"/>
      <c r="NLX1" s="33"/>
      <c r="NLY1" s="33"/>
      <c r="NLZ1" s="33"/>
      <c r="NMA1" s="33"/>
      <c r="NMB1" s="33"/>
      <c r="NMC1" s="33"/>
      <c r="NMD1" s="33"/>
      <c r="NME1" s="33"/>
      <c r="NMF1" s="33"/>
      <c r="NMG1" s="33"/>
      <c r="NMH1" s="33"/>
      <c r="NMI1" s="33"/>
      <c r="NMJ1" s="33"/>
      <c r="NMK1" s="33"/>
      <c r="NML1" s="33"/>
      <c r="NMM1" s="33"/>
      <c r="NMN1" s="33"/>
      <c r="NMO1" s="33"/>
      <c r="NMP1" s="33"/>
      <c r="NMQ1" s="33"/>
      <c r="NMR1" s="33"/>
      <c r="NMS1" s="33"/>
      <c r="NMT1" s="33"/>
      <c r="NMU1" s="33"/>
      <c r="NMV1" s="33"/>
      <c r="NMW1" s="33"/>
      <c r="NMX1" s="33"/>
      <c r="NMY1" s="33"/>
      <c r="NMZ1" s="33"/>
      <c r="NNA1" s="33"/>
      <c r="NNB1" s="33"/>
      <c r="NNC1" s="33"/>
      <c r="NND1" s="33"/>
      <c r="NNE1" s="33"/>
      <c r="NNF1" s="33"/>
      <c r="NNG1" s="33"/>
      <c r="NNH1" s="33"/>
      <c r="NNI1" s="33"/>
      <c r="NNJ1" s="33"/>
      <c r="NNK1" s="33"/>
      <c r="NNL1" s="33"/>
      <c r="NNM1" s="33"/>
      <c r="NNN1" s="33"/>
      <c r="NNO1" s="33"/>
      <c r="NNP1" s="33"/>
      <c r="NNQ1" s="33"/>
      <c r="NNR1" s="33"/>
      <c r="NNS1" s="33"/>
      <c r="NNT1" s="33"/>
      <c r="NNU1" s="33"/>
      <c r="NNV1" s="33"/>
      <c r="NNW1" s="33"/>
      <c r="NNX1" s="33"/>
      <c r="NNY1" s="33"/>
      <c r="NNZ1" s="33"/>
      <c r="NOA1" s="33"/>
      <c r="NOB1" s="33"/>
      <c r="NOC1" s="33"/>
      <c r="NOD1" s="33"/>
      <c r="NOE1" s="33"/>
      <c r="NOF1" s="33"/>
      <c r="NOG1" s="33"/>
      <c r="NOH1" s="33"/>
      <c r="NOI1" s="33"/>
      <c r="NOJ1" s="33"/>
      <c r="NOK1" s="33"/>
      <c r="NOL1" s="33"/>
      <c r="NOM1" s="33"/>
      <c r="NON1" s="33"/>
      <c r="NOO1" s="33"/>
      <c r="NOP1" s="33"/>
      <c r="NOQ1" s="33"/>
      <c r="NOR1" s="33"/>
      <c r="NOS1" s="33"/>
      <c r="NOT1" s="33"/>
      <c r="NOU1" s="33"/>
      <c r="NOV1" s="33"/>
      <c r="NOW1" s="33"/>
      <c r="NOX1" s="33"/>
      <c r="NOY1" s="33"/>
      <c r="NOZ1" s="33"/>
      <c r="NPA1" s="33"/>
      <c r="NPB1" s="33"/>
      <c r="NPC1" s="33"/>
      <c r="NPD1" s="33"/>
      <c r="NPE1" s="33"/>
      <c r="NPF1" s="33"/>
      <c r="NPG1" s="33"/>
      <c r="NPH1" s="33"/>
      <c r="NPI1" s="33"/>
      <c r="NPJ1" s="33"/>
      <c r="NPK1" s="33"/>
      <c r="NPL1" s="33"/>
      <c r="NPM1" s="33"/>
      <c r="NPN1" s="33"/>
      <c r="NPO1" s="33"/>
      <c r="NPP1" s="33"/>
      <c r="NPQ1" s="33"/>
      <c r="NPR1" s="33"/>
      <c r="NPS1" s="33"/>
      <c r="NPT1" s="33"/>
      <c r="NPU1" s="33"/>
      <c r="NPV1" s="33"/>
      <c r="NPW1" s="33"/>
      <c r="NPX1" s="33"/>
      <c r="NPY1" s="33"/>
      <c r="NPZ1" s="33"/>
      <c r="NQA1" s="33"/>
      <c r="NQB1" s="33"/>
      <c r="NQC1" s="33"/>
      <c r="NQD1" s="33"/>
      <c r="NQE1" s="33"/>
      <c r="NQF1" s="33"/>
      <c r="NQG1" s="33"/>
      <c r="NQH1" s="33"/>
      <c r="NQI1" s="33"/>
      <c r="NQJ1" s="33"/>
      <c r="NQK1" s="33"/>
      <c r="NQL1" s="33"/>
      <c r="NQM1" s="33"/>
      <c r="NQN1" s="33"/>
      <c r="NQO1" s="33"/>
      <c r="NQP1" s="33"/>
      <c r="NQQ1" s="33"/>
      <c r="NQR1" s="33"/>
      <c r="NQS1" s="33"/>
      <c r="NQT1" s="33"/>
      <c r="NQU1" s="33"/>
      <c r="NQV1" s="33"/>
      <c r="NQW1" s="33"/>
      <c r="NQX1" s="33"/>
      <c r="NQY1" s="33"/>
      <c r="NQZ1" s="33"/>
      <c r="NRA1" s="33"/>
      <c r="NRB1" s="33"/>
      <c r="NRC1" s="33"/>
      <c r="NRD1" s="33"/>
      <c r="NRE1" s="33"/>
      <c r="NRF1" s="33"/>
      <c r="NRG1" s="33"/>
      <c r="NRH1" s="33"/>
      <c r="NRI1" s="33"/>
      <c r="NRJ1" s="33"/>
      <c r="NRK1" s="33"/>
      <c r="NRL1" s="33"/>
      <c r="NRM1" s="33"/>
      <c r="NRN1" s="33"/>
      <c r="NRO1" s="33"/>
      <c r="NRP1" s="33"/>
      <c r="NRQ1" s="33"/>
      <c r="NRR1" s="33"/>
      <c r="NRS1" s="33"/>
      <c r="NRT1" s="33"/>
      <c r="NRU1" s="33"/>
      <c r="NRV1" s="33"/>
      <c r="NRW1" s="33"/>
      <c r="NRX1" s="33"/>
      <c r="NRY1" s="33"/>
      <c r="NRZ1" s="33"/>
      <c r="NSA1" s="33"/>
      <c r="NSB1" s="33"/>
      <c r="NSC1" s="33"/>
      <c r="NSD1" s="33"/>
      <c r="NSE1" s="33"/>
      <c r="NSF1" s="33"/>
      <c r="NSG1" s="33"/>
      <c r="NSH1" s="33"/>
      <c r="NSI1" s="33"/>
      <c r="NSJ1" s="33"/>
      <c r="NSK1" s="33"/>
      <c r="NSL1" s="33"/>
      <c r="NSM1" s="33"/>
      <c r="NSN1" s="33"/>
      <c r="NSO1" s="33"/>
      <c r="NSP1" s="33"/>
      <c r="NSQ1" s="33"/>
      <c r="NSR1" s="33"/>
      <c r="NSS1" s="33"/>
      <c r="NST1" s="33"/>
      <c r="NSU1" s="33"/>
      <c r="NSV1" s="33"/>
      <c r="NSW1" s="33"/>
      <c r="NSX1" s="33"/>
      <c r="NSY1" s="33"/>
      <c r="NSZ1" s="33"/>
      <c r="NTA1" s="33"/>
      <c r="NTB1" s="33"/>
      <c r="NTC1" s="33"/>
      <c r="NTD1" s="33"/>
      <c r="NTE1" s="33"/>
      <c r="NTF1" s="33"/>
      <c r="NTG1" s="33"/>
      <c r="NTH1" s="33"/>
      <c r="NTI1" s="33"/>
      <c r="NTJ1" s="33"/>
      <c r="NTK1" s="33"/>
      <c r="NTL1" s="33"/>
      <c r="NTM1" s="33"/>
      <c r="NTN1" s="33"/>
      <c r="NTO1" s="33"/>
      <c r="NTP1" s="33"/>
      <c r="NTQ1" s="33"/>
      <c r="NTR1" s="33"/>
      <c r="NTS1" s="33"/>
      <c r="NTT1" s="33"/>
      <c r="NTU1" s="33"/>
      <c r="NTV1" s="33"/>
      <c r="NTW1" s="33"/>
      <c r="NTX1" s="33"/>
      <c r="NTY1" s="33"/>
      <c r="NTZ1" s="33"/>
      <c r="NUA1" s="33"/>
      <c r="NUB1" s="33"/>
      <c r="NUC1" s="33"/>
      <c r="NUD1" s="33"/>
      <c r="NUE1" s="33"/>
      <c r="NUF1" s="33"/>
      <c r="NUG1" s="33"/>
      <c r="NUH1" s="33"/>
      <c r="NUI1" s="33"/>
      <c r="NUJ1" s="33"/>
      <c r="NUK1" s="33"/>
      <c r="NUL1" s="33"/>
      <c r="NUM1" s="33"/>
      <c r="NUN1" s="33"/>
      <c r="NUO1" s="33"/>
      <c r="NUP1" s="33"/>
      <c r="NUQ1" s="33"/>
      <c r="NUR1" s="33"/>
      <c r="NUS1" s="33"/>
      <c r="NUT1" s="33"/>
      <c r="NUU1" s="33"/>
      <c r="NUV1" s="33"/>
      <c r="NUW1" s="33"/>
      <c r="NUX1" s="33"/>
      <c r="NUY1" s="33"/>
      <c r="NUZ1" s="33"/>
      <c r="NVA1" s="33"/>
      <c r="NVB1" s="33"/>
      <c r="NVC1" s="33"/>
      <c r="NVD1" s="33"/>
      <c r="NVE1" s="33"/>
      <c r="NVF1" s="33"/>
      <c r="NVG1" s="33"/>
      <c r="NVH1" s="33"/>
      <c r="NVI1" s="33"/>
      <c r="NVJ1" s="33"/>
      <c r="NVK1" s="33"/>
      <c r="NVL1" s="33"/>
      <c r="NVM1" s="33"/>
      <c r="NVN1" s="33"/>
      <c r="NVO1" s="33"/>
      <c r="NVP1" s="33"/>
      <c r="NVQ1" s="33"/>
      <c r="NVR1" s="33"/>
      <c r="NVS1" s="33"/>
      <c r="NVT1" s="33"/>
      <c r="NVU1" s="33"/>
      <c r="NVV1" s="33"/>
      <c r="NVW1" s="33"/>
      <c r="NVX1" s="33"/>
      <c r="NVY1" s="33"/>
      <c r="NVZ1" s="33"/>
      <c r="NWA1" s="33"/>
      <c r="NWB1" s="33"/>
      <c r="NWC1" s="33"/>
      <c r="NWD1" s="33"/>
      <c r="NWE1" s="33"/>
      <c r="NWF1" s="33"/>
      <c r="NWG1" s="33"/>
      <c r="NWH1" s="33"/>
      <c r="NWI1" s="33"/>
      <c r="NWJ1" s="33"/>
      <c r="NWK1" s="33"/>
      <c r="NWL1" s="33"/>
      <c r="NWM1" s="33"/>
      <c r="NWN1" s="33"/>
      <c r="NWO1" s="33"/>
      <c r="NWP1" s="33"/>
      <c r="NWQ1" s="33"/>
      <c r="NWR1" s="33"/>
      <c r="NWS1" s="33"/>
      <c r="NWT1" s="33"/>
      <c r="NWU1" s="33"/>
      <c r="NWV1" s="33"/>
      <c r="NWW1" s="33"/>
      <c r="NWX1" s="33"/>
      <c r="NWY1" s="33"/>
      <c r="NWZ1" s="33"/>
      <c r="NXA1" s="33"/>
      <c r="NXB1" s="33"/>
      <c r="NXC1" s="33"/>
      <c r="NXD1" s="33"/>
      <c r="NXE1" s="33"/>
      <c r="NXF1" s="33"/>
      <c r="NXG1" s="33"/>
      <c r="NXH1" s="33"/>
      <c r="NXI1" s="33"/>
      <c r="NXJ1" s="33"/>
      <c r="NXK1" s="33"/>
      <c r="NXL1" s="33"/>
      <c r="NXM1" s="33"/>
      <c r="NXN1" s="33"/>
      <c r="NXO1" s="33"/>
      <c r="NXP1" s="33"/>
      <c r="NXQ1" s="33"/>
      <c r="NXR1" s="33"/>
      <c r="NXS1" s="33"/>
      <c r="NXT1" s="33"/>
      <c r="NXU1" s="33"/>
      <c r="NXV1" s="33"/>
      <c r="NXW1" s="33"/>
      <c r="NXX1" s="33"/>
      <c r="NXY1" s="33"/>
      <c r="NXZ1" s="33"/>
      <c r="NYA1" s="33"/>
      <c r="NYB1" s="33"/>
      <c r="NYC1" s="33"/>
      <c r="NYD1" s="33"/>
      <c r="NYE1" s="33"/>
      <c r="NYF1" s="33"/>
      <c r="NYG1" s="33"/>
      <c r="NYH1" s="33"/>
      <c r="NYI1" s="33"/>
      <c r="NYJ1" s="33"/>
      <c r="NYK1" s="33"/>
      <c r="NYL1" s="33"/>
      <c r="NYM1" s="33"/>
      <c r="NYN1" s="33"/>
      <c r="NYO1" s="33"/>
      <c r="NYP1" s="33"/>
      <c r="NYQ1" s="33"/>
      <c r="NYR1" s="33"/>
      <c r="NYS1" s="33"/>
      <c r="NYT1" s="33"/>
      <c r="NYU1" s="33"/>
      <c r="NYV1" s="33"/>
      <c r="NYW1" s="33"/>
      <c r="NYX1" s="33"/>
      <c r="NYY1" s="33"/>
      <c r="NYZ1" s="33"/>
      <c r="NZA1" s="33"/>
      <c r="NZB1" s="33"/>
      <c r="NZC1" s="33"/>
      <c r="NZD1" s="33"/>
      <c r="NZE1" s="33"/>
      <c r="NZF1" s="33"/>
      <c r="NZG1" s="33"/>
      <c r="NZH1" s="33"/>
      <c r="NZI1" s="33"/>
      <c r="NZJ1" s="33"/>
      <c r="NZK1" s="33"/>
      <c r="NZL1" s="33"/>
      <c r="NZM1" s="33"/>
      <c r="NZN1" s="33"/>
      <c r="NZO1" s="33"/>
      <c r="NZP1" s="33"/>
      <c r="NZQ1" s="33"/>
      <c r="NZR1" s="33"/>
      <c r="NZS1" s="33"/>
      <c r="NZT1" s="33"/>
      <c r="NZU1" s="33"/>
      <c r="NZV1" s="33"/>
      <c r="NZW1" s="33"/>
      <c r="NZX1" s="33"/>
      <c r="NZY1" s="33"/>
      <c r="NZZ1" s="33"/>
      <c r="OAA1" s="33"/>
      <c r="OAB1" s="33"/>
      <c r="OAC1" s="33"/>
      <c r="OAD1" s="33"/>
      <c r="OAE1" s="33"/>
      <c r="OAF1" s="33"/>
      <c r="OAG1" s="33"/>
      <c r="OAH1" s="33"/>
      <c r="OAI1" s="33"/>
      <c r="OAJ1" s="33"/>
      <c r="OAK1" s="33"/>
      <c r="OAL1" s="33"/>
      <c r="OAM1" s="33"/>
      <c r="OAN1" s="33"/>
      <c r="OAO1" s="33"/>
      <c r="OAP1" s="33"/>
      <c r="OAQ1" s="33"/>
      <c r="OAR1" s="33"/>
      <c r="OAS1" s="33"/>
      <c r="OAT1" s="33"/>
      <c r="OAU1" s="33"/>
      <c r="OAV1" s="33"/>
      <c r="OAW1" s="33"/>
      <c r="OAX1" s="33"/>
      <c r="OAY1" s="33"/>
      <c r="OAZ1" s="33"/>
      <c r="OBA1" s="33"/>
      <c r="OBB1" s="33"/>
      <c r="OBC1" s="33"/>
      <c r="OBD1" s="33"/>
      <c r="OBE1" s="33"/>
      <c r="OBF1" s="33"/>
      <c r="OBG1" s="33"/>
      <c r="OBH1" s="33"/>
      <c r="OBI1" s="33"/>
      <c r="OBJ1" s="33"/>
      <c r="OBK1" s="33"/>
      <c r="OBL1" s="33"/>
      <c r="OBM1" s="33"/>
      <c r="OBN1" s="33"/>
      <c r="OBO1" s="33"/>
      <c r="OBP1" s="33"/>
      <c r="OBQ1" s="33"/>
      <c r="OBR1" s="33"/>
      <c r="OBS1" s="33"/>
      <c r="OBT1" s="33"/>
      <c r="OBU1" s="33"/>
      <c r="OBV1" s="33"/>
      <c r="OBW1" s="33"/>
      <c r="OBX1" s="33"/>
      <c r="OBY1" s="33"/>
      <c r="OBZ1" s="33"/>
      <c r="OCA1" s="33"/>
      <c r="OCB1" s="33"/>
      <c r="OCC1" s="33"/>
      <c r="OCD1" s="33"/>
      <c r="OCE1" s="33"/>
      <c r="OCF1" s="33"/>
      <c r="OCG1" s="33"/>
      <c r="OCH1" s="33"/>
      <c r="OCI1" s="33"/>
      <c r="OCJ1" s="33"/>
      <c r="OCK1" s="33"/>
      <c r="OCL1" s="33"/>
      <c r="OCM1" s="33"/>
      <c r="OCN1" s="33"/>
      <c r="OCO1" s="33"/>
      <c r="OCP1" s="33"/>
      <c r="OCQ1" s="33"/>
      <c r="OCR1" s="33"/>
      <c r="OCS1" s="33"/>
      <c r="OCT1" s="33"/>
      <c r="OCU1" s="33"/>
      <c r="OCV1" s="33"/>
      <c r="OCW1" s="33"/>
      <c r="OCX1" s="33"/>
      <c r="OCY1" s="33"/>
      <c r="OCZ1" s="33"/>
      <c r="ODA1" s="33"/>
      <c r="ODB1" s="33"/>
      <c r="ODC1" s="33"/>
      <c r="ODD1" s="33"/>
      <c r="ODE1" s="33"/>
      <c r="ODF1" s="33"/>
      <c r="ODG1" s="33"/>
      <c r="ODH1" s="33"/>
      <c r="ODI1" s="33"/>
      <c r="ODJ1" s="33"/>
      <c r="ODK1" s="33"/>
      <c r="ODL1" s="33"/>
      <c r="ODM1" s="33"/>
      <c r="ODN1" s="33"/>
      <c r="ODO1" s="33"/>
      <c r="ODP1" s="33"/>
      <c r="ODQ1" s="33"/>
      <c r="ODR1" s="33"/>
      <c r="ODS1" s="33"/>
      <c r="ODT1" s="33"/>
      <c r="ODU1" s="33"/>
      <c r="ODV1" s="33"/>
      <c r="ODW1" s="33"/>
      <c r="ODX1" s="33"/>
      <c r="ODY1" s="33"/>
      <c r="ODZ1" s="33"/>
      <c r="OEA1" s="33"/>
      <c r="OEB1" s="33"/>
      <c r="OEC1" s="33"/>
      <c r="OED1" s="33"/>
      <c r="OEE1" s="33"/>
      <c r="OEF1" s="33"/>
      <c r="OEG1" s="33"/>
      <c r="OEH1" s="33"/>
      <c r="OEI1" s="33"/>
      <c r="OEJ1" s="33"/>
      <c r="OEK1" s="33"/>
      <c r="OEL1" s="33"/>
      <c r="OEM1" s="33"/>
      <c r="OEN1" s="33"/>
      <c r="OEO1" s="33"/>
      <c r="OEP1" s="33"/>
      <c r="OEQ1" s="33"/>
      <c r="OER1" s="33"/>
      <c r="OES1" s="33"/>
      <c r="OET1" s="33"/>
      <c r="OEU1" s="33"/>
      <c r="OEV1" s="33"/>
      <c r="OEW1" s="33"/>
      <c r="OEX1" s="33"/>
      <c r="OEY1" s="33"/>
      <c r="OEZ1" s="33"/>
      <c r="OFA1" s="33"/>
      <c r="OFB1" s="33"/>
      <c r="OFC1" s="33"/>
      <c r="OFD1" s="33"/>
      <c r="OFE1" s="33"/>
      <c r="OFF1" s="33"/>
      <c r="OFG1" s="33"/>
      <c r="OFH1" s="33"/>
      <c r="OFI1" s="33"/>
      <c r="OFJ1" s="33"/>
      <c r="OFK1" s="33"/>
      <c r="OFL1" s="33"/>
      <c r="OFM1" s="33"/>
      <c r="OFN1" s="33"/>
      <c r="OFO1" s="33"/>
      <c r="OFP1" s="33"/>
      <c r="OFQ1" s="33"/>
      <c r="OFR1" s="33"/>
      <c r="OFS1" s="33"/>
      <c r="OFT1" s="33"/>
      <c r="OFU1" s="33"/>
      <c r="OFV1" s="33"/>
      <c r="OFW1" s="33"/>
      <c r="OFX1" s="33"/>
      <c r="OFY1" s="33"/>
      <c r="OFZ1" s="33"/>
      <c r="OGA1" s="33"/>
      <c r="OGB1" s="33"/>
      <c r="OGC1" s="33"/>
      <c r="OGD1" s="33"/>
      <c r="OGE1" s="33"/>
      <c r="OGF1" s="33"/>
      <c r="OGG1" s="33"/>
      <c r="OGH1" s="33"/>
      <c r="OGI1" s="33"/>
      <c r="OGJ1" s="33"/>
      <c r="OGK1" s="33"/>
      <c r="OGL1" s="33"/>
      <c r="OGM1" s="33"/>
      <c r="OGN1" s="33"/>
      <c r="OGO1" s="33"/>
      <c r="OGP1" s="33"/>
      <c r="OGQ1" s="33"/>
      <c r="OGR1" s="33"/>
      <c r="OGS1" s="33"/>
      <c r="OGT1" s="33"/>
      <c r="OGU1" s="33"/>
      <c r="OGV1" s="33"/>
      <c r="OGW1" s="33"/>
      <c r="OGX1" s="33"/>
      <c r="OGY1" s="33"/>
      <c r="OGZ1" s="33"/>
      <c r="OHA1" s="33"/>
      <c r="OHB1" s="33"/>
      <c r="OHC1" s="33"/>
      <c r="OHD1" s="33"/>
      <c r="OHE1" s="33"/>
      <c r="OHF1" s="33"/>
      <c r="OHG1" s="33"/>
      <c r="OHH1" s="33"/>
      <c r="OHI1" s="33"/>
      <c r="OHJ1" s="33"/>
      <c r="OHK1" s="33"/>
      <c r="OHL1" s="33"/>
      <c r="OHM1" s="33"/>
      <c r="OHN1" s="33"/>
      <c r="OHO1" s="33"/>
      <c r="OHP1" s="33"/>
      <c r="OHQ1" s="33"/>
      <c r="OHR1" s="33"/>
      <c r="OHS1" s="33"/>
      <c r="OHT1" s="33"/>
      <c r="OHU1" s="33"/>
      <c r="OHV1" s="33"/>
      <c r="OHW1" s="33"/>
      <c r="OHX1" s="33"/>
      <c r="OHY1" s="33"/>
      <c r="OHZ1" s="33"/>
      <c r="OIA1" s="33"/>
      <c r="OIB1" s="33"/>
      <c r="OIC1" s="33"/>
      <c r="OID1" s="33"/>
      <c r="OIE1" s="33"/>
      <c r="OIF1" s="33"/>
      <c r="OIG1" s="33"/>
      <c r="OIH1" s="33"/>
      <c r="OII1" s="33"/>
      <c r="OIJ1" s="33"/>
      <c r="OIK1" s="33"/>
      <c r="OIL1" s="33"/>
      <c r="OIM1" s="33"/>
      <c r="OIN1" s="33"/>
      <c r="OIO1" s="33"/>
      <c r="OIP1" s="33"/>
      <c r="OIQ1" s="33"/>
      <c r="OIR1" s="33"/>
      <c r="OIS1" s="33"/>
      <c r="OIT1" s="33"/>
      <c r="OIU1" s="33"/>
      <c r="OIV1" s="33"/>
      <c r="OIW1" s="33"/>
      <c r="OIX1" s="33"/>
      <c r="OIY1" s="33"/>
      <c r="OIZ1" s="33"/>
      <c r="OJA1" s="33"/>
      <c r="OJB1" s="33"/>
      <c r="OJC1" s="33"/>
      <c r="OJD1" s="33"/>
      <c r="OJE1" s="33"/>
      <c r="OJF1" s="33"/>
      <c r="OJG1" s="33"/>
      <c r="OJH1" s="33"/>
      <c r="OJI1" s="33"/>
      <c r="OJJ1" s="33"/>
      <c r="OJK1" s="33"/>
      <c r="OJL1" s="33"/>
      <c r="OJM1" s="33"/>
      <c r="OJN1" s="33"/>
      <c r="OJO1" s="33"/>
      <c r="OJP1" s="33"/>
      <c r="OJQ1" s="33"/>
      <c r="OJR1" s="33"/>
      <c r="OJS1" s="33"/>
      <c r="OJT1" s="33"/>
      <c r="OJU1" s="33"/>
      <c r="OJV1" s="33"/>
      <c r="OJW1" s="33"/>
      <c r="OJX1" s="33"/>
      <c r="OJY1" s="33"/>
      <c r="OJZ1" s="33"/>
      <c r="OKA1" s="33"/>
      <c r="OKB1" s="33"/>
      <c r="OKC1" s="33"/>
      <c r="OKD1" s="33"/>
      <c r="OKE1" s="33"/>
      <c r="OKF1" s="33"/>
      <c r="OKG1" s="33"/>
      <c r="OKH1" s="33"/>
      <c r="OKI1" s="33"/>
      <c r="OKJ1" s="33"/>
      <c r="OKK1" s="33"/>
      <c r="OKL1" s="33"/>
      <c r="OKM1" s="33"/>
      <c r="OKN1" s="33"/>
      <c r="OKO1" s="33"/>
      <c r="OKP1" s="33"/>
      <c r="OKQ1" s="33"/>
      <c r="OKR1" s="33"/>
      <c r="OKS1" s="33"/>
      <c r="OKT1" s="33"/>
      <c r="OKU1" s="33"/>
      <c r="OKV1" s="33"/>
      <c r="OKW1" s="33"/>
      <c r="OKX1" s="33"/>
      <c r="OKY1" s="33"/>
      <c r="OKZ1" s="33"/>
      <c r="OLA1" s="33"/>
      <c r="OLB1" s="33"/>
      <c r="OLC1" s="33"/>
      <c r="OLD1" s="33"/>
      <c r="OLE1" s="33"/>
      <c r="OLF1" s="33"/>
      <c r="OLG1" s="33"/>
      <c r="OLH1" s="33"/>
      <c r="OLI1" s="33"/>
      <c r="OLJ1" s="33"/>
      <c r="OLK1" s="33"/>
      <c r="OLL1" s="33"/>
      <c r="OLM1" s="33"/>
      <c r="OLN1" s="33"/>
      <c r="OLO1" s="33"/>
      <c r="OLP1" s="33"/>
      <c r="OLQ1" s="33"/>
      <c r="OLR1" s="33"/>
      <c r="OLS1" s="33"/>
      <c r="OLT1" s="33"/>
      <c r="OLU1" s="33"/>
      <c r="OLV1" s="33"/>
      <c r="OLW1" s="33"/>
      <c r="OLX1" s="33"/>
      <c r="OLY1" s="33"/>
      <c r="OLZ1" s="33"/>
      <c r="OMA1" s="33"/>
      <c r="OMB1" s="33"/>
      <c r="OMC1" s="33"/>
      <c r="OMD1" s="33"/>
      <c r="OME1" s="33"/>
      <c r="OMF1" s="33"/>
      <c r="OMG1" s="33"/>
      <c r="OMH1" s="33"/>
      <c r="OMI1" s="33"/>
      <c r="OMJ1" s="33"/>
      <c r="OMK1" s="33"/>
      <c r="OML1" s="33"/>
      <c r="OMM1" s="33"/>
      <c r="OMN1" s="33"/>
      <c r="OMO1" s="33"/>
      <c r="OMP1" s="33"/>
      <c r="OMQ1" s="33"/>
      <c r="OMR1" s="33"/>
      <c r="OMS1" s="33"/>
      <c r="OMT1" s="33"/>
      <c r="OMU1" s="33"/>
      <c r="OMV1" s="33"/>
      <c r="OMW1" s="33"/>
      <c r="OMX1" s="33"/>
      <c r="OMY1" s="33"/>
      <c r="OMZ1" s="33"/>
      <c r="ONA1" s="33"/>
      <c r="ONB1" s="33"/>
      <c r="ONC1" s="33"/>
      <c r="OND1" s="33"/>
      <c r="ONE1" s="33"/>
      <c r="ONF1" s="33"/>
      <c r="ONG1" s="33"/>
      <c r="ONH1" s="33"/>
      <c r="ONI1" s="33"/>
      <c r="ONJ1" s="33"/>
      <c r="ONK1" s="33"/>
      <c r="ONL1" s="33"/>
      <c r="ONM1" s="33"/>
      <c r="ONN1" s="33"/>
      <c r="ONO1" s="33"/>
      <c r="ONP1" s="33"/>
      <c r="ONQ1" s="33"/>
      <c r="ONR1" s="33"/>
      <c r="ONS1" s="33"/>
      <c r="ONT1" s="33"/>
      <c r="ONU1" s="33"/>
      <c r="ONV1" s="33"/>
      <c r="ONW1" s="33"/>
      <c r="ONX1" s="33"/>
      <c r="ONY1" s="33"/>
      <c r="ONZ1" s="33"/>
      <c r="OOA1" s="33"/>
      <c r="OOB1" s="33"/>
      <c r="OOC1" s="33"/>
      <c r="OOD1" s="33"/>
      <c r="OOE1" s="33"/>
      <c r="OOF1" s="33"/>
      <c r="OOG1" s="33"/>
      <c r="OOH1" s="33"/>
      <c r="OOI1" s="33"/>
      <c r="OOJ1" s="33"/>
      <c r="OOK1" s="33"/>
      <c r="OOL1" s="33"/>
      <c r="OOM1" s="33"/>
      <c r="OON1" s="33"/>
      <c r="OOO1" s="33"/>
      <c r="OOP1" s="33"/>
      <c r="OOQ1" s="33"/>
      <c r="OOR1" s="33"/>
      <c r="OOS1" s="33"/>
      <c r="OOT1" s="33"/>
      <c r="OOU1" s="33"/>
      <c r="OOV1" s="33"/>
      <c r="OOW1" s="33"/>
      <c r="OOX1" s="33"/>
      <c r="OOY1" s="33"/>
      <c r="OOZ1" s="33"/>
      <c r="OPA1" s="33"/>
      <c r="OPB1" s="33"/>
      <c r="OPC1" s="33"/>
      <c r="OPD1" s="33"/>
      <c r="OPE1" s="33"/>
      <c r="OPF1" s="33"/>
      <c r="OPG1" s="33"/>
      <c r="OPH1" s="33"/>
      <c r="OPI1" s="33"/>
      <c r="OPJ1" s="33"/>
      <c r="OPK1" s="33"/>
      <c r="OPL1" s="33"/>
      <c r="OPM1" s="33"/>
      <c r="OPN1" s="33"/>
      <c r="OPO1" s="33"/>
      <c r="OPP1" s="33"/>
      <c r="OPQ1" s="33"/>
      <c r="OPR1" s="33"/>
      <c r="OPS1" s="33"/>
      <c r="OPT1" s="33"/>
      <c r="OPU1" s="33"/>
      <c r="OPV1" s="33"/>
      <c r="OPW1" s="33"/>
      <c r="OPX1" s="33"/>
      <c r="OPY1" s="33"/>
      <c r="OPZ1" s="33"/>
      <c r="OQA1" s="33"/>
      <c r="OQB1" s="33"/>
      <c r="OQC1" s="33"/>
      <c r="OQD1" s="33"/>
      <c r="OQE1" s="33"/>
      <c r="OQF1" s="33"/>
      <c r="OQG1" s="33"/>
      <c r="OQH1" s="33"/>
      <c r="OQI1" s="33"/>
      <c r="OQJ1" s="33"/>
      <c r="OQK1" s="33"/>
      <c r="OQL1" s="33"/>
      <c r="OQM1" s="33"/>
      <c r="OQN1" s="33"/>
      <c r="OQO1" s="33"/>
      <c r="OQP1" s="33"/>
      <c r="OQQ1" s="33"/>
      <c r="OQR1" s="33"/>
      <c r="OQS1" s="33"/>
      <c r="OQT1" s="33"/>
      <c r="OQU1" s="33"/>
      <c r="OQV1" s="33"/>
      <c r="OQW1" s="33"/>
      <c r="OQX1" s="33"/>
      <c r="OQY1" s="33"/>
      <c r="OQZ1" s="33"/>
      <c r="ORA1" s="33"/>
      <c r="ORB1" s="33"/>
      <c r="ORC1" s="33"/>
      <c r="ORD1" s="33"/>
      <c r="ORE1" s="33"/>
      <c r="ORF1" s="33"/>
      <c r="ORG1" s="33"/>
      <c r="ORH1" s="33"/>
      <c r="ORI1" s="33"/>
      <c r="ORJ1" s="33"/>
      <c r="ORK1" s="33"/>
      <c r="ORL1" s="33"/>
      <c r="ORM1" s="33"/>
      <c r="ORN1" s="33"/>
      <c r="ORO1" s="33"/>
      <c r="ORP1" s="33"/>
      <c r="ORQ1" s="33"/>
      <c r="ORR1" s="33"/>
      <c r="ORS1" s="33"/>
      <c r="ORT1" s="33"/>
      <c r="ORU1" s="33"/>
      <c r="ORV1" s="33"/>
      <c r="ORW1" s="33"/>
      <c r="ORX1" s="33"/>
      <c r="ORY1" s="33"/>
      <c r="ORZ1" s="33"/>
      <c r="OSA1" s="33"/>
      <c r="OSB1" s="33"/>
      <c r="OSC1" s="33"/>
      <c r="OSD1" s="33"/>
      <c r="OSE1" s="33"/>
      <c r="OSF1" s="33"/>
      <c r="OSG1" s="33"/>
      <c r="OSH1" s="33"/>
      <c r="OSI1" s="33"/>
      <c r="OSJ1" s="33"/>
      <c r="OSK1" s="33"/>
      <c r="OSL1" s="33"/>
      <c r="OSM1" s="33"/>
      <c r="OSN1" s="33"/>
      <c r="OSO1" s="33"/>
      <c r="OSP1" s="33"/>
      <c r="OSQ1" s="33"/>
      <c r="OSR1" s="33"/>
      <c r="OSS1" s="33"/>
      <c r="OST1" s="33"/>
      <c r="OSU1" s="33"/>
      <c r="OSV1" s="33"/>
      <c r="OSW1" s="33"/>
      <c r="OSX1" s="33"/>
      <c r="OSY1" s="33"/>
      <c r="OSZ1" s="33"/>
      <c r="OTA1" s="33"/>
      <c r="OTB1" s="33"/>
      <c r="OTC1" s="33"/>
      <c r="OTD1" s="33"/>
      <c r="OTE1" s="33"/>
      <c r="OTF1" s="33"/>
      <c r="OTG1" s="33"/>
      <c r="OTH1" s="33"/>
      <c r="OTI1" s="33"/>
      <c r="OTJ1" s="33"/>
      <c r="OTK1" s="33"/>
      <c r="OTL1" s="33"/>
      <c r="OTM1" s="33"/>
      <c r="OTN1" s="33"/>
      <c r="OTO1" s="33"/>
      <c r="OTP1" s="33"/>
      <c r="OTQ1" s="33"/>
      <c r="OTR1" s="33"/>
      <c r="OTS1" s="33"/>
      <c r="OTT1" s="33"/>
      <c r="OTU1" s="33"/>
      <c r="OTV1" s="33"/>
      <c r="OTW1" s="33"/>
      <c r="OTX1" s="33"/>
      <c r="OTY1" s="33"/>
      <c r="OTZ1" s="33"/>
      <c r="OUA1" s="33"/>
      <c r="OUB1" s="33"/>
      <c r="OUC1" s="33"/>
      <c r="OUD1" s="33"/>
      <c r="OUE1" s="33"/>
      <c r="OUF1" s="33"/>
      <c r="OUG1" s="33"/>
      <c r="OUH1" s="33"/>
      <c r="OUI1" s="33"/>
      <c r="OUJ1" s="33"/>
      <c r="OUK1" s="33"/>
      <c r="OUL1" s="33"/>
      <c r="OUM1" s="33"/>
      <c r="OUN1" s="33"/>
      <c r="OUO1" s="33"/>
      <c r="OUP1" s="33"/>
      <c r="OUQ1" s="33"/>
      <c r="OUR1" s="33"/>
      <c r="OUS1" s="33"/>
      <c r="OUT1" s="33"/>
      <c r="OUU1" s="33"/>
      <c r="OUV1" s="33"/>
      <c r="OUW1" s="33"/>
      <c r="OUX1" s="33"/>
      <c r="OUY1" s="33"/>
      <c r="OUZ1" s="33"/>
      <c r="OVA1" s="33"/>
      <c r="OVB1" s="33"/>
      <c r="OVC1" s="33"/>
      <c r="OVD1" s="33"/>
      <c r="OVE1" s="33"/>
      <c r="OVF1" s="33"/>
      <c r="OVG1" s="33"/>
      <c r="OVH1" s="33"/>
      <c r="OVI1" s="33"/>
      <c r="OVJ1" s="33"/>
      <c r="OVK1" s="33"/>
      <c r="OVL1" s="33"/>
      <c r="OVM1" s="33"/>
      <c r="OVN1" s="33"/>
      <c r="OVO1" s="33"/>
      <c r="OVP1" s="33"/>
      <c r="OVQ1" s="33"/>
      <c r="OVR1" s="33"/>
      <c r="OVS1" s="33"/>
      <c r="OVT1" s="33"/>
      <c r="OVU1" s="33"/>
      <c r="OVV1" s="33"/>
      <c r="OVW1" s="33"/>
      <c r="OVX1" s="33"/>
      <c r="OVY1" s="33"/>
      <c r="OVZ1" s="33"/>
      <c r="OWA1" s="33"/>
      <c r="OWB1" s="33"/>
      <c r="OWC1" s="33"/>
      <c r="OWD1" s="33"/>
      <c r="OWE1" s="33"/>
      <c r="OWF1" s="33"/>
      <c r="OWG1" s="33"/>
      <c r="OWH1" s="33"/>
      <c r="OWI1" s="33"/>
      <c r="OWJ1" s="33"/>
      <c r="OWK1" s="33"/>
      <c r="OWL1" s="33"/>
      <c r="OWM1" s="33"/>
      <c r="OWN1" s="33"/>
      <c r="OWO1" s="33"/>
      <c r="OWP1" s="33"/>
      <c r="OWQ1" s="33"/>
      <c r="OWR1" s="33"/>
      <c r="OWS1" s="33"/>
      <c r="OWT1" s="33"/>
      <c r="OWU1" s="33"/>
      <c r="OWV1" s="33"/>
      <c r="OWW1" s="33"/>
      <c r="OWX1" s="33"/>
      <c r="OWY1" s="33"/>
      <c r="OWZ1" s="33"/>
      <c r="OXA1" s="33"/>
      <c r="OXB1" s="33"/>
      <c r="OXC1" s="33"/>
      <c r="OXD1" s="33"/>
      <c r="OXE1" s="33"/>
      <c r="OXF1" s="33"/>
      <c r="OXG1" s="33"/>
      <c r="OXH1" s="33"/>
      <c r="OXI1" s="33"/>
      <c r="OXJ1" s="33"/>
      <c r="OXK1" s="33"/>
      <c r="OXL1" s="33"/>
      <c r="OXM1" s="33"/>
      <c r="OXN1" s="33"/>
      <c r="OXO1" s="33"/>
      <c r="OXP1" s="33"/>
      <c r="OXQ1" s="33"/>
      <c r="OXR1" s="33"/>
      <c r="OXS1" s="33"/>
      <c r="OXT1" s="33"/>
      <c r="OXU1" s="33"/>
      <c r="OXV1" s="33"/>
      <c r="OXW1" s="33"/>
      <c r="OXX1" s="33"/>
      <c r="OXY1" s="33"/>
      <c r="OXZ1" s="33"/>
      <c r="OYA1" s="33"/>
      <c r="OYB1" s="33"/>
      <c r="OYC1" s="33"/>
      <c r="OYD1" s="33"/>
      <c r="OYE1" s="33"/>
      <c r="OYF1" s="33"/>
      <c r="OYG1" s="33"/>
      <c r="OYH1" s="33"/>
      <c r="OYI1" s="33"/>
      <c r="OYJ1" s="33"/>
      <c r="OYK1" s="33"/>
      <c r="OYL1" s="33"/>
      <c r="OYM1" s="33"/>
      <c r="OYN1" s="33"/>
      <c r="OYO1" s="33"/>
      <c r="OYP1" s="33"/>
      <c r="OYQ1" s="33"/>
      <c r="OYR1" s="33"/>
      <c r="OYS1" s="33"/>
      <c r="OYT1" s="33"/>
      <c r="OYU1" s="33"/>
      <c r="OYV1" s="33"/>
      <c r="OYW1" s="33"/>
      <c r="OYX1" s="33"/>
      <c r="OYY1" s="33"/>
      <c r="OYZ1" s="33"/>
      <c r="OZA1" s="33"/>
      <c r="OZB1" s="33"/>
      <c r="OZC1" s="33"/>
      <c r="OZD1" s="33"/>
      <c r="OZE1" s="33"/>
      <c r="OZF1" s="33"/>
      <c r="OZG1" s="33"/>
      <c r="OZH1" s="33"/>
      <c r="OZI1" s="33"/>
      <c r="OZJ1" s="33"/>
      <c r="OZK1" s="33"/>
      <c r="OZL1" s="33"/>
      <c r="OZM1" s="33"/>
      <c r="OZN1" s="33"/>
      <c r="OZO1" s="33"/>
      <c r="OZP1" s="33"/>
      <c r="OZQ1" s="33"/>
      <c r="OZR1" s="33"/>
      <c r="OZS1" s="33"/>
      <c r="OZT1" s="33"/>
      <c r="OZU1" s="33"/>
      <c r="OZV1" s="33"/>
      <c r="OZW1" s="33"/>
      <c r="OZX1" s="33"/>
      <c r="OZY1" s="33"/>
      <c r="OZZ1" s="33"/>
      <c r="PAA1" s="33"/>
      <c r="PAB1" s="33"/>
      <c r="PAC1" s="33"/>
      <c r="PAD1" s="33"/>
      <c r="PAE1" s="33"/>
      <c r="PAF1" s="33"/>
      <c r="PAG1" s="33"/>
      <c r="PAH1" s="33"/>
      <c r="PAI1" s="33"/>
      <c r="PAJ1" s="33"/>
      <c r="PAK1" s="33"/>
      <c r="PAL1" s="33"/>
      <c r="PAM1" s="33"/>
      <c r="PAN1" s="33"/>
      <c r="PAO1" s="33"/>
      <c r="PAP1" s="33"/>
      <c r="PAQ1" s="33"/>
      <c r="PAR1" s="33"/>
      <c r="PAS1" s="33"/>
      <c r="PAT1" s="33"/>
      <c r="PAU1" s="33"/>
      <c r="PAV1" s="33"/>
      <c r="PAW1" s="33"/>
      <c r="PAX1" s="33"/>
      <c r="PAY1" s="33"/>
      <c r="PAZ1" s="33"/>
      <c r="PBA1" s="33"/>
      <c r="PBB1" s="33"/>
      <c r="PBC1" s="33"/>
      <c r="PBD1" s="33"/>
      <c r="PBE1" s="33"/>
      <c r="PBF1" s="33"/>
      <c r="PBG1" s="33"/>
      <c r="PBH1" s="33"/>
      <c r="PBI1" s="33"/>
      <c r="PBJ1" s="33"/>
      <c r="PBK1" s="33"/>
      <c r="PBL1" s="33"/>
      <c r="PBM1" s="33"/>
      <c r="PBN1" s="33"/>
      <c r="PBO1" s="33"/>
      <c r="PBP1" s="33"/>
      <c r="PBQ1" s="33"/>
      <c r="PBR1" s="33"/>
      <c r="PBS1" s="33"/>
      <c r="PBT1" s="33"/>
      <c r="PBU1" s="33"/>
      <c r="PBV1" s="33"/>
      <c r="PBW1" s="33"/>
      <c r="PBX1" s="33"/>
      <c r="PBY1" s="33"/>
      <c r="PBZ1" s="33"/>
      <c r="PCA1" s="33"/>
      <c r="PCB1" s="33"/>
      <c r="PCC1" s="33"/>
      <c r="PCD1" s="33"/>
      <c r="PCE1" s="33"/>
      <c r="PCF1" s="33"/>
      <c r="PCG1" s="33"/>
      <c r="PCH1" s="33"/>
      <c r="PCI1" s="33"/>
      <c r="PCJ1" s="33"/>
      <c r="PCK1" s="33"/>
      <c r="PCL1" s="33"/>
      <c r="PCM1" s="33"/>
      <c r="PCN1" s="33"/>
      <c r="PCO1" s="33"/>
      <c r="PCP1" s="33"/>
      <c r="PCQ1" s="33"/>
      <c r="PCR1" s="33"/>
      <c r="PCS1" s="33"/>
      <c r="PCT1" s="33"/>
      <c r="PCU1" s="33"/>
      <c r="PCV1" s="33"/>
      <c r="PCW1" s="33"/>
      <c r="PCX1" s="33"/>
      <c r="PCY1" s="33"/>
      <c r="PCZ1" s="33"/>
      <c r="PDA1" s="33"/>
      <c r="PDB1" s="33"/>
      <c r="PDC1" s="33"/>
      <c r="PDD1" s="33"/>
      <c r="PDE1" s="33"/>
      <c r="PDF1" s="33"/>
      <c r="PDG1" s="33"/>
      <c r="PDH1" s="33"/>
      <c r="PDI1" s="33"/>
      <c r="PDJ1" s="33"/>
      <c r="PDK1" s="33"/>
      <c r="PDL1" s="33"/>
      <c r="PDM1" s="33"/>
      <c r="PDN1" s="33"/>
      <c r="PDO1" s="33"/>
      <c r="PDP1" s="33"/>
      <c r="PDQ1" s="33"/>
      <c r="PDR1" s="33"/>
      <c r="PDS1" s="33"/>
      <c r="PDT1" s="33"/>
      <c r="PDU1" s="33"/>
      <c r="PDV1" s="33"/>
      <c r="PDW1" s="33"/>
      <c r="PDX1" s="33"/>
      <c r="PDY1" s="33"/>
      <c r="PDZ1" s="33"/>
      <c r="PEA1" s="33"/>
      <c r="PEB1" s="33"/>
      <c r="PEC1" s="33"/>
      <c r="PED1" s="33"/>
      <c r="PEE1" s="33"/>
      <c r="PEF1" s="33"/>
      <c r="PEG1" s="33"/>
      <c r="PEH1" s="33"/>
      <c r="PEI1" s="33"/>
      <c r="PEJ1" s="33"/>
      <c r="PEK1" s="33"/>
      <c r="PEL1" s="33"/>
      <c r="PEM1" s="33"/>
      <c r="PEN1" s="33"/>
      <c r="PEO1" s="33"/>
      <c r="PEP1" s="33"/>
      <c r="PEQ1" s="33"/>
      <c r="PER1" s="33"/>
      <c r="PES1" s="33"/>
      <c r="PET1" s="33"/>
      <c r="PEU1" s="33"/>
      <c r="PEV1" s="33"/>
      <c r="PEW1" s="33"/>
      <c r="PEX1" s="33"/>
      <c r="PEY1" s="33"/>
      <c r="PEZ1" s="33"/>
      <c r="PFA1" s="33"/>
      <c r="PFB1" s="33"/>
      <c r="PFC1" s="33"/>
      <c r="PFD1" s="33"/>
      <c r="PFE1" s="33"/>
      <c r="PFF1" s="33"/>
      <c r="PFG1" s="33"/>
      <c r="PFH1" s="33"/>
      <c r="PFI1" s="33"/>
      <c r="PFJ1" s="33"/>
      <c r="PFK1" s="33"/>
      <c r="PFL1" s="33"/>
      <c r="PFM1" s="33"/>
      <c r="PFN1" s="33"/>
      <c r="PFO1" s="33"/>
      <c r="PFP1" s="33"/>
      <c r="PFQ1" s="33"/>
      <c r="PFR1" s="33"/>
      <c r="PFS1" s="33"/>
      <c r="PFT1" s="33"/>
      <c r="PFU1" s="33"/>
      <c r="PFV1" s="33"/>
      <c r="PFW1" s="33"/>
      <c r="PFX1" s="33"/>
      <c r="PFY1" s="33"/>
      <c r="PFZ1" s="33"/>
      <c r="PGA1" s="33"/>
      <c r="PGB1" s="33"/>
      <c r="PGC1" s="33"/>
      <c r="PGD1" s="33"/>
      <c r="PGE1" s="33"/>
      <c r="PGF1" s="33"/>
      <c r="PGG1" s="33"/>
      <c r="PGH1" s="33"/>
      <c r="PGI1" s="33"/>
      <c r="PGJ1" s="33"/>
      <c r="PGK1" s="33"/>
      <c r="PGL1" s="33"/>
      <c r="PGM1" s="33"/>
      <c r="PGN1" s="33"/>
      <c r="PGO1" s="33"/>
      <c r="PGP1" s="33"/>
      <c r="PGQ1" s="33"/>
      <c r="PGR1" s="33"/>
      <c r="PGS1" s="33"/>
      <c r="PGT1" s="33"/>
      <c r="PGU1" s="33"/>
      <c r="PGV1" s="33"/>
      <c r="PGW1" s="33"/>
      <c r="PGX1" s="33"/>
      <c r="PGY1" s="33"/>
      <c r="PGZ1" s="33"/>
      <c r="PHA1" s="33"/>
      <c r="PHB1" s="33"/>
      <c r="PHC1" s="33"/>
      <c r="PHD1" s="33"/>
      <c r="PHE1" s="33"/>
      <c r="PHF1" s="33"/>
      <c r="PHG1" s="33"/>
      <c r="PHH1" s="33"/>
      <c r="PHI1" s="33"/>
      <c r="PHJ1" s="33"/>
      <c r="PHK1" s="33"/>
      <c r="PHL1" s="33"/>
      <c r="PHM1" s="33"/>
      <c r="PHN1" s="33"/>
      <c r="PHO1" s="33"/>
      <c r="PHP1" s="33"/>
      <c r="PHQ1" s="33"/>
      <c r="PHR1" s="33"/>
      <c r="PHS1" s="33"/>
      <c r="PHT1" s="33"/>
      <c r="PHU1" s="33"/>
      <c r="PHV1" s="33"/>
      <c r="PHW1" s="33"/>
      <c r="PHX1" s="33"/>
      <c r="PHY1" s="33"/>
      <c r="PHZ1" s="33"/>
      <c r="PIA1" s="33"/>
      <c r="PIB1" s="33"/>
      <c r="PIC1" s="33"/>
      <c r="PID1" s="33"/>
      <c r="PIE1" s="33"/>
      <c r="PIF1" s="33"/>
      <c r="PIG1" s="33"/>
      <c r="PIH1" s="33"/>
      <c r="PII1" s="33"/>
      <c r="PIJ1" s="33"/>
      <c r="PIK1" s="33"/>
      <c r="PIL1" s="33"/>
      <c r="PIM1" s="33"/>
      <c r="PIN1" s="33"/>
      <c r="PIO1" s="33"/>
      <c r="PIP1" s="33"/>
      <c r="PIQ1" s="33"/>
      <c r="PIR1" s="33"/>
      <c r="PIS1" s="33"/>
      <c r="PIT1" s="33"/>
      <c r="PIU1" s="33"/>
      <c r="PIV1" s="33"/>
      <c r="PIW1" s="33"/>
      <c r="PIX1" s="33"/>
      <c r="PIY1" s="33"/>
      <c r="PIZ1" s="33"/>
      <c r="PJA1" s="33"/>
      <c r="PJB1" s="33"/>
      <c r="PJC1" s="33"/>
      <c r="PJD1" s="33"/>
      <c r="PJE1" s="33"/>
      <c r="PJF1" s="33"/>
      <c r="PJG1" s="33"/>
      <c r="PJH1" s="33"/>
      <c r="PJI1" s="33"/>
      <c r="PJJ1" s="33"/>
      <c r="PJK1" s="33"/>
      <c r="PJL1" s="33"/>
      <c r="PJM1" s="33"/>
      <c r="PJN1" s="33"/>
      <c r="PJO1" s="33"/>
      <c r="PJP1" s="33"/>
      <c r="PJQ1" s="33"/>
      <c r="PJR1" s="33"/>
      <c r="PJS1" s="33"/>
      <c r="PJT1" s="33"/>
      <c r="PJU1" s="33"/>
      <c r="PJV1" s="33"/>
      <c r="PJW1" s="33"/>
      <c r="PJX1" s="33"/>
      <c r="PJY1" s="33"/>
      <c r="PJZ1" s="33"/>
      <c r="PKA1" s="33"/>
      <c r="PKB1" s="33"/>
      <c r="PKC1" s="33"/>
      <c r="PKD1" s="33"/>
      <c r="PKE1" s="33"/>
      <c r="PKF1" s="33"/>
      <c r="PKG1" s="33"/>
      <c r="PKH1" s="33"/>
      <c r="PKI1" s="33"/>
      <c r="PKJ1" s="33"/>
      <c r="PKK1" s="33"/>
      <c r="PKL1" s="33"/>
      <c r="PKM1" s="33"/>
      <c r="PKN1" s="33"/>
      <c r="PKO1" s="33"/>
      <c r="PKP1" s="33"/>
      <c r="PKQ1" s="33"/>
      <c r="PKR1" s="33"/>
      <c r="PKS1" s="33"/>
      <c r="PKT1" s="33"/>
      <c r="PKU1" s="33"/>
      <c r="PKV1" s="33"/>
      <c r="PKW1" s="33"/>
      <c r="PKX1" s="33"/>
      <c r="PKY1" s="33"/>
      <c r="PKZ1" s="33"/>
      <c r="PLA1" s="33"/>
      <c r="PLB1" s="33"/>
      <c r="PLC1" s="33"/>
      <c r="PLD1" s="33"/>
      <c r="PLE1" s="33"/>
      <c r="PLF1" s="33"/>
      <c r="PLG1" s="33"/>
      <c r="PLH1" s="33"/>
      <c r="PLI1" s="33"/>
      <c r="PLJ1" s="33"/>
      <c r="PLK1" s="33"/>
      <c r="PLL1" s="33"/>
      <c r="PLM1" s="33"/>
      <c r="PLN1" s="33"/>
      <c r="PLO1" s="33"/>
      <c r="PLP1" s="33"/>
      <c r="PLQ1" s="33"/>
      <c r="PLR1" s="33"/>
      <c r="PLS1" s="33"/>
      <c r="PLT1" s="33"/>
      <c r="PLU1" s="33"/>
      <c r="PLV1" s="33"/>
      <c r="PLW1" s="33"/>
      <c r="PLX1" s="33"/>
      <c r="PLY1" s="33"/>
      <c r="PLZ1" s="33"/>
      <c r="PMA1" s="33"/>
      <c r="PMB1" s="33"/>
      <c r="PMC1" s="33"/>
      <c r="PMD1" s="33"/>
      <c r="PME1" s="33"/>
      <c r="PMF1" s="33"/>
      <c r="PMG1" s="33"/>
      <c r="PMH1" s="33"/>
      <c r="PMI1" s="33"/>
      <c r="PMJ1" s="33"/>
      <c r="PMK1" s="33"/>
      <c r="PML1" s="33"/>
      <c r="PMM1" s="33"/>
      <c r="PMN1" s="33"/>
      <c r="PMO1" s="33"/>
      <c r="PMP1" s="33"/>
      <c r="PMQ1" s="33"/>
      <c r="PMR1" s="33"/>
      <c r="PMS1" s="33"/>
      <c r="PMT1" s="33"/>
      <c r="PMU1" s="33"/>
      <c r="PMV1" s="33"/>
      <c r="PMW1" s="33"/>
      <c r="PMX1" s="33"/>
      <c r="PMY1" s="33"/>
      <c r="PMZ1" s="33"/>
      <c r="PNA1" s="33"/>
      <c r="PNB1" s="33"/>
      <c r="PNC1" s="33"/>
      <c r="PND1" s="33"/>
      <c r="PNE1" s="33"/>
      <c r="PNF1" s="33"/>
      <c r="PNG1" s="33"/>
      <c r="PNH1" s="33"/>
      <c r="PNI1" s="33"/>
      <c r="PNJ1" s="33"/>
      <c r="PNK1" s="33"/>
      <c r="PNL1" s="33"/>
      <c r="PNM1" s="33"/>
      <c r="PNN1" s="33"/>
      <c r="PNO1" s="33"/>
      <c r="PNP1" s="33"/>
      <c r="PNQ1" s="33"/>
      <c r="PNR1" s="33"/>
      <c r="PNS1" s="33"/>
      <c r="PNT1" s="33"/>
      <c r="PNU1" s="33"/>
      <c r="PNV1" s="33"/>
      <c r="PNW1" s="33"/>
      <c r="PNX1" s="33"/>
      <c r="PNY1" s="33"/>
      <c r="PNZ1" s="33"/>
      <c r="POA1" s="33"/>
      <c r="POB1" s="33"/>
      <c r="POC1" s="33"/>
      <c r="POD1" s="33"/>
      <c r="POE1" s="33"/>
      <c r="POF1" s="33"/>
      <c r="POG1" s="33"/>
      <c r="POH1" s="33"/>
      <c r="POI1" s="33"/>
      <c r="POJ1" s="33"/>
      <c r="POK1" s="33"/>
      <c r="POL1" s="33"/>
      <c r="POM1" s="33"/>
      <c r="PON1" s="33"/>
      <c r="POO1" s="33"/>
      <c r="POP1" s="33"/>
      <c r="POQ1" s="33"/>
      <c r="POR1" s="33"/>
      <c r="POS1" s="33"/>
      <c r="POT1" s="33"/>
      <c r="POU1" s="33"/>
      <c r="POV1" s="33"/>
      <c r="POW1" s="33"/>
      <c r="POX1" s="33"/>
      <c r="POY1" s="33"/>
      <c r="POZ1" s="33"/>
      <c r="PPA1" s="33"/>
      <c r="PPB1" s="33"/>
      <c r="PPC1" s="33"/>
      <c r="PPD1" s="33"/>
      <c r="PPE1" s="33"/>
      <c r="PPF1" s="33"/>
      <c r="PPG1" s="33"/>
      <c r="PPH1" s="33"/>
      <c r="PPI1" s="33"/>
      <c r="PPJ1" s="33"/>
      <c r="PPK1" s="33"/>
      <c r="PPL1" s="33"/>
      <c r="PPM1" s="33"/>
      <c r="PPN1" s="33"/>
      <c r="PPO1" s="33"/>
      <c r="PPP1" s="33"/>
      <c r="PPQ1" s="33"/>
      <c r="PPR1" s="33"/>
      <c r="PPS1" s="33"/>
      <c r="PPT1" s="33"/>
      <c r="PPU1" s="33"/>
      <c r="PPV1" s="33"/>
      <c r="PPW1" s="33"/>
      <c r="PPX1" s="33"/>
      <c r="PPY1" s="33"/>
      <c r="PPZ1" s="33"/>
      <c r="PQA1" s="33"/>
      <c r="PQB1" s="33"/>
      <c r="PQC1" s="33"/>
      <c r="PQD1" s="33"/>
      <c r="PQE1" s="33"/>
      <c r="PQF1" s="33"/>
      <c r="PQG1" s="33"/>
      <c r="PQH1" s="33"/>
      <c r="PQI1" s="33"/>
      <c r="PQJ1" s="33"/>
      <c r="PQK1" s="33"/>
      <c r="PQL1" s="33"/>
      <c r="PQM1" s="33"/>
      <c r="PQN1" s="33"/>
      <c r="PQO1" s="33"/>
      <c r="PQP1" s="33"/>
      <c r="PQQ1" s="33"/>
      <c r="PQR1" s="33"/>
      <c r="PQS1" s="33"/>
      <c r="PQT1" s="33"/>
      <c r="PQU1" s="33"/>
      <c r="PQV1" s="33"/>
      <c r="PQW1" s="33"/>
      <c r="PQX1" s="33"/>
      <c r="PQY1" s="33"/>
      <c r="PQZ1" s="33"/>
      <c r="PRA1" s="33"/>
      <c r="PRB1" s="33"/>
      <c r="PRC1" s="33"/>
      <c r="PRD1" s="33"/>
      <c r="PRE1" s="33"/>
      <c r="PRF1" s="33"/>
      <c r="PRG1" s="33"/>
      <c r="PRH1" s="33"/>
      <c r="PRI1" s="33"/>
      <c r="PRJ1" s="33"/>
      <c r="PRK1" s="33"/>
      <c r="PRL1" s="33"/>
      <c r="PRM1" s="33"/>
      <c r="PRN1" s="33"/>
      <c r="PRO1" s="33"/>
      <c r="PRP1" s="33"/>
      <c r="PRQ1" s="33"/>
      <c r="PRR1" s="33"/>
      <c r="PRS1" s="33"/>
      <c r="PRT1" s="33"/>
      <c r="PRU1" s="33"/>
      <c r="PRV1" s="33"/>
      <c r="PRW1" s="33"/>
      <c r="PRX1" s="33"/>
      <c r="PRY1" s="33"/>
      <c r="PRZ1" s="33"/>
      <c r="PSA1" s="33"/>
      <c r="PSB1" s="33"/>
      <c r="PSC1" s="33"/>
      <c r="PSD1" s="33"/>
      <c r="PSE1" s="33"/>
      <c r="PSF1" s="33"/>
      <c r="PSG1" s="33"/>
      <c r="PSH1" s="33"/>
      <c r="PSI1" s="33"/>
      <c r="PSJ1" s="33"/>
      <c r="PSK1" s="33"/>
      <c r="PSL1" s="33"/>
      <c r="PSM1" s="33"/>
      <c r="PSN1" s="33"/>
      <c r="PSO1" s="33"/>
      <c r="PSP1" s="33"/>
      <c r="PSQ1" s="33"/>
      <c r="PSR1" s="33"/>
      <c r="PSS1" s="33"/>
      <c r="PST1" s="33"/>
      <c r="PSU1" s="33"/>
      <c r="PSV1" s="33"/>
      <c r="PSW1" s="33"/>
      <c r="PSX1" s="33"/>
      <c r="PSY1" s="33"/>
      <c r="PSZ1" s="33"/>
      <c r="PTA1" s="33"/>
      <c r="PTB1" s="33"/>
      <c r="PTC1" s="33"/>
      <c r="PTD1" s="33"/>
      <c r="PTE1" s="33"/>
      <c r="PTF1" s="33"/>
      <c r="PTG1" s="33"/>
      <c r="PTH1" s="33"/>
      <c r="PTI1" s="33"/>
      <c r="PTJ1" s="33"/>
      <c r="PTK1" s="33"/>
      <c r="PTL1" s="33"/>
      <c r="PTM1" s="33"/>
      <c r="PTN1" s="33"/>
      <c r="PTO1" s="33"/>
      <c r="PTP1" s="33"/>
      <c r="PTQ1" s="33"/>
      <c r="PTR1" s="33"/>
      <c r="PTS1" s="33"/>
      <c r="PTT1" s="33"/>
      <c r="PTU1" s="33"/>
      <c r="PTV1" s="33"/>
      <c r="PTW1" s="33"/>
      <c r="PTX1" s="33"/>
      <c r="PTY1" s="33"/>
      <c r="PTZ1" s="33"/>
      <c r="PUA1" s="33"/>
      <c r="PUB1" s="33"/>
      <c r="PUC1" s="33"/>
      <c r="PUD1" s="33"/>
      <c r="PUE1" s="33"/>
      <c r="PUF1" s="33"/>
      <c r="PUG1" s="33"/>
      <c r="PUH1" s="33"/>
      <c r="PUI1" s="33"/>
      <c r="PUJ1" s="33"/>
      <c r="PUK1" s="33"/>
      <c r="PUL1" s="33"/>
      <c r="PUM1" s="33"/>
      <c r="PUN1" s="33"/>
      <c r="PUO1" s="33"/>
      <c r="PUP1" s="33"/>
      <c r="PUQ1" s="33"/>
      <c r="PUR1" s="33"/>
      <c r="PUS1" s="33"/>
      <c r="PUT1" s="33"/>
      <c r="PUU1" s="33"/>
      <c r="PUV1" s="33"/>
      <c r="PUW1" s="33"/>
      <c r="PUX1" s="33"/>
      <c r="PUY1" s="33"/>
      <c r="PUZ1" s="33"/>
      <c r="PVA1" s="33"/>
      <c r="PVB1" s="33"/>
      <c r="PVC1" s="33"/>
      <c r="PVD1" s="33"/>
      <c r="PVE1" s="33"/>
      <c r="PVF1" s="33"/>
      <c r="PVG1" s="33"/>
      <c r="PVH1" s="33"/>
      <c r="PVI1" s="33"/>
      <c r="PVJ1" s="33"/>
      <c r="PVK1" s="33"/>
      <c r="PVL1" s="33"/>
      <c r="PVM1" s="33"/>
      <c r="PVN1" s="33"/>
      <c r="PVO1" s="33"/>
      <c r="PVP1" s="33"/>
      <c r="PVQ1" s="33"/>
      <c r="PVR1" s="33"/>
      <c r="PVS1" s="33"/>
      <c r="PVT1" s="33"/>
      <c r="PVU1" s="33"/>
      <c r="PVV1" s="33"/>
      <c r="PVW1" s="33"/>
      <c r="PVX1" s="33"/>
      <c r="PVY1" s="33"/>
      <c r="PVZ1" s="33"/>
      <c r="PWA1" s="33"/>
      <c r="PWB1" s="33"/>
      <c r="PWC1" s="33"/>
      <c r="PWD1" s="33"/>
      <c r="PWE1" s="33"/>
      <c r="PWF1" s="33"/>
      <c r="PWG1" s="33"/>
      <c r="PWH1" s="33"/>
      <c r="PWI1" s="33"/>
      <c r="PWJ1" s="33"/>
      <c r="PWK1" s="33"/>
      <c r="PWL1" s="33"/>
      <c r="PWM1" s="33"/>
      <c r="PWN1" s="33"/>
      <c r="PWO1" s="33"/>
      <c r="PWP1" s="33"/>
      <c r="PWQ1" s="33"/>
      <c r="PWR1" s="33"/>
      <c r="PWS1" s="33"/>
      <c r="PWT1" s="33"/>
      <c r="PWU1" s="33"/>
      <c r="PWV1" s="33"/>
      <c r="PWW1" s="33"/>
      <c r="PWX1" s="33"/>
      <c r="PWY1" s="33"/>
      <c r="PWZ1" s="33"/>
      <c r="PXA1" s="33"/>
      <c r="PXB1" s="33"/>
      <c r="PXC1" s="33"/>
      <c r="PXD1" s="33"/>
      <c r="PXE1" s="33"/>
      <c r="PXF1" s="33"/>
      <c r="PXG1" s="33"/>
      <c r="PXH1" s="33"/>
      <c r="PXI1" s="33"/>
      <c r="PXJ1" s="33"/>
      <c r="PXK1" s="33"/>
      <c r="PXL1" s="33"/>
      <c r="PXM1" s="33"/>
      <c r="PXN1" s="33"/>
      <c r="PXO1" s="33"/>
      <c r="PXP1" s="33"/>
      <c r="PXQ1" s="33"/>
      <c r="PXR1" s="33"/>
      <c r="PXS1" s="33"/>
      <c r="PXT1" s="33"/>
      <c r="PXU1" s="33"/>
      <c r="PXV1" s="33"/>
      <c r="PXW1" s="33"/>
      <c r="PXX1" s="33"/>
      <c r="PXY1" s="33"/>
      <c r="PXZ1" s="33"/>
      <c r="PYA1" s="33"/>
      <c r="PYB1" s="33"/>
      <c r="PYC1" s="33"/>
      <c r="PYD1" s="33"/>
      <c r="PYE1" s="33"/>
      <c r="PYF1" s="33"/>
      <c r="PYG1" s="33"/>
      <c r="PYH1" s="33"/>
      <c r="PYI1" s="33"/>
      <c r="PYJ1" s="33"/>
      <c r="PYK1" s="33"/>
      <c r="PYL1" s="33"/>
      <c r="PYM1" s="33"/>
      <c r="PYN1" s="33"/>
      <c r="PYO1" s="33"/>
      <c r="PYP1" s="33"/>
      <c r="PYQ1" s="33"/>
      <c r="PYR1" s="33"/>
      <c r="PYS1" s="33"/>
      <c r="PYT1" s="33"/>
      <c r="PYU1" s="33"/>
      <c r="PYV1" s="33"/>
      <c r="PYW1" s="33"/>
      <c r="PYX1" s="33"/>
      <c r="PYY1" s="33"/>
      <c r="PYZ1" s="33"/>
      <c r="PZA1" s="33"/>
      <c r="PZB1" s="33"/>
      <c r="PZC1" s="33"/>
      <c r="PZD1" s="33"/>
      <c r="PZE1" s="33"/>
      <c r="PZF1" s="33"/>
      <c r="PZG1" s="33"/>
      <c r="PZH1" s="33"/>
      <c r="PZI1" s="33"/>
      <c r="PZJ1" s="33"/>
      <c r="PZK1" s="33"/>
      <c r="PZL1" s="33"/>
      <c r="PZM1" s="33"/>
      <c r="PZN1" s="33"/>
      <c r="PZO1" s="33"/>
      <c r="PZP1" s="33"/>
      <c r="PZQ1" s="33"/>
      <c r="PZR1" s="33"/>
      <c r="PZS1" s="33"/>
      <c r="PZT1" s="33"/>
      <c r="PZU1" s="33"/>
      <c r="PZV1" s="33"/>
      <c r="PZW1" s="33"/>
      <c r="PZX1" s="33"/>
      <c r="PZY1" s="33"/>
      <c r="PZZ1" s="33"/>
      <c r="QAA1" s="33"/>
      <c r="QAB1" s="33"/>
      <c r="QAC1" s="33"/>
      <c r="QAD1" s="33"/>
      <c r="QAE1" s="33"/>
      <c r="QAF1" s="33"/>
      <c r="QAG1" s="33"/>
      <c r="QAH1" s="33"/>
      <c r="QAI1" s="33"/>
      <c r="QAJ1" s="33"/>
      <c r="QAK1" s="33"/>
      <c r="QAL1" s="33"/>
      <c r="QAM1" s="33"/>
      <c r="QAN1" s="33"/>
      <c r="QAO1" s="33"/>
      <c r="QAP1" s="33"/>
      <c r="QAQ1" s="33"/>
      <c r="QAR1" s="33"/>
      <c r="QAS1" s="33"/>
      <c r="QAT1" s="33"/>
      <c r="QAU1" s="33"/>
      <c r="QAV1" s="33"/>
      <c r="QAW1" s="33"/>
      <c r="QAX1" s="33"/>
      <c r="QAY1" s="33"/>
      <c r="QAZ1" s="33"/>
      <c r="QBA1" s="33"/>
      <c r="QBB1" s="33"/>
      <c r="QBC1" s="33"/>
      <c r="QBD1" s="33"/>
      <c r="QBE1" s="33"/>
      <c r="QBF1" s="33"/>
      <c r="QBG1" s="33"/>
      <c r="QBH1" s="33"/>
      <c r="QBI1" s="33"/>
      <c r="QBJ1" s="33"/>
      <c r="QBK1" s="33"/>
      <c r="QBL1" s="33"/>
      <c r="QBM1" s="33"/>
      <c r="QBN1" s="33"/>
      <c r="QBO1" s="33"/>
      <c r="QBP1" s="33"/>
      <c r="QBQ1" s="33"/>
      <c r="QBR1" s="33"/>
      <c r="QBS1" s="33"/>
      <c r="QBT1" s="33"/>
      <c r="QBU1" s="33"/>
      <c r="QBV1" s="33"/>
      <c r="QBW1" s="33"/>
      <c r="QBX1" s="33"/>
      <c r="QBY1" s="33"/>
      <c r="QBZ1" s="33"/>
      <c r="QCA1" s="33"/>
      <c r="QCB1" s="33"/>
      <c r="QCC1" s="33"/>
      <c r="QCD1" s="33"/>
      <c r="QCE1" s="33"/>
      <c r="QCF1" s="33"/>
      <c r="QCG1" s="33"/>
      <c r="QCH1" s="33"/>
      <c r="QCI1" s="33"/>
      <c r="QCJ1" s="33"/>
      <c r="QCK1" s="33"/>
      <c r="QCL1" s="33"/>
      <c r="QCM1" s="33"/>
      <c r="QCN1" s="33"/>
      <c r="QCO1" s="33"/>
      <c r="QCP1" s="33"/>
      <c r="QCQ1" s="33"/>
      <c r="QCR1" s="33"/>
      <c r="QCS1" s="33"/>
      <c r="QCT1" s="33"/>
      <c r="QCU1" s="33"/>
      <c r="QCV1" s="33"/>
      <c r="QCW1" s="33"/>
      <c r="QCX1" s="33"/>
      <c r="QCY1" s="33"/>
      <c r="QCZ1" s="33"/>
      <c r="QDA1" s="33"/>
      <c r="QDB1" s="33"/>
      <c r="QDC1" s="33"/>
      <c r="QDD1" s="33"/>
      <c r="QDE1" s="33"/>
      <c r="QDF1" s="33"/>
      <c r="QDG1" s="33"/>
      <c r="QDH1" s="33"/>
      <c r="QDI1" s="33"/>
      <c r="QDJ1" s="33"/>
      <c r="QDK1" s="33"/>
      <c r="QDL1" s="33"/>
      <c r="QDM1" s="33"/>
      <c r="QDN1" s="33"/>
      <c r="QDO1" s="33"/>
      <c r="QDP1" s="33"/>
      <c r="QDQ1" s="33"/>
      <c r="QDR1" s="33"/>
      <c r="QDS1" s="33"/>
      <c r="QDT1" s="33"/>
      <c r="QDU1" s="33"/>
      <c r="QDV1" s="33"/>
      <c r="QDW1" s="33"/>
      <c r="QDX1" s="33"/>
      <c r="QDY1" s="33"/>
      <c r="QDZ1" s="33"/>
      <c r="QEA1" s="33"/>
      <c r="QEB1" s="33"/>
      <c r="QEC1" s="33"/>
      <c r="QED1" s="33"/>
      <c r="QEE1" s="33"/>
      <c r="QEF1" s="33"/>
      <c r="QEG1" s="33"/>
      <c r="QEH1" s="33"/>
      <c r="QEI1" s="33"/>
      <c r="QEJ1" s="33"/>
      <c r="QEK1" s="33"/>
      <c r="QEL1" s="33"/>
      <c r="QEM1" s="33"/>
      <c r="QEN1" s="33"/>
      <c r="QEO1" s="33"/>
      <c r="QEP1" s="33"/>
      <c r="QEQ1" s="33"/>
      <c r="QER1" s="33"/>
      <c r="QES1" s="33"/>
      <c r="QET1" s="33"/>
      <c r="QEU1" s="33"/>
      <c r="QEV1" s="33"/>
      <c r="QEW1" s="33"/>
      <c r="QEX1" s="33"/>
      <c r="QEY1" s="33"/>
      <c r="QEZ1" s="33"/>
      <c r="QFA1" s="33"/>
      <c r="QFB1" s="33"/>
      <c r="QFC1" s="33"/>
      <c r="QFD1" s="33"/>
      <c r="QFE1" s="33"/>
      <c r="QFF1" s="33"/>
      <c r="QFG1" s="33"/>
      <c r="QFH1" s="33"/>
      <c r="QFI1" s="33"/>
      <c r="QFJ1" s="33"/>
      <c r="QFK1" s="33"/>
      <c r="QFL1" s="33"/>
      <c r="QFM1" s="33"/>
      <c r="QFN1" s="33"/>
      <c r="QFO1" s="33"/>
      <c r="QFP1" s="33"/>
      <c r="QFQ1" s="33"/>
      <c r="QFR1" s="33"/>
      <c r="QFS1" s="33"/>
      <c r="QFT1" s="33"/>
      <c r="QFU1" s="33"/>
      <c r="QFV1" s="33"/>
      <c r="QFW1" s="33"/>
      <c r="QFX1" s="33"/>
      <c r="QFY1" s="33"/>
      <c r="QFZ1" s="33"/>
      <c r="QGA1" s="33"/>
      <c r="QGB1" s="33"/>
      <c r="QGC1" s="33"/>
      <c r="QGD1" s="33"/>
      <c r="QGE1" s="33"/>
      <c r="QGF1" s="33"/>
      <c r="QGG1" s="33"/>
      <c r="QGH1" s="33"/>
      <c r="QGI1" s="33"/>
      <c r="QGJ1" s="33"/>
      <c r="QGK1" s="33"/>
      <c r="QGL1" s="33"/>
      <c r="QGM1" s="33"/>
      <c r="QGN1" s="33"/>
      <c r="QGO1" s="33"/>
      <c r="QGP1" s="33"/>
      <c r="QGQ1" s="33"/>
      <c r="QGR1" s="33"/>
      <c r="QGS1" s="33"/>
      <c r="QGT1" s="33"/>
      <c r="QGU1" s="33"/>
      <c r="QGV1" s="33"/>
      <c r="QGW1" s="33"/>
      <c r="QGX1" s="33"/>
      <c r="QGY1" s="33"/>
      <c r="QGZ1" s="33"/>
      <c r="QHA1" s="33"/>
      <c r="QHB1" s="33"/>
      <c r="QHC1" s="33"/>
      <c r="QHD1" s="33"/>
      <c r="QHE1" s="33"/>
      <c r="QHF1" s="33"/>
      <c r="QHG1" s="33"/>
      <c r="QHH1" s="33"/>
      <c r="QHI1" s="33"/>
      <c r="QHJ1" s="33"/>
      <c r="QHK1" s="33"/>
      <c r="QHL1" s="33"/>
      <c r="QHM1" s="33"/>
      <c r="QHN1" s="33"/>
      <c r="QHO1" s="33"/>
      <c r="QHP1" s="33"/>
      <c r="QHQ1" s="33"/>
      <c r="QHR1" s="33"/>
      <c r="QHS1" s="33"/>
      <c r="QHT1" s="33"/>
      <c r="QHU1" s="33"/>
      <c r="QHV1" s="33"/>
      <c r="QHW1" s="33"/>
      <c r="QHX1" s="33"/>
      <c r="QHY1" s="33"/>
      <c r="QHZ1" s="33"/>
      <c r="QIA1" s="33"/>
      <c r="QIB1" s="33"/>
      <c r="QIC1" s="33"/>
      <c r="QID1" s="33"/>
      <c r="QIE1" s="33"/>
      <c r="QIF1" s="33"/>
      <c r="QIG1" s="33"/>
      <c r="QIH1" s="33"/>
      <c r="QII1" s="33"/>
      <c r="QIJ1" s="33"/>
      <c r="QIK1" s="33"/>
      <c r="QIL1" s="33"/>
      <c r="QIM1" s="33"/>
      <c r="QIN1" s="33"/>
      <c r="QIO1" s="33"/>
      <c r="QIP1" s="33"/>
      <c r="QIQ1" s="33"/>
      <c r="QIR1" s="33"/>
      <c r="QIS1" s="33"/>
      <c r="QIT1" s="33"/>
      <c r="QIU1" s="33"/>
      <c r="QIV1" s="33"/>
      <c r="QIW1" s="33"/>
      <c r="QIX1" s="33"/>
      <c r="QIY1" s="33"/>
      <c r="QIZ1" s="33"/>
      <c r="QJA1" s="33"/>
      <c r="QJB1" s="33"/>
      <c r="QJC1" s="33"/>
      <c r="QJD1" s="33"/>
      <c r="QJE1" s="33"/>
      <c r="QJF1" s="33"/>
      <c r="QJG1" s="33"/>
      <c r="QJH1" s="33"/>
      <c r="QJI1" s="33"/>
      <c r="QJJ1" s="33"/>
      <c r="QJK1" s="33"/>
      <c r="QJL1" s="33"/>
      <c r="QJM1" s="33"/>
      <c r="QJN1" s="33"/>
      <c r="QJO1" s="33"/>
      <c r="QJP1" s="33"/>
      <c r="QJQ1" s="33"/>
      <c r="QJR1" s="33"/>
      <c r="QJS1" s="33"/>
      <c r="QJT1" s="33"/>
      <c r="QJU1" s="33"/>
      <c r="QJV1" s="33"/>
      <c r="QJW1" s="33"/>
      <c r="QJX1" s="33"/>
      <c r="QJY1" s="33"/>
      <c r="QJZ1" s="33"/>
      <c r="QKA1" s="33"/>
      <c r="QKB1" s="33"/>
      <c r="QKC1" s="33"/>
      <c r="QKD1" s="33"/>
      <c r="QKE1" s="33"/>
      <c r="QKF1" s="33"/>
      <c r="QKG1" s="33"/>
      <c r="QKH1" s="33"/>
      <c r="QKI1" s="33"/>
      <c r="QKJ1" s="33"/>
      <c r="QKK1" s="33"/>
      <c r="QKL1" s="33"/>
      <c r="QKM1" s="33"/>
      <c r="QKN1" s="33"/>
      <c r="QKO1" s="33"/>
      <c r="QKP1" s="33"/>
      <c r="QKQ1" s="33"/>
      <c r="QKR1" s="33"/>
      <c r="QKS1" s="33"/>
      <c r="QKT1" s="33"/>
      <c r="QKU1" s="33"/>
      <c r="QKV1" s="33"/>
      <c r="QKW1" s="33"/>
      <c r="QKX1" s="33"/>
      <c r="QKY1" s="33"/>
      <c r="QKZ1" s="33"/>
      <c r="QLA1" s="33"/>
      <c r="QLB1" s="33"/>
      <c r="QLC1" s="33"/>
      <c r="QLD1" s="33"/>
      <c r="QLE1" s="33"/>
      <c r="QLF1" s="33"/>
      <c r="QLG1" s="33"/>
      <c r="QLH1" s="33"/>
      <c r="QLI1" s="33"/>
      <c r="QLJ1" s="33"/>
      <c r="QLK1" s="33"/>
      <c r="QLL1" s="33"/>
      <c r="QLM1" s="33"/>
      <c r="QLN1" s="33"/>
      <c r="QLO1" s="33"/>
      <c r="QLP1" s="33"/>
      <c r="QLQ1" s="33"/>
      <c r="QLR1" s="33"/>
      <c r="QLS1" s="33"/>
      <c r="QLT1" s="33"/>
      <c r="QLU1" s="33"/>
      <c r="QLV1" s="33"/>
      <c r="QLW1" s="33"/>
      <c r="QLX1" s="33"/>
      <c r="QLY1" s="33"/>
      <c r="QLZ1" s="33"/>
      <c r="QMA1" s="33"/>
      <c r="QMB1" s="33"/>
      <c r="QMC1" s="33"/>
      <c r="QMD1" s="33"/>
      <c r="QME1" s="33"/>
      <c r="QMF1" s="33"/>
      <c r="QMG1" s="33"/>
      <c r="QMH1" s="33"/>
      <c r="QMI1" s="33"/>
      <c r="QMJ1" s="33"/>
      <c r="QMK1" s="33"/>
      <c r="QML1" s="33"/>
      <c r="QMM1" s="33"/>
      <c r="QMN1" s="33"/>
      <c r="QMO1" s="33"/>
      <c r="QMP1" s="33"/>
      <c r="QMQ1" s="33"/>
      <c r="QMR1" s="33"/>
      <c r="QMS1" s="33"/>
      <c r="QMT1" s="33"/>
      <c r="QMU1" s="33"/>
      <c r="QMV1" s="33"/>
      <c r="QMW1" s="33"/>
      <c r="QMX1" s="33"/>
      <c r="QMY1" s="33"/>
      <c r="QMZ1" s="33"/>
      <c r="QNA1" s="33"/>
      <c r="QNB1" s="33"/>
      <c r="QNC1" s="33"/>
      <c r="QND1" s="33"/>
      <c r="QNE1" s="33"/>
      <c r="QNF1" s="33"/>
      <c r="QNG1" s="33"/>
      <c r="QNH1" s="33"/>
      <c r="QNI1" s="33"/>
      <c r="QNJ1" s="33"/>
      <c r="QNK1" s="33"/>
      <c r="QNL1" s="33"/>
      <c r="QNM1" s="33"/>
      <c r="QNN1" s="33"/>
      <c r="QNO1" s="33"/>
      <c r="QNP1" s="33"/>
      <c r="QNQ1" s="33"/>
      <c r="QNR1" s="33"/>
      <c r="QNS1" s="33"/>
      <c r="QNT1" s="33"/>
      <c r="QNU1" s="33"/>
      <c r="QNV1" s="33"/>
      <c r="QNW1" s="33"/>
      <c r="QNX1" s="33"/>
      <c r="QNY1" s="33"/>
      <c r="QNZ1" s="33"/>
      <c r="QOA1" s="33"/>
      <c r="QOB1" s="33"/>
      <c r="QOC1" s="33"/>
      <c r="QOD1" s="33"/>
      <c r="QOE1" s="33"/>
      <c r="QOF1" s="33"/>
      <c r="QOG1" s="33"/>
      <c r="QOH1" s="33"/>
      <c r="QOI1" s="33"/>
      <c r="QOJ1" s="33"/>
      <c r="QOK1" s="33"/>
      <c r="QOL1" s="33"/>
      <c r="QOM1" s="33"/>
      <c r="QON1" s="33"/>
      <c r="QOO1" s="33"/>
      <c r="QOP1" s="33"/>
      <c r="QOQ1" s="33"/>
      <c r="QOR1" s="33"/>
      <c r="QOS1" s="33"/>
      <c r="QOT1" s="33"/>
      <c r="QOU1" s="33"/>
      <c r="QOV1" s="33"/>
      <c r="QOW1" s="33"/>
      <c r="QOX1" s="33"/>
      <c r="QOY1" s="33"/>
      <c r="QOZ1" s="33"/>
      <c r="QPA1" s="33"/>
      <c r="QPB1" s="33"/>
      <c r="QPC1" s="33"/>
      <c r="QPD1" s="33"/>
      <c r="QPE1" s="33"/>
      <c r="QPF1" s="33"/>
      <c r="QPG1" s="33"/>
      <c r="QPH1" s="33"/>
      <c r="QPI1" s="33"/>
      <c r="QPJ1" s="33"/>
      <c r="QPK1" s="33"/>
      <c r="QPL1" s="33"/>
      <c r="QPM1" s="33"/>
      <c r="QPN1" s="33"/>
      <c r="QPO1" s="33"/>
      <c r="QPP1" s="33"/>
      <c r="QPQ1" s="33"/>
      <c r="QPR1" s="33"/>
      <c r="QPS1" s="33"/>
      <c r="QPT1" s="33"/>
      <c r="QPU1" s="33"/>
      <c r="QPV1" s="33"/>
      <c r="QPW1" s="33"/>
      <c r="QPX1" s="33"/>
      <c r="QPY1" s="33"/>
      <c r="QPZ1" s="33"/>
      <c r="QQA1" s="33"/>
      <c r="QQB1" s="33"/>
      <c r="QQC1" s="33"/>
      <c r="QQD1" s="33"/>
      <c r="QQE1" s="33"/>
      <c r="QQF1" s="33"/>
      <c r="QQG1" s="33"/>
      <c r="QQH1" s="33"/>
      <c r="QQI1" s="33"/>
      <c r="QQJ1" s="33"/>
      <c r="QQK1" s="33"/>
      <c r="QQL1" s="33"/>
      <c r="QQM1" s="33"/>
      <c r="QQN1" s="33"/>
      <c r="QQO1" s="33"/>
      <c r="QQP1" s="33"/>
      <c r="QQQ1" s="33"/>
      <c r="QQR1" s="33"/>
      <c r="QQS1" s="33"/>
      <c r="QQT1" s="33"/>
      <c r="QQU1" s="33"/>
      <c r="QQV1" s="33"/>
      <c r="QQW1" s="33"/>
      <c r="QQX1" s="33"/>
      <c r="QQY1" s="33"/>
      <c r="QQZ1" s="33"/>
      <c r="QRA1" s="33"/>
      <c r="QRB1" s="33"/>
      <c r="QRC1" s="33"/>
      <c r="QRD1" s="33"/>
      <c r="QRE1" s="33"/>
      <c r="QRF1" s="33"/>
      <c r="QRG1" s="33"/>
      <c r="QRH1" s="33"/>
      <c r="QRI1" s="33"/>
      <c r="QRJ1" s="33"/>
      <c r="QRK1" s="33"/>
      <c r="QRL1" s="33"/>
      <c r="QRM1" s="33"/>
      <c r="QRN1" s="33"/>
      <c r="QRO1" s="33"/>
      <c r="QRP1" s="33"/>
      <c r="QRQ1" s="33"/>
      <c r="QRR1" s="33"/>
      <c r="QRS1" s="33"/>
      <c r="QRT1" s="33"/>
      <c r="QRU1" s="33"/>
      <c r="QRV1" s="33"/>
      <c r="QRW1" s="33"/>
      <c r="QRX1" s="33"/>
      <c r="QRY1" s="33"/>
      <c r="QRZ1" s="33"/>
      <c r="QSA1" s="33"/>
      <c r="QSB1" s="33"/>
      <c r="QSC1" s="33"/>
      <c r="QSD1" s="33"/>
      <c r="QSE1" s="33"/>
      <c r="QSF1" s="33"/>
      <c r="QSG1" s="33"/>
      <c r="QSH1" s="33"/>
      <c r="QSI1" s="33"/>
      <c r="QSJ1" s="33"/>
      <c r="QSK1" s="33"/>
      <c r="QSL1" s="33"/>
      <c r="QSM1" s="33"/>
      <c r="QSN1" s="33"/>
      <c r="QSO1" s="33"/>
      <c r="QSP1" s="33"/>
      <c r="QSQ1" s="33"/>
      <c r="QSR1" s="33"/>
      <c r="QSS1" s="33"/>
      <c r="QST1" s="33"/>
      <c r="QSU1" s="33"/>
      <c r="QSV1" s="33"/>
      <c r="QSW1" s="33"/>
      <c r="QSX1" s="33"/>
      <c r="QSY1" s="33"/>
      <c r="QSZ1" s="33"/>
      <c r="QTA1" s="33"/>
      <c r="QTB1" s="33"/>
      <c r="QTC1" s="33"/>
      <c r="QTD1" s="33"/>
      <c r="QTE1" s="33"/>
      <c r="QTF1" s="33"/>
      <c r="QTG1" s="33"/>
      <c r="QTH1" s="33"/>
      <c r="QTI1" s="33"/>
      <c r="QTJ1" s="33"/>
      <c r="QTK1" s="33"/>
      <c r="QTL1" s="33"/>
      <c r="QTM1" s="33"/>
      <c r="QTN1" s="33"/>
      <c r="QTO1" s="33"/>
      <c r="QTP1" s="33"/>
      <c r="QTQ1" s="33"/>
      <c r="QTR1" s="33"/>
      <c r="QTS1" s="33"/>
      <c r="QTT1" s="33"/>
      <c r="QTU1" s="33"/>
      <c r="QTV1" s="33"/>
      <c r="QTW1" s="33"/>
      <c r="QTX1" s="33"/>
      <c r="QTY1" s="33"/>
      <c r="QTZ1" s="33"/>
      <c r="QUA1" s="33"/>
      <c r="QUB1" s="33"/>
      <c r="QUC1" s="33"/>
      <c r="QUD1" s="33"/>
      <c r="QUE1" s="33"/>
      <c r="QUF1" s="33"/>
      <c r="QUG1" s="33"/>
      <c r="QUH1" s="33"/>
      <c r="QUI1" s="33"/>
      <c r="QUJ1" s="33"/>
      <c r="QUK1" s="33"/>
      <c r="QUL1" s="33"/>
      <c r="QUM1" s="33"/>
      <c r="QUN1" s="33"/>
      <c r="QUO1" s="33"/>
      <c r="QUP1" s="33"/>
      <c r="QUQ1" s="33"/>
      <c r="QUR1" s="33"/>
      <c r="QUS1" s="33"/>
      <c r="QUT1" s="33"/>
      <c r="QUU1" s="33"/>
      <c r="QUV1" s="33"/>
      <c r="QUW1" s="33"/>
      <c r="QUX1" s="33"/>
      <c r="QUY1" s="33"/>
      <c r="QUZ1" s="33"/>
      <c r="QVA1" s="33"/>
      <c r="QVB1" s="33"/>
      <c r="QVC1" s="33"/>
      <c r="QVD1" s="33"/>
      <c r="QVE1" s="33"/>
      <c r="QVF1" s="33"/>
      <c r="QVG1" s="33"/>
      <c r="QVH1" s="33"/>
      <c r="QVI1" s="33"/>
      <c r="QVJ1" s="33"/>
      <c r="QVK1" s="33"/>
      <c r="QVL1" s="33"/>
      <c r="QVM1" s="33"/>
      <c r="QVN1" s="33"/>
      <c r="QVO1" s="33"/>
      <c r="QVP1" s="33"/>
      <c r="QVQ1" s="33"/>
      <c r="QVR1" s="33"/>
      <c r="QVS1" s="33"/>
      <c r="QVT1" s="33"/>
      <c r="QVU1" s="33"/>
      <c r="QVV1" s="33"/>
      <c r="QVW1" s="33"/>
      <c r="QVX1" s="33"/>
      <c r="QVY1" s="33"/>
      <c r="QVZ1" s="33"/>
      <c r="QWA1" s="33"/>
      <c r="QWB1" s="33"/>
      <c r="QWC1" s="33"/>
      <c r="QWD1" s="33"/>
      <c r="QWE1" s="33"/>
      <c r="QWF1" s="33"/>
      <c r="QWG1" s="33"/>
      <c r="QWH1" s="33"/>
      <c r="QWI1" s="33"/>
      <c r="QWJ1" s="33"/>
      <c r="QWK1" s="33"/>
      <c r="QWL1" s="33"/>
      <c r="QWM1" s="33"/>
      <c r="QWN1" s="33"/>
      <c r="QWO1" s="33"/>
      <c r="QWP1" s="33"/>
      <c r="QWQ1" s="33"/>
      <c r="QWR1" s="33"/>
      <c r="QWS1" s="33"/>
      <c r="QWT1" s="33"/>
      <c r="QWU1" s="33"/>
      <c r="QWV1" s="33"/>
      <c r="QWW1" s="33"/>
      <c r="QWX1" s="33"/>
      <c r="QWY1" s="33"/>
      <c r="QWZ1" s="33"/>
      <c r="QXA1" s="33"/>
      <c r="QXB1" s="33"/>
      <c r="QXC1" s="33"/>
      <c r="QXD1" s="33"/>
      <c r="QXE1" s="33"/>
      <c r="QXF1" s="33"/>
      <c r="QXG1" s="33"/>
      <c r="QXH1" s="33"/>
      <c r="QXI1" s="33"/>
      <c r="QXJ1" s="33"/>
      <c r="QXK1" s="33"/>
      <c r="QXL1" s="33"/>
      <c r="QXM1" s="33"/>
      <c r="QXN1" s="33"/>
      <c r="QXO1" s="33"/>
      <c r="QXP1" s="33"/>
      <c r="QXQ1" s="33"/>
      <c r="QXR1" s="33"/>
      <c r="QXS1" s="33"/>
      <c r="QXT1" s="33"/>
      <c r="QXU1" s="33"/>
      <c r="QXV1" s="33"/>
      <c r="QXW1" s="33"/>
      <c r="QXX1" s="33"/>
      <c r="QXY1" s="33"/>
      <c r="QXZ1" s="33"/>
      <c r="QYA1" s="33"/>
      <c r="QYB1" s="33"/>
      <c r="QYC1" s="33"/>
      <c r="QYD1" s="33"/>
      <c r="QYE1" s="33"/>
      <c r="QYF1" s="33"/>
      <c r="QYG1" s="33"/>
      <c r="QYH1" s="33"/>
      <c r="QYI1" s="33"/>
      <c r="QYJ1" s="33"/>
      <c r="QYK1" s="33"/>
      <c r="QYL1" s="33"/>
      <c r="QYM1" s="33"/>
      <c r="QYN1" s="33"/>
      <c r="QYO1" s="33"/>
      <c r="QYP1" s="33"/>
      <c r="QYQ1" s="33"/>
      <c r="QYR1" s="33"/>
      <c r="QYS1" s="33"/>
      <c r="QYT1" s="33"/>
      <c r="QYU1" s="33"/>
      <c r="QYV1" s="33"/>
      <c r="QYW1" s="33"/>
      <c r="QYX1" s="33"/>
      <c r="QYY1" s="33"/>
      <c r="QYZ1" s="33"/>
      <c r="QZA1" s="33"/>
      <c r="QZB1" s="33"/>
      <c r="QZC1" s="33"/>
      <c r="QZD1" s="33"/>
      <c r="QZE1" s="33"/>
      <c r="QZF1" s="33"/>
      <c r="QZG1" s="33"/>
      <c r="QZH1" s="33"/>
      <c r="QZI1" s="33"/>
      <c r="QZJ1" s="33"/>
      <c r="QZK1" s="33"/>
      <c r="QZL1" s="33"/>
      <c r="QZM1" s="33"/>
      <c r="QZN1" s="33"/>
      <c r="QZO1" s="33"/>
      <c r="QZP1" s="33"/>
      <c r="QZQ1" s="33"/>
      <c r="QZR1" s="33"/>
      <c r="QZS1" s="33"/>
      <c r="QZT1" s="33"/>
      <c r="QZU1" s="33"/>
      <c r="QZV1" s="33"/>
      <c r="QZW1" s="33"/>
      <c r="QZX1" s="33"/>
      <c r="QZY1" s="33"/>
      <c r="QZZ1" s="33"/>
      <c r="RAA1" s="33"/>
      <c r="RAB1" s="33"/>
      <c r="RAC1" s="33"/>
      <c r="RAD1" s="33"/>
      <c r="RAE1" s="33"/>
      <c r="RAF1" s="33"/>
      <c r="RAG1" s="33"/>
      <c r="RAH1" s="33"/>
      <c r="RAI1" s="33"/>
      <c r="RAJ1" s="33"/>
      <c r="RAK1" s="33"/>
      <c r="RAL1" s="33"/>
      <c r="RAM1" s="33"/>
      <c r="RAN1" s="33"/>
      <c r="RAO1" s="33"/>
      <c r="RAP1" s="33"/>
      <c r="RAQ1" s="33"/>
      <c r="RAR1" s="33"/>
      <c r="RAS1" s="33"/>
      <c r="RAT1" s="33"/>
      <c r="RAU1" s="33"/>
      <c r="RAV1" s="33"/>
      <c r="RAW1" s="33"/>
      <c r="RAX1" s="33"/>
      <c r="RAY1" s="33"/>
      <c r="RAZ1" s="33"/>
      <c r="RBA1" s="33"/>
      <c r="RBB1" s="33"/>
      <c r="RBC1" s="33"/>
      <c r="RBD1" s="33"/>
      <c r="RBE1" s="33"/>
      <c r="RBF1" s="33"/>
      <c r="RBG1" s="33"/>
      <c r="RBH1" s="33"/>
      <c r="RBI1" s="33"/>
      <c r="RBJ1" s="33"/>
      <c r="RBK1" s="33"/>
      <c r="RBL1" s="33"/>
      <c r="RBM1" s="33"/>
      <c r="RBN1" s="33"/>
      <c r="RBO1" s="33"/>
      <c r="RBP1" s="33"/>
      <c r="RBQ1" s="33"/>
      <c r="RBR1" s="33"/>
      <c r="RBS1" s="33"/>
      <c r="RBT1" s="33"/>
      <c r="RBU1" s="33"/>
      <c r="RBV1" s="33"/>
      <c r="RBW1" s="33"/>
      <c r="RBX1" s="33"/>
      <c r="RBY1" s="33"/>
      <c r="RBZ1" s="33"/>
      <c r="RCA1" s="33"/>
      <c r="RCB1" s="33"/>
      <c r="RCC1" s="33"/>
      <c r="RCD1" s="33"/>
      <c r="RCE1" s="33"/>
      <c r="RCF1" s="33"/>
      <c r="RCG1" s="33"/>
      <c r="RCH1" s="33"/>
      <c r="RCI1" s="33"/>
      <c r="RCJ1" s="33"/>
      <c r="RCK1" s="33"/>
      <c r="RCL1" s="33"/>
      <c r="RCM1" s="33"/>
      <c r="RCN1" s="33"/>
      <c r="RCO1" s="33"/>
      <c r="RCP1" s="33"/>
      <c r="RCQ1" s="33"/>
      <c r="RCR1" s="33"/>
      <c r="RCS1" s="33"/>
      <c r="RCT1" s="33"/>
      <c r="RCU1" s="33"/>
      <c r="RCV1" s="33"/>
      <c r="RCW1" s="33"/>
      <c r="RCX1" s="33"/>
      <c r="RCY1" s="33"/>
      <c r="RCZ1" s="33"/>
      <c r="RDA1" s="33"/>
      <c r="RDB1" s="33"/>
      <c r="RDC1" s="33"/>
      <c r="RDD1" s="33"/>
      <c r="RDE1" s="33"/>
      <c r="RDF1" s="33"/>
      <c r="RDG1" s="33"/>
      <c r="RDH1" s="33"/>
      <c r="RDI1" s="33"/>
      <c r="RDJ1" s="33"/>
      <c r="RDK1" s="33"/>
      <c r="RDL1" s="33"/>
      <c r="RDM1" s="33"/>
      <c r="RDN1" s="33"/>
      <c r="RDO1" s="33"/>
      <c r="RDP1" s="33"/>
      <c r="RDQ1" s="33"/>
      <c r="RDR1" s="33"/>
      <c r="RDS1" s="33"/>
      <c r="RDT1" s="33"/>
      <c r="RDU1" s="33"/>
      <c r="RDV1" s="33"/>
      <c r="RDW1" s="33"/>
      <c r="RDX1" s="33"/>
      <c r="RDY1" s="33"/>
      <c r="RDZ1" s="33"/>
      <c r="REA1" s="33"/>
      <c r="REB1" s="33"/>
      <c r="REC1" s="33"/>
      <c r="RED1" s="33"/>
      <c r="REE1" s="33"/>
      <c r="REF1" s="33"/>
      <c r="REG1" s="33"/>
      <c r="REH1" s="33"/>
      <c r="REI1" s="33"/>
      <c r="REJ1" s="33"/>
      <c r="REK1" s="33"/>
      <c r="REL1" s="33"/>
      <c r="REM1" s="33"/>
      <c r="REN1" s="33"/>
      <c r="REO1" s="33"/>
      <c r="REP1" s="33"/>
      <c r="REQ1" s="33"/>
      <c r="RER1" s="33"/>
      <c r="RES1" s="33"/>
      <c r="RET1" s="33"/>
      <c r="REU1" s="33"/>
      <c r="REV1" s="33"/>
      <c r="REW1" s="33"/>
      <c r="REX1" s="33"/>
      <c r="REY1" s="33"/>
      <c r="REZ1" s="33"/>
      <c r="RFA1" s="33"/>
      <c r="RFB1" s="33"/>
      <c r="RFC1" s="33"/>
      <c r="RFD1" s="33"/>
      <c r="RFE1" s="33"/>
      <c r="RFF1" s="33"/>
      <c r="RFG1" s="33"/>
      <c r="RFH1" s="33"/>
      <c r="RFI1" s="33"/>
      <c r="RFJ1" s="33"/>
      <c r="RFK1" s="33"/>
      <c r="RFL1" s="33"/>
      <c r="RFM1" s="33"/>
      <c r="RFN1" s="33"/>
      <c r="RFO1" s="33"/>
      <c r="RFP1" s="33"/>
      <c r="RFQ1" s="33"/>
      <c r="RFR1" s="33"/>
      <c r="RFS1" s="33"/>
      <c r="RFT1" s="33"/>
      <c r="RFU1" s="33"/>
      <c r="RFV1" s="33"/>
      <c r="RFW1" s="33"/>
      <c r="RFX1" s="33"/>
      <c r="RFY1" s="33"/>
      <c r="RFZ1" s="33"/>
      <c r="RGA1" s="33"/>
      <c r="RGB1" s="33"/>
      <c r="RGC1" s="33"/>
      <c r="RGD1" s="33"/>
      <c r="RGE1" s="33"/>
      <c r="RGF1" s="33"/>
      <c r="RGG1" s="33"/>
      <c r="RGH1" s="33"/>
      <c r="RGI1" s="33"/>
      <c r="RGJ1" s="33"/>
      <c r="RGK1" s="33"/>
      <c r="RGL1" s="33"/>
      <c r="RGM1" s="33"/>
      <c r="RGN1" s="33"/>
      <c r="RGO1" s="33"/>
      <c r="RGP1" s="33"/>
      <c r="RGQ1" s="33"/>
      <c r="RGR1" s="33"/>
      <c r="RGS1" s="33"/>
      <c r="RGT1" s="33"/>
      <c r="RGU1" s="33"/>
      <c r="RGV1" s="33"/>
      <c r="RGW1" s="33"/>
      <c r="RGX1" s="33"/>
      <c r="RGY1" s="33"/>
      <c r="RGZ1" s="33"/>
      <c r="RHA1" s="33"/>
      <c r="RHB1" s="33"/>
      <c r="RHC1" s="33"/>
      <c r="RHD1" s="33"/>
      <c r="RHE1" s="33"/>
      <c r="RHF1" s="33"/>
      <c r="RHG1" s="33"/>
      <c r="RHH1" s="33"/>
      <c r="RHI1" s="33"/>
      <c r="RHJ1" s="33"/>
      <c r="RHK1" s="33"/>
      <c r="RHL1" s="33"/>
      <c r="RHM1" s="33"/>
      <c r="RHN1" s="33"/>
      <c r="RHO1" s="33"/>
      <c r="RHP1" s="33"/>
      <c r="RHQ1" s="33"/>
      <c r="RHR1" s="33"/>
      <c r="RHS1" s="33"/>
      <c r="RHT1" s="33"/>
      <c r="RHU1" s="33"/>
      <c r="RHV1" s="33"/>
      <c r="RHW1" s="33"/>
      <c r="RHX1" s="33"/>
      <c r="RHY1" s="33"/>
      <c r="RHZ1" s="33"/>
      <c r="RIA1" s="33"/>
      <c r="RIB1" s="33"/>
      <c r="RIC1" s="33"/>
      <c r="RID1" s="33"/>
      <c r="RIE1" s="33"/>
      <c r="RIF1" s="33"/>
      <c r="RIG1" s="33"/>
      <c r="RIH1" s="33"/>
      <c r="RII1" s="33"/>
      <c r="RIJ1" s="33"/>
      <c r="RIK1" s="33"/>
      <c r="RIL1" s="33"/>
      <c r="RIM1" s="33"/>
      <c r="RIN1" s="33"/>
      <c r="RIO1" s="33"/>
      <c r="RIP1" s="33"/>
      <c r="RIQ1" s="33"/>
      <c r="RIR1" s="33"/>
      <c r="RIS1" s="33"/>
      <c r="RIT1" s="33"/>
      <c r="RIU1" s="33"/>
      <c r="RIV1" s="33"/>
      <c r="RIW1" s="33"/>
      <c r="RIX1" s="33"/>
      <c r="RIY1" s="33"/>
      <c r="RIZ1" s="33"/>
      <c r="RJA1" s="33"/>
      <c r="RJB1" s="33"/>
      <c r="RJC1" s="33"/>
      <c r="RJD1" s="33"/>
      <c r="RJE1" s="33"/>
      <c r="RJF1" s="33"/>
      <c r="RJG1" s="33"/>
      <c r="RJH1" s="33"/>
      <c r="RJI1" s="33"/>
      <c r="RJJ1" s="33"/>
      <c r="RJK1" s="33"/>
      <c r="RJL1" s="33"/>
      <c r="RJM1" s="33"/>
      <c r="RJN1" s="33"/>
      <c r="RJO1" s="33"/>
      <c r="RJP1" s="33"/>
      <c r="RJQ1" s="33"/>
      <c r="RJR1" s="33"/>
      <c r="RJS1" s="33"/>
      <c r="RJT1" s="33"/>
      <c r="RJU1" s="33"/>
      <c r="RJV1" s="33"/>
      <c r="RJW1" s="33"/>
      <c r="RJX1" s="33"/>
      <c r="RJY1" s="33"/>
      <c r="RJZ1" s="33"/>
      <c r="RKA1" s="33"/>
      <c r="RKB1" s="33"/>
      <c r="RKC1" s="33"/>
      <c r="RKD1" s="33"/>
      <c r="RKE1" s="33"/>
      <c r="RKF1" s="33"/>
      <c r="RKG1" s="33"/>
      <c r="RKH1" s="33"/>
      <c r="RKI1" s="33"/>
      <c r="RKJ1" s="33"/>
      <c r="RKK1" s="33"/>
      <c r="RKL1" s="33"/>
      <c r="RKM1" s="33"/>
      <c r="RKN1" s="33"/>
      <c r="RKO1" s="33"/>
      <c r="RKP1" s="33"/>
      <c r="RKQ1" s="33"/>
      <c r="RKR1" s="33"/>
      <c r="RKS1" s="33"/>
      <c r="RKT1" s="33"/>
      <c r="RKU1" s="33"/>
      <c r="RKV1" s="33"/>
      <c r="RKW1" s="33"/>
      <c r="RKX1" s="33"/>
      <c r="RKY1" s="33"/>
      <c r="RKZ1" s="33"/>
      <c r="RLA1" s="33"/>
      <c r="RLB1" s="33"/>
      <c r="RLC1" s="33"/>
      <c r="RLD1" s="33"/>
      <c r="RLE1" s="33"/>
      <c r="RLF1" s="33"/>
      <c r="RLG1" s="33"/>
      <c r="RLH1" s="33"/>
      <c r="RLI1" s="33"/>
      <c r="RLJ1" s="33"/>
      <c r="RLK1" s="33"/>
      <c r="RLL1" s="33"/>
      <c r="RLM1" s="33"/>
      <c r="RLN1" s="33"/>
      <c r="RLO1" s="33"/>
      <c r="RLP1" s="33"/>
      <c r="RLQ1" s="33"/>
      <c r="RLR1" s="33"/>
      <c r="RLS1" s="33"/>
      <c r="RLT1" s="33"/>
      <c r="RLU1" s="33"/>
      <c r="RLV1" s="33"/>
      <c r="RLW1" s="33"/>
      <c r="RLX1" s="33"/>
      <c r="RLY1" s="33"/>
      <c r="RLZ1" s="33"/>
      <c r="RMA1" s="33"/>
      <c r="RMB1" s="33"/>
      <c r="RMC1" s="33"/>
      <c r="RMD1" s="33"/>
      <c r="RME1" s="33"/>
      <c r="RMF1" s="33"/>
      <c r="RMG1" s="33"/>
      <c r="RMH1" s="33"/>
      <c r="RMI1" s="33"/>
      <c r="RMJ1" s="33"/>
      <c r="RMK1" s="33"/>
      <c r="RML1" s="33"/>
      <c r="RMM1" s="33"/>
      <c r="RMN1" s="33"/>
      <c r="RMO1" s="33"/>
      <c r="RMP1" s="33"/>
      <c r="RMQ1" s="33"/>
      <c r="RMR1" s="33"/>
      <c r="RMS1" s="33"/>
      <c r="RMT1" s="33"/>
      <c r="RMU1" s="33"/>
      <c r="RMV1" s="33"/>
      <c r="RMW1" s="33"/>
      <c r="RMX1" s="33"/>
      <c r="RMY1" s="33"/>
      <c r="RMZ1" s="33"/>
      <c r="RNA1" s="33"/>
      <c r="RNB1" s="33"/>
      <c r="RNC1" s="33"/>
      <c r="RND1" s="33"/>
      <c r="RNE1" s="33"/>
      <c r="RNF1" s="33"/>
      <c r="RNG1" s="33"/>
      <c r="RNH1" s="33"/>
      <c r="RNI1" s="33"/>
      <c r="RNJ1" s="33"/>
      <c r="RNK1" s="33"/>
      <c r="RNL1" s="33"/>
      <c r="RNM1" s="33"/>
      <c r="RNN1" s="33"/>
      <c r="RNO1" s="33"/>
      <c r="RNP1" s="33"/>
      <c r="RNQ1" s="33"/>
      <c r="RNR1" s="33"/>
      <c r="RNS1" s="33"/>
      <c r="RNT1" s="33"/>
      <c r="RNU1" s="33"/>
      <c r="RNV1" s="33"/>
      <c r="RNW1" s="33"/>
      <c r="RNX1" s="33"/>
      <c r="RNY1" s="33"/>
      <c r="RNZ1" s="33"/>
      <c r="ROA1" s="33"/>
      <c r="ROB1" s="33"/>
      <c r="ROC1" s="33"/>
      <c r="ROD1" s="33"/>
      <c r="ROE1" s="33"/>
      <c r="ROF1" s="33"/>
      <c r="ROG1" s="33"/>
      <c r="ROH1" s="33"/>
      <c r="ROI1" s="33"/>
      <c r="ROJ1" s="33"/>
      <c r="ROK1" s="33"/>
      <c r="ROL1" s="33"/>
      <c r="ROM1" s="33"/>
      <c r="RON1" s="33"/>
      <c r="ROO1" s="33"/>
      <c r="ROP1" s="33"/>
      <c r="ROQ1" s="33"/>
      <c r="ROR1" s="33"/>
      <c r="ROS1" s="33"/>
      <c r="ROT1" s="33"/>
      <c r="ROU1" s="33"/>
      <c r="ROV1" s="33"/>
      <c r="ROW1" s="33"/>
      <c r="ROX1" s="33"/>
      <c r="ROY1" s="33"/>
      <c r="ROZ1" s="33"/>
      <c r="RPA1" s="33"/>
      <c r="RPB1" s="33"/>
      <c r="RPC1" s="33"/>
      <c r="RPD1" s="33"/>
      <c r="RPE1" s="33"/>
      <c r="RPF1" s="33"/>
      <c r="RPG1" s="33"/>
      <c r="RPH1" s="33"/>
      <c r="RPI1" s="33"/>
      <c r="RPJ1" s="33"/>
      <c r="RPK1" s="33"/>
      <c r="RPL1" s="33"/>
      <c r="RPM1" s="33"/>
      <c r="RPN1" s="33"/>
      <c r="RPO1" s="33"/>
      <c r="RPP1" s="33"/>
      <c r="RPQ1" s="33"/>
      <c r="RPR1" s="33"/>
      <c r="RPS1" s="33"/>
      <c r="RPT1" s="33"/>
      <c r="RPU1" s="33"/>
      <c r="RPV1" s="33"/>
      <c r="RPW1" s="33"/>
      <c r="RPX1" s="33"/>
      <c r="RPY1" s="33"/>
      <c r="RPZ1" s="33"/>
      <c r="RQA1" s="33"/>
      <c r="RQB1" s="33"/>
      <c r="RQC1" s="33"/>
      <c r="RQD1" s="33"/>
      <c r="RQE1" s="33"/>
      <c r="RQF1" s="33"/>
      <c r="RQG1" s="33"/>
      <c r="RQH1" s="33"/>
      <c r="RQI1" s="33"/>
      <c r="RQJ1" s="33"/>
      <c r="RQK1" s="33"/>
      <c r="RQL1" s="33"/>
      <c r="RQM1" s="33"/>
      <c r="RQN1" s="33"/>
      <c r="RQO1" s="33"/>
      <c r="RQP1" s="33"/>
      <c r="RQQ1" s="33"/>
      <c r="RQR1" s="33"/>
      <c r="RQS1" s="33"/>
      <c r="RQT1" s="33"/>
      <c r="RQU1" s="33"/>
      <c r="RQV1" s="33"/>
      <c r="RQW1" s="33"/>
      <c r="RQX1" s="33"/>
      <c r="RQY1" s="33"/>
      <c r="RQZ1" s="33"/>
      <c r="RRA1" s="33"/>
      <c r="RRB1" s="33"/>
      <c r="RRC1" s="33"/>
      <c r="RRD1" s="33"/>
      <c r="RRE1" s="33"/>
      <c r="RRF1" s="33"/>
      <c r="RRG1" s="33"/>
      <c r="RRH1" s="33"/>
      <c r="RRI1" s="33"/>
      <c r="RRJ1" s="33"/>
      <c r="RRK1" s="33"/>
      <c r="RRL1" s="33"/>
      <c r="RRM1" s="33"/>
      <c r="RRN1" s="33"/>
      <c r="RRO1" s="33"/>
      <c r="RRP1" s="33"/>
      <c r="RRQ1" s="33"/>
      <c r="RRR1" s="33"/>
      <c r="RRS1" s="33"/>
      <c r="RRT1" s="33"/>
      <c r="RRU1" s="33"/>
      <c r="RRV1" s="33"/>
      <c r="RRW1" s="33"/>
      <c r="RRX1" s="33"/>
      <c r="RRY1" s="33"/>
      <c r="RRZ1" s="33"/>
      <c r="RSA1" s="33"/>
      <c r="RSB1" s="33"/>
      <c r="RSC1" s="33"/>
      <c r="RSD1" s="33"/>
      <c r="RSE1" s="33"/>
      <c r="RSF1" s="33"/>
      <c r="RSG1" s="33"/>
      <c r="RSH1" s="33"/>
      <c r="RSI1" s="33"/>
      <c r="RSJ1" s="33"/>
      <c r="RSK1" s="33"/>
      <c r="RSL1" s="33"/>
      <c r="RSM1" s="33"/>
      <c r="RSN1" s="33"/>
      <c r="RSO1" s="33"/>
      <c r="RSP1" s="33"/>
      <c r="RSQ1" s="33"/>
      <c r="RSR1" s="33"/>
      <c r="RSS1" s="33"/>
      <c r="RST1" s="33"/>
      <c r="RSU1" s="33"/>
      <c r="RSV1" s="33"/>
      <c r="RSW1" s="33"/>
      <c r="RSX1" s="33"/>
      <c r="RSY1" s="33"/>
      <c r="RSZ1" s="33"/>
      <c r="RTA1" s="33"/>
      <c r="RTB1" s="33"/>
      <c r="RTC1" s="33"/>
      <c r="RTD1" s="33"/>
      <c r="RTE1" s="33"/>
      <c r="RTF1" s="33"/>
      <c r="RTG1" s="33"/>
      <c r="RTH1" s="33"/>
      <c r="RTI1" s="33"/>
      <c r="RTJ1" s="33"/>
      <c r="RTK1" s="33"/>
      <c r="RTL1" s="33"/>
      <c r="RTM1" s="33"/>
      <c r="RTN1" s="33"/>
      <c r="RTO1" s="33"/>
      <c r="RTP1" s="33"/>
      <c r="RTQ1" s="33"/>
      <c r="RTR1" s="33"/>
      <c r="RTS1" s="33"/>
      <c r="RTT1" s="33"/>
      <c r="RTU1" s="33"/>
      <c r="RTV1" s="33"/>
      <c r="RTW1" s="33"/>
      <c r="RTX1" s="33"/>
      <c r="RTY1" s="33"/>
      <c r="RTZ1" s="33"/>
      <c r="RUA1" s="33"/>
      <c r="RUB1" s="33"/>
      <c r="RUC1" s="33"/>
      <c r="RUD1" s="33"/>
      <c r="RUE1" s="33"/>
      <c r="RUF1" s="33"/>
      <c r="RUG1" s="33"/>
      <c r="RUH1" s="33"/>
      <c r="RUI1" s="33"/>
      <c r="RUJ1" s="33"/>
      <c r="RUK1" s="33"/>
      <c r="RUL1" s="33"/>
      <c r="RUM1" s="33"/>
      <c r="RUN1" s="33"/>
      <c r="RUO1" s="33"/>
      <c r="RUP1" s="33"/>
      <c r="RUQ1" s="33"/>
      <c r="RUR1" s="33"/>
      <c r="RUS1" s="33"/>
      <c r="RUT1" s="33"/>
      <c r="RUU1" s="33"/>
      <c r="RUV1" s="33"/>
      <c r="RUW1" s="33"/>
      <c r="RUX1" s="33"/>
      <c r="RUY1" s="33"/>
      <c r="RUZ1" s="33"/>
      <c r="RVA1" s="33"/>
      <c r="RVB1" s="33"/>
      <c r="RVC1" s="33"/>
      <c r="RVD1" s="33"/>
      <c r="RVE1" s="33"/>
      <c r="RVF1" s="33"/>
      <c r="RVG1" s="33"/>
      <c r="RVH1" s="33"/>
      <c r="RVI1" s="33"/>
      <c r="RVJ1" s="33"/>
      <c r="RVK1" s="33"/>
      <c r="RVL1" s="33"/>
      <c r="RVM1" s="33"/>
      <c r="RVN1" s="33"/>
      <c r="RVO1" s="33"/>
      <c r="RVP1" s="33"/>
      <c r="RVQ1" s="33"/>
      <c r="RVR1" s="33"/>
      <c r="RVS1" s="33"/>
      <c r="RVT1" s="33"/>
      <c r="RVU1" s="33"/>
      <c r="RVV1" s="33"/>
      <c r="RVW1" s="33"/>
      <c r="RVX1" s="33"/>
      <c r="RVY1" s="33"/>
      <c r="RVZ1" s="33"/>
      <c r="RWA1" s="33"/>
      <c r="RWB1" s="33"/>
      <c r="RWC1" s="33"/>
      <c r="RWD1" s="33"/>
      <c r="RWE1" s="33"/>
      <c r="RWF1" s="33"/>
      <c r="RWG1" s="33"/>
      <c r="RWH1" s="33"/>
      <c r="RWI1" s="33"/>
      <c r="RWJ1" s="33"/>
      <c r="RWK1" s="33"/>
      <c r="RWL1" s="33"/>
      <c r="RWM1" s="33"/>
      <c r="RWN1" s="33"/>
      <c r="RWO1" s="33"/>
      <c r="RWP1" s="33"/>
      <c r="RWQ1" s="33"/>
      <c r="RWR1" s="33"/>
      <c r="RWS1" s="33"/>
      <c r="RWT1" s="33"/>
      <c r="RWU1" s="33"/>
      <c r="RWV1" s="33"/>
      <c r="RWW1" s="33"/>
      <c r="RWX1" s="33"/>
      <c r="RWY1" s="33"/>
      <c r="RWZ1" s="33"/>
      <c r="RXA1" s="33"/>
      <c r="RXB1" s="33"/>
      <c r="RXC1" s="33"/>
      <c r="RXD1" s="33"/>
      <c r="RXE1" s="33"/>
      <c r="RXF1" s="33"/>
      <c r="RXG1" s="33"/>
      <c r="RXH1" s="33"/>
      <c r="RXI1" s="33"/>
      <c r="RXJ1" s="33"/>
      <c r="RXK1" s="33"/>
      <c r="RXL1" s="33"/>
      <c r="RXM1" s="33"/>
      <c r="RXN1" s="33"/>
      <c r="RXO1" s="33"/>
      <c r="RXP1" s="33"/>
      <c r="RXQ1" s="33"/>
      <c r="RXR1" s="33"/>
      <c r="RXS1" s="33"/>
      <c r="RXT1" s="33"/>
      <c r="RXU1" s="33"/>
      <c r="RXV1" s="33"/>
      <c r="RXW1" s="33"/>
      <c r="RXX1" s="33"/>
      <c r="RXY1" s="33"/>
      <c r="RXZ1" s="33"/>
      <c r="RYA1" s="33"/>
      <c r="RYB1" s="33"/>
      <c r="RYC1" s="33"/>
      <c r="RYD1" s="33"/>
      <c r="RYE1" s="33"/>
      <c r="RYF1" s="33"/>
      <c r="RYG1" s="33"/>
      <c r="RYH1" s="33"/>
      <c r="RYI1" s="33"/>
      <c r="RYJ1" s="33"/>
      <c r="RYK1" s="33"/>
      <c r="RYL1" s="33"/>
      <c r="RYM1" s="33"/>
      <c r="RYN1" s="33"/>
      <c r="RYO1" s="33"/>
      <c r="RYP1" s="33"/>
      <c r="RYQ1" s="33"/>
      <c r="RYR1" s="33"/>
      <c r="RYS1" s="33"/>
      <c r="RYT1" s="33"/>
      <c r="RYU1" s="33"/>
      <c r="RYV1" s="33"/>
      <c r="RYW1" s="33"/>
      <c r="RYX1" s="33"/>
      <c r="RYY1" s="33"/>
      <c r="RYZ1" s="33"/>
      <c r="RZA1" s="33"/>
      <c r="RZB1" s="33"/>
      <c r="RZC1" s="33"/>
      <c r="RZD1" s="33"/>
      <c r="RZE1" s="33"/>
      <c r="RZF1" s="33"/>
      <c r="RZG1" s="33"/>
      <c r="RZH1" s="33"/>
      <c r="RZI1" s="33"/>
      <c r="RZJ1" s="33"/>
      <c r="RZK1" s="33"/>
      <c r="RZL1" s="33"/>
      <c r="RZM1" s="33"/>
      <c r="RZN1" s="33"/>
      <c r="RZO1" s="33"/>
      <c r="RZP1" s="33"/>
      <c r="RZQ1" s="33"/>
      <c r="RZR1" s="33"/>
      <c r="RZS1" s="33"/>
      <c r="RZT1" s="33"/>
      <c r="RZU1" s="33"/>
      <c r="RZV1" s="33"/>
      <c r="RZW1" s="33"/>
      <c r="RZX1" s="33"/>
      <c r="RZY1" s="33"/>
      <c r="RZZ1" s="33"/>
      <c r="SAA1" s="33"/>
      <c r="SAB1" s="33"/>
      <c r="SAC1" s="33"/>
      <c r="SAD1" s="33"/>
      <c r="SAE1" s="33"/>
      <c r="SAF1" s="33"/>
      <c r="SAG1" s="33"/>
      <c r="SAH1" s="33"/>
      <c r="SAI1" s="33"/>
      <c r="SAJ1" s="33"/>
      <c r="SAK1" s="33"/>
      <c r="SAL1" s="33"/>
      <c r="SAM1" s="33"/>
      <c r="SAN1" s="33"/>
      <c r="SAO1" s="33"/>
      <c r="SAP1" s="33"/>
      <c r="SAQ1" s="33"/>
      <c r="SAR1" s="33"/>
      <c r="SAS1" s="33"/>
      <c r="SAT1" s="33"/>
      <c r="SAU1" s="33"/>
      <c r="SAV1" s="33"/>
      <c r="SAW1" s="33"/>
      <c r="SAX1" s="33"/>
      <c r="SAY1" s="33"/>
      <c r="SAZ1" s="33"/>
      <c r="SBA1" s="33"/>
      <c r="SBB1" s="33"/>
      <c r="SBC1" s="33"/>
      <c r="SBD1" s="33"/>
      <c r="SBE1" s="33"/>
      <c r="SBF1" s="33"/>
      <c r="SBG1" s="33"/>
      <c r="SBH1" s="33"/>
      <c r="SBI1" s="33"/>
      <c r="SBJ1" s="33"/>
      <c r="SBK1" s="33"/>
      <c r="SBL1" s="33"/>
      <c r="SBM1" s="33"/>
      <c r="SBN1" s="33"/>
      <c r="SBO1" s="33"/>
      <c r="SBP1" s="33"/>
      <c r="SBQ1" s="33"/>
      <c r="SBR1" s="33"/>
      <c r="SBS1" s="33"/>
      <c r="SBT1" s="33"/>
      <c r="SBU1" s="33"/>
      <c r="SBV1" s="33"/>
      <c r="SBW1" s="33"/>
      <c r="SBX1" s="33"/>
      <c r="SBY1" s="33"/>
      <c r="SBZ1" s="33"/>
      <c r="SCA1" s="33"/>
      <c r="SCB1" s="33"/>
      <c r="SCC1" s="33"/>
      <c r="SCD1" s="33"/>
      <c r="SCE1" s="33"/>
      <c r="SCF1" s="33"/>
      <c r="SCG1" s="33"/>
      <c r="SCH1" s="33"/>
      <c r="SCI1" s="33"/>
      <c r="SCJ1" s="33"/>
      <c r="SCK1" s="33"/>
      <c r="SCL1" s="33"/>
      <c r="SCM1" s="33"/>
      <c r="SCN1" s="33"/>
      <c r="SCO1" s="33"/>
      <c r="SCP1" s="33"/>
      <c r="SCQ1" s="33"/>
      <c r="SCR1" s="33"/>
      <c r="SCS1" s="33"/>
      <c r="SCT1" s="33"/>
      <c r="SCU1" s="33"/>
      <c r="SCV1" s="33"/>
      <c r="SCW1" s="33"/>
      <c r="SCX1" s="33"/>
      <c r="SCY1" s="33"/>
      <c r="SCZ1" s="33"/>
      <c r="SDA1" s="33"/>
      <c r="SDB1" s="33"/>
      <c r="SDC1" s="33"/>
      <c r="SDD1" s="33"/>
      <c r="SDE1" s="33"/>
      <c r="SDF1" s="33"/>
      <c r="SDG1" s="33"/>
      <c r="SDH1" s="33"/>
      <c r="SDI1" s="33"/>
      <c r="SDJ1" s="33"/>
      <c r="SDK1" s="33"/>
      <c r="SDL1" s="33"/>
      <c r="SDM1" s="33"/>
      <c r="SDN1" s="33"/>
      <c r="SDO1" s="33"/>
      <c r="SDP1" s="33"/>
      <c r="SDQ1" s="33"/>
      <c r="SDR1" s="33"/>
      <c r="SDS1" s="33"/>
      <c r="SDT1" s="33"/>
      <c r="SDU1" s="33"/>
      <c r="SDV1" s="33"/>
      <c r="SDW1" s="33"/>
      <c r="SDX1" s="33"/>
      <c r="SDY1" s="33"/>
      <c r="SDZ1" s="33"/>
      <c r="SEA1" s="33"/>
      <c r="SEB1" s="33"/>
      <c r="SEC1" s="33"/>
      <c r="SED1" s="33"/>
      <c r="SEE1" s="33"/>
      <c r="SEF1" s="33"/>
      <c r="SEG1" s="33"/>
      <c r="SEH1" s="33"/>
      <c r="SEI1" s="33"/>
      <c r="SEJ1" s="33"/>
      <c r="SEK1" s="33"/>
      <c r="SEL1" s="33"/>
      <c r="SEM1" s="33"/>
      <c r="SEN1" s="33"/>
      <c r="SEO1" s="33"/>
      <c r="SEP1" s="33"/>
      <c r="SEQ1" s="33"/>
      <c r="SER1" s="33"/>
      <c r="SES1" s="33"/>
      <c r="SET1" s="33"/>
      <c r="SEU1" s="33"/>
      <c r="SEV1" s="33"/>
      <c r="SEW1" s="33"/>
      <c r="SEX1" s="33"/>
      <c r="SEY1" s="33"/>
      <c r="SEZ1" s="33"/>
      <c r="SFA1" s="33"/>
      <c r="SFB1" s="33"/>
      <c r="SFC1" s="33"/>
      <c r="SFD1" s="33"/>
      <c r="SFE1" s="33"/>
      <c r="SFF1" s="33"/>
      <c r="SFG1" s="33"/>
      <c r="SFH1" s="33"/>
      <c r="SFI1" s="33"/>
      <c r="SFJ1" s="33"/>
      <c r="SFK1" s="33"/>
      <c r="SFL1" s="33"/>
      <c r="SFM1" s="33"/>
      <c r="SFN1" s="33"/>
      <c r="SFO1" s="33"/>
      <c r="SFP1" s="33"/>
      <c r="SFQ1" s="33"/>
      <c r="SFR1" s="33"/>
      <c r="SFS1" s="33"/>
      <c r="SFT1" s="33"/>
      <c r="SFU1" s="33"/>
      <c r="SFV1" s="33"/>
      <c r="SFW1" s="33"/>
      <c r="SFX1" s="33"/>
      <c r="SFY1" s="33"/>
      <c r="SFZ1" s="33"/>
      <c r="SGA1" s="33"/>
      <c r="SGB1" s="33"/>
      <c r="SGC1" s="33"/>
      <c r="SGD1" s="33"/>
      <c r="SGE1" s="33"/>
      <c r="SGF1" s="33"/>
      <c r="SGG1" s="33"/>
      <c r="SGH1" s="33"/>
      <c r="SGI1" s="33"/>
      <c r="SGJ1" s="33"/>
      <c r="SGK1" s="33"/>
      <c r="SGL1" s="33"/>
      <c r="SGM1" s="33"/>
      <c r="SGN1" s="33"/>
      <c r="SGO1" s="33"/>
      <c r="SGP1" s="33"/>
      <c r="SGQ1" s="33"/>
      <c r="SGR1" s="33"/>
      <c r="SGS1" s="33"/>
      <c r="SGT1" s="33"/>
      <c r="SGU1" s="33"/>
      <c r="SGV1" s="33"/>
      <c r="SGW1" s="33"/>
      <c r="SGX1" s="33"/>
      <c r="SGY1" s="33"/>
      <c r="SGZ1" s="33"/>
      <c r="SHA1" s="33"/>
      <c r="SHB1" s="33"/>
      <c r="SHC1" s="33"/>
      <c r="SHD1" s="33"/>
      <c r="SHE1" s="33"/>
      <c r="SHF1" s="33"/>
      <c r="SHG1" s="33"/>
      <c r="SHH1" s="33"/>
      <c r="SHI1" s="33"/>
      <c r="SHJ1" s="33"/>
      <c r="SHK1" s="33"/>
      <c r="SHL1" s="33"/>
      <c r="SHM1" s="33"/>
      <c r="SHN1" s="33"/>
      <c r="SHO1" s="33"/>
      <c r="SHP1" s="33"/>
      <c r="SHQ1" s="33"/>
      <c r="SHR1" s="33"/>
      <c r="SHS1" s="33"/>
      <c r="SHT1" s="33"/>
      <c r="SHU1" s="33"/>
      <c r="SHV1" s="33"/>
      <c r="SHW1" s="33"/>
      <c r="SHX1" s="33"/>
      <c r="SHY1" s="33"/>
      <c r="SHZ1" s="33"/>
      <c r="SIA1" s="33"/>
      <c r="SIB1" s="33"/>
      <c r="SIC1" s="33"/>
      <c r="SID1" s="33"/>
      <c r="SIE1" s="33"/>
      <c r="SIF1" s="33"/>
      <c r="SIG1" s="33"/>
      <c r="SIH1" s="33"/>
      <c r="SII1" s="33"/>
      <c r="SIJ1" s="33"/>
      <c r="SIK1" s="33"/>
      <c r="SIL1" s="33"/>
      <c r="SIM1" s="33"/>
      <c r="SIN1" s="33"/>
      <c r="SIO1" s="33"/>
      <c r="SIP1" s="33"/>
      <c r="SIQ1" s="33"/>
      <c r="SIR1" s="33"/>
      <c r="SIS1" s="33"/>
      <c r="SIT1" s="33"/>
      <c r="SIU1" s="33"/>
      <c r="SIV1" s="33"/>
      <c r="SIW1" s="33"/>
      <c r="SIX1" s="33"/>
      <c r="SIY1" s="33"/>
      <c r="SIZ1" s="33"/>
      <c r="SJA1" s="33"/>
      <c r="SJB1" s="33"/>
      <c r="SJC1" s="33"/>
      <c r="SJD1" s="33"/>
      <c r="SJE1" s="33"/>
      <c r="SJF1" s="33"/>
      <c r="SJG1" s="33"/>
      <c r="SJH1" s="33"/>
      <c r="SJI1" s="33"/>
      <c r="SJJ1" s="33"/>
      <c r="SJK1" s="33"/>
      <c r="SJL1" s="33"/>
      <c r="SJM1" s="33"/>
      <c r="SJN1" s="33"/>
      <c r="SJO1" s="33"/>
      <c r="SJP1" s="33"/>
      <c r="SJQ1" s="33"/>
      <c r="SJR1" s="33"/>
      <c r="SJS1" s="33"/>
      <c r="SJT1" s="33"/>
      <c r="SJU1" s="33"/>
      <c r="SJV1" s="33"/>
      <c r="SJW1" s="33"/>
      <c r="SJX1" s="33"/>
      <c r="SJY1" s="33"/>
      <c r="SJZ1" s="33"/>
      <c r="SKA1" s="33"/>
      <c r="SKB1" s="33"/>
      <c r="SKC1" s="33"/>
      <c r="SKD1" s="33"/>
      <c r="SKE1" s="33"/>
      <c r="SKF1" s="33"/>
      <c r="SKG1" s="33"/>
      <c r="SKH1" s="33"/>
      <c r="SKI1" s="33"/>
      <c r="SKJ1" s="33"/>
      <c r="SKK1" s="33"/>
      <c r="SKL1" s="33"/>
      <c r="SKM1" s="33"/>
      <c r="SKN1" s="33"/>
      <c r="SKO1" s="33"/>
      <c r="SKP1" s="33"/>
      <c r="SKQ1" s="33"/>
      <c r="SKR1" s="33"/>
      <c r="SKS1" s="33"/>
      <c r="SKT1" s="33"/>
      <c r="SKU1" s="33"/>
      <c r="SKV1" s="33"/>
      <c r="SKW1" s="33"/>
      <c r="SKX1" s="33"/>
      <c r="SKY1" s="33"/>
      <c r="SKZ1" s="33"/>
      <c r="SLA1" s="33"/>
      <c r="SLB1" s="33"/>
      <c r="SLC1" s="33"/>
      <c r="SLD1" s="33"/>
      <c r="SLE1" s="33"/>
      <c r="SLF1" s="33"/>
      <c r="SLG1" s="33"/>
      <c r="SLH1" s="33"/>
      <c r="SLI1" s="33"/>
      <c r="SLJ1" s="33"/>
      <c r="SLK1" s="33"/>
      <c r="SLL1" s="33"/>
      <c r="SLM1" s="33"/>
      <c r="SLN1" s="33"/>
      <c r="SLO1" s="33"/>
      <c r="SLP1" s="33"/>
      <c r="SLQ1" s="33"/>
      <c r="SLR1" s="33"/>
      <c r="SLS1" s="33"/>
      <c r="SLT1" s="33"/>
      <c r="SLU1" s="33"/>
      <c r="SLV1" s="33"/>
      <c r="SLW1" s="33"/>
      <c r="SLX1" s="33"/>
      <c r="SLY1" s="33"/>
      <c r="SLZ1" s="33"/>
      <c r="SMA1" s="33"/>
      <c r="SMB1" s="33"/>
      <c r="SMC1" s="33"/>
      <c r="SMD1" s="33"/>
      <c r="SME1" s="33"/>
      <c r="SMF1" s="33"/>
      <c r="SMG1" s="33"/>
      <c r="SMH1" s="33"/>
      <c r="SMI1" s="33"/>
      <c r="SMJ1" s="33"/>
      <c r="SMK1" s="33"/>
      <c r="SML1" s="33"/>
      <c r="SMM1" s="33"/>
      <c r="SMN1" s="33"/>
      <c r="SMO1" s="33"/>
      <c r="SMP1" s="33"/>
      <c r="SMQ1" s="33"/>
      <c r="SMR1" s="33"/>
      <c r="SMS1" s="33"/>
      <c r="SMT1" s="33"/>
      <c r="SMU1" s="33"/>
      <c r="SMV1" s="33"/>
      <c r="SMW1" s="33"/>
      <c r="SMX1" s="33"/>
      <c r="SMY1" s="33"/>
      <c r="SMZ1" s="33"/>
      <c r="SNA1" s="33"/>
      <c r="SNB1" s="33"/>
      <c r="SNC1" s="33"/>
      <c r="SND1" s="33"/>
      <c r="SNE1" s="33"/>
      <c r="SNF1" s="33"/>
      <c r="SNG1" s="33"/>
      <c r="SNH1" s="33"/>
      <c r="SNI1" s="33"/>
      <c r="SNJ1" s="33"/>
      <c r="SNK1" s="33"/>
      <c r="SNL1" s="33"/>
      <c r="SNM1" s="33"/>
      <c r="SNN1" s="33"/>
      <c r="SNO1" s="33"/>
      <c r="SNP1" s="33"/>
      <c r="SNQ1" s="33"/>
      <c r="SNR1" s="33"/>
      <c r="SNS1" s="33"/>
      <c r="SNT1" s="33"/>
      <c r="SNU1" s="33"/>
      <c r="SNV1" s="33"/>
      <c r="SNW1" s="33"/>
      <c r="SNX1" s="33"/>
      <c r="SNY1" s="33"/>
      <c r="SNZ1" s="33"/>
      <c r="SOA1" s="33"/>
      <c r="SOB1" s="33"/>
      <c r="SOC1" s="33"/>
      <c r="SOD1" s="33"/>
      <c r="SOE1" s="33"/>
      <c r="SOF1" s="33"/>
      <c r="SOG1" s="33"/>
      <c r="SOH1" s="33"/>
      <c r="SOI1" s="33"/>
      <c r="SOJ1" s="33"/>
      <c r="SOK1" s="33"/>
      <c r="SOL1" s="33"/>
      <c r="SOM1" s="33"/>
      <c r="SON1" s="33"/>
      <c r="SOO1" s="33"/>
      <c r="SOP1" s="33"/>
      <c r="SOQ1" s="33"/>
      <c r="SOR1" s="33"/>
      <c r="SOS1" s="33"/>
      <c r="SOT1" s="33"/>
      <c r="SOU1" s="33"/>
      <c r="SOV1" s="33"/>
      <c r="SOW1" s="33"/>
      <c r="SOX1" s="33"/>
      <c r="SOY1" s="33"/>
      <c r="SOZ1" s="33"/>
      <c r="SPA1" s="33"/>
      <c r="SPB1" s="33"/>
      <c r="SPC1" s="33"/>
      <c r="SPD1" s="33"/>
      <c r="SPE1" s="33"/>
      <c r="SPF1" s="33"/>
      <c r="SPG1" s="33"/>
      <c r="SPH1" s="33"/>
      <c r="SPI1" s="33"/>
      <c r="SPJ1" s="33"/>
      <c r="SPK1" s="33"/>
      <c r="SPL1" s="33"/>
      <c r="SPM1" s="33"/>
      <c r="SPN1" s="33"/>
      <c r="SPO1" s="33"/>
      <c r="SPP1" s="33"/>
      <c r="SPQ1" s="33"/>
      <c r="SPR1" s="33"/>
      <c r="SPS1" s="33"/>
      <c r="SPT1" s="33"/>
      <c r="SPU1" s="33"/>
      <c r="SPV1" s="33"/>
      <c r="SPW1" s="33"/>
      <c r="SPX1" s="33"/>
      <c r="SPY1" s="33"/>
      <c r="SPZ1" s="33"/>
      <c r="SQA1" s="33"/>
      <c r="SQB1" s="33"/>
      <c r="SQC1" s="33"/>
      <c r="SQD1" s="33"/>
      <c r="SQE1" s="33"/>
      <c r="SQF1" s="33"/>
      <c r="SQG1" s="33"/>
      <c r="SQH1" s="33"/>
      <c r="SQI1" s="33"/>
      <c r="SQJ1" s="33"/>
      <c r="SQK1" s="33"/>
      <c r="SQL1" s="33"/>
      <c r="SQM1" s="33"/>
      <c r="SQN1" s="33"/>
      <c r="SQO1" s="33"/>
      <c r="SQP1" s="33"/>
      <c r="SQQ1" s="33"/>
      <c r="SQR1" s="33"/>
      <c r="SQS1" s="33"/>
      <c r="SQT1" s="33"/>
      <c r="SQU1" s="33"/>
      <c r="SQV1" s="33"/>
      <c r="SQW1" s="33"/>
      <c r="SQX1" s="33"/>
      <c r="SQY1" s="33"/>
      <c r="SQZ1" s="33"/>
      <c r="SRA1" s="33"/>
      <c r="SRB1" s="33"/>
      <c r="SRC1" s="33"/>
      <c r="SRD1" s="33"/>
      <c r="SRE1" s="33"/>
      <c r="SRF1" s="33"/>
      <c r="SRG1" s="33"/>
      <c r="SRH1" s="33"/>
      <c r="SRI1" s="33"/>
      <c r="SRJ1" s="33"/>
      <c r="SRK1" s="33"/>
      <c r="SRL1" s="33"/>
      <c r="SRM1" s="33"/>
      <c r="SRN1" s="33"/>
      <c r="SRO1" s="33"/>
      <c r="SRP1" s="33"/>
      <c r="SRQ1" s="33"/>
      <c r="SRR1" s="33"/>
      <c r="SRS1" s="33"/>
      <c r="SRT1" s="33"/>
      <c r="SRU1" s="33"/>
      <c r="SRV1" s="33"/>
      <c r="SRW1" s="33"/>
      <c r="SRX1" s="33"/>
      <c r="SRY1" s="33"/>
      <c r="SRZ1" s="33"/>
      <c r="SSA1" s="33"/>
      <c r="SSB1" s="33"/>
      <c r="SSC1" s="33"/>
      <c r="SSD1" s="33"/>
      <c r="SSE1" s="33"/>
      <c r="SSF1" s="33"/>
      <c r="SSG1" s="33"/>
      <c r="SSH1" s="33"/>
      <c r="SSI1" s="33"/>
      <c r="SSJ1" s="33"/>
      <c r="SSK1" s="33"/>
      <c r="SSL1" s="33"/>
      <c r="SSM1" s="33"/>
      <c r="SSN1" s="33"/>
      <c r="SSO1" s="33"/>
      <c r="SSP1" s="33"/>
      <c r="SSQ1" s="33"/>
      <c r="SSR1" s="33"/>
      <c r="SSS1" s="33"/>
      <c r="SST1" s="33"/>
      <c r="SSU1" s="33"/>
      <c r="SSV1" s="33"/>
      <c r="SSW1" s="33"/>
      <c r="SSX1" s="33"/>
      <c r="SSY1" s="33"/>
      <c r="SSZ1" s="33"/>
      <c r="STA1" s="33"/>
      <c r="STB1" s="33"/>
      <c r="STC1" s="33"/>
      <c r="STD1" s="33"/>
      <c r="STE1" s="33"/>
      <c r="STF1" s="33"/>
      <c r="STG1" s="33"/>
      <c r="STH1" s="33"/>
      <c r="STI1" s="33"/>
      <c r="STJ1" s="33"/>
      <c r="STK1" s="33"/>
      <c r="STL1" s="33"/>
      <c r="STM1" s="33"/>
      <c r="STN1" s="33"/>
      <c r="STO1" s="33"/>
      <c r="STP1" s="33"/>
      <c r="STQ1" s="33"/>
      <c r="STR1" s="33"/>
      <c r="STS1" s="33"/>
      <c r="STT1" s="33"/>
      <c r="STU1" s="33"/>
      <c r="STV1" s="33"/>
      <c r="STW1" s="33"/>
      <c r="STX1" s="33"/>
      <c r="STY1" s="33"/>
      <c r="STZ1" s="33"/>
      <c r="SUA1" s="33"/>
      <c r="SUB1" s="33"/>
      <c r="SUC1" s="33"/>
      <c r="SUD1" s="33"/>
      <c r="SUE1" s="33"/>
      <c r="SUF1" s="33"/>
      <c r="SUG1" s="33"/>
      <c r="SUH1" s="33"/>
      <c r="SUI1" s="33"/>
      <c r="SUJ1" s="33"/>
      <c r="SUK1" s="33"/>
      <c r="SUL1" s="33"/>
      <c r="SUM1" s="33"/>
      <c r="SUN1" s="33"/>
      <c r="SUO1" s="33"/>
      <c r="SUP1" s="33"/>
      <c r="SUQ1" s="33"/>
      <c r="SUR1" s="33"/>
      <c r="SUS1" s="33"/>
      <c r="SUT1" s="33"/>
      <c r="SUU1" s="33"/>
      <c r="SUV1" s="33"/>
      <c r="SUW1" s="33"/>
      <c r="SUX1" s="33"/>
      <c r="SUY1" s="33"/>
      <c r="SUZ1" s="33"/>
      <c r="SVA1" s="33"/>
      <c r="SVB1" s="33"/>
      <c r="SVC1" s="33"/>
      <c r="SVD1" s="33"/>
      <c r="SVE1" s="33"/>
      <c r="SVF1" s="33"/>
      <c r="SVG1" s="33"/>
      <c r="SVH1" s="33"/>
      <c r="SVI1" s="33"/>
      <c r="SVJ1" s="33"/>
      <c r="SVK1" s="33"/>
      <c r="SVL1" s="33"/>
      <c r="SVM1" s="33"/>
      <c r="SVN1" s="33"/>
      <c r="SVO1" s="33"/>
      <c r="SVP1" s="33"/>
      <c r="SVQ1" s="33"/>
      <c r="SVR1" s="33"/>
      <c r="SVS1" s="33"/>
      <c r="SVT1" s="33"/>
      <c r="SVU1" s="33"/>
      <c r="SVV1" s="33"/>
      <c r="SVW1" s="33"/>
      <c r="SVX1" s="33"/>
      <c r="SVY1" s="33"/>
      <c r="SVZ1" s="33"/>
      <c r="SWA1" s="33"/>
      <c r="SWB1" s="33"/>
      <c r="SWC1" s="33"/>
      <c r="SWD1" s="33"/>
      <c r="SWE1" s="33"/>
      <c r="SWF1" s="33"/>
      <c r="SWG1" s="33"/>
      <c r="SWH1" s="33"/>
      <c r="SWI1" s="33"/>
      <c r="SWJ1" s="33"/>
      <c r="SWK1" s="33"/>
      <c r="SWL1" s="33"/>
      <c r="SWM1" s="33"/>
      <c r="SWN1" s="33"/>
      <c r="SWO1" s="33"/>
      <c r="SWP1" s="33"/>
      <c r="SWQ1" s="33"/>
      <c r="SWR1" s="33"/>
      <c r="SWS1" s="33"/>
      <c r="SWT1" s="33"/>
      <c r="SWU1" s="33"/>
      <c r="SWV1" s="33"/>
      <c r="SWW1" s="33"/>
      <c r="SWX1" s="33"/>
      <c r="SWY1" s="33"/>
      <c r="SWZ1" s="33"/>
      <c r="SXA1" s="33"/>
      <c r="SXB1" s="33"/>
      <c r="SXC1" s="33"/>
      <c r="SXD1" s="33"/>
      <c r="SXE1" s="33"/>
      <c r="SXF1" s="33"/>
      <c r="SXG1" s="33"/>
      <c r="SXH1" s="33"/>
      <c r="SXI1" s="33"/>
      <c r="SXJ1" s="33"/>
      <c r="SXK1" s="33"/>
      <c r="SXL1" s="33"/>
      <c r="SXM1" s="33"/>
      <c r="SXN1" s="33"/>
      <c r="SXO1" s="33"/>
      <c r="SXP1" s="33"/>
      <c r="SXQ1" s="33"/>
      <c r="SXR1" s="33"/>
      <c r="SXS1" s="33"/>
      <c r="SXT1" s="33"/>
      <c r="SXU1" s="33"/>
      <c r="SXV1" s="33"/>
      <c r="SXW1" s="33"/>
      <c r="SXX1" s="33"/>
      <c r="SXY1" s="33"/>
      <c r="SXZ1" s="33"/>
      <c r="SYA1" s="33"/>
      <c r="SYB1" s="33"/>
      <c r="SYC1" s="33"/>
      <c r="SYD1" s="33"/>
      <c r="SYE1" s="33"/>
      <c r="SYF1" s="33"/>
      <c r="SYG1" s="33"/>
      <c r="SYH1" s="33"/>
      <c r="SYI1" s="33"/>
      <c r="SYJ1" s="33"/>
      <c r="SYK1" s="33"/>
      <c r="SYL1" s="33"/>
      <c r="SYM1" s="33"/>
      <c r="SYN1" s="33"/>
      <c r="SYO1" s="33"/>
      <c r="SYP1" s="33"/>
      <c r="SYQ1" s="33"/>
      <c r="SYR1" s="33"/>
      <c r="SYS1" s="33"/>
      <c r="SYT1" s="33"/>
      <c r="SYU1" s="33"/>
      <c r="SYV1" s="33"/>
      <c r="SYW1" s="33"/>
      <c r="SYX1" s="33"/>
      <c r="SYY1" s="33"/>
      <c r="SYZ1" s="33"/>
      <c r="SZA1" s="33"/>
      <c r="SZB1" s="33"/>
      <c r="SZC1" s="33"/>
      <c r="SZD1" s="33"/>
      <c r="SZE1" s="33"/>
      <c r="SZF1" s="33"/>
      <c r="SZG1" s="33"/>
      <c r="SZH1" s="33"/>
      <c r="SZI1" s="33"/>
      <c r="SZJ1" s="33"/>
      <c r="SZK1" s="33"/>
      <c r="SZL1" s="33"/>
      <c r="SZM1" s="33"/>
      <c r="SZN1" s="33"/>
      <c r="SZO1" s="33"/>
      <c r="SZP1" s="33"/>
      <c r="SZQ1" s="33"/>
      <c r="SZR1" s="33"/>
      <c r="SZS1" s="33"/>
      <c r="SZT1" s="33"/>
      <c r="SZU1" s="33"/>
      <c r="SZV1" s="33"/>
      <c r="SZW1" s="33"/>
      <c r="SZX1" s="33"/>
      <c r="SZY1" s="33"/>
      <c r="SZZ1" s="33"/>
      <c r="TAA1" s="33"/>
      <c r="TAB1" s="33"/>
      <c r="TAC1" s="33"/>
      <c r="TAD1" s="33"/>
      <c r="TAE1" s="33"/>
      <c r="TAF1" s="33"/>
      <c r="TAG1" s="33"/>
      <c r="TAH1" s="33"/>
      <c r="TAI1" s="33"/>
      <c r="TAJ1" s="33"/>
      <c r="TAK1" s="33"/>
      <c r="TAL1" s="33"/>
      <c r="TAM1" s="33"/>
      <c r="TAN1" s="33"/>
      <c r="TAO1" s="33"/>
      <c r="TAP1" s="33"/>
      <c r="TAQ1" s="33"/>
      <c r="TAR1" s="33"/>
      <c r="TAS1" s="33"/>
      <c r="TAT1" s="33"/>
      <c r="TAU1" s="33"/>
      <c r="TAV1" s="33"/>
      <c r="TAW1" s="33"/>
      <c r="TAX1" s="33"/>
      <c r="TAY1" s="33"/>
      <c r="TAZ1" s="33"/>
      <c r="TBA1" s="33"/>
      <c r="TBB1" s="33"/>
      <c r="TBC1" s="33"/>
      <c r="TBD1" s="33"/>
      <c r="TBE1" s="33"/>
      <c r="TBF1" s="33"/>
      <c r="TBG1" s="33"/>
      <c r="TBH1" s="33"/>
      <c r="TBI1" s="33"/>
      <c r="TBJ1" s="33"/>
      <c r="TBK1" s="33"/>
      <c r="TBL1" s="33"/>
      <c r="TBM1" s="33"/>
      <c r="TBN1" s="33"/>
      <c r="TBO1" s="33"/>
      <c r="TBP1" s="33"/>
      <c r="TBQ1" s="33"/>
      <c r="TBR1" s="33"/>
      <c r="TBS1" s="33"/>
      <c r="TBT1" s="33"/>
      <c r="TBU1" s="33"/>
      <c r="TBV1" s="33"/>
      <c r="TBW1" s="33"/>
      <c r="TBX1" s="33"/>
      <c r="TBY1" s="33"/>
      <c r="TBZ1" s="33"/>
      <c r="TCA1" s="33"/>
      <c r="TCB1" s="33"/>
      <c r="TCC1" s="33"/>
      <c r="TCD1" s="33"/>
      <c r="TCE1" s="33"/>
      <c r="TCF1" s="33"/>
      <c r="TCG1" s="33"/>
      <c r="TCH1" s="33"/>
      <c r="TCI1" s="33"/>
      <c r="TCJ1" s="33"/>
      <c r="TCK1" s="33"/>
      <c r="TCL1" s="33"/>
      <c r="TCM1" s="33"/>
      <c r="TCN1" s="33"/>
      <c r="TCO1" s="33"/>
      <c r="TCP1" s="33"/>
      <c r="TCQ1" s="33"/>
      <c r="TCR1" s="33"/>
      <c r="TCS1" s="33"/>
      <c r="TCT1" s="33"/>
      <c r="TCU1" s="33"/>
      <c r="TCV1" s="33"/>
      <c r="TCW1" s="33"/>
      <c r="TCX1" s="33"/>
      <c r="TCY1" s="33"/>
      <c r="TCZ1" s="33"/>
      <c r="TDA1" s="33"/>
      <c r="TDB1" s="33"/>
      <c r="TDC1" s="33"/>
      <c r="TDD1" s="33"/>
      <c r="TDE1" s="33"/>
      <c r="TDF1" s="33"/>
      <c r="TDG1" s="33"/>
      <c r="TDH1" s="33"/>
      <c r="TDI1" s="33"/>
      <c r="TDJ1" s="33"/>
      <c r="TDK1" s="33"/>
      <c r="TDL1" s="33"/>
      <c r="TDM1" s="33"/>
      <c r="TDN1" s="33"/>
      <c r="TDO1" s="33"/>
      <c r="TDP1" s="33"/>
      <c r="TDQ1" s="33"/>
      <c r="TDR1" s="33"/>
      <c r="TDS1" s="33"/>
      <c r="TDT1" s="33"/>
      <c r="TDU1" s="33"/>
      <c r="TDV1" s="33"/>
      <c r="TDW1" s="33"/>
      <c r="TDX1" s="33"/>
      <c r="TDY1" s="33"/>
      <c r="TDZ1" s="33"/>
      <c r="TEA1" s="33"/>
      <c r="TEB1" s="33"/>
      <c r="TEC1" s="33"/>
      <c r="TED1" s="33"/>
      <c r="TEE1" s="33"/>
      <c r="TEF1" s="33"/>
      <c r="TEG1" s="33"/>
      <c r="TEH1" s="33"/>
      <c r="TEI1" s="33"/>
      <c r="TEJ1" s="33"/>
      <c r="TEK1" s="33"/>
      <c r="TEL1" s="33"/>
      <c r="TEM1" s="33"/>
      <c r="TEN1" s="33"/>
      <c r="TEO1" s="33"/>
      <c r="TEP1" s="33"/>
      <c r="TEQ1" s="33"/>
      <c r="TER1" s="33"/>
      <c r="TES1" s="33"/>
      <c r="TET1" s="33"/>
      <c r="TEU1" s="33"/>
      <c r="TEV1" s="33"/>
      <c r="TEW1" s="33"/>
      <c r="TEX1" s="33"/>
      <c r="TEY1" s="33"/>
      <c r="TEZ1" s="33"/>
      <c r="TFA1" s="33"/>
      <c r="TFB1" s="33"/>
      <c r="TFC1" s="33"/>
      <c r="TFD1" s="33"/>
      <c r="TFE1" s="33"/>
      <c r="TFF1" s="33"/>
      <c r="TFG1" s="33"/>
      <c r="TFH1" s="33"/>
      <c r="TFI1" s="33"/>
      <c r="TFJ1" s="33"/>
      <c r="TFK1" s="33"/>
      <c r="TFL1" s="33"/>
      <c r="TFM1" s="33"/>
      <c r="TFN1" s="33"/>
      <c r="TFO1" s="33"/>
      <c r="TFP1" s="33"/>
      <c r="TFQ1" s="33"/>
      <c r="TFR1" s="33"/>
      <c r="TFS1" s="33"/>
      <c r="TFT1" s="33"/>
      <c r="TFU1" s="33"/>
      <c r="TFV1" s="33"/>
      <c r="TFW1" s="33"/>
      <c r="TFX1" s="33"/>
      <c r="TFY1" s="33"/>
      <c r="TFZ1" s="33"/>
      <c r="TGA1" s="33"/>
      <c r="TGB1" s="33"/>
      <c r="TGC1" s="33"/>
      <c r="TGD1" s="33"/>
      <c r="TGE1" s="33"/>
      <c r="TGF1" s="33"/>
      <c r="TGG1" s="33"/>
      <c r="TGH1" s="33"/>
      <c r="TGI1" s="33"/>
      <c r="TGJ1" s="33"/>
      <c r="TGK1" s="33"/>
      <c r="TGL1" s="33"/>
      <c r="TGM1" s="33"/>
      <c r="TGN1" s="33"/>
      <c r="TGO1" s="33"/>
      <c r="TGP1" s="33"/>
      <c r="TGQ1" s="33"/>
      <c r="TGR1" s="33"/>
      <c r="TGS1" s="33"/>
      <c r="TGT1" s="33"/>
      <c r="TGU1" s="33"/>
      <c r="TGV1" s="33"/>
      <c r="TGW1" s="33"/>
      <c r="TGX1" s="33"/>
      <c r="TGY1" s="33"/>
      <c r="TGZ1" s="33"/>
      <c r="THA1" s="33"/>
      <c r="THB1" s="33"/>
      <c r="THC1" s="33"/>
      <c r="THD1" s="33"/>
      <c r="THE1" s="33"/>
      <c r="THF1" s="33"/>
      <c r="THG1" s="33"/>
      <c r="THH1" s="33"/>
      <c r="THI1" s="33"/>
      <c r="THJ1" s="33"/>
      <c r="THK1" s="33"/>
      <c r="THL1" s="33"/>
      <c r="THM1" s="33"/>
      <c r="THN1" s="33"/>
      <c r="THO1" s="33"/>
      <c r="THP1" s="33"/>
      <c r="THQ1" s="33"/>
      <c r="THR1" s="33"/>
      <c r="THS1" s="33"/>
      <c r="THT1" s="33"/>
      <c r="THU1" s="33"/>
      <c r="THV1" s="33"/>
      <c r="THW1" s="33"/>
      <c r="THX1" s="33"/>
      <c r="THY1" s="33"/>
      <c r="THZ1" s="33"/>
      <c r="TIA1" s="33"/>
      <c r="TIB1" s="33"/>
      <c r="TIC1" s="33"/>
      <c r="TID1" s="33"/>
      <c r="TIE1" s="33"/>
      <c r="TIF1" s="33"/>
      <c r="TIG1" s="33"/>
      <c r="TIH1" s="33"/>
      <c r="TII1" s="33"/>
      <c r="TIJ1" s="33"/>
      <c r="TIK1" s="33"/>
      <c r="TIL1" s="33"/>
      <c r="TIM1" s="33"/>
      <c r="TIN1" s="33"/>
      <c r="TIO1" s="33"/>
      <c r="TIP1" s="33"/>
      <c r="TIQ1" s="33"/>
      <c r="TIR1" s="33"/>
      <c r="TIS1" s="33"/>
      <c r="TIT1" s="33"/>
      <c r="TIU1" s="33"/>
      <c r="TIV1" s="33"/>
      <c r="TIW1" s="33"/>
      <c r="TIX1" s="33"/>
      <c r="TIY1" s="33"/>
      <c r="TIZ1" s="33"/>
      <c r="TJA1" s="33"/>
      <c r="TJB1" s="33"/>
      <c r="TJC1" s="33"/>
      <c r="TJD1" s="33"/>
      <c r="TJE1" s="33"/>
      <c r="TJF1" s="33"/>
      <c r="TJG1" s="33"/>
      <c r="TJH1" s="33"/>
      <c r="TJI1" s="33"/>
      <c r="TJJ1" s="33"/>
      <c r="TJK1" s="33"/>
      <c r="TJL1" s="33"/>
      <c r="TJM1" s="33"/>
      <c r="TJN1" s="33"/>
      <c r="TJO1" s="33"/>
      <c r="TJP1" s="33"/>
      <c r="TJQ1" s="33"/>
      <c r="TJR1" s="33"/>
      <c r="TJS1" s="33"/>
      <c r="TJT1" s="33"/>
      <c r="TJU1" s="33"/>
      <c r="TJV1" s="33"/>
      <c r="TJW1" s="33"/>
      <c r="TJX1" s="33"/>
      <c r="TJY1" s="33"/>
      <c r="TJZ1" s="33"/>
      <c r="TKA1" s="33"/>
      <c r="TKB1" s="33"/>
      <c r="TKC1" s="33"/>
      <c r="TKD1" s="33"/>
      <c r="TKE1" s="33"/>
      <c r="TKF1" s="33"/>
      <c r="TKG1" s="33"/>
      <c r="TKH1" s="33"/>
      <c r="TKI1" s="33"/>
      <c r="TKJ1" s="33"/>
      <c r="TKK1" s="33"/>
      <c r="TKL1" s="33"/>
      <c r="TKM1" s="33"/>
      <c r="TKN1" s="33"/>
      <c r="TKO1" s="33"/>
      <c r="TKP1" s="33"/>
      <c r="TKQ1" s="33"/>
      <c r="TKR1" s="33"/>
      <c r="TKS1" s="33"/>
      <c r="TKT1" s="33"/>
      <c r="TKU1" s="33"/>
      <c r="TKV1" s="33"/>
      <c r="TKW1" s="33"/>
      <c r="TKX1" s="33"/>
      <c r="TKY1" s="33"/>
      <c r="TKZ1" s="33"/>
      <c r="TLA1" s="33"/>
      <c r="TLB1" s="33"/>
      <c r="TLC1" s="33"/>
      <c r="TLD1" s="33"/>
      <c r="TLE1" s="33"/>
      <c r="TLF1" s="33"/>
      <c r="TLG1" s="33"/>
      <c r="TLH1" s="33"/>
      <c r="TLI1" s="33"/>
      <c r="TLJ1" s="33"/>
      <c r="TLK1" s="33"/>
      <c r="TLL1" s="33"/>
      <c r="TLM1" s="33"/>
      <c r="TLN1" s="33"/>
      <c r="TLO1" s="33"/>
      <c r="TLP1" s="33"/>
      <c r="TLQ1" s="33"/>
      <c r="TLR1" s="33"/>
      <c r="TLS1" s="33"/>
      <c r="TLT1" s="33"/>
      <c r="TLU1" s="33"/>
      <c r="TLV1" s="33"/>
      <c r="TLW1" s="33"/>
      <c r="TLX1" s="33"/>
      <c r="TLY1" s="33"/>
      <c r="TLZ1" s="33"/>
      <c r="TMA1" s="33"/>
      <c r="TMB1" s="33"/>
      <c r="TMC1" s="33"/>
      <c r="TMD1" s="33"/>
      <c r="TME1" s="33"/>
      <c r="TMF1" s="33"/>
      <c r="TMG1" s="33"/>
      <c r="TMH1" s="33"/>
      <c r="TMI1" s="33"/>
      <c r="TMJ1" s="33"/>
      <c r="TMK1" s="33"/>
      <c r="TML1" s="33"/>
      <c r="TMM1" s="33"/>
      <c r="TMN1" s="33"/>
      <c r="TMO1" s="33"/>
      <c r="TMP1" s="33"/>
      <c r="TMQ1" s="33"/>
      <c r="TMR1" s="33"/>
      <c r="TMS1" s="33"/>
      <c r="TMT1" s="33"/>
      <c r="TMU1" s="33"/>
      <c r="TMV1" s="33"/>
      <c r="TMW1" s="33"/>
      <c r="TMX1" s="33"/>
      <c r="TMY1" s="33"/>
      <c r="TMZ1" s="33"/>
      <c r="TNA1" s="33"/>
      <c r="TNB1" s="33"/>
      <c r="TNC1" s="33"/>
      <c r="TND1" s="33"/>
      <c r="TNE1" s="33"/>
      <c r="TNF1" s="33"/>
      <c r="TNG1" s="33"/>
      <c r="TNH1" s="33"/>
      <c r="TNI1" s="33"/>
      <c r="TNJ1" s="33"/>
      <c r="TNK1" s="33"/>
      <c r="TNL1" s="33"/>
      <c r="TNM1" s="33"/>
      <c r="TNN1" s="33"/>
      <c r="TNO1" s="33"/>
      <c r="TNP1" s="33"/>
      <c r="TNQ1" s="33"/>
      <c r="TNR1" s="33"/>
      <c r="TNS1" s="33"/>
      <c r="TNT1" s="33"/>
      <c r="TNU1" s="33"/>
      <c r="TNV1" s="33"/>
      <c r="TNW1" s="33"/>
      <c r="TNX1" s="33"/>
      <c r="TNY1" s="33"/>
      <c r="TNZ1" s="33"/>
      <c r="TOA1" s="33"/>
      <c r="TOB1" s="33"/>
      <c r="TOC1" s="33"/>
      <c r="TOD1" s="33"/>
      <c r="TOE1" s="33"/>
      <c r="TOF1" s="33"/>
      <c r="TOG1" s="33"/>
      <c r="TOH1" s="33"/>
      <c r="TOI1" s="33"/>
      <c r="TOJ1" s="33"/>
      <c r="TOK1" s="33"/>
      <c r="TOL1" s="33"/>
      <c r="TOM1" s="33"/>
      <c r="TON1" s="33"/>
      <c r="TOO1" s="33"/>
      <c r="TOP1" s="33"/>
      <c r="TOQ1" s="33"/>
      <c r="TOR1" s="33"/>
      <c r="TOS1" s="33"/>
      <c r="TOT1" s="33"/>
      <c r="TOU1" s="33"/>
      <c r="TOV1" s="33"/>
      <c r="TOW1" s="33"/>
      <c r="TOX1" s="33"/>
      <c r="TOY1" s="33"/>
      <c r="TOZ1" s="33"/>
      <c r="TPA1" s="33"/>
      <c r="TPB1" s="33"/>
      <c r="TPC1" s="33"/>
      <c r="TPD1" s="33"/>
      <c r="TPE1" s="33"/>
      <c r="TPF1" s="33"/>
      <c r="TPG1" s="33"/>
      <c r="TPH1" s="33"/>
      <c r="TPI1" s="33"/>
      <c r="TPJ1" s="33"/>
      <c r="TPK1" s="33"/>
      <c r="TPL1" s="33"/>
      <c r="TPM1" s="33"/>
      <c r="TPN1" s="33"/>
      <c r="TPO1" s="33"/>
      <c r="TPP1" s="33"/>
      <c r="TPQ1" s="33"/>
      <c r="TPR1" s="33"/>
      <c r="TPS1" s="33"/>
      <c r="TPT1" s="33"/>
      <c r="TPU1" s="33"/>
      <c r="TPV1" s="33"/>
      <c r="TPW1" s="33"/>
      <c r="TPX1" s="33"/>
      <c r="TPY1" s="33"/>
      <c r="TPZ1" s="33"/>
      <c r="TQA1" s="33"/>
      <c r="TQB1" s="33"/>
      <c r="TQC1" s="33"/>
      <c r="TQD1" s="33"/>
      <c r="TQE1" s="33"/>
      <c r="TQF1" s="33"/>
      <c r="TQG1" s="33"/>
      <c r="TQH1" s="33"/>
      <c r="TQI1" s="33"/>
      <c r="TQJ1" s="33"/>
      <c r="TQK1" s="33"/>
      <c r="TQL1" s="33"/>
      <c r="TQM1" s="33"/>
      <c r="TQN1" s="33"/>
      <c r="TQO1" s="33"/>
      <c r="TQP1" s="33"/>
      <c r="TQQ1" s="33"/>
      <c r="TQR1" s="33"/>
      <c r="TQS1" s="33"/>
      <c r="TQT1" s="33"/>
      <c r="TQU1" s="33"/>
      <c r="TQV1" s="33"/>
      <c r="TQW1" s="33"/>
      <c r="TQX1" s="33"/>
      <c r="TQY1" s="33"/>
      <c r="TQZ1" s="33"/>
      <c r="TRA1" s="33"/>
      <c r="TRB1" s="33"/>
      <c r="TRC1" s="33"/>
      <c r="TRD1" s="33"/>
      <c r="TRE1" s="33"/>
      <c r="TRF1" s="33"/>
      <c r="TRG1" s="33"/>
      <c r="TRH1" s="33"/>
      <c r="TRI1" s="33"/>
      <c r="TRJ1" s="33"/>
      <c r="TRK1" s="33"/>
      <c r="TRL1" s="33"/>
      <c r="TRM1" s="33"/>
      <c r="TRN1" s="33"/>
      <c r="TRO1" s="33"/>
      <c r="TRP1" s="33"/>
      <c r="TRQ1" s="33"/>
      <c r="TRR1" s="33"/>
      <c r="TRS1" s="33"/>
      <c r="TRT1" s="33"/>
      <c r="TRU1" s="33"/>
      <c r="TRV1" s="33"/>
      <c r="TRW1" s="33"/>
      <c r="TRX1" s="33"/>
      <c r="TRY1" s="33"/>
      <c r="TRZ1" s="33"/>
      <c r="TSA1" s="33"/>
      <c r="TSB1" s="33"/>
      <c r="TSC1" s="33"/>
      <c r="TSD1" s="33"/>
      <c r="TSE1" s="33"/>
      <c r="TSF1" s="33"/>
      <c r="TSG1" s="33"/>
      <c r="TSH1" s="33"/>
      <c r="TSI1" s="33"/>
      <c r="TSJ1" s="33"/>
      <c r="TSK1" s="33"/>
      <c r="TSL1" s="33"/>
      <c r="TSM1" s="33"/>
      <c r="TSN1" s="33"/>
      <c r="TSO1" s="33"/>
      <c r="TSP1" s="33"/>
      <c r="TSQ1" s="33"/>
      <c r="TSR1" s="33"/>
      <c r="TSS1" s="33"/>
      <c r="TST1" s="33"/>
      <c r="TSU1" s="33"/>
      <c r="TSV1" s="33"/>
      <c r="TSW1" s="33"/>
      <c r="TSX1" s="33"/>
      <c r="TSY1" s="33"/>
      <c r="TSZ1" s="33"/>
      <c r="TTA1" s="33"/>
      <c r="TTB1" s="33"/>
      <c r="TTC1" s="33"/>
      <c r="TTD1" s="33"/>
      <c r="TTE1" s="33"/>
      <c r="TTF1" s="33"/>
      <c r="TTG1" s="33"/>
      <c r="TTH1" s="33"/>
      <c r="TTI1" s="33"/>
      <c r="TTJ1" s="33"/>
      <c r="TTK1" s="33"/>
      <c r="TTL1" s="33"/>
      <c r="TTM1" s="33"/>
      <c r="TTN1" s="33"/>
      <c r="TTO1" s="33"/>
      <c r="TTP1" s="33"/>
      <c r="TTQ1" s="33"/>
      <c r="TTR1" s="33"/>
      <c r="TTS1" s="33"/>
      <c r="TTT1" s="33"/>
      <c r="TTU1" s="33"/>
      <c r="TTV1" s="33"/>
      <c r="TTW1" s="33"/>
      <c r="TTX1" s="33"/>
      <c r="TTY1" s="33"/>
      <c r="TTZ1" s="33"/>
      <c r="TUA1" s="33"/>
      <c r="TUB1" s="33"/>
      <c r="TUC1" s="33"/>
      <c r="TUD1" s="33"/>
      <c r="TUE1" s="33"/>
      <c r="TUF1" s="33"/>
      <c r="TUG1" s="33"/>
      <c r="TUH1" s="33"/>
      <c r="TUI1" s="33"/>
      <c r="TUJ1" s="33"/>
      <c r="TUK1" s="33"/>
      <c r="TUL1" s="33"/>
      <c r="TUM1" s="33"/>
      <c r="TUN1" s="33"/>
      <c r="TUO1" s="33"/>
      <c r="TUP1" s="33"/>
      <c r="TUQ1" s="33"/>
      <c r="TUR1" s="33"/>
      <c r="TUS1" s="33"/>
      <c r="TUT1" s="33"/>
      <c r="TUU1" s="33"/>
      <c r="TUV1" s="33"/>
      <c r="TUW1" s="33"/>
      <c r="TUX1" s="33"/>
      <c r="TUY1" s="33"/>
      <c r="TUZ1" s="33"/>
      <c r="TVA1" s="33"/>
      <c r="TVB1" s="33"/>
      <c r="TVC1" s="33"/>
      <c r="TVD1" s="33"/>
      <c r="TVE1" s="33"/>
      <c r="TVF1" s="33"/>
      <c r="TVG1" s="33"/>
      <c r="TVH1" s="33"/>
      <c r="TVI1" s="33"/>
      <c r="TVJ1" s="33"/>
      <c r="TVK1" s="33"/>
      <c r="TVL1" s="33"/>
      <c r="TVM1" s="33"/>
      <c r="TVN1" s="33"/>
      <c r="TVO1" s="33"/>
      <c r="TVP1" s="33"/>
      <c r="TVQ1" s="33"/>
      <c r="TVR1" s="33"/>
      <c r="TVS1" s="33"/>
      <c r="TVT1" s="33"/>
      <c r="TVU1" s="33"/>
      <c r="TVV1" s="33"/>
      <c r="TVW1" s="33"/>
      <c r="TVX1" s="33"/>
      <c r="TVY1" s="33"/>
      <c r="TVZ1" s="33"/>
      <c r="TWA1" s="33"/>
      <c r="TWB1" s="33"/>
      <c r="TWC1" s="33"/>
      <c r="TWD1" s="33"/>
      <c r="TWE1" s="33"/>
      <c r="TWF1" s="33"/>
      <c r="TWG1" s="33"/>
      <c r="TWH1" s="33"/>
      <c r="TWI1" s="33"/>
      <c r="TWJ1" s="33"/>
      <c r="TWK1" s="33"/>
      <c r="TWL1" s="33"/>
      <c r="TWM1" s="33"/>
      <c r="TWN1" s="33"/>
      <c r="TWO1" s="33"/>
      <c r="TWP1" s="33"/>
      <c r="TWQ1" s="33"/>
      <c r="TWR1" s="33"/>
      <c r="TWS1" s="33"/>
      <c r="TWT1" s="33"/>
      <c r="TWU1" s="33"/>
      <c r="TWV1" s="33"/>
      <c r="TWW1" s="33"/>
      <c r="TWX1" s="33"/>
      <c r="TWY1" s="33"/>
      <c r="TWZ1" s="33"/>
      <c r="TXA1" s="33"/>
      <c r="TXB1" s="33"/>
      <c r="TXC1" s="33"/>
      <c r="TXD1" s="33"/>
      <c r="TXE1" s="33"/>
      <c r="TXF1" s="33"/>
      <c r="TXG1" s="33"/>
      <c r="TXH1" s="33"/>
      <c r="TXI1" s="33"/>
      <c r="TXJ1" s="33"/>
      <c r="TXK1" s="33"/>
      <c r="TXL1" s="33"/>
      <c r="TXM1" s="33"/>
      <c r="TXN1" s="33"/>
      <c r="TXO1" s="33"/>
      <c r="TXP1" s="33"/>
      <c r="TXQ1" s="33"/>
      <c r="TXR1" s="33"/>
      <c r="TXS1" s="33"/>
      <c r="TXT1" s="33"/>
      <c r="TXU1" s="33"/>
      <c r="TXV1" s="33"/>
      <c r="TXW1" s="33"/>
      <c r="TXX1" s="33"/>
      <c r="TXY1" s="33"/>
      <c r="TXZ1" s="33"/>
      <c r="TYA1" s="33"/>
      <c r="TYB1" s="33"/>
      <c r="TYC1" s="33"/>
      <c r="TYD1" s="33"/>
      <c r="TYE1" s="33"/>
      <c r="TYF1" s="33"/>
      <c r="TYG1" s="33"/>
      <c r="TYH1" s="33"/>
      <c r="TYI1" s="33"/>
      <c r="TYJ1" s="33"/>
      <c r="TYK1" s="33"/>
      <c r="TYL1" s="33"/>
      <c r="TYM1" s="33"/>
      <c r="TYN1" s="33"/>
      <c r="TYO1" s="33"/>
      <c r="TYP1" s="33"/>
      <c r="TYQ1" s="33"/>
      <c r="TYR1" s="33"/>
      <c r="TYS1" s="33"/>
      <c r="TYT1" s="33"/>
      <c r="TYU1" s="33"/>
      <c r="TYV1" s="33"/>
      <c r="TYW1" s="33"/>
      <c r="TYX1" s="33"/>
      <c r="TYY1" s="33"/>
      <c r="TYZ1" s="33"/>
      <c r="TZA1" s="33"/>
      <c r="TZB1" s="33"/>
      <c r="TZC1" s="33"/>
      <c r="TZD1" s="33"/>
      <c r="TZE1" s="33"/>
      <c r="TZF1" s="33"/>
      <c r="TZG1" s="33"/>
      <c r="TZH1" s="33"/>
      <c r="TZI1" s="33"/>
      <c r="TZJ1" s="33"/>
      <c r="TZK1" s="33"/>
      <c r="TZL1" s="33"/>
      <c r="TZM1" s="33"/>
      <c r="TZN1" s="33"/>
      <c r="TZO1" s="33"/>
      <c r="TZP1" s="33"/>
      <c r="TZQ1" s="33"/>
      <c r="TZR1" s="33"/>
      <c r="TZS1" s="33"/>
      <c r="TZT1" s="33"/>
      <c r="TZU1" s="33"/>
      <c r="TZV1" s="33"/>
      <c r="TZW1" s="33"/>
      <c r="TZX1" s="33"/>
      <c r="TZY1" s="33"/>
      <c r="TZZ1" s="33"/>
      <c r="UAA1" s="33"/>
      <c r="UAB1" s="33"/>
      <c r="UAC1" s="33"/>
      <c r="UAD1" s="33"/>
      <c r="UAE1" s="33"/>
      <c r="UAF1" s="33"/>
      <c r="UAG1" s="33"/>
      <c r="UAH1" s="33"/>
      <c r="UAI1" s="33"/>
      <c r="UAJ1" s="33"/>
      <c r="UAK1" s="33"/>
      <c r="UAL1" s="33"/>
      <c r="UAM1" s="33"/>
      <c r="UAN1" s="33"/>
      <c r="UAO1" s="33"/>
      <c r="UAP1" s="33"/>
      <c r="UAQ1" s="33"/>
      <c r="UAR1" s="33"/>
      <c r="UAS1" s="33"/>
      <c r="UAT1" s="33"/>
      <c r="UAU1" s="33"/>
      <c r="UAV1" s="33"/>
      <c r="UAW1" s="33"/>
      <c r="UAX1" s="33"/>
      <c r="UAY1" s="33"/>
      <c r="UAZ1" s="33"/>
      <c r="UBA1" s="33"/>
      <c r="UBB1" s="33"/>
      <c r="UBC1" s="33"/>
      <c r="UBD1" s="33"/>
      <c r="UBE1" s="33"/>
      <c r="UBF1" s="33"/>
      <c r="UBG1" s="33"/>
      <c r="UBH1" s="33"/>
      <c r="UBI1" s="33"/>
      <c r="UBJ1" s="33"/>
      <c r="UBK1" s="33"/>
      <c r="UBL1" s="33"/>
      <c r="UBM1" s="33"/>
      <c r="UBN1" s="33"/>
      <c r="UBO1" s="33"/>
      <c r="UBP1" s="33"/>
      <c r="UBQ1" s="33"/>
      <c r="UBR1" s="33"/>
      <c r="UBS1" s="33"/>
      <c r="UBT1" s="33"/>
      <c r="UBU1" s="33"/>
      <c r="UBV1" s="33"/>
      <c r="UBW1" s="33"/>
      <c r="UBX1" s="33"/>
      <c r="UBY1" s="33"/>
      <c r="UBZ1" s="33"/>
      <c r="UCA1" s="33"/>
      <c r="UCB1" s="33"/>
      <c r="UCC1" s="33"/>
      <c r="UCD1" s="33"/>
      <c r="UCE1" s="33"/>
      <c r="UCF1" s="33"/>
      <c r="UCG1" s="33"/>
      <c r="UCH1" s="33"/>
      <c r="UCI1" s="33"/>
      <c r="UCJ1" s="33"/>
      <c r="UCK1" s="33"/>
      <c r="UCL1" s="33"/>
      <c r="UCM1" s="33"/>
      <c r="UCN1" s="33"/>
      <c r="UCO1" s="33"/>
      <c r="UCP1" s="33"/>
      <c r="UCQ1" s="33"/>
      <c r="UCR1" s="33"/>
      <c r="UCS1" s="33"/>
      <c r="UCT1" s="33"/>
      <c r="UCU1" s="33"/>
      <c r="UCV1" s="33"/>
      <c r="UCW1" s="33"/>
      <c r="UCX1" s="33"/>
      <c r="UCY1" s="33"/>
      <c r="UCZ1" s="33"/>
      <c r="UDA1" s="33"/>
      <c r="UDB1" s="33"/>
      <c r="UDC1" s="33"/>
      <c r="UDD1" s="33"/>
      <c r="UDE1" s="33"/>
      <c r="UDF1" s="33"/>
      <c r="UDG1" s="33"/>
      <c r="UDH1" s="33"/>
      <c r="UDI1" s="33"/>
      <c r="UDJ1" s="33"/>
      <c r="UDK1" s="33"/>
      <c r="UDL1" s="33"/>
      <c r="UDM1" s="33"/>
      <c r="UDN1" s="33"/>
      <c r="UDO1" s="33"/>
      <c r="UDP1" s="33"/>
      <c r="UDQ1" s="33"/>
      <c r="UDR1" s="33"/>
      <c r="UDS1" s="33"/>
      <c r="UDT1" s="33"/>
      <c r="UDU1" s="33"/>
      <c r="UDV1" s="33"/>
      <c r="UDW1" s="33"/>
      <c r="UDX1" s="33"/>
      <c r="UDY1" s="33"/>
      <c r="UDZ1" s="33"/>
      <c r="UEA1" s="33"/>
      <c r="UEB1" s="33"/>
      <c r="UEC1" s="33"/>
      <c r="UED1" s="33"/>
      <c r="UEE1" s="33"/>
      <c r="UEF1" s="33"/>
      <c r="UEG1" s="33"/>
      <c r="UEH1" s="33"/>
      <c r="UEI1" s="33"/>
      <c r="UEJ1" s="33"/>
      <c r="UEK1" s="33"/>
      <c r="UEL1" s="33"/>
      <c r="UEM1" s="33"/>
      <c r="UEN1" s="33"/>
      <c r="UEO1" s="33"/>
      <c r="UEP1" s="33"/>
      <c r="UEQ1" s="33"/>
      <c r="UER1" s="33"/>
      <c r="UES1" s="33"/>
      <c r="UET1" s="33"/>
      <c r="UEU1" s="33"/>
      <c r="UEV1" s="33"/>
      <c r="UEW1" s="33"/>
      <c r="UEX1" s="33"/>
      <c r="UEY1" s="33"/>
      <c r="UEZ1" s="33"/>
      <c r="UFA1" s="33"/>
      <c r="UFB1" s="33"/>
      <c r="UFC1" s="33"/>
      <c r="UFD1" s="33"/>
      <c r="UFE1" s="33"/>
      <c r="UFF1" s="33"/>
      <c r="UFG1" s="33"/>
      <c r="UFH1" s="33"/>
      <c r="UFI1" s="33"/>
      <c r="UFJ1" s="33"/>
      <c r="UFK1" s="33"/>
      <c r="UFL1" s="33"/>
      <c r="UFM1" s="33"/>
      <c r="UFN1" s="33"/>
      <c r="UFO1" s="33"/>
      <c r="UFP1" s="33"/>
      <c r="UFQ1" s="33"/>
      <c r="UFR1" s="33"/>
      <c r="UFS1" s="33"/>
      <c r="UFT1" s="33"/>
      <c r="UFU1" s="33"/>
      <c r="UFV1" s="33"/>
      <c r="UFW1" s="33"/>
      <c r="UFX1" s="33"/>
      <c r="UFY1" s="33"/>
      <c r="UFZ1" s="33"/>
      <c r="UGA1" s="33"/>
      <c r="UGB1" s="33"/>
      <c r="UGC1" s="33"/>
      <c r="UGD1" s="33"/>
      <c r="UGE1" s="33"/>
      <c r="UGF1" s="33"/>
      <c r="UGG1" s="33"/>
      <c r="UGH1" s="33"/>
      <c r="UGI1" s="33"/>
      <c r="UGJ1" s="33"/>
      <c r="UGK1" s="33"/>
      <c r="UGL1" s="33"/>
      <c r="UGM1" s="33"/>
      <c r="UGN1" s="33"/>
      <c r="UGO1" s="33"/>
      <c r="UGP1" s="33"/>
      <c r="UGQ1" s="33"/>
      <c r="UGR1" s="33"/>
      <c r="UGS1" s="33"/>
      <c r="UGT1" s="33"/>
      <c r="UGU1" s="33"/>
      <c r="UGV1" s="33"/>
      <c r="UGW1" s="33"/>
      <c r="UGX1" s="33"/>
      <c r="UGY1" s="33"/>
      <c r="UGZ1" s="33"/>
      <c r="UHA1" s="33"/>
      <c r="UHB1" s="33"/>
      <c r="UHC1" s="33"/>
      <c r="UHD1" s="33"/>
      <c r="UHE1" s="33"/>
      <c r="UHF1" s="33"/>
      <c r="UHG1" s="33"/>
      <c r="UHH1" s="33"/>
      <c r="UHI1" s="33"/>
      <c r="UHJ1" s="33"/>
      <c r="UHK1" s="33"/>
      <c r="UHL1" s="33"/>
      <c r="UHM1" s="33"/>
      <c r="UHN1" s="33"/>
      <c r="UHO1" s="33"/>
      <c r="UHP1" s="33"/>
      <c r="UHQ1" s="33"/>
      <c r="UHR1" s="33"/>
      <c r="UHS1" s="33"/>
      <c r="UHT1" s="33"/>
      <c r="UHU1" s="33"/>
      <c r="UHV1" s="33"/>
      <c r="UHW1" s="33"/>
      <c r="UHX1" s="33"/>
      <c r="UHY1" s="33"/>
      <c r="UHZ1" s="33"/>
      <c r="UIA1" s="33"/>
      <c r="UIB1" s="33"/>
      <c r="UIC1" s="33"/>
      <c r="UID1" s="33"/>
      <c r="UIE1" s="33"/>
      <c r="UIF1" s="33"/>
      <c r="UIG1" s="33"/>
      <c r="UIH1" s="33"/>
      <c r="UII1" s="33"/>
      <c r="UIJ1" s="33"/>
      <c r="UIK1" s="33"/>
      <c r="UIL1" s="33"/>
      <c r="UIM1" s="33"/>
      <c r="UIN1" s="33"/>
      <c r="UIO1" s="33"/>
      <c r="UIP1" s="33"/>
      <c r="UIQ1" s="33"/>
      <c r="UIR1" s="33"/>
      <c r="UIS1" s="33"/>
      <c r="UIT1" s="33"/>
      <c r="UIU1" s="33"/>
      <c r="UIV1" s="33"/>
      <c r="UIW1" s="33"/>
      <c r="UIX1" s="33"/>
      <c r="UIY1" s="33"/>
      <c r="UIZ1" s="33"/>
      <c r="UJA1" s="33"/>
      <c r="UJB1" s="33"/>
      <c r="UJC1" s="33"/>
      <c r="UJD1" s="33"/>
      <c r="UJE1" s="33"/>
      <c r="UJF1" s="33"/>
      <c r="UJG1" s="33"/>
      <c r="UJH1" s="33"/>
      <c r="UJI1" s="33"/>
      <c r="UJJ1" s="33"/>
      <c r="UJK1" s="33"/>
      <c r="UJL1" s="33"/>
      <c r="UJM1" s="33"/>
      <c r="UJN1" s="33"/>
      <c r="UJO1" s="33"/>
      <c r="UJP1" s="33"/>
      <c r="UJQ1" s="33"/>
      <c r="UJR1" s="33"/>
      <c r="UJS1" s="33"/>
      <c r="UJT1" s="33"/>
      <c r="UJU1" s="33"/>
      <c r="UJV1" s="33"/>
      <c r="UJW1" s="33"/>
      <c r="UJX1" s="33"/>
      <c r="UJY1" s="33"/>
      <c r="UJZ1" s="33"/>
      <c r="UKA1" s="33"/>
      <c r="UKB1" s="33"/>
      <c r="UKC1" s="33"/>
      <c r="UKD1" s="33"/>
      <c r="UKE1" s="33"/>
      <c r="UKF1" s="33"/>
      <c r="UKG1" s="33"/>
      <c r="UKH1" s="33"/>
      <c r="UKI1" s="33"/>
      <c r="UKJ1" s="33"/>
      <c r="UKK1" s="33"/>
      <c r="UKL1" s="33"/>
      <c r="UKM1" s="33"/>
      <c r="UKN1" s="33"/>
      <c r="UKO1" s="33"/>
      <c r="UKP1" s="33"/>
      <c r="UKQ1" s="33"/>
      <c r="UKR1" s="33"/>
      <c r="UKS1" s="33"/>
      <c r="UKT1" s="33"/>
      <c r="UKU1" s="33"/>
      <c r="UKV1" s="33"/>
      <c r="UKW1" s="33"/>
      <c r="UKX1" s="33"/>
      <c r="UKY1" s="33"/>
      <c r="UKZ1" s="33"/>
      <c r="ULA1" s="33"/>
      <c r="ULB1" s="33"/>
      <c r="ULC1" s="33"/>
      <c r="ULD1" s="33"/>
      <c r="ULE1" s="33"/>
      <c r="ULF1" s="33"/>
      <c r="ULG1" s="33"/>
      <c r="ULH1" s="33"/>
      <c r="ULI1" s="33"/>
      <c r="ULJ1" s="33"/>
      <c r="ULK1" s="33"/>
      <c r="ULL1" s="33"/>
      <c r="ULM1" s="33"/>
      <c r="ULN1" s="33"/>
      <c r="ULO1" s="33"/>
      <c r="ULP1" s="33"/>
      <c r="ULQ1" s="33"/>
      <c r="ULR1" s="33"/>
      <c r="ULS1" s="33"/>
      <c r="ULT1" s="33"/>
      <c r="ULU1" s="33"/>
      <c r="ULV1" s="33"/>
      <c r="ULW1" s="33"/>
      <c r="ULX1" s="33"/>
      <c r="ULY1" s="33"/>
      <c r="ULZ1" s="33"/>
      <c r="UMA1" s="33"/>
      <c r="UMB1" s="33"/>
      <c r="UMC1" s="33"/>
      <c r="UMD1" s="33"/>
      <c r="UME1" s="33"/>
      <c r="UMF1" s="33"/>
      <c r="UMG1" s="33"/>
      <c r="UMH1" s="33"/>
      <c r="UMI1" s="33"/>
      <c r="UMJ1" s="33"/>
      <c r="UMK1" s="33"/>
      <c r="UML1" s="33"/>
      <c r="UMM1" s="33"/>
      <c r="UMN1" s="33"/>
      <c r="UMO1" s="33"/>
      <c r="UMP1" s="33"/>
      <c r="UMQ1" s="33"/>
      <c r="UMR1" s="33"/>
      <c r="UMS1" s="33"/>
      <c r="UMT1" s="33"/>
      <c r="UMU1" s="33"/>
      <c r="UMV1" s="33"/>
      <c r="UMW1" s="33"/>
      <c r="UMX1" s="33"/>
      <c r="UMY1" s="33"/>
      <c r="UMZ1" s="33"/>
      <c r="UNA1" s="33"/>
      <c r="UNB1" s="33"/>
      <c r="UNC1" s="33"/>
      <c r="UND1" s="33"/>
      <c r="UNE1" s="33"/>
      <c r="UNF1" s="33"/>
      <c r="UNG1" s="33"/>
      <c r="UNH1" s="33"/>
      <c r="UNI1" s="33"/>
      <c r="UNJ1" s="33"/>
      <c r="UNK1" s="33"/>
      <c r="UNL1" s="33"/>
      <c r="UNM1" s="33"/>
      <c r="UNN1" s="33"/>
      <c r="UNO1" s="33"/>
      <c r="UNP1" s="33"/>
      <c r="UNQ1" s="33"/>
      <c r="UNR1" s="33"/>
      <c r="UNS1" s="33"/>
      <c r="UNT1" s="33"/>
      <c r="UNU1" s="33"/>
      <c r="UNV1" s="33"/>
      <c r="UNW1" s="33"/>
      <c r="UNX1" s="33"/>
      <c r="UNY1" s="33"/>
      <c r="UNZ1" s="33"/>
      <c r="UOA1" s="33"/>
      <c r="UOB1" s="33"/>
      <c r="UOC1" s="33"/>
      <c r="UOD1" s="33"/>
      <c r="UOE1" s="33"/>
      <c r="UOF1" s="33"/>
      <c r="UOG1" s="33"/>
      <c r="UOH1" s="33"/>
      <c r="UOI1" s="33"/>
      <c r="UOJ1" s="33"/>
      <c r="UOK1" s="33"/>
      <c r="UOL1" s="33"/>
      <c r="UOM1" s="33"/>
      <c r="UON1" s="33"/>
      <c r="UOO1" s="33"/>
      <c r="UOP1" s="33"/>
      <c r="UOQ1" s="33"/>
      <c r="UOR1" s="33"/>
      <c r="UOS1" s="33"/>
      <c r="UOT1" s="33"/>
      <c r="UOU1" s="33"/>
      <c r="UOV1" s="33"/>
      <c r="UOW1" s="33"/>
      <c r="UOX1" s="33"/>
      <c r="UOY1" s="33"/>
      <c r="UOZ1" s="33"/>
      <c r="UPA1" s="33"/>
      <c r="UPB1" s="33"/>
      <c r="UPC1" s="33"/>
      <c r="UPD1" s="33"/>
      <c r="UPE1" s="33"/>
      <c r="UPF1" s="33"/>
      <c r="UPG1" s="33"/>
      <c r="UPH1" s="33"/>
      <c r="UPI1" s="33"/>
      <c r="UPJ1" s="33"/>
      <c r="UPK1" s="33"/>
      <c r="UPL1" s="33"/>
      <c r="UPM1" s="33"/>
      <c r="UPN1" s="33"/>
      <c r="UPO1" s="33"/>
      <c r="UPP1" s="33"/>
      <c r="UPQ1" s="33"/>
      <c r="UPR1" s="33"/>
      <c r="UPS1" s="33"/>
      <c r="UPT1" s="33"/>
      <c r="UPU1" s="33"/>
      <c r="UPV1" s="33"/>
      <c r="UPW1" s="33"/>
      <c r="UPX1" s="33"/>
      <c r="UPY1" s="33"/>
      <c r="UPZ1" s="33"/>
      <c r="UQA1" s="33"/>
      <c r="UQB1" s="33"/>
      <c r="UQC1" s="33"/>
      <c r="UQD1" s="33"/>
      <c r="UQE1" s="33"/>
      <c r="UQF1" s="33"/>
      <c r="UQG1" s="33"/>
      <c r="UQH1" s="33"/>
      <c r="UQI1" s="33"/>
      <c r="UQJ1" s="33"/>
      <c r="UQK1" s="33"/>
      <c r="UQL1" s="33"/>
      <c r="UQM1" s="33"/>
      <c r="UQN1" s="33"/>
      <c r="UQO1" s="33"/>
      <c r="UQP1" s="33"/>
      <c r="UQQ1" s="33"/>
      <c r="UQR1" s="33"/>
      <c r="UQS1" s="33"/>
      <c r="UQT1" s="33"/>
      <c r="UQU1" s="33"/>
      <c r="UQV1" s="33"/>
      <c r="UQW1" s="33"/>
      <c r="UQX1" s="33"/>
      <c r="UQY1" s="33"/>
      <c r="UQZ1" s="33"/>
      <c r="URA1" s="33"/>
      <c r="URB1" s="33"/>
      <c r="URC1" s="33"/>
      <c r="URD1" s="33"/>
      <c r="URE1" s="33"/>
      <c r="URF1" s="33"/>
      <c r="URG1" s="33"/>
      <c r="URH1" s="33"/>
      <c r="URI1" s="33"/>
      <c r="URJ1" s="33"/>
      <c r="URK1" s="33"/>
      <c r="URL1" s="33"/>
      <c r="URM1" s="33"/>
      <c r="URN1" s="33"/>
      <c r="URO1" s="33"/>
      <c r="URP1" s="33"/>
      <c r="URQ1" s="33"/>
      <c r="URR1" s="33"/>
      <c r="URS1" s="33"/>
      <c r="URT1" s="33"/>
      <c r="URU1" s="33"/>
      <c r="URV1" s="33"/>
      <c r="URW1" s="33"/>
      <c r="URX1" s="33"/>
      <c r="URY1" s="33"/>
      <c r="URZ1" s="33"/>
      <c r="USA1" s="33"/>
      <c r="USB1" s="33"/>
      <c r="USC1" s="33"/>
      <c r="USD1" s="33"/>
      <c r="USE1" s="33"/>
      <c r="USF1" s="33"/>
      <c r="USG1" s="33"/>
      <c r="USH1" s="33"/>
      <c r="USI1" s="33"/>
      <c r="USJ1" s="33"/>
      <c r="USK1" s="33"/>
      <c r="USL1" s="33"/>
      <c r="USM1" s="33"/>
      <c r="USN1" s="33"/>
      <c r="USO1" s="33"/>
      <c r="USP1" s="33"/>
      <c r="USQ1" s="33"/>
      <c r="USR1" s="33"/>
      <c r="USS1" s="33"/>
      <c r="UST1" s="33"/>
      <c r="USU1" s="33"/>
      <c r="USV1" s="33"/>
      <c r="USW1" s="33"/>
      <c r="USX1" s="33"/>
      <c r="USY1" s="33"/>
      <c r="USZ1" s="33"/>
      <c r="UTA1" s="33"/>
      <c r="UTB1" s="33"/>
      <c r="UTC1" s="33"/>
      <c r="UTD1" s="33"/>
      <c r="UTE1" s="33"/>
      <c r="UTF1" s="33"/>
      <c r="UTG1" s="33"/>
      <c r="UTH1" s="33"/>
      <c r="UTI1" s="33"/>
      <c r="UTJ1" s="33"/>
      <c r="UTK1" s="33"/>
      <c r="UTL1" s="33"/>
      <c r="UTM1" s="33"/>
      <c r="UTN1" s="33"/>
      <c r="UTO1" s="33"/>
      <c r="UTP1" s="33"/>
      <c r="UTQ1" s="33"/>
      <c r="UTR1" s="33"/>
      <c r="UTS1" s="33"/>
      <c r="UTT1" s="33"/>
      <c r="UTU1" s="33"/>
      <c r="UTV1" s="33"/>
      <c r="UTW1" s="33"/>
      <c r="UTX1" s="33"/>
      <c r="UTY1" s="33"/>
      <c r="UTZ1" s="33"/>
      <c r="UUA1" s="33"/>
      <c r="UUB1" s="33"/>
      <c r="UUC1" s="33"/>
      <c r="UUD1" s="33"/>
      <c r="UUE1" s="33"/>
      <c r="UUF1" s="33"/>
      <c r="UUG1" s="33"/>
      <c r="UUH1" s="33"/>
      <c r="UUI1" s="33"/>
      <c r="UUJ1" s="33"/>
      <c r="UUK1" s="33"/>
      <c r="UUL1" s="33"/>
      <c r="UUM1" s="33"/>
      <c r="UUN1" s="33"/>
      <c r="UUO1" s="33"/>
      <c r="UUP1" s="33"/>
      <c r="UUQ1" s="33"/>
      <c r="UUR1" s="33"/>
      <c r="UUS1" s="33"/>
      <c r="UUT1" s="33"/>
      <c r="UUU1" s="33"/>
      <c r="UUV1" s="33"/>
      <c r="UUW1" s="33"/>
      <c r="UUX1" s="33"/>
      <c r="UUY1" s="33"/>
      <c r="UUZ1" s="33"/>
      <c r="UVA1" s="33"/>
      <c r="UVB1" s="33"/>
      <c r="UVC1" s="33"/>
      <c r="UVD1" s="33"/>
      <c r="UVE1" s="33"/>
      <c r="UVF1" s="33"/>
      <c r="UVG1" s="33"/>
      <c r="UVH1" s="33"/>
      <c r="UVI1" s="33"/>
      <c r="UVJ1" s="33"/>
      <c r="UVK1" s="33"/>
      <c r="UVL1" s="33"/>
      <c r="UVM1" s="33"/>
      <c r="UVN1" s="33"/>
      <c r="UVO1" s="33"/>
      <c r="UVP1" s="33"/>
      <c r="UVQ1" s="33"/>
      <c r="UVR1" s="33"/>
      <c r="UVS1" s="33"/>
      <c r="UVT1" s="33"/>
      <c r="UVU1" s="33"/>
      <c r="UVV1" s="33"/>
      <c r="UVW1" s="33"/>
      <c r="UVX1" s="33"/>
      <c r="UVY1" s="33"/>
      <c r="UVZ1" s="33"/>
      <c r="UWA1" s="33"/>
      <c r="UWB1" s="33"/>
      <c r="UWC1" s="33"/>
      <c r="UWD1" s="33"/>
      <c r="UWE1" s="33"/>
      <c r="UWF1" s="33"/>
      <c r="UWG1" s="33"/>
      <c r="UWH1" s="33"/>
      <c r="UWI1" s="33"/>
      <c r="UWJ1" s="33"/>
      <c r="UWK1" s="33"/>
      <c r="UWL1" s="33"/>
      <c r="UWM1" s="33"/>
      <c r="UWN1" s="33"/>
      <c r="UWO1" s="33"/>
      <c r="UWP1" s="33"/>
      <c r="UWQ1" s="33"/>
      <c r="UWR1" s="33"/>
      <c r="UWS1" s="33"/>
      <c r="UWT1" s="33"/>
      <c r="UWU1" s="33"/>
      <c r="UWV1" s="33"/>
      <c r="UWW1" s="33"/>
      <c r="UWX1" s="33"/>
      <c r="UWY1" s="33"/>
      <c r="UWZ1" s="33"/>
      <c r="UXA1" s="33"/>
      <c r="UXB1" s="33"/>
      <c r="UXC1" s="33"/>
      <c r="UXD1" s="33"/>
      <c r="UXE1" s="33"/>
      <c r="UXF1" s="33"/>
      <c r="UXG1" s="33"/>
      <c r="UXH1" s="33"/>
      <c r="UXI1" s="33"/>
      <c r="UXJ1" s="33"/>
      <c r="UXK1" s="33"/>
      <c r="UXL1" s="33"/>
      <c r="UXM1" s="33"/>
      <c r="UXN1" s="33"/>
      <c r="UXO1" s="33"/>
      <c r="UXP1" s="33"/>
      <c r="UXQ1" s="33"/>
      <c r="UXR1" s="33"/>
      <c r="UXS1" s="33"/>
      <c r="UXT1" s="33"/>
      <c r="UXU1" s="33"/>
      <c r="UXV1" s="33"/>
      <c r="UXW1" s="33"/>
      <c r="UXX1" s="33"/>
      <c r="UXY1" s="33"/>
      <c r="UXZ1" s="33"/>
      <c r="UYA1" s="33"/>
      <c r="UYB1" s="33"/>
      <c r="UYC1" s="33"/>
      <c r="UYD1" s="33"/>
      <c r="UYE1" s="33"/>
      <c r="UYF1" s="33"/>
      <c r="UYG1" s="33"/>
      <c r="UYH1" s="33"/>
      <c r="UYI1" s="33"/>
      <c r="UYJ1" s="33"/>
      <c r="UYK1" s="33"/>
      <c r="UYL1" s="33"/>
      <c r="UYM1" s="33"/>
      <c r="UYN1" s="33"/>
      <c r="UYO1" s="33"/>
      <c r="UYP1" s="33"/>
      <c r="UYQ1" s="33"/>
      <c r="UYR1" s="33"/>
      <c r="UYS1" s="33"/>
      <c r="UYT1" s="33"/>
      <c r="UYU1" s="33"/>
      <c r="UYV1" s="33"/>
      <c r="UYW1" s="33"/>
      <c r="UYX1" s="33"/>
      <c r="UYY1" s="33"/>
      <c r="UYZ1" s="33"/>
      <c r="UZA1" s="33"/>
      <c r="UZB1" s="33"/>
      <c r="UZC1" s="33"/>
      <c r="UZD1" s="33"/>
      <c r="UZE1" s="33"/>
      <c r="UZF1" s="33"/>
      <c r="UZG1" s="33"/>
      <c r="UZH1" s="33"/>
      <c r="UZI1" s="33"/>
      <c r="UZJ1" s="33"/>
      <c r="UZK1" s="33"/>
      <c r="UZL1" s="33"/>
      <c r="UZM1" s="33"/>
      <c r="UZN1" s="33"/>
      <c r="UZO1" s="33"/>
      <c r="UZP1" s="33"/>
      <c r="UZQ1" s="33"/>
      <c r="UZR1" s="33"/>
      <c r="UZS1" s="33"/>
      <c r="UZT1" s="33"/>
      <c r="UZU1" s="33"/>
      <c r="UZV1" s="33"/>
      <c r="UZW1" s="33"/>
      <c r="UZX1" s="33"/>
      <c r="UZY1" s="33"/>
      <c r="UZZ1" s="33"/>
      <c r="VAA1" s="33"/>
      <c r="VAB1" s="33"/>
      <c r="VAC1" s="33"/>
      <c r="VAD1" s="33"/>
      <c r="VAE1" s="33"/>
      <c r="VAF1" s="33"/>
      <c r="VAG1" s="33"/>
      <c r="VAH1" s="33"/>
      <c r="VAI1" s="33"/>
      <c r="VAJ1" s="33"/>
      <c r="VAK1" s="33"/>
      <c r="VAL1" s="33"/>
      <c r="VAM1" s="33"/>
      <c r="VAN1" s="33"/>
      <c r="VAO1" s="33"/>
      <c r="VAP1" s="33"/>
      <c r="VAQ1" s="33"/>
      <c r="VAR1" s="33"/>
      <c r="VAS1" s="33"/>
      <c r="VAT1" s="33"/>
      <c r="VAU1" s="33"/>
      <c r="VAV1" s="33"/>
      <c r="VAW1" s="33"/>
      <c r="VAX1" s="33"/>
      <c r="VAY1" s="33"/>
      <c r="VAZ1" s="33"/>
      <c r="VBA1" s="33"/>
      <c r="VBB1" s="33"/>
      <c r="VBC1" s="33"/>
      <c r="VBD1" s="33"/>
      <c r="VBE1" s="33"/>
      <c r="VBF1" s="33"/>
      <c r="VBG1" s="33"/>
      <c r="VBH1" s="33"/>
      <c r="VBI1" s="33"/>
      <c r="VBJ1" s="33"/>
      <c r="VBK1" s="33"/>
      <c r="VBL1" s="33"/>
      <c r="VBM1" s="33"/>
      <c r="VBN1" s="33"/>
      <c r="VBO1" s="33"/>
      <c r="VBP1" s="33"/>
      <c r="VBQ1" s="33"/>
      <c r="VBR1" s="33"/>
      <c r="VBS1" s="33"/>
      <c r="VBT1" s="33"/>
      <c r="VBU1" s="33"/>
      <c r="VBV1" s="33"/>
      <c r="VBW1" s="33"/>
      <c r="VBX1" s="33"/>
      <c r="VBY1" s="33"/>
      <c r="VBZ1" s="33"/>
      <c r="VCA1" s="33"/>
      <c r="VCB1" s="33"/>
      <c r="VCC1" s="33"/>
      <c r="VCD1" s="33"/>
      <c r="VCE1" s="33"/>
      <c r="VCF1" s="33"/>
      <c r="VCG1" s="33"/>
      <c r="VCH1" s="33"/>
      <c r="VCI1" s="33"/>
      <c r="VCJ1" s="33"/>
      <c r="VCK1" s="33"/>
      <c r="VCL1" s="33"/>
      <c r="VCM1" s="33"/>
      <c r="VCN1" s="33"/>
      <c r="VCO1" s="33"/>
      <c r="VCP1" s="33"/>
      <c r="VCQ1" s="33"/>
      <c r="VCR1" s="33"/>
      <c r="VCS1" s="33"/>
      <c r="VCT1" s="33"/>
      <c r="VCU1" s="33"/>
      <c r="VCV1" s="33"/>
      <c r="VCW1" s="33"/>
      <c r="VCX1" s="33"/>
      <c r="VCY1" s="33"/>
      <c r="VCZ1" s="33"/>
      <c r="VDA1" s="33"/>
      <c r="VDB1" s="33"/>
      <c r="VDC1" s="33"/>
      <c r="VDD1" s="33"/>
      <c r="VDE1" s="33"/>
      <c r="VDF1" s="33"/>
      <c r="VDG1" s="33"/>
      <c r="VDH1" s="33"/>
      <c r="VDI1" s="33"/>
      <c r="VDJ1" s="33"/>
      <c r="VDK1" s="33"/>
      <c r="VDL1" s="33"/>
      <c r="VDM1" s="33"/>
      <c r="VDN1" s="33"/>
      <c r="VDO1" s="33"/>
      <c r="VDP1" s="33"/>
      <c r="VDQ1" s="33"/>
      <c r="VDR1" s="33"/>
      <c r="VDS1" s="33"/>
      <c r="VDT1" s="33"/>
      <c r="VDU1" s="33"/>
      <c r="VDV1" s="33"/>
      <c r="VDW1" s="33"/>
      <c r="VDX1" s="33"/>
      <c r="VDY1" s="33"/>
      <c r="VDZ1" s="33"/>
      <c r="VEA1" s="33"/>
      <c r="VEB1" s="33"/>
      <c r="VEC1" s="33"/>
      <c r="VED1" s="33"/>
      <c r="VEE1" s="33"/>
      <c r="VEF1" s="33"/>
      <c r="VEG1" s="33"/>
      <c r="VEH1" s="33"/>
      <c r="VEI1" s="33"/>
      <c r="VEJ1" s="33"/>
      <c r="VEK1" s="33"/>
      <c r="VEL1" s="33"/>
      <c r="VEM1" s="33"/>
      <c r="VEN1" s="33"/>
      <c r="VEO1" s="33"/>
      <c r="VEP1" s="33"/>
      <c r="VEQ1" s="33"/>
      <c r="VER1" s="33"/>
      <c r="VES1" s="33"/>
      <c r="VET1" s="33"/>
      <c r="VEU1" s="33"/>
      <c r="VEV1" s="33"/>
      <c r="VEW1" s="33"/>
      <c r="VEX1" s="33"/>
      <c r="VEY1" s="33"/>
      <c r="VEZ1" s="33"/>
      <c r="VFA1" s="33"/>
      <c r="VFB1" s="33"/>
      <c r="VFC1" s="33"/>
      <c r="VFD1" s="33"/>
      <c r="VFE1" s="33"/>
      <c r="VFF1" s="33"/>
      <c r="VFG1" s="33"/>
      <c r="VFH1" s="33"/>
      <c r="VFI1" s="33"/>
      <c r="VFJ1" s="33"/>
      <c r="VFK1" s="33"/>
      <c r="VFL1" s="33"/>
      <c r="VFM1" s="33"/>
      <c r="VFN1" s="33"/>
      <c r="VFO1" s="33"/>
      <c r="VFP1" s="33"/>
      <c r="VFQ1" s="33"/>
      <c r="VFR1" s="33"/>
      <c r="VFS1" s="33"/>
      <c r="VFT1" s="33"/>
      <c r="VFU1" s="33"/>
      <c r="VFV1" s="33"/>
      <c r="VFW1" s="33"/>
      <c r="VFX1" s="33"/>
      <c r="VFY1" s="33"/>
      <c r="VFZ1" s="33"/>
      <c r="VGA1" s="33"/>
      <c r="VGB1" s="33"/>
      <c r="VGC1" s="33"/>
      <c r="VGD1" s="33"/>
      <c r="VGE1" s="33"/>
      <c r="VGF1" s="33"/>
      <c r="VGG1" s="33"/>
      <c r="VGH1" s="33"/>
      <c r="VGI1" s="33"/>
      <c r="VGJ1" s="33"/>
      <c r="VGK1" s="33"/>
      <c r="VGL1" s="33"/>
      <c r="VGM1" s="33"/>
      <c r="VGN1" s="33"/>
      <c r="VGO1" s="33"/>
      <c r="VGP1" s="33"/>
      <c r="VGQ1" s="33"/>
      <c r="VGR1" s="33"/>
      <c r="VGS1" s="33"/>
      <c r="VGT1" s="33"/>
      <c r="VGU1" s="33"/>
      <c r="VGV1" s="33"/>
      <c r="VGW1" s="33"/>
      <c r="VGX1" s="33"/>
      <c r="VGY1" s="33"/>
      <c r="VGZ1" s="33"/>
      <c r="VHA1" s="33"/>
      <c r="VHB1" s="33"/>
      <c r="VHC1" s="33"/>
      <c r="VHD1" s="33"/>
      <c r="VHE1" s="33"/>
      <c r="VHF1" s="33"/>
      <c r="VHG1" s="33"/>
      <c r="VHH1" s="33"/>
      <c r="VHI1" s="33"/>
      <c r="VHJ1" s="33"/>
      <c r="VHK1" s="33"/>
      <c r="VHL1" s="33"/>
      <c r="VHM1" s="33"/>
      <c r="VHN1" s="33"/>
      <c r="VHO1" s="33"/>
      <c r="VHP1" s="33"/>
      <c r="VHQ1" s="33"/>
      <c r="VHR1" s="33"/>
      <c r="VHS1" s="33"/>
      <c r="VHT1" s="33"/>
      <c r="VHU1" s="33"/>
      <c r="VHV1" s="33"/>
      <c r="VHW1" s="33"/>
      <c r="VHX1" s="33"/>
      <c r="VHY1" s="33"/>
      <c r="VHZ1" s="33"/>
      <c r="VIA1" s="33"/>
      <c r="VIB1" s="33"/>
      <c r="VIC1" s="33"/>
      <c r="VID1" s="33"/>
      <c r="VIE1" s="33"/>
      <c r="VIF1" s="33"/>
      <c r="VIG1" s="33"/>
      <c r="VIH1" s="33"/>
      <c r="VII1" s="33"/>
      <c r="VIJ1" s="33"/>
      <c r="VIK1" s="33"/>
      <c r="VIL1" s="33"/>
      <c r="VIM1" s="33"/>
      <c r="VIN1" s="33"/>
      <c r="VIO1" s="33"/>
      <c r="VIP1" s="33"/>
      <c r="VIQ1" s="33"/>
      <c r="VIR1" s="33"/>
      <c r="VIS1" s="33"/>
      <c r="VIT1" s="33"/>
      <c r="VIU1" s="33"/>
      <c r="VIV1" s="33"/>
      <c r="VIW1" s="33"/>
      <c r="VIX1" s="33"/>
      <c r="VIY1" s="33"/>
      <c r="VIZ1" s="33"/>
      <c r="VJA1" s="33"/>
      <c r="VJB1" s="33"/>
      <c r="VJC1" s="33"/>
      <c r="VJD1" s="33"/>
      <c r="VJE1" s="33"/>
      <c r="VJF1" s="33"/>
      <c r="VJG1" s="33"/>
      <c r="VJH1" s="33"/>
      <c r="VJI1" s="33"/>
      <c r="VJJ1" s="33"/>
      <c r="VJK1" s="33"/>
      <c r="VJL1" s="33"/>
      <c r="VJM1" s="33"/>
      <c r="VJN1" s="33"/>
      <c r="VJO1" s="33"/>
      <c r="VJP1" s="33"/>
      <c r="VJQ1" s="33"/>
      <c r="VJR1" s="33"/>
      <c r="VJS1" s="33"/>
      <c r="VJT1" s="33"/>
      <c r="VJU1" s="33"/>
      <c r="VJV1" s="33"/>
      <c r="VJW1" s="33"/>
      <c r="VJX1" s="33"/>
      <c r="VJY1" s="33"/>
      <c r="VJZ1" s="33"/>
      <c r="VKA1" s="33"/>
      <c r="VKB1" s="33"/>
      <c r="VKC1" s="33"/>
      <c r="VKD1" s="33"/>
      <c r="VKE1" s="33"/>
      <c r="VKF1" s="33"/>
      <c r="VKG1" s="33"/>
      <c r="VKH1" s="33"/>
      <c r="VKI1" s="33"/>
      <c r="VKJ1" s="33"/>
      <c r="VKK1" s="33"/>
      <c r="VKL1" s="33"/>
      <c r="VKM1" s="33"/>
      <c r="VKN1" s="33"/>
      <c r="VKO1" s="33"/>
      <c r="VKP1" s="33"/>
      <c r="VKQ1" s="33"/>
      <c r="VKR1" s="33"/>
      <c r="VKS1" s="33"/>
      <c r="VKT1" s="33"/>
      <c r="VKU1" s="33"/>
      <c r="VKV1" s="33"/>
      <c r="VKW1" s="33"/>
      <c r="VKX1" s="33"/>
      <c r="VKY1" s="33"/>
      <c r="VKZ1" s="33"/>
      <c r="VLA1" s="33"/>
      <c r="VLB1" s="33"/>
      <c r="VLC1" s="33"/>
      <c r="VLD1" s="33"/>
      <c r="VLE1" s="33"/>
      <c r="VLF1" s="33"/>
      <c r="VLG1" s="33"/>
      <c r="VLH1" s="33"/>
      <c r="VLI1" s="33"/>
      <c r="VLJ1" s="33"/>
      <c r="VLK1" s="33"/>
      <c r="VLL1" s="33"/>
      <c r="VLM1" s="33"/>
      <c r="VLN1" s="33"/>
      <c r="VLO1" s="33"/>
      <c r="VLP1" s="33"/>
      <c r="VLQ1" s="33"/>
      <c r="VLR1" s="33"/>
      <c r="VLS1" s="33"/>
      <c r="VLT1" s="33"/>
      <c r="VLU1" s="33"/>
      <c r="VLV1" s="33"/>
      <c r="VLW1" s="33"/>
      <c r="VLX1" s="33"/>
      <c r="VLY1" s="33"/>
      <c r="VLZ1" s="33"/>
      <c r="VMA1" s="33"/>
      <c r="VMB1" s="33"/>
      <c r="VMC1" s="33"/>
      <c r="VMD1" s="33"/>
      <c r="VME1" s="33"/>
      <c r="VMF1" s="33"/>
      <c r="VMG1" s="33"/>
      <c r="VMH1" s="33"/>
      <c r="VMI1" s="33"/>
      <c r="VMJ1" s="33"/>
      <c r="VMK1" s="33"/>
      <c r="VML1" s="33"/>
      <c r="VMM1" s="33"/>
      <c r="VMN1" s="33"/>
      <c r="VMO1" s="33"/>
      <c r="VMP1" s="33"/>
      <c r="VMQ1" s="33"/>
      <c r="VMR1" s="33"/>
      <c r="VMS1" s="33"/>
      <c r="VMT1" s="33"/>
      <c r="VMU1" s="33"/>
      <c r="VMV1" s="33"/>
      <c r="VMW1" s="33"/>
      <c r="VMX1" s="33"/>
      <c r="VMY1" s="33"/>
      <c r="VMZ1" s="33"/>
      <c r="VNA1" s="33"/>
      <c r="VNB1" s="33"/>
      <c r="VNC1" s="33"/>
      <c r="VND1" s="33"/>
      <c r="VNE1" s="33"/>
      <c r="VNF1" s="33"/>
      <c r="VNG1" s="33"/>
      <c r="VNH1" s="33"/>
      <c r="VNI1" s="33"/>
      <c r="VNJ1" s="33"/>
      <c r="VNK1" s="33"/>
      <c r="VNL1" s="33"/>
      <c r="VNM1" s="33"/>
      <c r="VNN1" s="33"/>
      <c r="VNO1" s="33"/>
      <c r="VNP1" s="33"/>
      <c r="VNQ1" s="33"/>
      <c r="VNR1" s="33"/>
      <c r="VNS1" s="33"/>
      <c r="VNT1" s="33"/>
      <c r="VNU1" s="33"/>
      <c r="VNV1" s="33"/>
      <c r="VNW1" s="33"/>
      <c r="VNX1" s="33"/>
      <c r="VNY1" s="33"/>
      <c r="VNZ1" s="33"/>
      <c r="VOA1" s="33"/>
      <c r="VOB1" s="33"/>
      <c r="VOC1" s="33"/>
      <c r="VOD1" s="33"/>
      <c r="VOE1" s="33"/>
      <c r="VOF1" s="33"/>
      <c r="VOG1" s="33"/>
      <c r="VOH1" s="33"/>
      <c r="VOI1" s="33"/>
      <c r="VOJ1" s="33"/>
      <c r="VOK1" s="33"/>
      <c r="VOL1" s="33"/>
      <c r="VOM1" s="33"/>
      <c r="VON1" s="33"/>
      <c r="VOO1" s="33"/>
      <c r="VOP1" s="33"/>
      <c r="VOQ1" s="33"/>
      <c r="VOR1" s="33"/>
      <c r="VOS1" s="33"/>
      <c r="VOT1" s="33"/>
      <c r="VOU1" s="33"/>
      <c r="VOV1" s="33"/>
      <c r="VOW1" s="33"/>
      <c r="VOX1" s="33"/>
      <c r="VOY1" s="33"/>
      <c r="VOZ1" s="33"/>
      <c r="VPA1" s="33"/>
      <c r="VPB1" s="33"/>
      <c r="VPC1" s="33"/>
      <c r="VPD1" s="33"/>
      <c r="VPE1" s="33"/>
      <c r="VPF1" s="33"/>
      <c r="VPG1" s="33"/>
      <c r="VPH1" s="33"/>
      <c r="VPI1" s="33"/>
      <c r="VPJ1" s="33"/>
      <c r="VPK1" s="33"/>
      <c r="VPL1" s="33"/>
      <c r="VPM1" s="33"/>
      <c r="VPN1" s="33"/>
      <c r="VPO1" s="33"/>
      <c r="VPP1" s="33"/>
      <c r="VPQ1" s="33"/>
      <c r="VPR1" s="33"/>
      <c r="VPS1" s="33"/>
      <c r="VPT1" s="33"/>
      <c r="VPU1" s="33"/>
      <c r="VPV1" s="33"/>
      <c r="VPW1" s="33"/>
      <c r="VPX1" s="33"/>
      <c r="VPY1" s="33"/>
      <c r="VPZ1" s="33"/>
      <c r="VQA1" s="33"/>
      <c r="VQB1" s="33"/>
      <c r="VQC1" s="33"/>
      <c r="VQD1" s="33"/>
      <c r="VQE1" s="33"/>
      <c r="VQF1" s="33"/>
      <c r="VQG1" s="33"/>
      <c r="VQH1" s="33"/>
      <c r="VQI1" s="33"/>
      <c r="VQJ1" s="33"/>
      <c r="VQK1" s="33"/>
      <c r="VQL1" s="33"/>
      <c r="VQM1" s="33"/>
      <c r="VQN1" s="33"/>
      <c r="VQO1" s="33"/>
      <c r="VQP1" s="33"/>
      <c r="VQQ1" s="33"/>
      <c r="VQR1" s="33"/>
      <c r="VQS1" s="33"/>
      <c r="VQT1" s="33"/>
      <c r="VQU1" s="33"/>
      <c r="VQV1" s="33"/>
      <c r="VQW1" s="33"/>
      <c r="VQX1" s="33"/>
      <c r="VQY1" s="33"/>
      <c r="VQZ1" s="33"/>
      <c r="VRA1" s="33"/>
      <c r="VRB1" s="33"/>
      <c r="VRC1" s="33"/>
      <c r="VRD1" s="33"/>
      <c r="VRE1" s="33"/>
      <c r="VRF1" s="33"/>
      <c r="VRG1" s="33"/>
      <c r="VRH1" s="33"/>
      <c r="VRI1" s="33"/>
      <c r="VRJ1" s="33"/>
      <c r="VRK1" s="33"/>
      <c r="VRL1" s="33"/>
      <c r="VRM1" s="33"/>
      <c r="VRN1" s="33"/>
      <c r="VRO1" s="33"/>
      <c r="VRP1" s="33"/>
      <c r="VRQ1" s="33"/>
      <c r="VRR1" s="33"/>
      <c r="VRS1" s="33"/>
      <c r="VRT1" s="33"/>
      <c r="VRU1" s="33"/>
      <c r="VRV1" s="33"/>
      <c r="VRW1" s="33"/>
      <c r="VRX1" s="33"/>
      <c r="VRY1" s="33"/>
      <c r="VRZ1" s="33"/>
      <c r="VSA1" s="33"/>
      <c r="VSB1" s="33"/>
      <c r="VSC1" s="33"/>
      <c r="VSD1" s="33"/>
      <c r="VSE1" s="33"/>
      <c r="VSF1" s="33"/>
      <c r="VSG1" s="33"/>
      <c r="VSH1" s="33"/>
      <c r="VSI1" s="33"/>
      <c r="VSJ1" s="33"/>
      <c r="VSK1" s="33"/>
      <c r="VSL1" s="33"/>
      <c r="VSM1" s="33"/>
      <c r="VSN1" s="33"/>
      <c r="VSO1" s="33"/>
      <c r="VSP1" s="33"/>
      <c r="VSQ1" s="33"/>
      <c r="VSR1" s="33"/>
      <c r="VSS1" s="33"/>
      <c r="VST1" s="33"/>
      <c r="VSU1" s="33"/>
      <c r="VSV1" s="33"/>
      <c r="VSW1" s="33"/>
      <c r="VSX1" s="33"/>
      <c r="VSY1" s="33"/>
      <c r="VSZ1" s="33"/>
      <c r="VTA1" s="33"/>
      <c r="VTB1" s="33"/>
      <c r="VTC1" s="33"/>
      <c r="VTD1" s="33"/>
      <c r="VTE1" s="33"/>
      <c r="VTF1" s="33"/>
      <c r="VTG1" s="33"/>
      <c r="VTH1" s="33"/>
      <c r="VTI1" s="33"/>
      <c r="VTJ1" s="33"/>
      <c r="VTK1" s="33"/>
      <c r="VTL1" s="33"/>
      <c r="VTM1" s="33"/>
      <c r="VTN1" s="33"/>
      <c r="VTO1" s="33"/>
      <c r="VTP1" s="33"/>
      <c r="VTQ1" s="33"/>
      <c r="VTR1" s="33"/>
      <c r="VTS1" s="33"/>
      <c r="VTT1" s="33"/>
      <c r="VTU1" s="33"/>
      <c r="VTV1" s="33"/>
      <c r="VTW1" s="33"/>
      <c r="VTX1" s="33"/>
      <c r="VTY1" s="33"/>
      <c r="VTZ1" s="33"/>
      <c r="VUA1" s="33"/>
      <c r="VUB1" s="33"/>
      <c r="VUC1" s="33"/>
      <c r="VUD1" s="33"/>
      <c r="VUE1" s="33"/>
      <c r="VUF1" s="33"/>
      <c r="VUG1" s="33"/>
      <c r="VUH1" s="33"/>
      <c r="VUI1" s="33"/>
      <c r="VUJ1" s="33"/>
      <c r="VUK1" s="33"/>
      <c r="VUL1" s="33"/>
      <c r="VUM1" s="33"/>
      <c r="VUN1" s="33"/>
      <c r="VUO1" s="33"/>
      <c r="VUP1" s="33"/>
      <c r="VUQ1" s="33"/>
      <c r="VUR1" s="33"/>
      <c r="VUS1" s="33"/>
      <c r="VUT1" s="33"/>
      <c r="VUU1" s="33"/>
      <c r="VUV1" s="33"/>
      <c r="VUW1" s="33"/>
      <c r="VUX1" s="33"/>
      <c r="VUY1" s="33"/>
      <c r="VUZ1" s="33"/>
      <c r="VVA1" s="33"/>
      <c r="VVB1" s="33"/>
      <c r="VVC1" s="33"/>
      <c r="VVD1" s="33"/>
      <c r="VVE1" s="33"/>
      <c r="VVF1" s="33"/>
      <c r="VVG1" s="33"/>
      <c r="VVH1" s="33"/>
      <c r="VVI1" s="33"/>
      <c r="VVJ1" s="33"/>
      <c r="VVK1" s="33"/>
      <c r="VVL1" s="33"/>
      <c r="VVM1" s="33"/>
      <c r="VVN1" s="33"/>
      <c r="VVO1" s="33"/>
      <c r="VVP1" s="33"/>
      <c r="VVQ1" s="33"/>
      <c r="VVR1" s="33"/>
      <c r="VVS1" s="33"/>
      <c r="VVT1" s="33"/>
      <c r="VVU1" s="33"/>
      <c r="VVV1" s="33"/>
      <c r="VVW1" s="33"/>
      <c r="VVX1" s="33"/>
      <c r="VVY1" s="33"/>
      <c r="VVZ1" s="33"/>
      <c r="VWA1" s="33"/>
      <c r="VWB1" s="33"/>
      <c r="VWC1" s="33"/>
      <c r="VWD1" s="33"/>
      <c r="VWE1" s="33"/>
      <c r="VWF1" s="33"/>
      <c r="VWG1" s="33"/>
      <c r="VWH1" s="33"/>
      <c r="VWI1" s="33"/>
      <c r="VWJ1" s="33"/>
      <c r="VWK1" s="33"/>
      <c r="VWL1" s="33"/>
      <c r="VWM1" s="33"/>
      <c r="VWN1" s="33"/>
      <c r="VWO1" s="33"/>
      <c r="VWP1" s="33"/>
      <c r="VWQ1" s="33"/>
      <c r="VWR1" s="33"/>
      <c r="VWS1" s="33"/>
      <c r="VWT1" s="33"/>
      <c r="VWU1" s="33"/>
      <c r="VWV1" s="33"/>
      <c r="VWW1" s="33"/>
      <c r="VWX1" s="33"/>
      <c r="VWY1" s="33"/>
      <c r="VWZ1" s="33"/>
      <c r="VXA1" s="33"/>
      <c r="VXB1" s="33"/>
      <c r="VXC1" s="33"/>
      <c r="VXD1" s="33"/>
      <c r="VXE1" s="33"/>
      <c r="VXF1" s="33"/>
      <c r="VXG1" s="33"/>
      <c r="VXH1" s="33"/>
      <c r="VXI1" s="33"/>
      <c r="VXJ1" s="33"/>
      <c r="VXK1" s="33"/>
      <c r="VXL1" s="33"/>
      <c r="VXM1" s="33"/>
      <c r="VXN1" s="33"/>
      <c r="VXO1" s="33"/>
      <c r="VXP1" s="33"/>
      <c r="VXQ1" s="33"/>
      <c r="VXR1" s="33"/>
      <c r="VXS1" s="33"/>
      <c r="VXT1" s="33"/>
      <c r="VXU1" s="33"/>
      <c r="VXV1" s="33"/>
      <c r="VXW1" s="33"/>
      <c r="VXX1" s="33"/>
      <c r="VXY1" s="33"/>
      <c r="VXZ1" s="33"/>
      <c r="VYA1" s="33"/>
      <c r="VYB1" s="33"/>
      <c r="VYC1" s="33"/>
      <c r="VYD1" s="33"/>
      <c r="VYE1" s="33"/>
      <c r="VYF1" s="33"/>
      <c r="VYG1" s="33"/>
      <c r="VYH1" s="33"/>
      <c r="VYI1" s="33"/>
      <c r="VYJ1" s="33"/>
      <c r="VYK1" s="33"/>
      <c r="VYL1" s="33"/>
      <c r="VYM1" s="33"/>
      <c r="VYN1" s="33"/>
      <c r="VYO1" s="33"/>
      <c r="VYP1" s="33"/>
      <c r="VYQ1" s="33"/>
      <c r="VYR1" s="33"/>
      <c r="VYS1" s="33"/>
      <c r="VYT1" s="33"/>
      <c r="VYU1" s="33"/>
      <c r="VYV1" s="33"/>
      <c r="VYW1" s="33"/>
      <c r="VYX1" s="33"/>
      <c r="VYY1" s="33"/>
      <c r="VYZ1" s="33"/>
      <c r="VZA1" s="33"/>
      <c r="VZB1" s="33"/>
      <c r="VZC1" s="33"/>
      <c r="VZD1" s="33"/>
      <c r="VZE1" s="33"/>
      <c r="VZF1" s="33"/>
      <c r="VZG1" s="33"/>
      <c r="VZH1" s="33"/>
      <c r="VZI1" s="33"/>
      <c r="VZJ1" s="33"/>
      <c r="VZK1" s="33"/>
      <c r="VZL1" s="33"/>
      <c r="VZM1" s="33"/>
      <c r="VZN1" s="33"/>
      <c r="VZO1" s="33"/>
      <c r="VZP1" s="33"/>
      <c r="VZQ1" s="33"/>
      <c r="VZR1" s="33"/>
      <c r="VZS1" s="33"/>
      <c r="VZT1" s="33"/>
      <c r="VZU1" s="33"/>
      <c r="VZV1" s="33"/>
      <c r="VZW1" s="33"/>
      <c r="VZX1" s="33"/>
      <c r="VZY1" s="33"/>
      <c r="VZZ1" s="33"/>
      <c r="WAA1" s="33"/>
      <c r="WAB1" s="33"/>
      <c r="WAC1" s="33"/>
      <c r="WAD1" s="33"/>
      <c r="WAE1" s="33"/>
      <c r="WAF1" s="33"/>
      <c r="WAG1" s="33"/>
      <c r="WAH1" s="33"/>
      <c r="WAI1" s="33"/>
      <c r="WAJ1" s="33"/>
      <c r="WAK1" s="33"/>
      <c r="WAL1" s="33"/>
      <c r="WAM1" s="33"/>
      <c r="WAN1" s="33"/>
      <c r="WAO1" s="33"/>
      <c r="WAP1" s="33"/>
      <c r="WAQ1" s="33"/>
      <c r="WAR1" s="33"/>
      <c r="WAS1" s="33"/>
      <c r="WAT1" s="33"/>
      <c r="WAU1" s="33"/>
      <c r="WAV1" s="33"/>
      <c r="WAW1" s="33"/>
      <c r="WAX1" s="33"/>
      <c r="WAY1" s="33"/>
      <c r="WAZ1" s="33"/>
      <c r="WBA1" s="33"/>
      <c r="WBB1" s="33"/>
      <c r="WBC1" s="33"/>
      <c r="WBD1" s="33"/>
      <c r="WBE1" s="33"/>
      <c r="WBF1" s="33"/>
      <c r="WBG1" s="33"/>
      <c r="WBH1" s="33"/>
      <c r="WBI1" s="33"/>
      <c r="WBJ1" s="33"/>
      <c r="WBK1" s="33"/>
      <c r="WBL1" s="33"/>
      <c r="WBM1" s="33"/>
      <c r="WBN1" s="33"/>
      <c r="WBO1" s="33"/>
      <c r="WBP1" s="33"/>
      <c r="WBQ1" s="33"/>
      <c r="WBR1" s="33"/>
      <c r="WBS1" s="33"/>
      <c r="WBT1" s="33"/>
      <c r="WBU1" s="33"/>
      <c r="WBV1" s="33"/>
      <c r="WBW1" s="33"/>
      <c r="WBX1" s="33"/>
      <c r="WBY1" s="33"/>
      <c r="WBZ1" s="33"/>
      <c r="WCA1" s="33"/>
      <c r="WCB1" s="33"/>
      <c r="WCC1" s="33"/>
      <c r="WCD1" s="33"/>
      <c r="WCE1" s="33"/>
      <c r="WCF1" s="33"/>
      <c r="WCG1" s="33"/>
      <c r="WCH1" s="33"/>
      <c r="WCI1" s="33"/>
      <c r="WCJ1" s="33"/>
      <c r="WCK1" s="33"/>
      <c r="WCL1" s="33"/>
      <c r="WCM1" s="33"/>
      <c r="WCN1" s="33"/>
      <c r="WCO1" s="33"/>
      <c r="WCP1" s="33"/>
      <c r="WCQ1" s="33"/>
      <c r="WCR1" s="33"/>
      <c r="WCS1" s="33"/>
      <c r="WCT1" s="33"/>
      <c r="WCU1" s="33"/>
      <c r="WCV1" s="33"/>
      <c r="WCW1" s="33"/>
      <c r="WCX1" s="33"/>
      <c r="WCY1" s="33"/>
      <c r="WCZ1" s="33"/>
      <c r="WDA1" s="33"/>
      <c r="WDB1" s="33"/>
      <c r="WDC1" s="33"/>
      <c r="WDD1" s="33"/>
      <c r="WDE1" s="33"/>
      <c r="WDF1" s="33"/>
      <c r="WDG1" s="33"/>
      <c r="WDH1" s="33"/>
      <c r="WDI1" s="33"/>
      <c r="WDJ1" s="33"/>
      <c r="WDK1" s="33"/>
      <c r="WDL1" s="33"/>
      <c r="WDM1" s="33"/>
      <c r="WDN1" s="33"/>
      <c r="WDO1" s="33"/>
      <c r="WDP1" s="33"/>
      <c r="WDQ1" s="33"/>
      <c r="WDR1" s="33"/>
      <c r="WDS1" s="33"/>
      <c r="WDT1" s="33"/>
      <c r="WDU1" s="33"/>
      <c r="WDV1" s="33"/>
      <c r="WDW1" s="33"/>
      <c r="WDX1" s="33"/>
      <c r="WDY1" s="33"/>
      <c r="WDZ1" s="33"/>
      <c r="WEA1" s="33"/>
      <c r="WEB1" s="33"/>
      <c r="WEC1" s="33"/>
      <c r="WED1" s="33"/>
      <c r="WEE1" s="33"/>
      <c r="WEF1" s="33"/>
      <c r="WEG1" s="33"/>
      <c r="WEH1" s="33"/>
      <c r="WEI1" s="33"/>
      <c r="WEJ1" s="33"/>
      <c r="WEK1" s="33"/>
      <c r="WEL1" s="33"/>
      <c r="WEM1" s="33"/>
      <c r="WEN1" s="33"/>
      <c r="WEO1" s="33"/>
      <c r="WEP1" s="33"/>
      <c r="WEQ1" s="33"/>
      <c r="WER1" s="33"/>
      <c r="WES1" s="33"/>
      <c r="WET1" s="33"/>
      <c r="WEU1" s="33"/>
      <c r="WEV1" s="33"/>
      <c r="WEW1" s="33"/>
      <c r="WEX1" s="33"/>
      <c r="WEY1" s="33"/>
      <c r="WEZ1" s="33"/>
      <c r="WFA1" s="33"/>
      <c r="WFB1" s="33"/>
      <c r="WFC1" s="33"/>
      <c r="WFD1" s="33"/>
      <c r="WFE1" s="33"/>
      <c r="WFF1" s="33"/>
      <c r="WFG1" s="33"/>
      <c r="WFH1" s="33"/>
      <c r="WFI1" s="33"/>
      <c r="WFJ1" s="33"/>
      <c r="WFK1" s="33"/>
      <c r="WFL1" s="33"/>
      <c r="WFM1" s="33"/>
      <c r="WFN1" s="33"/>
      <c r="WFO1" s="33"/>
      <c r="WFP1" s="33"/>
      <c r="WFQ1" s="33"/>
      <c r="WFR1" s="33"/>
      <c r="WFS1" s="33"/>
      <c r="WFT1" s="33"/>
      <c r="WFU1" s="33"/>
      <c r="WFV1" s="33"/>
      <c r="WFW1" s="33"/>
      <c r="WFX1" s="33"/>
      <c r="WFY1" s="33"/>
      <c r="WFZ1" s="33"/>
      <c r="WGA1" s="33"/>
      <c r="WGB1" s="33"/>
      <c r="WGC1" s="33"/>
      <c r="WGD1" s="33"/>
      <c r="WGE1" s="33"/>
      <c r="WGF1" s="33"/>
      <c r="WGG1" s="33"/>
      <c r="WGH1" s="33"/>
      <c r="WGI1" s="33"/>
      <c r="WGJ1" s="33"/>
      <c r="WGK1" s="33"/>
      <c r="WGL1" s="33"/>
      <c r="WGM1" s="33"/>
      <c r="WGN1" s="33"/>
      <c r="WGO1" s="33"/>
      <c r="WGP1" s="33"/>
      <c r="WGQ1" s="33"/>
      <c r="WGR1" s="33"/>
      <c r="WGS1" s="33"/>
      <c r="WGT1" s="33"/>
      <c r="WGU1" s="33"/>
      <c r="WGV1" s="33"/>
      <c r="WGW1" s="33"/>
      <c r="WGX1" s="33"/>
      <c r="WGY1" s="33"/>
      <c r="WGZ1" s="33"/>
      <c r="WHA1" s="33"/>
      <c r="WHB1" s="33"/>
      <c r="WHC1" s="33"/>
      <c r="WHD1" s="33"/>
      <c r="WHE1" s="33"/>
      <c r="WHF1" s="33"/>
      <c r="WHG1" s="33"/>
      <c r="WHH1" s="33"/>
      <c r="WHI1" s="33"/>
      <c r="WHJ1" s="33"/>
      <c r="WHK1" s="33"/>
      <c r="WHL1" s="33"/>
      <c r="WHM1" s="33"/>
      <c r="WHN1" s="33"/>
      <c r="WHO1" s="33"/>
      <c r="WHP1" s="33"/>
      <c r="WHQ1" s="33"/>
      <c r="WHR1" s="33"/>
      <c r="WHS1" s="33"/>
      <c r="WHT1" s="33"/>
      <c r="WHU1" s="33"/>
      <c r="WHV1" s="33"/>
      <c r="WHW1" s="33"/>
      <c r="WHX1" s="33"/>
      <c r="WHY1" s="33"/>
      <c r="WHZ1" s="33"/>
      <c r="WIA1" s="33"/>
      <c r="WIB1" s="33"/>
      <c r="WIC1" s="33"/>
      <c r="WID1" s="33"/>
      <c r="WIE1" s="33"/>
      <c r="WIF1" s="33"/>
      <c r="WIG1" s="33"/>
      <c r="WIH1" s="33"/>
      <c r="WII1" s="33"/>
      <c r="WIJ1" s="33"/>
      <c r="WIK1" s="33"/>
      <c r="WIL1" s="33"/>
      <c r="WIM1" s="33"/>
      <c r="WIN1" s="33"/>
      <c r="WIO1" s="33"/>
      <c r="WIP1" s="33"/>
      <c r="WIQ1" s="33"/>
      <c r="WIR1" s="33"/>
      <c r="WIS1" s="33"/>
      <c r="WIT1" s="33"/>
      <c r="WIU1" s="33"/>
      <c r="WIV1" s="33"/>
      <c r="WIW1" s="33"/>
      <c r="WIX1" s="33"/>
      <c r="WIY1" s="33"/>
      <c r="WIZ1" s="33"/>
      <c r="WJA1" s="33"/>
      <c r="WJB1" s="33"/>
      <c r="WJC1" s="33"/>
      <c r="WJD1" s="33"/>
      <c r="WJE1" s="33"/>
      <c r="WJF1" s="33"/>
      <c r="WJG1" s="33"/>
      <c r="WJH1" s="33"/>
      <c r="WJI1" s="33"/>
      <c r="WJJ1" s="33"/>
      <c r="WJK1" s="33"/>
      <c r="WJL1" s="33"/>
      <c r="WJM1" s="33"/>
      <c r="WJN1" s="33"/>
      <c r="WJO1" s="33"/>
      <c r="WJP1" s="33"/>
      <c r="WJQ1" s="33"/>
      <c r="WJR1" s="33"/>
      <c r="WJS1" s="33"/>
      <c r="WJT1" s="33"/>
      <c r="WJU1" s="33"/>
      <c r="WJV1" s="33"/>
      <c r="WJW1" s="33"/>
      <c r="WJX1" s="33"/>
      <c r="WJY1" s="33"/>
      <c r="WJZ1" s="33"/>
      <c r="WKA1" s="33"/>
      <c r="WKB1" s="33"/>
      <c r="WKC1" s="33"/>
      <c r="WKD1" s="33"/>
      <c r="WKE1" s="33"/>
      <c r="WKF1" s="33"/>
      <c r="WKG1" s="33"/>
      <c r="WKH1" s="33"/>
      <c r="WKI1" s="33"/>
      <c r="WKJ1" s="33"/>
      <c r="WKK1" s="33"/>
      <c r="WKL1" s="33"/>
      <c r="WKM1" s="33"/>
      <c r="WKN1" s="33"/>
      <c r="WKO1" s="33"/>
      <c r="WKP1" s="33"/>
      <c r="WKQ1" s="33"/>
      <c r="WKR1" s="33"/>
      <c r="WKS1" s="33"/>
      <c r="WKT1" s="33"/>
      <c r="WKU1" s="33"/>
      <c r="WKV1" s="33"/>
      <c r="WKW1" s="33"/>
      <c r="WKX1" s="33"/>
      <c r="WKY1" s="33"/>
      <c r="WKZ1" s="33"/>
      <c r="WLA1" s="33"/>
      <c r="WLB1" s="33"/>
      <c r="WLC1" s="33"/>
      <c r="WLD1" s="33"/>
      <c r="WLE1" s="33"/>
      <c r="WLF1" s="33"/>
      <c r="WLG1" s="33"/>
      <c r="WLH1" s="33"/>
      <c r="WLI1" s="33"/>
      <c r="WLJ1" s="33"/>
      <c r="WLK1" s="33"/>
      <c r="WLL1" s="33"/>
      <c r="WLM1" s="33"/>
      <c r="WLN1" s="33"/>
      <c r="WLO1" s="33"/>
      <c r="WLP1" s="33"/>
      <c r="WLQ1" s="33"/>
      <c r="WLR1" s="33"/>
      <c r="WLS1" s="33"/>
      <c r="WLT1" s="33"/>
      <c r="WLU1" s="33"/>
      <c r="WLV1" s="33"/>
      <c r="WLW1" s="33"/>
      <c r="WLX1" s="33"/>
      <c r="WLY1" s="33"/>
      <c r="WLZ1" s="33"/>
      <c r="WMA1" s="33"/>
      <c r="WMB1" s="33"/>
      <c r="WMC1" s="33"/>
      <c r="WMD1" s="33"/>
      <c r="WME1" s="33"/>
      <c r="WMF1" s="33"/>
      <c r="WMG1" s="33"/>
      <c r="WMH1" s="33"/>
      <c r="WMI1" s="33"/>
      <c r="WMJ1" s="33"/>
      <c r="WMK1" s="33"/>
      <c r="WML1" s="33"/>
      <c r="WMM1" s="33"/>
      <c r="WMN1" s="33"/>
      <c r="WMO1" s="33"/>
      <c r="WMP1" s="33"/>
      <c r="WMQ1" s="33"/>
      <c r="WMR1" s="33"/>
      <c r="WMS1" s="33"/>
      <c r="WMT1" s="33"/>
      <c r="WMU1" s="33"/>
      <c r="WMV1" s="33"/>
      <c r="WMW1" s="33"/>
      <c r="WMX1" s="33"/>
      <c r="WMY1" s="33"/>
      <c r="WMZ1" s="33"/>
      <c r="WNA1" s="33"/>
      <c r="WNB1" s="33"/>
      <c r="WNC1" s="33"/>
      <c r="WND1" s="33"/>
      <c r="WNE1" s="33"/>
      <c r="WNF1" s="33"/>
      <c r="WNG1" s="33"/>
      <c r="WNH1" s="33"/>
      <c r="WNI1" s="33"/>
      <c r="WNJ1" s="33"/>
      <c r="WNK1" s="33"/>
      <c r="WNL1" s="33"/>
      <c r="WNM1" s="33"/>
      <c r="WNN1" s="33"/>
      <c r="WNO1" s="33"/>
      <c r="WNP1" s="33"/>
      <c r="WNQ1" s="33"/>
      <c r="WNR1" s="33"/>
      <c r="WNS1" s="33"/>
      <c r="WNT1" s="33"/>
      <c r="WNU1" s="33"/>
      <c r="WNV1" s="33"/>
      <c r="WNW1" s="33"/>
      <c r="WNX1" s="33"/>
      <c r="WNY1" s="33"/>
      <c r="WNZ1" s="33"/>
      <c r="WOA1" s="33"/>
      <c r="WOB1" s="33"/>
      <c r="WOC1" s="33"/>
      <c r="WOD1" s="33"/>
      <c r="WOE1" s="33"/>
      <c r="WOF1" s="33"/>
      <c r="WOG1" s="33"/>
      <c r="WOH1" s="33"/>
      <c r="WOI1" s="33"/>
      <c r="WOJ1" s="33"/>
      <c r="WOK1" s="33"/>
      <c r="WOL1" s="33"/>
      <c r="WOM1" s="33"/>
      <c r="WON1" s="33"/>
      <c r="WOO1" s="33"/>
      <c r="WOP1" s="33"/>
      <c r="WOQ1" s="33"/>
      <c r="WOR1" s="33"/>
      <c r="WOS1" s="33"/>
      <c r="WOT1" s="33"/>
      <c r="WOU1" s="33"/>
      <c r="WOV1" s="33"/>
      <c r="WOW1" s="33"/>
      <c r="WOX1" s="33"/>
      <c r="WOY1" s="33"/>
      <c r="WOZ1" s="33"/>
      <c r="WPA1" s="33"/>
      <c r="WPB1" s="33"/>
      <c r="WPC1" s="33"/>
      <c r="WPD1" s="33"/>
      <c r="WPE1" s="33"/>
      <c r="WPF1" s="33"/>
      <c r="WPG1" s="33"/>
      <c r="WPH1" s="33"/>
      <c r="WPI1" s="33"/>
      <c r="WPJ1" s="33"/>
      <c r="WPK1" s="33"/>
      <c r="WPL1" s="33"/>
      <c r="WPM1" s="33"/>
      <c r="WPN1" s="33"/>
      <c r="WPO1" s="33"/>
      <c r="WPP1" s="33"/>
      <c r="WPQ1" s="33"/>
      <c r="WPR1" s="33"/>
      <c r="WPS1" s="33"/>
      <c r="WPT1" s="33"/>
      <c r="WPU1" s="33"/>
      <c r="WPV1" s="33"/>
      <c r="WPW1" s="33"/>
      <c r="WPX1" s="33"/>
      <c r="WPY1" s="33"/>
      <c r="WPZ1" s="33"/>
      <c r="WQA1" s="33"/>
      <c r="WQB1" s="33"/>
      <c r="WQC1" s="33"/>
      <c r="WQD1" s="33"/>
      <c r="WQE1" s="33"/>
      <c r="WQF1" s="33"/>
      <c r="WQG1" s="33"/>
      <c r="WQH1" s="33"/>
      <c r="WQI1" s="33"/>
      <c r="WQJ1" s="33"/>
      <c r="WQK1" s="33"/>
      <c r="WQL1" s="33"/>
      <c r="WQM1" s="33"/>
      <c r="WQN1" s="33"/>
      <c r="WQO1" s="33"/>
      <c r="WQP1" s="33"/>
      <c r="WQQ1" s="33"/>
      <c r="WQR1" s="33"/>
      <c r="WQS1" s="33"/>
      <c r="WQT1" s="33"/>
      <c r="WQU1" s="33"/>
      <c r="WQV1" s="33"/>
      <c r="WQW1" s="33"/>
      <c r="WQX1" s="33"/>
      <c r="WQY1" s="33"/>
      <c r="WQZ1" s="33"/>
      <c r="WRA1" s="33"/>
      <c r="WRB1" s="33"/>
      <c r="WRC1" s="33"/>
      <c r="WRD1" s="33"/>
      <c r="WRE1" s="33"/>
      <c r="WRF1" s="33"/>
      <c r="WRG1" s="33"/>
      <c r="WRH1" s="33"/>
      <c r="WRI1" s="33"/>
      <c r="WRJ1" s="33"/>
      <c r="WRK1" s="33"/>
      <c r="WRL1" s="33"/>
      <c r="WRM1" s="33"/>
      <c r="WRN1" s="33"/>
      <c r="WRO1" s="33"/>
      <c r="WRP1" s="33"/>
      <c r="WRQ1" s="33"/>
      <c r="WRR1" s="33"/>
      <c r="WRS1" s="33"/>
      <c r="WRT1" s="33"/>
      <c r="WRU1" s="33"/>
      <c r="WRV1" s="33"/>
      <c r="WRW1" s="33"/>
      <c r="WRX1" s="33"/>
      <c r="WRY1" s="33"/>
      <c r="WRZ1" s="33"/>
      <c r="WSA1" s="33"/>
      <c r="WSB1" s="33"/>
      <c r="WSC1" s="33"/>
      <c r="WSD1" s="33"/>
      <c r="WSE1" s="33"/>
      <c r="WSF1" s="33"/>
      <c r="WSG1" s="33"/>
      <c r="WSH1" s="33"/>
      <c r="WSI1" s="33"/>
      <c r="WSJ1" s="33"/>
      <c r="WSK1" s="33"/>
      <c r="WSL1" s="33"/>
      <c r="WSM1" s="33"/>
      <c r="WSN1" s="33"/>
      <c r="WSO1" s="33"/>
      <c r="WSP1" s="33"/>
      <c r="WSQ1" s="33"/>
      <c r="WSR1" s="33"/>
      <c r="WSS1" s="33"/>
      <c r="WST1" s="33"/>
      <c r="WSU1" s="33"/>
      <c r="WSV1" s="33"/>
      <c r="WSW1" s="33"/>
      <c r="WSX1" s="33"/>
      <c r="WSY1" s="33"/>
      <c r="WSZ1" s="33"/>
      <c r="WTA1" s="33"/>
      <c r="WTB1" s="33"/>
      <c r="WTC1" s="33"/>
      <c r="WTD1" s="33"/>
      <c r="WTE1" s="33"/>
      <c r="WTF1" s="33"/>
      <c r="WTG1" s="33"/>
      <c r="WTH1" s="33"/>
      <c r="WTI1" s="33"/>
      <c r="WTJ1" s="33"/>
      <c r="WTK1" s="33"/>
      <c r="WTL1" s="33"/>
      <c r="WTM1" s="33"/>
      <c r="WTN1" s="33"/>
      <c r="WTO1" s="33"/>
      <c r="WTP1" s="33"/>
      <c r="WTQ1" s="33"/>
      <c r="WTR1" s="33"/>
      <c r="WTS1" s="33"/>
      <c r="WTT1" s="33"/>
      <c r="WTU1" s="33"/>
      <c r="WTV1" s="33"/>
      <c r="WTW1" s="33"/>
      <c r="WTX1" s="33"/>
      <c r="WTY1" s="33"/>
      <c r="WTZ1" s="33"/>
      <c r="WUA1" s="33"/>
      <c r="WUB1" s="33"/>
      <c r="WUC1" s="33"/>
      <c r="WUD1" s="33"/>
      <c r="WUE1" s="33"/>
      <c r="WUF1" s="33"/>
      <c r="WUG1" s="33"/>
      <c r="WUH1" s="33"/>
      <c r="WUI1" s="33"/>
      <c r="WUJ1" s="33"/>
      <c r="WUK1" s="33"/>
      <c r="WUL1" s="33"/>
      <c r="WUM1" s="33"/>
      <c r="WUN1" s="33"/>
      <c r="WUO1" s="33"/>
      <c r="WUP1" s="33"/>
      <c r="WUQ1" s="33"/>
      <c r="WUR1" s="33"/>
      <c r="WUS1" s="33"/>
      <c r="WUT1" s="33"/>
      <c r="WUU1" s="33"/>
      <c r="WUV1" s="33"/>
      <c r="WUW1" s="33"/>
      <c r="WUX1" s="33"/>
      <c r="WUY1" s="33"/>
      <c r="WUZ1" s="33"/>
      <c r="WVA1" s="33"/>
      <c r="WVB1" s="33"/>
      <c r="WVC1" s="33"/>
      <c r="WVD1" s="33"/>
      <c r="WVE1" s="33"/>
      <c r="WVF1" s="33"/>
      <c r="WVG1" s="33"/>
      <c r="WVH1" s="33"/>
      <c r="WVI1" s="33"/>
      <c r="WVJ1" s="33"/>
      <c r="WVK1" s="33"/>
      <c r="WVL1" s="33"/>
      <c r="WVM1" s="33"/>
      <c r="WVN1" s="33"/>
      <c r="WVO1" s="33"/>
      <c r="WVP1" s="33"/>
      <c r="WVQ1" s="33"/>
      <c r="WVR1" s="33"/>
      <c r="WVS1" s="33"/>
      <c r="WVT1" s="33"/>
      <c r="WVU1" s="33"/>
      <c r="WVV1" s="33"/>
      <c r="WVW1" s="33"/>
      <c r="WVX1" s="33"/>
      <c r="WVY1" s="33"/>
      <c r="WVZ1" s="33"/>
      <c r="WWA1" s="33"/>
      <c r="WWB1" s="33"/>
      <c r="WWC1" s="33"/>
      <c r="WWD1" s="33"/>
      <c r="WWE1" s="33"/>
      <c r="WWF1" s="33"/>
      <c r="WWG1" s="33"/>
      <c r="WWH1" s="33"/>
      <c r="WWI1" s="33"/>
      <c r="WWJ1" s="33"/>
      <c r="WWK1" s="33"/>
      <c r="WWL1" s="33"/>
      <c r="WWM1" s="33"/>
      <c r="WWN1" s="33"/>
      <c r="WWO1" s="33"/>
      <c r="WWP1" s="33"/>
      <c r="WWQ1" s="33"/>
      <c r="WWR1" s="33"/>
      <c r="WWS1" s="33"/>
      <c r="WWT1" s="33"/>
      <c r="WWU1" s="33"/>
      <c r="WWV1" s="33"/>
      <c r="WWW1" s="33"/>
      <c r="WWX1" s="33"/>
      <c r="WWY1" s="33"/>
      <c r="WWZ1" s="33"/>
      <c r="WXA1" s="33"/>
      <c r="WXB1" s="33"/>
      <c r="WXC1" s="33"/>
      <c r="WXD1" s="33"/>
      <c r="WXE1" s="33"/>
      <c r="WXF1" s="33"/>
      <c r="WXG1" s="33"/>
      <c r="WXH1" s="33"/>
      <c r="WXI1" s="33"/>
      <c r="WXJ1" s="33"/>
      <c r="WXK1" s="33"/>
      <c r="WXL1" s="33"/>
      <c r="WXM1" s="33"/>
      <c r="WXN1" s="33"/>
      <c r="WXO1" s="33"/>
      <c r="WXP1" s="33"/>
      <c r="WXQ1" s="33"/>
      <c r="WXR1" s="33"/>
      <c r="WXS1" s="33"/>
      <c r="WXT1" s="33"/>
      <c r="WXU1" s="33"/>
      <c r="WXV1" s="33"/>
      <c r="WXW1" s="33"/>
      <c r="WXX1" s="33"/>
      <c r="WXY1" s="33"/>
      <c r="WXZ1" s="33"/>
      <c r="WYA1" s="33"/>
      <c r="WYB1" s="33"/>
      <c r="WYC1" s="33"/>
      <c r="WYD1" s="33"/>
      <c r="WYE1" s="33"/>
      <c r="WYF1" s="33"/>
      <c r="WYG1" s="33"/>
      <c r="WYH1" s="33"/>
      <c r="WYI1" s="33"/>
      <c r="WYJ1" s="33"/>
      <c r="WYK1" s="33"/>
      <c r="WYL1" s="33"/>
      <c r="WYM1" s="33"/>
      <c r="WYN1" s="33"/>
      <c r="WYO1" s="33"/>
      <c r="WYP1" s="33"/>
      <c r="WYQ1" s="33"/>
      <c r="WYR1" s="33"/>
      <c r="WYS1" s="33"/>
      <c r="WYT1" s="33"/>
      <c r="WYU1" s="33"/>
      <c r="WYV1" s="33"/>
      <c r="WYW1" s="33"/>
      <c r="WYX1" s="33"/>
      <c r="WYY1" s="33"/>
      <c r="WYZ1" s="33"/>
      <c r="WZA1" s="33"/>
      <c r="WZB1" s="33"/>
      <c r="WZC1" s="33"/>
      <c r="WZD1" s="33"/>
      <c r="WZE1" s="33"/>
      <c r="WZF1" s="33"/>
      <c r="WZG1" s="33"/>
      <c r="WZH1" s="33"/>
      <c r="WZI1" s="33"/>
      <c r="WZJ1" s="33"/>
      <c r="WZK1" s="33"/>
      <c r="WZL1" s="33"/>
      <c r="WZM1" s="33"/>
      <c r="WZN1" s="33"/>
      <c r="WZO1" s="33"/>
      <c r="WZP1" s="33"/>
      <c r="WZQ1" s="33"/>
      <c r="WZR1" s="33"/>
      <c r="WZS1" s="33"/>
      <c r="WZT1" s="33"/>
      <c r="WZU1" s="33"/>
      <c r="WZV1" s="33"/>
      <c r="WZW1" s="33"/>
      <c r="WZX1" s="33"/>
      <c r="WZY1" s="33"/>
      <c r="WZZ1" s="33"/>
      <c r="XAA1" s="33"/>
      <c r="XAB1" s="33"/>
      <c r="XAC1" s="33"/>
      <c r="XAD1" s="33"/>
      <c r="XAE1" s="33"/>
      <c r="XAF1" s="33"/>
      <c r="XAG1" s="33"/>
      <c r="XAH1" s="33"/>
      <c r="XAI1" s="33"/>
      <c r="XAJ1" s="33"/>
      <c r="XAK1" s="33"/>
      <c r="XAL1" s="33"/>
      <c r="XAM1" s="33"/>
      <c r="XAN1" s="33"/>
      <c r="XAO1" s="33"/>
      <c r="XAP1" s="33"/>
      <c r="XAQ1" s="33"/>
      <c r="XAR1" s="33"/>
      <c r="XAS1" s="33"/>
      <c r="XAT1" s="33"/>
      <c r="XAU1" s="33"/>
      <c r="XAV1" s="33"/>
      <c r="XAW1" s="33"/>
      <c r="XAX1" s="33"/>
      <c r="XAY1" s="33"/>
      <c r="XAZ1" s="33"/>
      <c r="XBA1" s="33"/>
      <c r="XBB1" s="33"/>
      <c r="XBC1" s="33"/>
      <c r="XBD1" s="33"/>
      <c r="XBE1" s="33"/>
      <c r="XBF1" s="33"/>
      <c r="XBG1" s="33"/>
      <c r="XBH1" s="33"/>
      <c r="XBI1" s="33"/>
      <c r="XBJ1" s="33"/>
      <c r="XBK1" s="33"/>
      <c r="XBL1" s="33"/>
      <c r="XBM1" s="33"/>
      <c r="XBN1" s="33"/>
      <c r="XBO1" s="33"/>
      <c r="XBP1" s="33"/>
      <c r="XBQ1" s="33"/>
      <c r="XBR1" s="33"/>
      <c r="XBS1" s="33"/>
      <c r="XBT1" s="33"/>
      <c r="XBU1" s="33"/>
      <c r="XBV1" s="33"/>
      <c r="XBW1" s="33"/>
      <c r="XBX1" s="33"/>
      <c r="XBY1" s="33"/>
      <c r="XBZ1" s="33"/>
      <c r="XCA1" s="33"/>
      <c r="XCB1" s="33"/>
      <c r="XCC1" s="33"/>
      <c r="XCD1" s="33"/>
      <c r="XCE1" s="33"/>
      <c r="XCF1" s="33"/>
      <c r="XCG1" s="33"/>
      <c r="XCH1" s="33"/>
      <c r="XCI1" s="33"/>
      <c r="XCJ1" s="33"/>
      <c r="XCK1" s="33"/>
      <c r="XCL1" s="33"/>
      <c r="XCM1" s="33"/>
      <c r="XCN1" s="33"/>
      <c r="XCO1" s="33"/>
      <c r="XCP1" s="33"/>
      <c r="XCQ1" s="33"/>
      <c r="XCR1" s="33"/>
      <c r="XCS1" s="33"/>
      <c r="XCT1" s="33"/>
      <c r="XCU1" s="33"/>
      <c r="XCV1" s="33"/>
      <c r="XCW1" s="33"/>
      <c r="XCX1" s="33"/>
      <c r="XCY1" s="33"/>
      <c r="XCZ1" s="33"/>
      <c r="XDA1" s="33"/>
      <c r="XDB1" s="33"/>
      <c r="XDC1" s="33"/>
      <c r="XDD1" s="33"/>
      <c r="XDE1" s="33"/>
      <c r="XDF1" s="33"/>
      <c r="XDG1" s="33"/>
      <c r="XDH1" s="33"/>
      <c r="XDI1" s="33"/>
      <c r="XDJ1" s="33"/>
      <c r="XDK1" s="33"/>
      <c r="XDL1" s="33"/>
      <c r="XDM1" s="33"/>
      <c r="XDN1" s="33"/>
      <c r="XDO1" s="33"/>
      <c r="XDP1" s="33"/>
      <c r="XDQ1" s="33"/>
      <c r="XDR1" s="33"/>
      <c r="XDS1" s="33"/>
      <c r="XDT1" s="33"/>
      <c r="XDU1" s="33"/>
      <c r="XDV1" s="33"/>
      <c r="XDW1" s="33"/>
      <c r="XDX1" s="33"/>
      <c r="XDY1" s="33"/>
      <c r="XDZ1" s="33"/>
      <c r="XEA1" s="33"/>
      <c r="XEB1" s="33"/>
      <c r="XEC1" s="33"/>
      <c r="XED1" s="33"/>
      <c r="XEE1" s="33"/>
      <c r="XEF1" s="33"/>
      <c r="XEG1" s="33"/>
      <c r="XEH1" s="33"/>
      <c r="XEI1" s="33"/>
      <c r="XEJ1" s="33"/>
      <c r="XEK1" s="33"/>
      <c r="XEL1" s="33"/>
      <c r="XEM1" s="33"/>
      <c r="XEN1" s="33"/>
      <c r="XEO1" s="33"/>
      <c r="XEP1" s="33"/>
      <c r="XEQ1" s="33"/>
      <c r="XER1" s="33"/>
      <c r="XES1" s="33"/>
      <c r="XET1" s="33"/>
      <c r="XEU1" s="33"/>
      <c r="XEV1" s="33"/>
      <c r="XEW1" s="33"/>
      <c r="XEX1" s="33"/>
    </row>
    <row r="2" spans="1:16378" ht="66" customHeight="1" thickBot="1">
      <c r="B2" s="852" t="s">
        <v>159</v>
      </c>
      <c r="C2" s="852"/>
      <c r="D2" s="852"/>
      <c r="E2" s="852"/>
      <c r="F2" s="852"/>
      <c r="G2" s="852"/>
      <c r="H2" s="852"/>
      <c r="I2" s="852"/>
      <c r="J2" s="852"/>
      <c r="K2" s="852"/>
      <c r="L2" s="852"/>
      <c r="M2" s="852"/>
      <c r="N2" s="852"/>
      <c r="O2" s="852"/>
    </row>
    <row r="3" spans="1:16378" ht="20" customHeight="1" thickBot="1">
      <c r="C3" s="825" t="s">
        <v>22</v>
      </c>
      <c r="D3" s="826"/>
      <c r="E3" s="826"/>
      <c r="F3" s="826"/>
      <c r="G3" s="827"/>
      <c r="H3" s="37"/>
      <c r="J3" s="825" t="s">
        <v>20</v>
      </c>
      <c r="K3" s="826"/>
      <c r="L3" s="826"/>
      <c r="M3" s="826"/>
      <c r="N3" s="826"/>
      <c r="O3" s="827"/>
    </row>
    <row r="4" spans="1:16378" ht="40" customHeight="1" thickBot="1">
      <c r="C4" s="23" t="s">
        <v>113</v>
      </c>
      <c r="D4" s="24" t="s">
        <v>28</v>
      </c>
      <c r="E4" s="25" t="s">
        <v>23</v>
      </c>
      <c r="F4" s="26" t="s">
        <v>81</v>
      </c>
      <c r="G4" s="27" t="s">
        <v>45</v>
      </c>
      <c r="H4" s="37"/>
      <c r="J4" s="23" t="s">
        <v>113</v>
      </c>
      <c r="K4" s="21" t="s">
        <v>8</v>
      </c>
      <c r="L4" s="50" t="s">
        <v>29</v>
      </c>
      <c r="M4" s="25" t="s">
        <v>24</v>
      </c>
      <c r="N4" s="28" t="s">
        <v>81</v>
      </c>
      <c r="O4" s="27" t="s">
        <v>45</v>
      </c>
      <c r="Q4" s="297"/>
      <c r="R4" s="298"/>
      <c r="S4" s="298"/>
    </row>
    <row r="5" spans="1:16378" ht="13" customHeight="1" thickBot="1">
      <c r="B5" s="795" t="s">
        <v>67</v>
      </c>
      <c r="C5" s="228">
        <v>6200</v>
      </c>
      <c r="D5" s="229">
        <v>5.0000000000000001E-3</v>
      </c>
      <c r="E5" s="230">
        <v>4.29</v>
      </c>
      <c r="F5" s="231">
        <v>24.27</v>
      </c>
      <c r="G5" s="232">
        <v>2.4</v>
      </c>
      <c r="H5" s="37"/>
      <c r="I5" s="805" t="s">
        <v>70</v>
      </c>
      <c r="J5" s="55">
        <v>6063</v>
      </c>
      <c r="K5" s="556">
        <v>4.4000000000000004</v>
      </c>
      <c r="L5" s="557">
        <v>3</v>
      </c>
      <c r="M5" s="269">
        <v>11.2</v>
      </c>
      <c r="N5" s="270">
        <v>15.13</v>
      </c>
      <c r="O5" s="271">
        <v>3.27</v>
      </c>
      <c r="Q5" s="298"/>
      <c r="R5" s="298"/>
      <c r="S5" s="298"/>
    </row>
    <row r="6" spans="1:16378" ht="13" customHeight="1" thickBot="1">
      <c r="B6" s="796"/>
      <c r="C6" s="233">
        <v>6214</v>
      </c>
      <c r="D6" s="234">
        <v>1.4E-2</v>
      </c>
      <c r="E6" s="235">
        <v>1</v>
      </c>
      <c r="F6" s="224">
        <v>11.85</v>
      </c>
      <c r="G6" s="236">
        <v>5.95</v>
      </c>
      <c r="H6" s="37"/>
      <c r="I6" s="805"/>
      <c r="J6" s="56">
        <v>6209</v>
      </c>
      <c r="K6" s="561">
        <v>5</v>
      </c>
      <c r="L6" s="562">
        <v>0.25</v>
      </c>
      <c r="M6" s="223">
        <v>12.5</v>
      </c>
      <c r="N6" s="272">
        <v>35</v>
      </c>
      <c r="O6" s="273">
        <v>0.14000000000000001</v>
      </c>
      <c r="Q6" s="298"/>
      <c r="R6" s="298"/>
      <c r="S6" s="298"/>
    </row>
    <row r="7" spans="1:16378" ht="13" customHeight="1" thickBot="1">
      <c r="B7" s="796"/>
      <c r="C7" s="233">
        <v>6164</v>
      </c>
      <c r="D7" s="234">
        <v>0.03</v>
      </c>
      <c r="E7" s="235">
        <v>2.98</v>
      </c>
      <c r="F7" s="224">
        <v>16.329999999999998</v>
      </c>
      <c r="G7" s="236">
        <v>13.75</v>
      </c>
      <c r="H7" s="37"/>
      <c r="I7" s="805"/>
      <c r="J7" s="56">
        <v>6062</v>
      </c>
      <c r="K7" s="561">
        <v>10.7</v>
      </c>
      <c r="L7" s="562">
        <v>6</v>
      </c>
      <c r="M7" s="223">
        <v>18.2</v>
      </c>
      <c r="N7" s="272">
        <v>20.97</v>
      </c>
      <c r="O7" s="274">
        <v>4.26</v>
      </c>
      <c r="Q7" s="298"/>
      <c r="R7" s="298"/>
      <c r="S7" s="298"/>
    </row>
    <row r="8" spans="1:16378" ht="13" customHeight="1" thickBot="1">
      <c r="B8" s="796"/>
      <c r="C8" s="233">
        <v>6218</v>
      </c>
      <c r="D8" s="234">
        <v>0.08</v>
      </c>
      <c r="E8" s="235">
        <v>0.73</v>
      </c>
      <c r="F8" s="224">
        <v>19.55</v>
      </c>
      <c r="G8" s="236">
        <v>6.01</v>
      </c>
      <c r="H8" s="37"/>
      <c r="I8" s="805"/>
      <c r="J8" s="56">
        <v>6265</v>
      </c>
      <c r="K8" s="561">
        <v>11</v>
      </c>
      <c r="L8" s="562">
        <v>8</v>
      </c>
      <c r="M8" s="275">
        <v>18.48</v>
      </c>
      <c r="N8" s="276">
        <v>19.98</v>
      </c>
      <c r="O8" s="273">
        <v>3.51</v>
      </c>
      <c r="Q8" s="298"/>
      <c r="R8" s="298"/>
      <c r="S8" s="298"/>
    </row>
    <row r="9" spans="1:16378" ht="13" customHeight="1" thickBot="1">
      <c r="B9" s="796"/>
      <c r="C9" s="233">
        <v>6222</v>
      </c>
      <c r="D9" s="234">
        <v>0.17</v>
      </c>
      <c r="E9" s="235">
        <v>5.77</v>
      </c>
      <c r="F9" s="224">
        <v>14.8</v>
      </c>
      <c r="G9" s="236">
        <v>3.37</v>
      </c>
      <c r="H9" s="37"/>
      <c r="I9" s="805"/>
      <c r="J9" s="56">
        <v>6052</v>
      </c>
      <c r="K9" s="561">
        <v>12</v>
      </c>
      <c r="L9" s="562">
        <v>1</v>
      </c>
      <c r="M9" s="223">
        <v>22.1</v>
      </c>
      <c r="N9" s="272">
        <v>14.75</v>
      </c>
      <c r="O9" s="274">
        <v>1.84</v>
      </c>
    </row>
    <row r="10" spans="1:16378" ht="13" customHeight="1" thickBot="1">
      <c r="B10" s="796"/>
      <c r="C10" s="233">
        <v>6117</v>
      </c>
      <c r="D10" s="234">
        <v>0.33</v>
      </c>
      <c r="E10" s="235">
        <v>5.4</v>
      </c>
      <c r="F10" s="224">
        <v>15.67</v>
      </c>
      <c r="G10" s="236">
        <v>3.32</v>
      </c>
      <c r="H10" s="37"/>
      <c r="I10" s="805"/>
      <c r="J10" s="56">
        <v>6264</v>
      </c>
      <c r="K10" s="561">
        <v>12</v>
      </c>
      <c r="L10" s="562">
        <v>9</v>
      </c>
      <c r="M10" s="275">
        <v>20.350000000000001</v>
      </c>
      <c r="N10" s="276">
        <v>20.2</v>
      </c>
      <c r="O10" s="273">
        <v>2.13</v>
      </c>
    </row>
    <row r="11" spans="1:16378" ht="13" customHeight="1" thickBot="1">
      <c r="B11" s="796"/>
      <c r="C11" s="233">
        <v>6115</v>
      </c>
      <c r="D11" s="234">
        <v>0.42</v>
      </c>
      <c r="E11" s="235">
        <v>3.9</v>
      </c>
      <c r="F11" s="224">
        <v>14.13</v>
      </c>
      <c r="G11" s="236">
        <v>11.19</v>
      </c>
      <c r="H11" s="37"/>
      <c r="I11" s="805"/>
      <c r="J11" s="56">
        <v>6268</v>
      </c>
      <c r="K11" s="561">
        <v>12</v>
      </c>
      <c r="L11" s="562">
        <v>3</v>
      </c>
      <c r="M11" s="275">
        <v>41.1</v>
      </c>
      <c r="N11" s="276">
        <v>17.5</v>
      </c>
      <c r="O11" s="273">
        <v>3.38</v>
      </c>
    </row>
    <row r="12" spans="1:16378" ht="13" customHeight="1" thickBot="1">
      <c r="B12" s="796"/>
      <c r="C12" s="237">
        <v>6092</v>
      </c>
      <c r="D12" s="238">
        <v>0.5</v>
      </c>
      <c r="E12" s="239">
        <v>5.3</v>
      </c>
      <c r="F12" s="240">
        <v>10.83</v>
      </c>
      <c r="G12" s="241">
        <v>4.1100000000000003</v>
      </c>
      <c r="H12" s="37"/>
      <c r="I12" s="805"/>
      <c r="J12" s="56">
        <v>6228</v>
      </c>
      <c r="K12" s="561">
        <v>13</v>
      </c>
      <c r="L12" s="562">
        <v>0</v>
      </c>
      <c r="M12" s="275">
        <v>30.35</v>
      </c>
      <c r="N12" s="276">
        <v>15.55</v>
      </c>
      <c r="O12" s="273">
        <v>10.039999999999999</v>
      </c>
    </row>
    <row r="13" spans="1:16378" ht="13" customHeight="1" thickBot="1">
      <c r="B13" s="796"/>
      <c r="C13" s="242" t="s">
        <v>21</v>
      </c>
      <c r="D13" s="314">
        <f>AVERAGE(D5:D12)</f>
        <v>0.19362499999999999</v>
      </c>
      <c r="E13" s="244">
        <f>AVERAGE(E5:E12)</f>
        <v>3.6712500000000001</v>
      </c>
      <c r="F13" s="245">
        <f>AVERAGE(F5:F12)</f>
        <v>15.928749999999999</v>
      </c>
      <c r="G13" s="246">
        <f>AVERAGE(G5:G12)</f>
        <v>6.2624999999999993</v>
      </c>
      <c r="H13" s="37"/>
      <c r="I13" s="805"/>
      <c r="J13" s="57">
        <v>6243</v>
      </c>
      <c r="K13" s="570">
        <v>13</v>
      </c>
      <c r="L13" s="571">
        <v>5</v>
      </c>
      <c r="M13" s="275">
        <v>29.35</v>
      </c>
      <c r="N13" s="276">
        <v>13.48</v>
      </c>
      <c r="O13" s="273">
        <v>4.96</v>
      </c>
    </row>
    <row r="14" spans="1:16378" ht="13" customHeight="1" thickBot="1">
      <c r="B14" s="797"/>
      <c r="C14" s="247" t="s">
        <v>30</v>
      </c>
      <c r="D14" s="315">
        <f>STDEV(D5:D12)/SQRT(COUNTA(D5:D12))</f>
        <v>6.9667049369534398E-2</v>
      </c>
      <c r="E14" s="249">
        <f>STDEV(E5:E12)/SQRT(COUNTA(E5:E12))</f>
        <v>0.69108723219286827</v>
      </c>
      <c r="F14" s="250">
        <f>STDEV(F5:F12)/SQRT(COUNTA(F5:F12))</f>
        <v>1.5239802650343903</v>
      </c>
      <c r="G14" s="251">
        <f>STDEV(G5:G12)/SQRT(COUNTA(G5:G12))</f>
        <v>1.4459385854375504</v>
      </c>
      <c r="H14" s="37"/>
      <c r="I14" s="805"/>
      <c r="J14" s="58">
        <v>6113</v>
      </c>
      <c r="K14" s="573">
        <v>13.1</v>
      </c>
      <c r="L14" s="574">
        <v>1.6</v>
      </c>
      <c r="M14" s="277">
        <v>33.5</v>
      </c>
      <c r="N14" s="278">
        <v>9.08</v>
      </c>
      <c r="O14" s="279">
        <v>5.0999999999999996</v>
      </c>
    </row>
    <row r="15" spans="1:16378" ht="13" customHeight="1" thickBot="1">
      <c r="B15" s="795" t="s">
        <v>70</v>
      </c>
      <c r="C15" s="228">
        <v>6103</v>
      </c>
      <c r="D15" s="243">
        <v>1.5</v>
      </c>
      <c r="E15" s="252">
        <v>10.35</v>
      </c>
      <c r="F15" s="231">
        <v>10.55</v>
      </c>
      <c r="G15" s="232">
        <v>5.89</v>
      </c>
      <c r="H15" s="37"/>
      <c r="I15" s="805"/>
      <c r="J15" s="125" t="s">
        <v>21</v>
      </c>
      <c r="K15" s="556">
        <f>AVERAGE(K5:K14)</f>
        <v>10.62</v>
      </c>
      <c r="L15" s="576">
        <f>AVERAGE(L5:L14)</f>
        <v>3.6850000000000001</v>
      </c>
      <c r="M15" s="280">
        <f>AVERAGE(M5:M14)</f>
        <v>23.712999999999997</v>
      </c>
      <c r="N15" s="281">
        <f>AVERAGE(N5:N14)</f>
        <v>18.164000000000001</v>
      </c>
      <c r="O15" s="246">
        <f>AVERAGE(O5:O14)</f>
        <v>3.8629999999999995</v>
      </c>
    </row>
    <row r="16" spans="1:16378" ht="13" customHeight="1" thickBot="1">
      <c r="B16" s="796"/>
      <c r="C16" s="233">
        <v>6107</v>
      </c>
      <c r="D16" s="253">
        <v>2.2000000000000002</v>
      </c>
      <c r="E16" s="254">
        <v>15.88</v>
      </c>
      <c r="F16" s="224">
        <v>23.25</v>
      </c>
      <c r="G16" s="236">
        <v>3.74</v>
      </c>
      <c r="H16" s="37"/>
      <c r="I16" s="805"/>
      <c r="J16" s="128" t="s">
        <v>30</v>
      </c>
      <c r="K16" s="570">
        <f>STDEV(K5:K14)/SQRT(COUNTA(K5:K14))</f>
        <v>1.0198910617207018</v>
      </c>
      <c r="L16" s="580">
        <f>STDEV(L5:L14)/SQRT(COUNTA(L5:L14))</f>
        <v>1.0101168799258384</v>
      </c>
      <c r="M16" s="282">
        <f>STDEV(M5:M14)/SQRT(COUNTA(M5:M14))</f>
        <v>3.0329930395201692</v>
      </c>
      <c r="N16" s="283">
        <f>STDEV(N5:N14)/SQRT(COUNTA(N5:N14))</f>
        <v>2.1892693859926045</v>
      </c>
      <c r="O16" s="287">
        <f>STDEV(O5:O14)/SQRT(COUNTA(O5:O14))</f>
        <v>0.83474952996559248</v>
      </c>
    </row>
    <row r="17" spans="2:15" ht="13" customHeight="1" thickBot="1">
      <c r="B17" s="796"/>
      <c r="C17" s="233">
        <v>6094</v>
      </c>
      <c r="D17" s="253">
        <v>2.9</v>
      </c>
      <c r="E17" s="254">
        <v>21.17</v>
      </c>
      <c r="F17" s="224">
        <v>15.37</v>
      </c>
      <c r="G17" s="236">
        <v>5.08</v>
      </c>
      <c r="H17" s="37"/>
      <c r="I17" s="805"/>
      <c r="J17" s="135" t="s">
        <v>68</v>
      </c>
      <c r="K17" s="585">
        <f>TTEST(D15:D22,K5:K14,2,2)</f>
        <v>1.9280331578087125E-3</v>
      </c>
      <c r="L17" s="586"/>
      <c r="M17" s="294">
        <f>TTEST(E15:E22,M5:M14,2,2)</f>
        <v>0.61388515001371557</v>
      </c>
      <c r="N17" s="293">
        <f>TTEST(F15:F22,N5:N14,2,2)</f>
        <v>0.59244138081042186</v>
      </c>
      <c r="O17" s="251">
        <f>TTEST(G15:G22,O5:O14,2,2)</f>
        <v>0.67170643240072581</v>
      </c>
    </row>
    <row r="18" spans="2:15" ht="13" customHeight="1">
      <c r="B18" s="796"/>
      <c r="C18" s="233">
        <v>6106</v>
      </c>
      <c r="D18" s="253">
        <v>2.9</v>
      </c>
      <c r="E18" s="254">
        <v>16.32</v>
      </c>
      <c r="F18" s="224">
        <v>18.850000000000001</v>
      </c>
      <c r="G18" s="236">
        <v>2.89</v>
      </c>
      <c r="H18" s="37"/>
      <c r="I18" s="808" t="s">
        <v>71</v>
      </c>
      <c r="J18" s="55">
        <v>6084</v>
      </c>
      <c r="K18" s="556">
        <v>14.2</v>
      </c>
      <c r="L18" s="557">
        <v>4</v>
      </c>
      <c r="M18" s="717" t="s">
        <v>6</v>
      </c>
      <c r="N18" s="270">
        <v>11.6</v>
      </c>
      <c r="O18" s="271">
        <v>2.48</v>
      </c>
    </row>
    <row r="19" spans="2:15" ht="13" customHeight="1">
      <c r="B19" s="796"/>
      <c r="C19" s="233">
        <v>6005</v>
      </c>
      <c r="D19" s="253">
        <v>5</v>
      </c>
      <c r="E19" s="254" t="s">
        <v>6</v>
      </c>
      <c r="F19" s="224">
        <v>24.93</v>
      </c>
      <c r="G19" s="236">
        <v>6.38</v>
      </c>
      <c r="H19" s="37"/>
      <c r="I19" s="806"/>
      <c r="J19" s="57">
        <v>6089</v>
      </c>
      <c r="K19" s="570">
        <v>14.3</v>
      </c>
      <c r="L19" s="571">
        <v>8</v>
      </c>
      <c r="M19" s="223">
        <v>56.8</v>
      </c>
      <c r="N19" s="272">
        <v>11.15</v>
      </c>
      <c r="O19" s="274">
        <v>2.79</v>
      </c>
    </row>
    <row r="20" spans="2:15" ht="13" customHeight="1">
      <c r="B20" s="796"/>
      <c r="C20" s="233">
        <v>6112</v>
      </c>
      <c r="D20" s="253">
        <v>6.3</v>
      </c>
      <c r="E20" s="254">
        <v>29.98</v>
      </c>
      <c r="F20" s="224">
        <v>18.899999999999999</v>
      </c>
      <c r="G20" s="236">
        <v>2.0499999999999998</v>
      </c>
      <c r="H20" s="37"/>
      <c r="I20" s="806"/>
      <c r="J20" s="56">
        <v>6049</v>
      </c>
      <c r="K20" s="561">
        <v>15</v>
      </c>
      <c r="L20" s="562">
        <v>10</v>
      </c>
      <c r="M20" s="223">
        <v>15.8</v>
      </c>
      <c r="N20" s="272">
        <v>14.78</v>
      </c>
      <c r="O20" s="274">
        <v>3</v>
      </c>
    </row>
    <row r="21" spans="2:15" ht="13" customHeight="1">
      <c r="B21" s="796"/>
      <c r="C21" s="233">
        <v>6007</v>
      </c>
      <c r="D21" s="253">
        <v>9</v>
      </c>
      <c r="E21" s="254" t="s">
        <v>6</v>
      </c>
      <c r="F21" s="224">
        <v>4.4000000000000004</v>
      </c>
      <c r="G21" s="236">
        <v>6.93</v>
      </c>
      <c r="H21" s="37"/>
      <c r="I21" s="806"/>
      <c r="J21" s="56">
        <v>6083</v>
      </c>
      <c r="K21" s="561">
        <v>15.2</v>
      </c>
      <c r="L21" s="562">
        <v>11</v>
      </c>
      <c r="M21" s="223">
        <v>41.75</v>
      </c>
      <c r="N21" s="272">
        <v>19.27</v>
      </c>
      <c r="O21" s="274">
        <v>2.23</v>
      </c>
    </row>
    <row r="22" spans="2:15" ht="13" customHeight="1" thickBot="1">
      <c r="B22" s="796"/>
      <c r="C22" s="237">
        <v>6278</v>
      </c>
      <c r="D22" s="255">
        <v>10</v>
      </c>
      <c r="E22" s="256">
        <v>33.6</v>
      </c>
      <c r="F22" s="240">
        <v>14.92</v>
      </c>
      <c r="G22" s="241">
        <v>1.84</v>
      </c>
      <c r="H22" s="37"/>
      <c r="I22" s="806"/>
      <c r="J22" s="56">
        <v>6207</v>
      </c>
      <c r="K22" s="561">
        <v>16</v>
      </c>
      <c r="L22" s="562">
        <v>10</v>
      </c>
      <c r="M22" s="275">
        <v>33.200000000000003</v>
      </c>
      <c r="N22" s="276">
        <v>18.38</v>
      </c>
      <c r="O22" s="273">
        <v>6.18</v>
      </c>
    </row>
    <row r="23" spans="2:15" ht="13" customHeight="1">
      <c r="B23" s="796"/>
      <c r="C23" s="242" t="s">
        <v>21</v>
      </c>
      <c r="D23" s="243">
        <f>AVERAGE(D15:D22)</f>
        <v>4.9749999999999996</v>
      </c>
      <c r="E23" s="257">
        <f>AVERAGE(E15:E22)</f>
        <v>21.216666666666669</v>
      </c>
      <c r="F23" s="245">
        <f>AVERAGE(F15:F22)</f>
        <v>16.396249999999998</v>
      </c>
      <c r="G23" s="246">
        <f>AVERAGE(G15:G22)</f>
        <v>4.3499999999999996</v>
      </c>
      <c r="H23" s="37"/>
      <c r="I23" s="806"/>
      <c r="J23" s="56">
        <v>6261</v>
      </c>
      <c r="K23" s="561">
        <v>16</v>
      </c>
      <c r="L23" s="562">
        <v>14.166000370000001</v>
      </c>
      <c r="M23" s="675" t="s">
        <v>6</v>
      </c>
      <c r="N23" s="276">
        <v>17.600000000000001</v>
      </c>
      <c r="O23" s="273">
        <v>3.69</v>
      </c>
    </row>
    <row r="24" spans="2:15" ht="13" customHeight="1" thickBot="1">
      <c r="B24" s="797"/>
      <c r="C24" s="247" t="s">
        <v>30</v>
      </c>
      <c r="D24" s="248">
        <f>STDEV(D15:D22)/SQRT(COUNTA(D15:D22))</f>
        <v>1.1306998464920492</v>
      </c>
      <c r="E24" s="258">
        <f>STDEV(E15:E22)/SQRT(COUNTA(E15:E22))</f>
        <v>3.1649918377988464</v>
      </c>
      <c r="F24" s="250">
        <f>STDEV(F15:F22)/SQRT(COUNTA(F15:F22))</f>
        <v>2.3657133758732747</v>
      </c>
      <c r="G24" s="251">
        <f>STDEV(G15:G22)/SQRT(COUNTA(G15:G22))</f>
        <v>0.7042676033602977</v>
      </c>
      <c r="H24" s="37"/>
      <c r="I24" s="806"/>
      <c r="J24" s="56">
        <v>6148</v>
      </c>
      <c r="K24" s="561">
        <v>17.100000000000001</v>
      </c>
      <c r="L24" s="562">
        <v>7</v>
      </c>
      <c r="M24" s="275">
        <v>26.36</v>
      </c>
      <c r="N24" s="276">
        <v>17.45</v>
      </c>
      <c r="O24" s="273">
        <v>1.86</v>
      </c>
    </row>
    <row r="25" spans="2:15" ht="13" customHeight="1">
      <c r="B25" s="795" t="s">
        <v>71</v>
      </c>
      <c r="C25" s="228">
        <v>6233</v>
      </c>
      <c r="D25" s="243">
        <v>14</v>
      </c>
      <c r="E25" s="321">
        <v>60.93</v>
      </c>
      <c r="F25" s="231">
        <v>18.87</v>
      </c>
      <c r="G25" s="232">
        <v>7.42</v>
      </c>
      <c r="H25" s="37"/>
      <c r="I25" s="806"/>
      <c r="J25" s="56">
        <v>6087</v>
      </c>
      <c r="K25" s="561">
        <v>17.5</v>
      </c>
      <c r="L25" s="562">
        <v>4</v>
      </c>
      <c r="M25" s="223">
        <v>58.4</v>
      </c>
      <c r="N25" s="272">
        <v>18.43</v>
      </c>
      <c r="O25" s="274">
        <v>1.96</v>
      </c>
    </row>
    <row r="26" spans="2:15" ht="13" customHeight="1">
      <c r="B26" s="796"/>
      <c r="C26" s="233">
        <v>6232</v>
      </c>
      <c r="D26" s="253">
        <v>14</v>
      </c>
      <c r="E26" s="322">
        <v>49.4</v>
      </c>
      <c r="F26" s="224">
        <v>13.72</v>
      </c>
      <c r="G26" s="236">
        <v>3.03</v>
      </c>
      <c r="H26" s="37"/>
      <c r="I26" s="806"/>
      <c r="J26" s="56">
        <v>6145</v>
      </c>
      <c r="K26" s="561">
        <v>18</v>
      </c>
      <c r="L26" s="562">
        <v>11</v>
      </c>
      <c r="M26" s="223">
        <v>42.19</v>
      </c>
      <c r="N26" s="272">
        <v>14.15</v>
      </c>
      <c r="O26" s="274">
        <v>1.46</v>
      </c>
    </row>
    <row r="27" spans="2:15" ht="13" customHeight="1">
      <c r="B27" s="796"/>
      <c r="C27" s="233">
        <v>6099</v>
      </c>
      <c r="D27" s="253">
        <v>14.2</v>
      </c>
      <c r="E27" s="322">
        <v>85.56</v>
      </c>
      <c r="F27" s="224">
        <v>14.83</v>
      </c>
      <c r="G27" s="236">
        <v>2.0499999999999998</v>
      </c>
      <c r="H27" s="37"/>
      <c r="I27" s="806"/>
      <c r="J27" s="56">
        <v>6237</v>
      </c>
      <c r="K27" s="561">
        <v>18</v>
      </c>
      <c r="L27" s="562">
        <v>12</v>
      </c>
      <c r="M27" s="275">
        <v>32.51</v>
      </c>
      <c r="N27" s="276">
        <v>12.27</v>
      </c>
      <c r="O27" s="273">
        <v>2.2799999999999998</v>
      </c>
    </row>
    <row r="28" spans="2:15" ht="13" customHeight="1">
      <c r="B28" s="796"/>
      <c r="C28" s="233">
        <v>6153</v>
      </c>
      <c r="D28" s="253">
        <v>15.2</v>
      </c>
      <c r="E28" s="322">
        <v>67.75</v>
      </c>
      <c r="F28" s="673" t="s">
        <v>6</v>
      </c>
      <c r="G28" s="674" t="s">
        <v>6</v>
      </c>
      <c r="H28" s="37"/>
      <c r="I28" s="806"/>
      <c r="J28" s="58">
        <v>6195</v>
      </c>
      <c r="K28" s="573">
        <v>19.2</v>
      </c>
      <c r="L28" s="574">
        <v>5</v>
      </c>
      <c r="M28" s="223">
        <v>29.8</v>
      </c>
      <c r="N28" s="272">
        <v>13.65</v>
      </c>
      <c r="O28" s="274">
        <v>1.84</v>
      </c>
    </row>
    <row r="29" spans="2:15" ht="13" customHeight="1">
      <c r="B29" s="796"/>
      <c r="C29" s="233">
        <v>6075</v>
      </c>
      <c r="D29" s="253">
        <v>16</v>
      </c>
      <c r="E29" s="322">
        <v>47.29</v>
      </c>
      <c r="F29" s="224">
        <v>4.03</v>
      </c>
      <c r="G29" s="236">
        <v>4.82</v>
      </c>
      <c r="H29" s="37"/>
      <c r="I29" s="806"/>
      <c r="J29" s="57">
        <v>6161</v>
      </c>
      <c r="K29" s="570">
        <v>19.2</v>
      </c>
      <c r="L29" s="584">
        <v>7</v>
      </c>
      <c r="M29" s="275">
        <v>39.799999999999997</v>
      </c>
      <c r="N29" s="276">
        <v>18.28</v>
      </c>
      <c r="O29" s="273">
        <v>3.43</v>
      </c>
    </row>
    <row r="30" spans="2:15" ht="13" customHeight="1">
      <c r="B30" s="796"/>
      <c r="C30" s="233">
        <v>6096</v>
      </c>
      <c r="D30" s="253">
        <v>16</v>
      </c>
      <c r="E30" s="322">
        <v>51.5</v>
      </c>
      <c r="F30" s="224">
        <v>11.17</v>
      </c>
      <c r="G30" s="236">
        <v>3.28</v>
      </c>
      <c r="H30" s="37"/>
      <c r="I30" s="806"/>
      <c r="J30" s="56">
        <v>6064</v>
      </c>
      <c r="K30" s="570">
        <v>19.600000000000001</v>
      </c>
      <c r="L30" s="448">
        <v>4</v>
      </c>
      <c r="M30" s="223">
        <v>46.15</v>
      </c>
      <c r="N30" s="272">
        <v>12.13</v>
      </c>
      <c r="O30" s="274">
        <v>3.27</v>
      </c>
    </row>
    <row r="31" spans="2:15" ht="13" customHeight="1" thickBot="1">
      <c r="B31" s="796"/>
      <c r="C31" s="233">
        <v>6230</v>
      </c>
      <c r="D31" s="253">
        <v>16</v>
      </c>
      <c r="E31" s="322">
        <v>66.27</v>
      </c>
      <c r="F31" s="224">
        <v>15.78</v>
      </c>
      <c r="G31" s="236">
        <v>3.03</v>
      </c>
      <c r="H31" s="37"/>
      <c r="I31" s="806"/>
      <c r="J31" s="59">
        <v>6212</v>
      </c>
      <c r="K31" s="594">
        <v>20</v>
      </c>
      <c r="L31" s="595">
        <v>5</v>
      </c>
      <c r="M31" s="284">
        <v>43.5</v>
      </c>
      <c r="N31" s="285">
        <v>15.88</v>
      </c>
      <c r="O31" s="286">
        <v>3.77</v>
      </c>
    </row>
    <row r="32" spans="2:15" ht="13" customHeight="1">
      <c r="B32" s="796"/>
      <c r="C32" s="233">
        <v>6271</v>
      </c>
      <c r="D32" s="253">
        <v>17</v>
      </c>
      <c r="E32" s="322">
        <v>97.99</v>
      </c>
      <c r="F32" s="224">
        <v>15.32</v>
      </c>
      <c r="G32" s="236">
        <v>0.48</v>
      </c>
      <c r="H32" s="37"/>
      <c r="I32" s="806"/>
      <c r="J32" s="125" t="s">
        <v>21</v>
      </c>
      <c r="K32" s="556">
        <f>AVERAGE(K18:K31)</f>
        <v>17.092857142857142</v>
      </c>
      <c r="L32" s="576">
        <f>AVERAGE(L18:L31)</f>
        <v>8.0118571692857152</v>
      </c>
      <c r="M32" s="280">
        <f>AVERAGE(M18:M31)</f>
        <v>38.854999999999997</v>
      </c>
      <c r="N32" s="281">
        <f>AVERAGE(N18:N31)</f>
        <v>15.358571428571429</v>
      </c>
      <c r="O32" s="246">
        <f>AVERAGE(O18:O31)</f>
        <v>2.874285714285715</v>
      </c>
    </row>
    <row r="33" spans="2:15" ht="13" customHeight="1">
      <c r="B33" s="796"/>
      <c r="C33" s="233">
        <v>6227</v>
      </c>
      <c r="D33" s="253">
        <v>17</v>
      </c>
      <c r="E33" s="322">
        <v>60.4</v>
      </c>
      <c r="F33" s="224">
        <v>20.73</v>
      </c>
      <c r="G33" s="236">
        <v>11.17</v>
      </c>
      <c r="H33" s="37"/>
      <c r="I33" s="806"/>
      <c r="J33" s="128" t="s">
        <v>30</v>
      </c>
      <c r="K33" s="570">
        <f>STDEV(K18:K31)/SQRT(COUNTA(K18:K31))</f>
        <v>0.53426176710745432</v>
      </c>
      <c r="L33" s="580">
        <f>STDEV(L18:L31)/SQRT(COUNTA(L18:L31))</f>
        <v>0.90182230733217672</v>
      </c>
      <c r="M33" s="282">
        <f>STDEV(M18:M31)/SQRT(COUNTA(M18:M31))</f>
        <v>3.264436965435034</v>
      </c>
      <c r="N33" s="283">
        <f>STDEV(N18:N31)/SQRT(COUNTA(N18:N31))</f>
        <v>0.77240587259880256</v>
      </c>
      <c r="O33" s="287">
        <f>STDEV(O18:O31)/SQRT(COUNTA(O18:O31))</f>
        <v>0.32090311140183425</v>
      </c>
    </row>
    <row r="34" spans="2:15" ht="13" customHeight="1" thickBot="1">
      <c r="B34" s="796"/>
      <c r="C34" s="233">
        <v>6098</v>
      </c>
      <c r="D34" s="253">
        <v>17.8</v>
      </c>
      <c r="E34" s="322">
        <v>91.1</v>
      </c>
      <c r="F34" s="224">
        <v>16.920000000000002</v>
      </c>
      <c r="G34" s="236">
        <v>1.74</v>
      </c>
      <c r="H34" s="37"/>
      <c r="I34" s="807"/>
      <c r="J34" s="135" t="s">
        <v>68</v>
      </c>
      <c r="K34" s="597">
        <f>TTEST(D25:D39,K18:K31,2,2)</f>
        <v>0.9741151217164874</v>
      </c>
      <c r="L34" s="586"/>
      <c r="M34" s="292">
        <f>TTEST(E25:E39,M18:M31,2,2)</f>
        <v>1.2923975892525227E-5</v>
      </c>
      <c r="N34" s="293">
        <f>TTEST(F25:F39,N18:N31,2,2)</f>
        <v>0.52726780797423789</v>
      </c>
      <c r="O34" s="251">
        <f>TTEST(G25:G39,O18:O31,2,2)</f>
        <v>0.29137623364437037</v>
      </c>
    </row>
    <row r="35" spans="2:15" ht="13" customHeight="1">
      <c r="B35" s="796"/>
      <c r="C35" s="233">
        <v>6279</v>
      </c>
      <c r="D35" s="253">
        <v>19</v>
      </c>
      <c r="E35" s="322">
        <v>80.17</v>
      </c>
      <c r="F35" s="224">
        <v>45.25</v>
      </c>
      <c r="G35" s="236">
        <v>3.38</v>
      </c>
      <c r="H35" s="37"/>
      <c r="I35" s="808" t="s">
        <v>69</v>
      </c>
      <c r="J35" s="57">
        <v>6224</v>
      </c>
      <c r="K35" s="570">
        <v>21</v>
      </c>
      <c r="L35" s="571">
        <v>1.5</v>
      </c>
      <c r="M35" s="324">
        <v>56.09</v>
      </c>
      <c r="N35" s="325">
        <v>7.33</v>
      </c>
      <c r="O35" s="326">
        <v>3.34</v>
      </c>
    </row>
    <row r="36" spans="2:15" ht="13" customHeight="1">
      <c r="B36" s="796"/>
      <c r="C36" s="233">
        <v>6253</v>
      </c>
      <c r="D36" s="253">
        <v>19</v>
      </c>
      <c r="E36" s="322">
        <v>85.29</v>
      </c>
      <c r="F36" s="224">
        <v>13.05</v>
      </c>
      <c r="G36" s="236">
        <v>6.14</v>
      </c>
      <c r="H36" s="37"/>
      <c r="I36" s="806"/>
      <c r="J36" s="57">
        <v>6198</v>
      </c>
      <c r="K36" s="570">
        <v>22</v>
      </c>
      <c r="L36" s="571">
        <v>3</v>
      </c>
      <c r="M36" s="675" t="s">
        <v>6</v>
      </c>
      <c r="N36" s="285">
        <v>5.48</v>
      </c>
      <c r="O36" s="273">
        <v>21.71</v>
      </c>
    </row>
    <row r="37" spans="2:15" ht="13" customHeight="1">
      <c r="B37" s="796"/>
      <c r="C37" s="233">
        <v>6238</v>
      </c>
      <c r="D37" s="253">
        <v>20</v>
      </c>
      <c r="E37" s="322">
        <v>91.5</v>
      </c>
      <c r="F37" s="224">
        <v>22.22</v>
      </c>
      <c r="G37" s="236">
        <v>1.66</v>
      </c>
      <c r="H37" s="37"/>
      <c r="I37" s="806"/>
      <c r="J37" s="56">
        <v>6245</v>
      </c>
      <c r="K37" s="561">
        <v>22</v>
      </c>
      <c r="L37" s="562">
        <v>7</v>
      </c>
      <c r="M37" s="275">
        <v>31.58</v>
      </c>
      <c r="N37" s="774">
        <v>15.52</v>
      </c>
      <c r="O37" s="273">
        <v>3.07</v>
      </c>
    </row>
    <row r="38" spans="2:15" ht="13" customHeight="1">
      <c r="B38" s="796"/>
      <c r="C38" s="233">
        <v>6234</v>
      </c>
      <c r="D38" s="253">
        <v>20</v>
      </c>
      <c r="E38" s="322">
        <v>49.86</v>
      </c>
      <c r="F38" s="224">
        <v>16.45</v>
      </c>
      <c r="G38" s="236">
        <v>3.77</v>
      </c>
      <c r="H38" s="37"/>
      <c r="I38" s="806"/>
      <c r="J38" s="56">
        <v>6026</v>
      </c>
      <c r="K38" s="561">
        <v>22.4</v>
      </c>
      <c r="L38" s="562">
        <v>14</v>
      </c>
      <c r="M38" s="223">
        <v>67.3</v>
      </c>
      <c r="N38" s="272">
        <v>15.67</v>
      </c>
      <c r="O38" s="674" t="s">
        <v>6</v>
      </c>
    </row>
    <row r="39" spans="2:15" ht="13" customHeight="1" thickBot="1">
      <c r="B39" s="796"/>
      <c r="C39" s="237">
        <v>6174</v>
      </c>
      <c r="D39" s="255">
        <v>20.8</v>
      </c>
      <c r="E39" s="323">
        <v>79.3</v>
      </c>
      <c r="F39" s="240">
        <v>10.07</v>
      </c>
      <c r="G39" s="241">
        <v>0.82</v>
      </c>
      <c r="H39" s="37"/>
      <c r="I39" s="806"/>
      <c r="J39" s="56">
        <v>6070</v>
      </c>
      <c r="K39" s="561">
        <v>22.6</v>
      </c>
      <c r="L39" s="562">
        <v>7</v>
      </c>
      <c r="M39" s="223">
        <v>39.1</v>
      </c>
      <c r="N39" s="272">
        <v>15.97</v>
      </c>
      <c r="O39" s="274">
        <v>4.8499999999999996</v>
      </c>
    </row>
    <row r="40" spans="2:15" ht="13" customHeight="1">
      <c r="B40" s="796"/>
      <c r="C40" s="242" t="s">
        <v>38</v>
      </c>
      <c r="D40" s="243">
        <f>AVERAGE(D25:D39)</f>
        <v>17.066666666666666</v>
      </c>
      <c r="E40" s="244">
        <f>AVERAGE(E25:E39)</f>
        <v>70.953999999999994</v>
      </c>
      <c r="F40" s="245">
        <f>AVERAGE(F25:F39)</f>
        <v>17.029285714285713</v>
      </c>
      <c r="G40" s="246">
        <f>AVERAGE(G25:G39)</f>
        <v>3.7707142857142864</v>
      </c>
      <c r="H40" s="37"/>
      <c r="I40" s="806"/>
      <c r="J40" s="56">
        <v>6069</v>
      </c>
      <c r="K40" s="561">
        <v>22.9</v>
      </c>
      <c r="L40" s="562">
        <v>7</v>
      </c>
      <c r="M40" s="223">
        <v>55.7</v>
      </c>
      <c r="N40" s="272">
        <v>14.33</v>
      </c>
      <c r="O40" s="274">
        <v>10.28</v>
      </c>
    </row>
    <row r="41" spans="2:15" ht="13" customHeight="1" thickBot="1">
      <c r="B41" s="797"/>
      <c r="C41" s="247" t="s">
        <v>30</v>
      </c>
      <c r="D41" s="248">
        <f>STDEV(D25:D39)/SQRT(COUNTA(D25:D39))</f>
        <v>0.5899690602595119</v>
      </c>
      <c r="E41" s="249">
        <f>STDEV(E25:E39)/SQRT(COUNTA(E25:E39))</f>
        <v>4.4851283147754053</v>
      </c>
      <c r="F41" s="250">
        <f>STDEV(F25:F39)/SQRT(COUNTA(F25:F39))</f>
        <v>2.4057973707299185</v>
      </c>
      <c r="G41" s="251">
        <f>STDEV(G25:G39)/SQRT(COUNTA(G25:G39))</f>
        <v>0.74195615620394784</v>
      </c>
      <c r="H41" s="37"/>
      <c r="I41" s="806"/>
      <c r="J41" s="56">
        <v>6025</v>
      </c>
      <c r="K41" s="561">
        <v>23.8</v>
      </c>
      <c r="L41" s="562">
        <v>10</v>
      </c>
      <c r="M41" s="675" t="s">
        <v>6</v>
      </c>
      <c r="N41" s="673" t="s">
        <v>6</v>
      </c>
      <c r="O41" s="274">
        <v>2.99</v>
      </c>
    </row>
    <row r="42" spans="2:15" ht="13" customHeight="1">
      <c r="B42" s="796" t="s">
        <v>69</v>
      </c>
      <c r="C42" s="259">
        <v>6024</v>
      </c>
      <c r="D42" s="260">
        <v>21</v>
      </c>
      <c r="E42" s="675" t="s">
        <v>6</v>
      </c>
      <c r="F42" s="673" t="s">
        <v>6</v>
      </c>
      <c r="G42" s="674" t="s">
        <v>6</v>
      </c>
      <c r="H42" s="37"/>
      <c r="I42" s="806"/>
      <c r="J42" s="56">
        <v>6211</v>
      </c>
      <c r="K42" s="561">
        <v>24</v>
      </c>
      <c r="L42" s="562">
        <v>4</v>
      </c>
      <c r="M42" s="288">
        <v>33</v>
      </c>
      <c r="N42" s="276">
        <v>16.87</v>
      </c>
      <c r="O42" s="273">
        <v>6.55</v>
      </c>
    </row>
    <row r="43" spans="2:15" ht="13" customHeight="1">
      <c r="B43" s="796"/>
      <c r="C43" s="233">
        <v>6179</v>
      </c>
      <c r="D43" s="253">
        <v>21.8</v>
      </c>
      <c r="E43" s="322">
        <v>72.400000000000006</v>
      </c>
      <c r="F43" s="262">
        <v>24.4</v>
      </c>
      <c r="G43" s="236">
        <v>13.96</v>
      </c>
      <c r="H43" s="37"/>
      <c r="I43" s="806"/>
      <c r="J43" s="56">
        <v>6247</v>
      </c>
      <c r="K43" s="561">
        <v>24</v>
      </c>
      <c r="L43" s="562">
        <v>0.60000002399999997</v>
      </c>
      <c r="M43" s="275">
        <v>59.77</v>
      </c>
      <c r="N43" s="276">
        <v>22.98</v>
      </c>
      <c r="O43" s="273">
        <v>1.71</v>
      </c>
    </row>
    <row r="44" spans="2:15" ht="13" customHeight="1">
      <c r="B44" s="796"/>
      <c r="C44" s="233">
        <v>6001</v>
      </c>
      <c r="D44" s="253">
        <v>22</v>
      </c>
      <c r="E44" s="675" t="s">
        <v>6</v>
      </c>
      <c r="F44" s="224">
        <v>1.75</v>
      </c>
      <c r="G44" s="236">
        <v>1.7</v>
      </c>
      <c r="H44" s="37"/>
      <c r="I44" s="806"/>
      <c r="J44" s="56">
        <v>6196</v>
      </c>
      <c r="K44" s="561">
        <v>26</v>
      </c>
      <c r="L44" s="562">
        <v>15</v>
      </c>
      <c r="M44" s="275">
        <v>28.19</v>
      </c>
      <c r="N44" s="276">
        <v>9.3800000000000008</v>
      </c>
      <c r="O44" s="273">
        <v>3.77</v>
      </c>
    </row>
    <row r="45" spans="2:15" ht="13" customHeight="1">
      <c r="B45" s="796"/>
      <c r="C45" s="233">
        <v>6057</v>
      </c>
      <c r="D45" s="253">
        <v>22</v>
      </c>
      <c r="E45" s="322">
        <v>104.36</v>
      </c>
      <c r="F45" s="262">
        <v>11.816666666666666</v>
      </c>
      <c r="G45" s="236">
        <v>8.6199999999999992</v>
      </c>
      <c r="H45" s="37"/>
      <c r="I45" s="806"/>
      <c r="J45" s="56">
        <v>6041</v>
      </c>
      <c r="K45" s="561">
        <v>26.3</v>
      </c>
      <c r="L45" s="562">
        <v>10</v>
      </c>
      <c r="M45" s="223">
        <v>32.5</v>
      </c>
      <c r="N45" s="272">
        <v>15.48</v>
      </c>
      <c r="O45" s="274">
        <v>3.34</v>
      </c>
    </row>
    <row r="46" spans="2:15" ht="13" customHeight="1">
      <c r="B46" s="796"/>
      <c r="C46" s="233">
        <v>6162</v>
      </c>
      <c r="D46" s="253">
        <v>22.7</v>
      </c>
      <c r="E46" s="322">
        <v>81.5</v>
      </c>
      <c r="F46" s="262">
        <v>20.05</v>
      </c>
      <c r="G46" s="236">
        <v>1.52</v>
      </c>
      <c r="H46" s="37"/>
      <c r="I46" s="806"/>
      <c r="J46" s="56">
        <v>6039</v>
      </c>
      <c r="K46" s="561">
        <v>28.7</v>
      </c>
      <c r="L46" s="562">
        <v>12</v>
      </c>
      <c r="M46" s="223">
        <v>42.2</v>
      </c>
      <c r="N46" s="272">
        <v>22.15</v>
      </c>
      <c r="O46" s="674" t="s">
        <v>6</v>
      </c>
    </row>
    <row r="47" spans="2:15" ht="13" customHeight="1">
      <c r="B47" s="796"/>
      <c r="C47" s="233">
        <v>6003</v>
      </c>
      <c r="D47" s="253">
        <v>23</v>
      </c>
      <c r="E47" s="675" t="s">
        <v>6</v>
      </c>
      <c r="F47" s="224">
        <v>1.4</v>
      </c>
      <c r="G47" s="236">
        <v>2.77</v>
      </c>
      <c r="H47" s="37"/>
      <c r="I47" s="806"/>
      <c r="J47" s="56">
        <v>6088</v>
      </c>
      <c r="K47" s="561">
        <v>31.2</v>
      </c>
      <c r="L47" s="562">
        <v>5</v>
      </c>
      <c r="M47" s="223">
        <v>32</v>
      </c>
      <c r="N47" s="272">
        <v>17.420000000000002</v>
      </c>
      <c r="O47" s="274">
        <v>0.93</v>
      </c>
    </row>
    <row r="48" spans="2:15" ht="13" customHeight="1">
      <c r="B48" s="796"/>
      <c r="C48" s="233">
        <v>6029</v>
      </c>
      <c r="D48" s="253">
        <v>24</v>
      </c>
      <c r="E48" s="322">
        <v>79.3</v>
      </c>
      <c r="F48" s="262">
        <v>16.666666666666668</v>
      </c>
      <c r="G48" s="236" t="s">
        <v>6</v>
      </c>
      <c r="H48" s="37"/>
      <c r="I48" s="806"/>
      <c r="J48" s="56">
        <v>6081</v>
      </c>
      <c r="K48" s="561">
        <v>31.4</v>
      </c>
      <c r="L48" s="562">
        <v>15</v>
      </c>
      <c r="M48" s="223">
        <v>62.43</v>
      </c>
      <c r="N48" s="272">
        <v>18.5</v>
      </c>
      <c r="O48" s="274">
        <v>7.3</v>
      </c>
    </row>
    <row r="49" spans="2:15" ht="13" customHeight="1">
      <c r="B49" s="796"/>
      <c r="C49" s="233">
        <v>6131</v>
      </c>
      <c r="D49" s="253">
        <v>24.2</v>
      </c>
      <c r="E49" s="322">
        <v>108.92</v>
      </c>
      <c r="F49" s="262">
        <v>18.783333333333331</v>
      </c>
      <c r="G49" s="236">
        <v>1.9</v>
      </c>
      <c r="H49" s="37"/>
      <c r="I49" s="806"/>
      <c r="J49" s="56">
        <v>6035</v>
      </c>
      <c r="K49" s="561">
        <v>32.1</v>
      </c>
      <c r="L49" s="562">
        <v>28</v>
      </c>
      <c r="M49" s="223">
        <v>42.1</v>
      </c>
      <c r="N49" s="272">
        <v>11.75</v>
      </c>
      <c r="O49" s="274">
        <v>6.22</v>
      </c>
    </row>
    <row r="50" spans="2:15" ht="13" customHeight="1">
      <c r="B50" s="796"/>
      <c r="C50" s="233">
        <v>6053</v>
      </c>
      <c r="D50" s="253">
        <v>25</v>
      </c>
      <c r="E50" s="322">
        <v>19.41</v>
      </c>
      <c r="F50" s="262">
        <v>10.8</v>
      </c>
      <c r="G50" s="236">
        <v>2.68</v>
      </c>
      <c r="H50" s="37"/>
      <c r="I50" s="806"/>
      <c r="J50" s="56">
        <v>6054</v>
      </c>
      <c r="K50" s="561">
        <v>35.1</v>
      </c>
      <c r="L50" s="562">
        <v>30</v>
      </c>
      <c r="M50" s="223">
        <v>29.45</v>
      </c>
      <c r="N50" s="272">
        <v>26.08</v>
      </c>
      <c r="O50" s="274">
        <v>1.89</v>
      </c>
    </row>
    <row r="51" spans="2:15" ht="13" customHeight="1">
      <c r="B51" s="796"/>
      <c r="C51" s="233">
        <v>6126</v>
      </c>
      <c r="D51" s="253">
        <v>25.2</v>
      </c>
      <c r="E51" s="322">
        <v>80.2</v>
      </c>
      <c r="F51" s="262">
        <v>11.216666666666667</v>
      </c>
      <c r="G51" s="236">
        <v>4.88</v>
      </c>
      <c r="I51" s="806"/>
      <c r="J51" s="56">
        <v>6038</v>
      </c>
      <c r="K51" s="561">
        <v>37.200000000000003</v>
      </c>
      <c r="L51" s="562">
        <v>20</v>
      </c>
      <c r="M51" s="223">
        <v>39.5</v>
      </c>
      <c r="N51" s="272">
        <v>19.25</v>
      </c>
      <c r="O51" s="274">
        <v>5.88</v>
      </c>
    </row>
    <row r="52" spans="2:15" ht="13" customHeight="1" thickBot="1">
      <c r="B52" s="796"/>
      <c r="C52" s="233">
        <v>6058</v>
      </c>
      <c r="D52" s="253">
        <v>27</v>
      </c>
      <c r="E52" s="322">
        <v>52.68</v>
      </c>
      <c r="F52" s="262">
        <v>13.15</v>
      </c>
      <c r="G52" s="236">
        <v>15.36</v>
      </c>
      <c r="I52" s="806"/>
      <c r="J52" s="58">
        <v>6031</v>
      </c>
      <c r="K52" s="573">
        <v>39</v>
      </c>
      <c r="L52" s="574">
        <v>35</v>
      </c>
      <c r="M52" s="277">
        <v>40.200000000000003</v>
      </c>
      <c r="N52" s="278">
        <v>20.58</v>
      </c>
      <c r="O52" s="279">
        <v>0.95</v>
      </c>
    </row>
    <row r="53" spans="2:15" ht="13" customHeight="1">
      <c r="B53" s="796"/>
      <c r="C53" s="233">
        <v>6235</v>
      </c>
      <c r="D53" s="253">
        <v>30</v>
      </c>
      <c r="E53" s="322">
        <v>102.31</v>
      </c>
      <c r="F53" s="262">
        <v>17</v>
      </c>
      <c r="G53" s="236">
        <v>2.56</v>
      </c>
      <c r="I53" s="806"/>
      <c r="J53" s="125" t="s">
        <v>21</v>
      </c>
      <c r="K53" s="556">
        <f>AVERAGE(K35:K52)</f>
        <v>27.316666666666666</v>
      </c>
      <c r="L53" s="576">
        <f>AVERAGE(L35:L52)</f>
        <v>12.450000001333333</v>
      </c>
      <c r="M53" s="280">
        <f>AVERAGE(M35:M52)</f>
        <v>43.194375000000001</v>
      </c>
      <c r="N53" s="281">
        <f>AVERAGE(N35:N52)</f>
        <v>16.161176470588231</v>
      </c>
      <c r="O53" s="246">
        <f>AVERAGE(O35:O52)</f>
        <v>5.2987500000000001</v>
      </c>
    </row>
    <row r="54" spans="2:15" ht="13" customHeight="1">
      <c r="B54" s="796"/>
      <c r="C54" s="233">
        <v>6048</v>
      </c>
      <c r="D54" s="253">
        <v>30</v>
      </c>
      <c r="E54" s="322">
        <v>139</v>
      </c>
      <c r="F54" s="262">
        <v>6.1333333333333337</v>
      </c>
      <c r="G54" s="236">
        <v>1.34</v>
      </c>
      <c r="I54" s="806"/>
      <c r="J54" s="128" t="s">
        <v>30</v>
      </c>
      <c r="K54" s="570">
        <f>STDEV(K35:K52)/SQRT(COUNTA(K35:K52))</f>
        <v>1.3416468759957951</v>
      </c>
      <c r="L54" s="580">
        <f>STDEV(L35:L52)/SQRT(COUNTA(L35:L52))</f>
        <v>2.3629527608005967</v>
      </c>
      <c r="M54" s="282">
        <f>STDEV(M35:M52)/SQRT(COUNTA(M35:M52))</f>
        <v>3.0323175306160621</v>
      </c>
      <c r="N54" s="283">
        <f>STDEV(N35:N52)/SQRT(COUNTA(N35:N52))</f>
        <v>1.2901813724652096</v>
      </c>
      <c r="O54" s="287">
        <f>STDEV(O35:O52)/SQRT(COUNTA(O35:O52))</f>
        <v>1.1924220216759578</v>
      </c>
    </row>
    <row r="55" spans="2:15" ht="13" customHeight="1" thickBot="1">
      <c r="B55" s="796"/>
      <c r="C55" s="233">
        <v>6030</v>
      </c>
      <c r="D55" s="253">
        <v>30.1</v>
      </c>
      <c r="E55" s="322">
        <v>96.3</v>
      </c>
      <c r="F55" s="262">
        <v>4.9000000000000004</v>
      </c>
      <c r="G55" s="236">
        <v>4.78</v>
      </c>
      <c r="I55" s="807"/>
      <c r="J55" s="135" t="s">
        <v>68</v>
      </c>
      <c r="K55" s="597">
        <f>TTEST(D42:D60,K35:K52,2,2)</f>
        <v>0.93295166699685816</v>
      </c>
      <c r="L55" s="586"/>
      <c r="M55" s="729">
        <f>TTEST(E42:E60,M35:M52,2,2)</f>
        <v>1.1186301454548542E-4</v>
      </c>
      <c r="N55" s="293">
        <f>TTEST(F42:F60,N35:N52,2,2)</f>
        <v>6.5284950853783608E-2</v>
      </c>
      <c r="O55" s="251">
        <f>TTEST(G42:G60,O35:O52,2,2)</f>
        <v>0.70965090213035875</v>
      </c>
    </row>
    <row r="56" spans="2:15" ht="13" customHeight="1">
      <c r="B56" s="796"/>
      <c r="C56" s="233">
        <v>6229</v>
      </c>
      <c r="D56" s="253">
        <v>31</v>
      </c>
      <c r="E56" s="322">
        <v>45.6</v>
      </c>
      <c r="F56" s="262">
        <v>13.916666666666666</v>
      </c>
      <c r="G56" s="236">
        <v>3.12</v>
      </c>
      <c r="I56" s="808" t="s">
        <v>44</v>
      </c>
      <c r="J56" s="56">
        <v>6150</v>
      </c>
      <c r="K56" s="561">
        <v>41.2</v>
      </c>
      <c r="L56" s="562">
        <v>36</v>
      </c>
      <c r="M56" s="223">
        <v>27.14</v>
      </c>
      <c r="N56" s="272">
        <v>10.07</v>
      </c>
      <c r="O56" s="274">
        <v>3.92</v>
      </c>
    </row>
    <row r="57" spans="2:15" ht="13" customHeight="1">
      <c r="B57" s="796"/>
      <c r="C57" s="233">
        <v>6034</v>
      </c>
      <c r="D57" s="253">
        <v>32</v>
      </c>
      <c r="E57" s="322">
        <v>75.400000000000006</v>
      </c>
      <c r="F57" s="262">
        <v>27.416666666666668</v>
      </c>
      <c r="G57" s="236">
        <v>2.88</v>
      </c>
      <c r="I57" s="806"/>
      <c r="J57" s="56">
        <v>6135</v>
      </c>
      <c r="K57" s="561">
        <v>43.5</v>
      </c>
      <c r="L57" s="562">
        <v>21</v>
      </c>
      <c r="M57" s="223">
        <v>31.39</v>
      </c>
      <c r="N57" s="272">
        <v>17.22</v>
      </c>
      <c r="O57" s="274">
        <v>3.25</v>
      </c>
    </row>
    <row r="58" spans="2:15" ht="13" customHeight="1">
      <c r="B58" s="796"/>
      <c r="C58" s="233">
        <v>6004</v>
      </c>
      <c r="D58" s="253">
        <v>33</v>
      </c>
      <c r="E58" s="675" t="s">
        <v>6</v>
      </c>
      <c r="F58" s="263">
        <v>5.916666666666667</v>
      </c>
      <c r="G58" s="236">
        <v>4.55</v>
      </c>
      <c r="I58" s="806"/>
      <c r="J58" s="56">
        <v>6036</v>
      </c>
      <c r="K58" s="561">
        <v>49.2</v>
      </c>
      <c r="L58" s="562">
        <v>34</v>
      </c>
      <c r="M58" s="223">
        <v>31.13</v>
      </c>
      <c r="N58" s="272">
        <v>23.23</v>
      </c>
      <c r="O58" s="274">
        <v>3.63</v>
      </c>
    </row>
    <row r="59" spans="2:15" ht="13" customHeight="1">
      <c r="B59" s="796"/>
      <c r="C59" s="233">
        <v>6002</v>
      </c>
      <c r="D59" s="253">
        <v>39</v>
      </c>
      <c r="E59" s="675" t="s">
        <v>6</v>
      </c>
      <c r="F59" s="263">
        <v>1.5</v>
      </c>
      <c r="G59" s="236">
        <v>3.88</v>
      </c>
      <c r="I59" s="806"/>
      <c r="J59" s="56">
        <v>6138</v>
      </c>
      <c r="K59" s="561">
        <v>49.2</v>
      </c>
      <c r="L59" s="562">
        <v>41</v>
      </c>
      <c r="M59" s="223">
        <v>99.6</v>
      </c>
      <c r="N59" s="272">
        <v>18</v>
      </c>
      <c r="O59" s="274">
        <v>5.03</v>
      </c>
    </row>
    <row r="60" spans="2:15" ht="13" customHeight="1" thickBot="1">
      <c r="B60" s="796"/>
      <c r="C60" s="237">
        <v>6015</v>
      </c>
      <c r="D60" s="255">
        <v>39</v>
      </c>
      <c r="E60" s="675" t="s">
        <v>6</v>
      </c>
      <c r="F60" s="240">
        <v>4.95</v>
      </c>
      <c r="G60" s="241">
        <v>3.33</v>
      </c>
      <c r="I60" s="806"/>
      <c r="J60" s="58">
        <v>6040</v>
      </c>
      <c r="K60" s="573">
        <v>50</v>
      </c>
      <c r="L60" s="574">
        <v>20</v>
      </c>
      <c r="M60" s="289">
        <v>64.900000000000006</v>
      </c>
      <c r="N60" s="290">
        <v>19.649999999999999</v>
      </c>
      <c r="O60" s="291">
        <v>1.62</v>
      </c>
    </row>
    <row r="61" spans="2:15" ht="13" customHeight="1">
      <c r="B61" s="796"/>
      <c r="C61" s="264" t="s">
        <v>21</v>
      </c>
      <c r="D61" s="243">
        <f>AVERAGE(D42:D60)</f>
        <v>27.473684210526315</v>
      </c>
      <c r="E61" s="244">
        <f>AVERAGE(E42:E60)</f>
        <v>81.336923076923071</v>
      </c>
      <c r="F61" s="245">
        <f>AVERAGE(F42:F60)</f>
        <v>11.764814814814812</v>
      </c>
      <c r="G61" s="246">
        <f>AVERAGE(G42:G60)</f>
        <v>4.695882352941176</v>
      </c>
      <c r="I61" s="806"/>
      <c r="J61" s="125" t="s">
        <v>21</v>
      </c>
      <c r="K61" s="556">
        <f>AVERAGE(K56:K60)</f>
        <v>46.620000000000005</v>
      </c>
      <c r="L61" s="437">
        <f>AVERAGE(L56:L60)</f>
        <v>30.4</v>
      </c>
      <c r="M61" s="280">
        <f>AVERAGE(M56:M60)</f>
        <v>50.832000000000001</v>
      </c>
      <c r="N61" s="281">
        <f>AVERAGE(N56:N60)</f>
        <v>17.633999999999997</v>
      </c>
      <c r="O61" s="246">
        <f>AVERAGE(O56:O60)</f>
        <v>3.4900000000000007</v>
      </c>
    </row>
    <row r="62" spans="2:15" ht="13" customHeight="1" thickBot="1">
      <c r="B62" s="797"/>
      <c r="C62" s="265" t="s">
        <v>30</v>
      </c>
      <c r="D62" s="248">
        <f>STDEV(D42:D60)/SQRT(COUNTA(D42:D60))</f>
        <v>1.2795705169743965</v>
      </c>
      <c r="E62" s="249">
        <f>STDEV(E42:E60)/SQRT(COUNTA(E42:E60))</f>
        <v>7.0504313905974838</v>
      </c>
      <c r="F62" s="250">
        <f>STDEV(F42:F60)/SQRT(COUNTA(F42:F60))</f>
        <v>1.8066997247959411</v>
      </c>
      <c r="G62" s="251">
        <f>STDEV(G42:G60)/SQRT(COUNTA(G42:G60))</f>
        <v>0.94902237052259319</v>
      </c>
      <c r="I62" s="806"/>
      <c r="J62" s="128" t="s">
        <v>30</v>
      </c>
      <c r="K62" s="570">
        <f>STDEV(K56:K60)/SQRT(COUNTA(K56:K60))</f>
        <v>1.786728854639114</v>
      </c>
      <c r="L62" s="584">
        <f>STDEV(L56:L60)/SQRT(COUNTA(L56:L60))</f>
        <v>4.2023802778901374</v>
      </c>
      <c r="M62" s="282">
        <f>STDEV(M56:M60)/SQRT(COUNTA(M56:M60))</f>
        <v>13.970858026620983</v>
      </c>
      <c r="N62" s="283">
        <f>STDEV(N56:N60)/SQRT(COUNTA(N56:N60))</f>
        <v>2.1552136785015112</v>
      </c>
      <c r="O62" s="287">
        <f>STDEV(O56:O60)/SQRT(COUNTA(O56:O60))</f>
        <v>0.55365151494419174</v>
      </c>
    </row>
    <row r="63" spans="2:15" ht="13" customHeight="1" thickBot="1">
      <c r="B63" s="795" t="s">
        <v>44</v>
      </c>
      <c r="C63" s="259">
        <v>6009</v>
      </c>
      <c r="D63" s="260">
        <v>45</v>
      </c>
      <c r="E63" s="675" t="s">
        <v>6</v>
      </c>
      <c r="F63" s="673" t="s">
        <v>6</v>
      </c>
      <c r="G63" s="261">
        <v>7.17</v>
      </c>
      <c r="I63" s="807"/>
      <c r="J63" s="135" t="s">
        <v>68</v>
      </c>
      <c r="K63" s="597">
        <f>TTEST(D63:D71,K56:K60,2,2)</f>
        <v>7.3922767415663171E-2</v>
      </c>
      <c r="L63" s="589"/>
      <c r="M63" s="313"/>
      <c r="N63" s="293">
        <f>TTEST(F63:F71,N56:N60,2,2)</f>
        <v>7.1578461951121747E-2</v>
      </c>
      <c r="O63" s="251">
        <f>TTEST(G63:G71,O56:O60,2,2)</f>
        <v>0.32891630295961849</v>
      </c>
    </row>
    <row r="64" spans="2:15" ht="13" customHeight="1">
      <c r="B64" s="796"/>
      <c r="C64" s="233">
        <v>6011</v>
      </c>
      <c r="D64" s="253">
        <v>46</v>
      </c>
      <c r="E64" s="675" t="s">
        <v>6</v>
      </c>
      <c r="F64" s="673" t="s">
        <v>6</v>
      </c>
      <c r="G64" s="236">
        <v>28.15</v>
      </c>
    </row>
    <row r="65" spans="2:7" ht="13" customHeight="1">
      <c r="B65" s="796"/>
      <c r="C65" s="233">
        <v>6010</v>
      </c>
      <c r="D65" s="253">
        <v>47</v>
      </c>
      <c r="E65" s="675" t="s">
        <v>6</v>
      </c>
      <c r="F65" s="730">
        <v>16.083333333333332</v>
      </c>
      <c r="G65" s="236">
        <v>0.95</v>
      </c>
    </row>
    <row r="66" spans="2:7" ht="13" customHeight="1">
      <c r="B66" s="796"/>
      <c r="C66" s="233">
        <v>6008</v>
      </c>
      <c r="D66" s="253">
        <v>50</v>
      </c>
      <c r="E66" s="675" t="s">
        <v>6</v>
      </c>
      <c r="F66" s="673" t="s">
        <v>6</v>
      </c>
      <c r="G66" s="236">
        <v>10.46</v>
      </c>
    </row>
    <row r="67" spans="2:7" ht="13" customHeight="1">
      <c r="B67" s="796"/>
      <c r="C67" s="233">
        <v>6168</v>
      </c>
      <c r="D67" s="253">
        <v>51</v>
      </c>
      <c r="E67" s="322">
        <v>88.76</v>
      </c>
      <c r="F67" s="224">
        <v>19.75</v>
      </c>
      <c r="G67" s="236">
        <v>6.91</v>
      </c>
    </row>
    <row r="68" spans="2:7" ht="13" customHeight="1">
      <c r="B68" s="796"/>
      <c r="C68" s="233">
        <v>6017</v>
      </c>
      <c r="D68" s="253">
        <v>59</v>
      </c>
      <c r="E68" s="675" t="s">
        <v>6</v>
      </c>
      <c r="F68" s="224">
        <v>4.92</v>
      </c>
      <c r="G68" s="236">
        <v>1.36</v>
      </c>
    </row>
    <row r="69" spans="2:7" ht="13" customHeight="1">
      <c r="B69" s="796"/>
      <c r="C69" s="233">
        <v>6020</v>
      </c>
      <c r="D69" s="253">
        <v>60</v>
      </c>
      <c r="E69" s="675" t="s">
        <v>6</v>
      </c>
      <c r="F69" s="224">
        <v>2.95</v>
      </c>
      <c r="G69" s="236">
        <v>4.43</v>
      </c>
    </row>
    <row r="70" spans="2:7" ht="13" customHeight="1">
      <c r="B70" s="796"/>
      <c r="C70" s="233">
        <v>6016</v>
      </c>
      <c r="D70" s="253">
        <v>64</v>
      </c>
      <c r="E70" s="675" t="s">
        <v>6</v>
      </c>
      <c r="F70" s="224">
        <v>12.13</v>
      </c>
      <c r="G70" s="236">
        <v>2.67</v>
      </c>
    </row>
    <row r="71" spans="2:7" ht="13" customHeight="1" thickBot="1">
      <c r="B71" s="796"/>
      <c r="C71" s="266">
        <v>6013</v>
      </c>
      <c r="D71" s="248">
        <v>65</v>
      </c>
      <c r="E71" s="675" t="s">
        <v>6</v>
      </c>
      <c r="F71" s="267">
        <v>5.2</v>
      </c>
      <c r="G71" s="268">
        <v>4.3600000000000003</v>
      </c>
    </row>
    <row r="72" spans="2:7" ht="13" customHeight="1">
      <c r="B72" s="796"/>
      <c r="C72" s="264" t="s">
        <v>21</v>
      </c>
      <c r="D72" s="243">
        <f>AVERAGE(D63:D71)</f>
        <v>54.111111111111114</v>
      </c>
      <c r="E72" s="257">
        <f>AVERAGE(E63:E71)</f>
        <v>88.76</v>
      </c>
      <c r="F72" s="245">
        <f>AVERAGE(F63:F71)</f>
        <v>10.172222222222222</v>
      </c>
      <c r="G72" s="246">
        <f>AVERAGE(G63:G71)</f>
        <v>7.384444444444445</v>
      </c>
    </row>
    <row r="73" spans="2:7" ht="13" customHeight="1" thickBot="1">
      <c r="B73" s="797"/>
      <c r="C73" s="265" t="s">
        <v>30</v>
      </c>
      <c r="D73" s="248">
        <f>STDEV(D63:D71)/SQRT(COUNTA(D63:D71))</f>
        <v>2.6375727712153862</v>
      </c>
      <c r="E73" s="313"/>
      <c r="F73" s="250">
        <f>STDEV(F63:F71)/SQRT(COUNTA(F63:F71))</f>
        <v>2.2851077362468368</v>
      </c>
      <c r="G73" s="251">
        <f>STDEV(G63:G71)/SQRT(COUNTA(G63:G71))</f>
        <v>2.7857185942624842</v>
      </c>
    </row>
  </sheetData>
  <sortState ref="J57:O60">
    <sortCondition ref="L57:L60"/>
  </sortState>
  <mergeCells count="12">
    <mergeCell ref="B2:O2"/>
    <mergeCell ref="I5:I17"/>
    <mergeCell ref="J3:O3"/>
    <mergeCell ref="I18:I34"/>
    <mergeCell ref="I56:I63"/>
    <mergeCell ref="I35:I55"/>
    <mergeCell ref="C3:G3"/>
    <mergeCell ref="B63:B73"/>
    <mergeCell ref="B5:B14"/>
    <mergeCell ref="B15:B24"/>
    <mergeCell ref="B25:B41"/>
    <mergeCell ref="B42:B62"/>
  </mergeCells>
  <phoneticPr fontId="8" type="noConversion"/>
  <pageMargins left="0.75" right="0.75" top="1" bottom="1" header="0.5" footer="0.5"/>
  <pageSetup scale="64" orientation="portrait" horizontalDpi="4294967292" verticalDpi="4294967292"/>
  <extLst>
    <ext xmlns:mx="http://schemas.microsoft.com/office/mac/excel/2008/main" uri="{64002731-A6B0-56B0-2670-7721B7C09600}">
      <mx:PLV Mode="0" OnePage="0" WScale="10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L36"/>
  <sheetViews>
    <sheetView zoomScale="125" zoomScaleNormal="125" zoomScalePageLayoutView="125" workbookViewId="0"/>
  </sheetViews>
  <sheetFormatPr baseColWidth="10" defaultColWidth="11" defaultRowHeight="12" x14ac:dyDescent="0"/>
  <cols>
    <col min="1" max="1" width="4.7109375" style="1" customWidth="1"/>
    <col min="2" max="2" width="2.5703125" style="1" customWidth="1"/>
    <col min="3" max="3" width="13.7109375" style="1" customWidth="1"/>
    <col min="4" max="5" width="6.7109375" style="1" customWidth="1"/>
    <col min="6" max="6" width="6" style="1" customWidth="1"/>
    <col min="7" max="7" width="6.5703125" style="1" customWidth="1"/>
    <col min="8" max="8" width="6.85546875" style="1" customWidth="1"/>
    <col min="9" max="9" width="11.140625" style="1" customWidth="1"/>
    <col min="10" max="11" width="10.28515625" style="1" customWidth="1"/>
    <col min="12" max="12" width="10.85546875" style="1" customWidth="1"/>
    <col min="13" max="16384" width="11" style="1"/>
  </cols>
  <sheetData>
    <row r="1" spans="2:12" ht="13" customHeight="1"/>
    <row r="2" spans="2:12" ht="62" customHeight="1" thickBot="1">
      <c r="B2" s="848" t="s">
        <v>160</v>
      </c>
      <c r="C2" s="848"/>
      <c r="D2" s="848"/>
      <c r="E2" s="848"/>
      <c r="F2" s="848"/>
      <c r="G2" s="848"/>
      <c r="H2" s="848"/>
      <c r="I2" s="848"/>
      <c r="J2" s="848"/>
      <c r="K2" s="848"/>
      <c r="L2" s="848"/>
    </row>
    <row r="3" spans="2:12" ht="53" customHeight="1" thickBot="1">
      <c r="C3" s="29" t="s">
        <v>113</v>
      </c>
      <c r="D3" s="21" t="s">
        <v>28</v>
      </c>
      <c r="E3" s="11" t="s">
        <v>13</v>
      </c>
      <c r="F3" s="330" t="s">
        <v>100</v>
      </c>
      <c r="G3" s="330" t="s">
        <v>125</v>
      </c>
      <c r="H3" s="330" t="s">
        <v>104</v>
      </c>
      <c r="I3" s="348" t="s">
        <v>103</v>
      </c>
      <c r="J3" s="330" t="s">
        <v>126</v>
      </c>
      <c r="K3" s="330" t="s">
        <v>102</v>
      </c>
      <c r="L3" s="331" t="s">
        <v>101</v>
      </c>
    </row>
    <row r="4" spans="2:12" ht="13" customHeight="1">
      <c r="B4" s="849" t="s">
        <v>22</v>
      </c>
      <c r="C4" s="55">
        <v>6233</v>
      </c>
      <c r="D4" s="121">
        <v>14</v>
      </c>
      <c r="E4" s="189" t="s">
        <v>6</v>
      </c>
      <c r="F4" s="343">
        <v>201</v>
      </c>
      <c r="G4" s="333">
        <v>2</v>
      </c>
      <c r="H4" s="333">
        <v>0</v>
      </c>
      <c r="I4" s="333">
        <f>F4-G4-H4</f>
        <v>199</v>
      </c>
      <c r="J4" s="351">
        <f>G4/F4*100</f>
        <v>0.99502487562189057</v>
      </c>
      <c r="K4" s="351">
        <f>H4/F4*100</f>
        <v>0</v>
      </c>
      <c r="L4" s="75">
        <f>I4/F4*100</f>
        <v>99.00497512437812</v>
      </c>
    </row>
    <row r="5" spans="2:12" ht="13" customHeight="1">
      <c r="B5" s="850"/>
      <c r="C5" s="56">
        <v>6232</v>
      </c>
      <c r="D5" s="122">
        <v>14</v>
      </c>
      <c r="E5" s="769" t="s">
        <v>6</v>
      </c>
      <c r="F5" s="344">
        <v>189</v>
      </c>
      <c r="G5" s="188">
        <v>0</v>
      </c>
      <c r="H5" s="345">
        <v>0</v>
      </c>
      <c r="I5" s="345">
        <f t="shared" ref="I5:I8" si="0">F5-G5-H5</f>
        <v>189</v>
      </c>
      <c r="J5" s="353">
        <f t="shared" ref="J5:J8" si="1">G5/F5*100</f>
        <v>0</v>
      </c>
      <c r="K5" s="353">
        <f t="shared" ref="K5:K8" si="2">H5/F5*100</f>
        <v>0</v>
      </c>
      <c r="L5" s="76">
        <f t="shared" ref="L5:L8" si="3">I5/F5*100</f>
        <v>100</v>
      </c>
    </row>
    <row r="6" spans="2:12" ht="13" customHeight="1">
      <c r="B6" s="850"/>
      <c r="C6" s="56">
        <v>6057</v>
      </c>
      <c r="D6" s="122">
        <v>22</v>
      </c>
      <c r="E6" s="769" t="s">
        <v>6</v>
      </c>
      <c r="F6" s="344">
        <v>33</v>
      </c>
      <c r="G6" s="188">
        <v>0</v>
      </c>
      <c r="H6" s="345">
        <v>0</v>
      </c>
      <c r="I6" s="345">
        <f t="shared" si="0"/>
        <v>33</v>
      </c>
      <c r="J6" s="353">
        <f t="shared" si="1"/>
        <v>0</v>
      </c>
      <c r="K6" s="353">
        <f t="shared" si="2"/>
        <v>0</v>
      </c>
      <c r="L6" s="76">
        <f t="shared" si="3"/>
        <v>100</v>
      </c>
    </row>
    <row r="7" spans="2:12">
      <c r="B7" s="850"/>
      <c r="C7" s="56">
        <v>6162</v>
      </c>
      <c r="D7" s="122">
        <v>22.7</v>
      </c>
      <c r="E7" s="769" t="s">
        <v>6</v>
      </c>
      <c r="F7" s="344">
        <v>87</v>
      </c>
      <c r="G7" s="188">
        <v>0</v>
      </c>
      <c r="H7" s="188">
        <v>0</v>
      </c>
      <c r="I7" s="188">
        <f t="shared" si="0"/>
        <v>87</v>
      </c>
      <c r="J7" s="353">
        <f t="shared" si="1"/>
        <v>0</v>
      </c>
      <c r="K7" s="353">
        <f t="shared" si="2"/>
        <v>0</v>
      </c>
      <c r="L7" s="76">
        <f t="shared" si="3"/>
        <v>100</v>
      </c>
    </row>
    <row r="8" spans="2:12" ht="13" thickBot="1">
      <c r="B8" s="850"/>
      <c r="C8" s="56">
        <v>6015</v>
      </c>
      <c r="D8" s="122">
        <v>39</v>
      </c>
      <c r="E8" s="769" t="s">
        <v>6</v>
      </c>
      <c r="F8" s="344">
        <v>50</v>
      </c>
      <c r="G8" s="188">
        <v>0</v>
      </c>
      <c r="H8" s="188">
        <v>0</v>
      </c>
      <c r="I8" s="188">
        <f t="shared" si="0"/>
        <v>50</v>
      </c>
      <c r="J8" s="399">
        <f t="shared" si="1"/>
        <v>0</v>
      </c>
      <c r="K8" s="399">
        <f t="shared" si="2"/>
        <v>0</v>
      </c>
      <c r="L8" s="74">
        <f t="shared" si="3"/>
        <v>100</v>
      </c>
    </row>
    <row r="9" spans="2:12">
      <c r="B9" s="850"/>
      <c r="C9" s="125" t="s">
        <v>21</v>
      </c>
      <c r="D9" s="121">
        <f>AVERAGE(D4:D8)</f>
        <v>22.34</v>
      </c>
      <c r="E9" s="781"/>
      <c r="F9" s="164">
        <f t="shared" ref="F9:L9" si="4">AVERAGE(F4:F8)</f>
        <v>112</v>
      </c>
      <c r="G9" s="374">
        <f t="shared" si="4"/>
        <v>0.4</v>
      </c>
      <c r="H9" s="164">
        <f t="shared" si="4"/>
        <v>0</v>
      </c>
      <c r="I9" s="164">
        <f t="shared" si="4"/>
        <v>111.6</v>
      </c>
      <c r="J9" s="226">
        <f t="shared" si="4"/>
        <v>0.19900497512437812</v>
      </c>
      <c r="K9" s="226">
        <f t="shared" si="4"/>
        <v>0</v>
      </c>
      <c r="L9" s="163">
        <f t="shared" si="4"/>
        <v>99.800995024875618</v>
      </c>
    </row>
    <row r="10" spans="2:12" ht="13" thickBot="1">
      <c r="B10" s="851"/>
      <c r="C10" s="354" t="s">
        <v>30</v>
      </c>
      <c r="D10" s="630">
        <f>STDEV(D4:D8)/SQRT(COUNTA(D4:D8))</f>
        <v>4.5656981941429269</v>
      </c>
      <c r="E10" s="637"/>
      <c r="F10" s="184">
        <f t="shared" ref="F10:L10" si="5">STDEV(F4:F8)/SQRT(COUNTA(F4:F8))</f>
        <v>35.042830935870462</v>
      </c>
      <c r="G10" s="731">
        <f t="shared" si="5"/>
        <v>0.39999999999999997</v>
      </c>
      <c r="H10" s="184">
        <f t="shared" si="5"/>
        <v>0</v>
      </c>
      <c r="I10" s="184">
        <f t="shared" si="5"/>
        <v>34.790228513190307</v>
      </c>
      <c r="J10" s="400">
        <f t="shared" si="5"/>
        <v>0.19900497512437809</v>
      </c>
      <c r="K10" s="400">
        <f t="shared" si="5"/>
        <v>0</v>
      </c>
      <c r="L10" s="186">
        <f t="shared" si="5"/>
        <v>0.19900497512437595</v>
      </c>
    </row>
    <row r="11" spans="2:12" ht="13" customHeight="1">
      <c r="B11" s="849" t="s">
        <v>20</v>
      </c>
      <c r="C11" s="56">
        <v>6228</v>
      </c>
      <c r="D11" s="122">
        <v>13</v>
      </c>
      <c r="E11" s="710">
        <v>0</v>
      </c>
      <c r="F11" s="151">
        <v>416</v>
      </c>
      <c r="G11" s="151">
        <v>0</v>
      </c>
      <c r="H11" s="347">
        <v>0</v>
      </c>
      <c r="I11" s="347">
        <f>F11-G11-H11</f>
        <v>416</v>
      </c>
      <c r="J11" s="349">
        <f>G11/F11*100</f>
        <v>0</v>
      </c>
      <c r="K11" s="349">
        <f>H11/F11*100</f>
        <v>0</v>
      </c>
      <c r="L11" s="346">
        <f>I11/F11*100</f>
        <v>100</v>
      </c>
    </row>
    <row r="12" spans="2:12">
      <c r="B12" s="850"/>
      <c r="C12" s="56">
        <v>6245</v>
      </c>
      <c r="D12" s="122">
        <v>22</v>
      </c>
      <c r="E12" s="710">
        <v>7</v>
      </c>
      <c r="F12" s="153">
        <v>467</v>
      </c>
      <c r="G12" s="153">
        <v>0</v>
      </c>
      <c r="H12" s="149">
        <v>0</v>
      </c>
      <c r="I12" s="149">
        <f>F12-G12-H12</f>
        <v>467</v>
      </c>
      <c r="J12" s="350">
        <f>G12/F12*100</f>
        <v>0</v>
      </c>
      <c r="K12" s="350">
        <f>H12/F12*100</f>
        <v>0</v>
      </c>
      <c r="L12" s="76">
        <f>I12/F12*100</f>
        <v>100</v>
      </c>
    </row>
    <row r="13" spans="2:12">
      <c r="B13" s="850"/>
      <c r="C13" s="56">
        <v>6069</v>
      </c>
      <c r="D13" s="122">
        <v>22.9</v>
      </c>
      <c r="E13" s="710">
        <v>7</v>
      </c>
      <c r="F13" s="151">
        <v>70</v>
      </c>
      <c r="G13" s="151">
        <v>0</v>
      </c>
      <c r="H13" s="347">
        <v>0</v>
      </c>
      <c r="I13" s="347">
        <f>F13-G13-H13</f>
        <v>70</v>
      </c>
      <c r="J13" s="349">
        <f>G13/F13*100</f>
        <v>0</v>
      </c>
      <c r="K13" s="349">
        <f>H13/F13*100</f>
        <v>0</v>
      </c>
      <c r="L13" s="346">
        <f>I13/F13*100</f>
        <v>100</v>
      </c>
    </row>
    <row r="14" spans="2:12" ht="13" thickBot="1">
      <c r="B14" s="850"/>
      <c r="C14" s="56">
        <v>6038</v>
      </c>
      <c r="D14" s="122">
        <v>37.200000000000003</v>
      </c>
      <c r="E14" s="710">
        <v>20</v>
      </c>
      <c r="F14" s="151">
        <v>66</v>
      </c>
      <c r="G14" s="151">
        <v>0</v>
      </c>
      <c r="H14" s="347">
        <v>0</v>
      </c>
      <c r="I14" s="347">
        <f>F14-G14-H14</f>
        <v>66</v>
      </c>
      <c r="J14" s="349">
        <f>G14/F14*100</f>
        <v>0</v>
      </c>
      <c r="K14" s="349">
        <f>H14/F14*100</f>
        <v>0</v>
      </c>
      <c r="L14" s="346">
        <f>I14/F14*100</f>
        <v>100</v>
      </c>
    </row>
    <row r="15" spans="2:12">
      <c r="B15" s="850"/>
      <c r="C15" s="125" t="s">
        <v>21</v>
      </c>
      <c r="D15" s="121">
        <f t="shared" ref="D15:L15" si="6">AVERAGE(D11:D14)</f>
        <v>23.774999999999999</v>
      </c>
      <c r="E15" s="160">
        <f t="shared" si="6"/>
        <v>8.5</v>
      </c>
      <c r="F15" s="164">
        <f t="shared" si="6"/>
        <v>254.75</v>
      </c>
      <c r="G15" s="164">
        <f t="shared" si="6"/>
        <v>0</v>
      </c>
      <c r="H15" s="162">
        <f t="shared" si="6"/>
        <v>0</v>
      </c>
      <c r="I15" s="162">
        <f t="shared" si="6"/>
        <v>254.75</v>
      </c>
      <c r="J15" s="127">
        <f t="shared" si="6"/>
        <v>0</v>
      </c>
      <c r="K15" s="127">
        <f t="shared" si="6"/>
        <v>0</v>
      </c>
      <c r="L15" s="163">
        <f t="shared" si="6"/>
        <v>100</v>
      </c>
    </row>
    <row r="16" spans="2:12">
      <c r="B16" s="850"/>
      <c r="C16" s="128" t="s">
        <v>30</v>
      </c>
      <c r="D16" s="123">
        <f t="shared" ref="D16:L16" si="7">STDEV(D11:D14)/SQRT(COUNTA(D11:D14))</f>
        <v>5.0020620747847619</v>
      </c>
      <c r="E16" s="165">
        <f t="shared" si="7"/>
        <v>4.1733280085163047</v>
      </c>
      <c r="F16" s="169">
        <f t="shared" si="7"/>
        <v>108.32464708766268</v>
      </c>
      <c r="G16" s="169">
        <f t="shared" si="7"/>
        <v>0</v>
      </c>
      <c r="H16" s="167">
        <f t="shared" si="7"/>
        <v>0</v>
      </c>
      <c r="I16" s="167">
        <f t="shared" si="7"/>
        <v>108.32464708766268</v>
      </c>
      <c r="J16" s="129">
        <f t="shared" si="7"/>
        <v>0</v>
      </c>
      <c r="K16" s="129">
        <f t="shared" si="7"/>
        <v>0</v>
      </c>
      <c r="L16" s="168">
        <f t="shared" si="7"/>
        <v>0</v>
      </c>
    </row>
    <row r="17" spans="2:12" ht="13" thickBot="1">
      <c r="B17" s="851"/>
      <c r="C17" s="354" t="s">
        <v>68</v>
      </c>
      <c r="D17" s="295">
        <f>TTEST(D4:D8,D11:D14,2,2)</f>
        <v>0.8386412431272835</v>
      </c>
      <c r="E17" s="637"/>
      <c r="F17" s="400">
        <f>TTEST(F4:F8,F11:F14,2,2)</f>
        <v>0.20873352441258242</v>
      </c>
      <c r="G17" s="400">
        <f>TTEST(G4:G8,G11:G14,2,2)</f>
        <v>0.40708382206558913</v>
      </c>
      <c r="H17" s="612"/>
      <c r="I17" s="732">
        <f>TTEST(I4:I8,I11:I14,2,2)</f>
        <v>0.20717044355910302</v>
      </c>
      <c r="J17" s="732">
        <f>TTEST(J4:J8,J11:J14,2,2)</f>
        <v>0.40708382206558913</v>
      </c>
      <c r="K17" s="612"/>
      <c r="L17" s="186">
        <f>TTEST(L4:L8,L11:L14,2,2)</f>
        <v>0.40708382206557625</v>
      </c>
    </row>
    <row r="19" spans="2:12">
      <c r="I19" s="30"/>
    </row>
    <row r="20" spans="2:12">
      <c r="F20" s="30"/>
      <c r="G20" s="30"/>
    </row>
    <row r="36" ht="13" customHeight="1"/>
  </sheetData>
  <sortState ref="C11:L14">
    <sortCondition ref="E11:E14"/>
  </sortState>
  <mergeCells count="3">
    <mergeCell ref="B2:L2"/>
    <mergeCell ref="B4:B10"/>
    <mergeCell ref="B11:B17"/>
  </mergeCells>
  <phoneticPr fontId="8" type="noConversion"/>
  <pageMargins left="0" right="0" top="0" bottom="0" header="0" footer="0"/>
  <pageSetup scale="89" orientation="portrait" horizontalDpi="4294967292" verticalDpi="4294967292"/>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M33"/>
  <sheetViews>
    <sheetView zoomScale="125" zoomScaleNormal="125" zoomScalePageLayoutView="125" workbookViewId="0"/>
  </sheetViews>
  <sheetFormatPr baseColWidth="10" defaultColWidth="11.140625" defaultRowHeight="13" x14ac:dyDescent="0"/>
  <cols>
    <col min="1" max="1" width="4.7109375" customWidth="1"/>
    <col min="2" max="2" width="3.140625" customWidth="1"/>
    <col min="3" max="5" width="7.42578125" customWidth="1"/>
    <col min="6" max="6" width="9.7109375" customWidth="1"/>
    <col min="7" max="7" width="8.85546875" customWidth="1"/>
    <col min="8" max="8" width="10.28515625" customWidth="1"/>
    <col min="9" max="9" width="12.140625" customWidth="1"/>
  </cols>
  <sheetData>
    <row r="2" spans="2:10" ht="95" customHeight="1" thickBot="1">
      <c r="B2" s="848" t="s">
        <v>161</v>
      </c>
      <c r="C2" s="848"/>
      <c r="D2" s="848"/>
      <c r="E2" s="848"/>
      <c r="F2" s="848"/>
      <c r="G2" s="848"/>
      <c r="H2" s="848"/>
      <c r="I2" s="733"/>
    </row>
    <row r="3" spans="2:10" ht="51" customHeight="1" thickBot="1">
      <c r="B3" s="1"/>
      <c r="C3" s="29" t="s">
        <v>113</v>
      </c>
      <c r="D3" s="21" t="s">
        <v>28</v>
      </c>
      <c r="E3" s="11" t="s">
        <v>13</v>
      </c>
      <c r="F3" s="330" t="s">
        <v>12</v>
      </c>
      <c r="G3" s="664" t="s">
        <v>83</v>
      </c>
      <c r="H3" s="331" t="s">
        <v>84</v>
      </c>
      <c r="I3" s="332" t="s">
        <v>85</v>
      </c>
    </row>
    <row r="4" spans="2:10">
      <c r="B4" s="849" t="s">
        <v>22</v>
      </c>
      <c r="C4" s="55">
        <v>6112</v>
      </c>
      <c r="D4" s="782">
        <v>6.3</v>
      </c>
      <c r="E4" s="189" t="s">
        <v>6</v>
      </c>
      <c r="F4" s="764">
        <v>9612</v>
      </c>
      <c r="G4" s="333">
        <v>2347</v>
      </c>
      <c r="H4" s="334">
        <v>0</v>
      </c>
      <c r="J4" s="341"/>
    </row>
    <row r="5" spans="2:10">
      <c r="B5" s="850"/>
      <c r="C5" s="56">
        <v>6099</v>
      </c>
      <c r="D5" s="783">
        <v>14.2</v>
      </c>
      <c r="E5" s="769" t="s">
        <v>6</v>
      </c>
      <c r="F5" s="765">
        <v>6297</v>
      </c>
      <c r="G5" s="188">
        <v>2284</v>
      </c>
      <c r="H5" s="335">
        <v>0</v>
      </c>
      <c r="J5" s="341"/>
    </row>
    <row r="6" spans="2:10">
      <c r="B6" s="850"/>
      <c r="C6" s="56">
        <v>6096</v>
      </c>
      <c r="D6" s="783">
        <v>16</v>
      </c>
      <c r="E6" s="769" t="s">
        <v>6</v>
      </c>
      <c r="F6" s="765">
        <v>3516</v>
      </c>
      <c r="G6" s="188">
        <v>1081</v>
      </c>
      <c r="H6" s="335">
        <v>0</v>
      </c>
      <c r="J6" s="341"/>
    </row>
    <row r="7" spans="2:10">
      <c r="B7" s="850"/>
      <c r="C7" s="56">
        <v>6002</v>
      </c>
      <c r="D7" s="783">
        <v>39</v>
      </c>
      <c r="E7" s="769" t="s">
        <v>6</v>
      </c>
      <c r="F7" s="153">
        <v>4948</v>
      </c>
      <c r="G7" s="65">
        <v>1543</v>
      </c>
      <c r="H7" s="335">
        <v>0</v>
      </c>
    </row>
    <row r="8" spans="2:10">
      <c r="B8" s="850"/>
      <c r="C8" s="56">
        <v>6015</v>
      </c>
      <c r="D8" s="783">
        <v>39</v>
      </c>
      <c r="E8" s="769" t="s">
        <v>6</v>
      </c>
      <c r="F8" s="765">
        <v>2787</v>
      </c>
      <c r="G8" s="188">
        <v>3314</v>
      </c>
      <c r="H8" s="335">
        <v>0</v>
      </c>
      <c r="J8" s="341"/>
    </row>
    <row r="9" spans="2:10">
      <c r="B9" s="850"/>
      <c r="C9" s="56">
        <v>6009</v>
      </c>
      <c r="D9" s="783">
        <v>45</v>
      </c>
      <c r="E9" s="769" t="s">
        <v>6</v>
      </c>
      <c r="F9" s="153">
        <v>5499</v>
      </c>
      <c r="G9" s="65">
        <v>2057</v>
      </c>
      <c r="H9" s="335">
        <v>0</v>
      </c>
      <c r="J9" s="341"/>
    </row>
    <row r="10" spans="2:10" ht="14" thickBot="1">
      <c r="B10" s="850"/>
      <c r="C10" s="770">
        <v>6008</v>
      </c>
      <c r="D10" s="784">
        <v>50</v>
      </c>
      <c r="E10" s="769" t="s">
        <v>6</v>
      </c>
      <c r="F10" s="766">
        <v>1902</v>
      </c>
      <c r="G10" s="336">
        <v>910</v>
      </c>
      <c r="H10" s="337">
        <v>0</v>
      </c>
      <c r="J10" s="341"/>
    </row>
    <row r="11" spans="2:10">
      <c r="B11" s="850"/>
      <c r="C11" s="125" t="s">
        <v>21</v>
      </c>
      <c r="D11" s="557">
        <f>AVERAGE(D4:D10)</f>
        <v>29.928571428571427</v>
      </c>
      <c r="E11" s="781"/>
      <c r="F11" s="164">
        <f>AVERAGE(F4:F10)</f>
        <v>4937.2857142857147</v>
      </c>
      <c r="G11" s="162">
        <f>AVERAGE(G4:G10)</f>
        <v>1933.7142857142858</v>
      </c>
      <c r="H11" s="338">
        <f>AVERAGE(H4:H10)</f>
        <v>0</v>
      </c>
      <c r="J11" s="341"/>
    </row>
    <row r="12" spans="2:10" ht="14" thickBot="1">
      <c r="B12" s="851"/>
      <c r="C12" s="354" t="s">
        <v>30</v>
      </c>
      <c r="D12" s="595">
        <f>STDEV(D4:D10)/SQRT(COUNTA(D4:D10))</f>
        <v>6.5361527305446891</v>
      </c>
      <c r="E12" s="637"/>
      <c r="F12" s="184">
        <f>STDEV(F4:F10)/SQRT(7)</f>
        <v>974.36371702830991</v>
      </c>
      <c r="G12" s="185">
        <f>STDEV(G4:G10)/SQRT(7)</f>
        <v>314.02393859960017</v>
      </c>
      <c r="H12" s="339">
        <f>STDEV(H4:H10)/SQRT(6)</f>
        <v>0</v>
      </c>
      <c r="J12" s="341"/>
    </row>
    <row r="13" spans="2:10" ht="13" customHeight="1">
      <c r="B13" s="849" t="s">
        <v>20</v>
      </c>
      <c r="C13" s="56">
        <v>6062</v>
      </c>
      <c r="D13" s="783">
        <v>10.7</v>
      </c>
      <c r="E13" s="710">
        <v>6</v>
      </c>
      <c r="F13" s="652">
        <v>2</v>
      </c>
      <c r="G13" s="347">
        <v>1744</v>
      </c>
      <c r="H13" s="340">
        <v>0</v>
      </c>
      <c r="J13" s="341"/>
    </row>
    <row r="14" spans="2:10">
      <c r="B14" s="850"/>
      <c r="C14" s="56">
        <v>6052</v>
      </c>
      <c r="D14" s="783">
        <v>12</v>
      </c>
      <c r="E14" s="710">
        <v>1</v>
      </c>
      <c r="F14" s="767">
        <v>763</v>
      </c>
      <c r="G14" s="149">
        <v>3724</v>
      </c>
      <c r="H14" s="340">
        <v>0</v>
      </c>
      <c r="J14" s="341"/>
    </row>
    <row r="15" spans="2:10">
      <c r="B15" s="850"/>
      <c r="C15" s="56">
        <v>6041</v>
      </c>
      <c r="D15" s="783">
        <v>26.3</v>
      </c>
      <c r="E15" s="710">
        <v>10</v>
      </c>
      <c r="F15" s="652">
        <v>2</v>
      </c>
      <c r="G15" s="347">
        <v>2089</v>
      </c>
      <c r="H15" s="340">
        <v>0</v>
      </c>
      <c r="J15" s="341"/>
    </row>
    <row r="16" spans="2:10" ht="14" thickBot="1">
      <c r="B16" s="850"/>
      <c r="C16" s="770">
        <v>6040</v>
      </c>
      <c r="D16" s="784">
        <v>50</v>
      </c>
      <c r="E16" s="170">
        <v>20</v>
      </c>
      <c r="F16" s="768">
        <v>11</v>
      </c>
      <c r="G16" s="633">
        <v>1325</v>
      </c>
      <c r="H16" s="340">
        <v>0</v>
      </c>
      <c r="J16" s="341"/>
    </row>
    <row r="17" spans="2:9">
      <c r="B17" s="850"/>
      <c r="C17" s="125" t="s">
        <v>21</v>
      </c>
      <c r="D17" s="557">
        <f>AVERAGE(D13:D16)</f>
        <v>24.75</v>
      </c>
      <c r="E17" s="160">
        <f>AVERAGE(E13:E16)</f>
        <v>9.25</v>
      </c>
      <c r="F17" s="164">
        <f>AVERAGE(F13:F16)</f>
        <v>194.5</v>
      </c>
      <c r="G17" s="162">
        <f>AVERAGE(G13:G16)</f>
        <v>2220.5</v>
      </c>
      <c r="H17" s="338">
        <f>AVERAGE(H13:H16)</f>
        <v>0</v>
      </c>
    </row>
    <row r="18" spans="2:9" ht="14" thickBot="1">
      <c r="B18" s="851"/>
      <c r="C18" s="771" t="s">
        <v>30</v>
      </c>
      <c r="D18" s="595">
        <f>STDEV(D13:D16)/SQRT(COUNTA(D13:D16))</f>
        <v>9.1283897813360291</v>
      </c>
      <c r="E18" s="718">
        <f>STDEV(E13:E16)/SQRT(COUNTA(E13:E16))</f>
        <v>4.02854398842394</v>
      </c>
      <c r="F18" s="184">
        <f>STDEV(F13:F16)/SQRT(4)</f>
        <v>189.51187297897724</v>
      </c>
      <c r="G18" s="185">
        <f>STDEV(G13:G16)/SQRT(4)</f>
        <v>524.94261591149177</v>
      </c>
      <c r="H18" s="339">
        <f>STDEV(H13:H16)/SQRT(6)</f>
        <v>0</v>
      </c>
    </row>
    <row r="19" spans="2:9" s="341" customFormat="1">
      <c r="C19"/>
      <c r="D19"/>
      <c r="E19"/>
      <c r="H19"/>
    </row>
    <row r="20" spans="2:9">
      <c r="F20" s="341"/>
      <c r="G20" s="341"/>
      <c r="H20" s="341"/>
      <c r="I20" s="341"/>
    </row>
    <row r="21" spans="2:9">
      <c r="F21" s="341"/>
      <c r="G21" s="341"/>
      <c r="H21" s="341"/>
      <c r="I21" s="341"/>
    </row>
    <row r="22" spans="2:9">
      <c r="F22" s="341"/>
      <c r="G22" s="341"/>
      <c r="H22" s="341"/>
      <c r="I22" s="341"/>
    </row>
    <row r="24" spans="2:9">
      <c r="I24" s="341"/>
    </row>
    <row r="33" spans="13:13">
      <c r="M33" t="s">
        <v>85</v>
      </c>
    </row>
  </sheetData>
  <sortState ref="C5:H10">
    <sortCondition ref="D5:D10"/>
  </sortState>
  <mergeCells count="3">
    <mergeCell ref="B4:B12"/>
    <mergeCell ref="B13:B18"/>
    <mergeCell ref="B2:H2"/>
  </mergeCells>
  <phoneticPr fontId="8"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10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S36"/>
  <sheetViews>
    <sheetView zoomScale="125" zoomScaleNormal="125" zoomScalePageLayoutView="125" workbookViewId="0"/>
  </sheetViews>
  <sheetFormatPr baseColWidth="10" defaultColWidth="11" defaultRowHeight="12" x14ac:dyDescent="0"/>
  <cols>
    <col min="1" max="1" width="4.7109375" style="1" customWidth="1"/>
    <col min="2" max="2" width="2.5703125" style="1" customWidth="1"/>
    <col min="3" max="3" width="13.42578125" style="1" customWidth="1"/>
    <col min="4" max="4" width="6.140625" style="1" customWidth="1"/>
    <col min="5" max="5" width="6.85546875" style="1" customWidth="1"/>
    <col min="6" max="6" width="6" style="1" customWidth="1"/>
    <col min="7" max="7" width="6.28515625" style="1" customWidth="1"/>
    <col min="8" max="9" width="8.5703125" style="1" customWidth="1"/>
    <col min="10" max="10" width="7.85546875" style="1" customWidth="1"/>
    <col min="11" max="11" width="9.140625" style="1" customWidth="1"/>
    <col min="12" max="12" width="8.5703125" style="1" customWidth="1"/>
    <col min="13" max="13" width="7.85546875" style="1" customWidth="1"/>
    <col min="14" max="14" width="8.7109375" style="1" customWidth="1"/>
    <col min="15" max="16384" width="11" style="1"/>
  </cols>
  <sheetData>
    <row r="1" spans="2:14" ht="13" customHeight="1"/>
    <row r="2" spans="2:14" ht="63" customHeight="1" thickBot="1">
      <c r="B2" s="848" t="s">
        <v>162</v>
      </c>
      <c r="C2" s="848"/>
      <c r="D2" s="848"/>
      <c r="E2" s="848"/>
      <c r="F2" s="848"/>
      <c r="G2" s="848"/>
      <c r="H2" s="848"/>
      <c r="I2" s="848"/>
      <c r="J2" s="848"/>
      <c r="K2" s="848"/>
      <c r="L2" s="848"/>
      <c r="M2" s="848"/>
      <c r="N2" s="848"/>
    </row>
    <row r="3" spans="2:14" ht="58" customHeight="1" thickBot="1">
      <c r="C3" s="29" t="s">
        <v>113</v>
      </c>
      <c r="D3" s="21" t="s">
        <v>28</v>
      </c>
      <c r="E3" s="11" t="s">
        <v>13</v>
      </c>
      <c r="F3" s="330" t="s">
        <v>87</v>
      </c>
      <c r="G3" s="330" t="s">
        <v>93</v>
      </c>
      <c r="H3" s="330" t="s">
        <v>127</v>
      </c>
      <c r="I3" s="348" t="s">
        <v>97</v>
      </c>
      <c r="J3" s="348" t="s">
        <v>95</v>
      </c>
      <c r="K3" s="348" t="s">
        <v>96</v>
      </c>
      <c r="L3" s="348" t="s">
        <v>99</v>
      </c>
      <c r="M3" s="348" t="s">
        <v>94</v>
      </c>
      <c r="N3" s="342" t="s">
        <v>98</v>
      </c>
    </row>
    <row r="4" spans="2:14" ht="13" customHeight="1">
      <c r="B4" s="849" t="s">
        <v>22</v>
      </c>
      <c r="C4" s="55">
        <v>6233</v>
      </c>
      <c r="D4" s="121">
        <v>14</v>
      </c>
      <c r="E4" s="189" t="s">
        <v>6</v>
      </c>
      <c r="F4" s="394">
        <v>3464</v>
      </c>
      <c r="G4" s="333">
        <v>3982</v>
      </c>
      <c r="H4" s="333">
        <f>F4+G4</f>
        <v>7446</v>
      </c>
      <c r="I4" s="333">
        <v>1</v>
      </c>
      <c r="J4" s="333">
        <v>1</v>
      </c>
      <c r="K4" s="333">
        <v>0</v>
      </c>
      <c r="L4" s="351">
        <f>I4/H4*100</f>
        <v>1.3430029546065002E-2</v>
      </c>
      <c r="M4" s="397">
        <f>J4/H4*100</f>
        <v>1.3430029546065002E-2</v>
      </c>
      <c r="N4" s="75">
        <v>0</v>
      </c>
    </row>
    <row r="5" spans="2:14" ht="13" customHeight="1">
      <c r="B5" s="850"/>
      <c r="C5" s="56">
        <v>6001</v>
      </c>
      <c r="D5" s="122">
        <v>22</v>
      </c>
      <c r="E5" s="769" t="s">
        <v>6</v>
      </c>
      <c r="F5" s="395">
        <v>2605</v>
      </c>
      <c r="G5" s="188">
        <v>2622</v>
      </c>
      <c r="H5" s="188">
        <f t="shared" ref="H5:H7" si="0">F5+G5</f>
        <v>5227</v>
      </c>
      <c r="I5" s="345">
        <v>1</v>
      </c>
      <c r="J5" s="345">
        <v>1</v>
      </c>
      <c r="K5" s="345">
        <v>0</v>
      </c>
      <c r="L5" s="352">
        <f t="shared" ref="L5:L7" si="1">I5/H5*100</f>
        <v>1.913143294432753E-2</v>
      </c>
      <c r="M5" s="398">
        <f t="shared" ref="M5:M7" si="2">J5/H5*100</f>
        <v>1.913143294432753E-2</v>
      </c>
      <c r="N5" s="346">
        <v>0</v>
      </c>
    </row>
    <row r="6" spans="2:14" ht="13" customHeight="1">
      <c r="B6" s="850"/>
      <c r="C6" s="56">
        <v>6057</v>
      </c>
      <c r="D6" s="122">
        <v>22</v>
      </c>
      <c r="E6" s="769" t="s">
        <v>6</v>
      </c>
      <c r="F6" s="395">
        <v>2404</v>
      </c>
      <c r="G6" s="188">
        <v>3694</v>
      </c>
      <c r="H6" s="188">
        <f t="shared" si="0"/>
        <v>6098</v>
      </c>
      <c r="I6" s="345">
        <v>0</v>
      </c>
      <c r="J6" s="345">
        <v>3</v>
      </c>
      <c r="K6" s="345">
        <v>0</v>
      </c>
      <c r="L6" s="352">
        <f t="shared" si="1"/>
        <v>0</v>
      </c>
      <c r="M6" s="398">
        <f t="shared" si="2"/>
        <v>4.9196457855034438E-2</v>
      </c>
      <c r="N6" s="346">
        <v>0</v>
      </c>
    </row>
    <row r="7" spans="2:14" ht="13" customHeight="1" thickBot="1">
      <c r="B7" s="850"/>
      <c r="C7" s="56">
        <v>6002</v>
      </c>
      <c r="D7" s="122">
        <v>39</v>
      </c>
      <c r="E7" s="769" t="s">
        <v>6</v>
      </c>
      <c r="F7" s="395">
        <v>2898</v>
      </c>
      <c r="G7" s="396">
        <v>3915</v>
      </c>
      <c r="H7" s="396">
        <f t="shared" si="0"/>
        <v>6813</v>
      </c>
      <c r="I7" s="345">
        <v>0</v>
      </c>
      <c r="J7" s="345">
        <v>0</v>
      </c>
      <c r="K7" s="345">
        <v>0</v>
      </c>
      <c r="L7" s="352">
        <f t="shared" si="1"/>
        <v>0</v>
      </c>
      <c r="M7" s="398">
        <f t="shared" si="2"/>
        <v>0</v>
      </c>
      <c r="N7" s="346">
        <v>0</v>
      </c>
    </row>
    <row r="8" spans="2:14">
      <c r="B8" s="850"/>
      <c r="C8" s="125" t="s">
        <v>21</v>
      </c>
      <c r="D8" s="121">
        <f>AVERAGE(D4:D7)</f>
        <v>24.25</v>
      </c>
      <c r="E8" s="781"/>
      <c r="F8" s="164">
        <f t="shared" ref="F8:N8" si="3">AVERAGE(F4:F7)</f>
        <v>2842.75</v>
      </c>
      <c r="G8" s="164">
        <f t="shared" si="3"/>
        <v>3553.25</v>
      </c>
      <c r="H8" s="162">
        <f t="shared" si="3"/>
        <v>6396</v>
      </c>
      <c r="I8" s="121">
        <f t="shared" si="3"/>
        <v>0.5</v>
      </c>
      <c r="J8" s="121">
        <f t="shared" si="3"/>
        <v>1.25</v>
      </c>
      <c r="K8" s="162">
        <f t="shared" si="3"/>
        <v>0</v>
      </c>
      <c r="L8" s="734">
        <f t="shared" si="3"/>
        <v>8.1403656225981329E-3</v>
      </c>
      <c r="M8" s="127">
        <f t="shared" si="3"/>
        <v>2.0439480086356744E-2</v>
      </c>
      <c r="N8" s="163">
        <f t="shared" si="3"/>
        <v>0</v>
      </c>
    </row>
    <row r="9" spans="2:14" ht="13" thickBot="1">
      <c r="B9" s="851"/>
      <c r="C9" s="354" t="s">
        <v>30</v>
      </c>
      <c r="D9" s="630">
        <f>STDEV(D4:D7)/SQRT(COUNTA(D4:D7))</f>
        <v>5.2658490926598596</v>
      </c>
      <c r="E9" s="637"/>
      <c r="F9" s="184">
        <f t="shared" ref="F9:N9" si="4">STDEV(F4:F7)/SQRT(COUNTA(F4:F7))</f>
        <v>230.5845380043221</v>
      </c>
      <c r="G9" s="184">
        <f t="shared" si="4"/>
        <v>316.45520351754897</v>
      </c>
      <c r="H9" s="185">
        <f t="shared" si="4"/>
        <v>477.12280040537433</v>
      </c>
      <c r="I9" s="630">
        <f t="shared" si="4"/>
        <v>0.28867513459481287</v>
      </c>
      <c r="J9" s="630">
        <f t="shared" si="4"/>
        <v>0.62915286960589578</v>
      </c>
      <c r="K9" s="185">
        <f t="shared" si="4"/>
        <v>0</v>
      </c>
      <c r="L9" s="306">
        <f t="shared" si="4"/>
        <v>4.8417903905577618E-3</v>
      </c>
      <c r="M9" s="295">
        <f t="shared" si="4"/>
        <v>1.039061876883568E-2</v>
      </c>
      <c r="N9" s="186">
        <f t="shared" si="4"/>
        <v>0</v>
      </c>
    </row>
    <row r="10" spans="2:14" ht="13" customHeight="1">
      <c r="B10" s="849" t="s">
        <v>20</v>
      </c>
      <c r="C10" s="56">
        <v>6228</v>
      </c>
      <c r="D10" s="122">
        <v>13</v>
      </c>
      <c r="E10" s="710">
        <v>0</v>
      </c>
      <c r="F10" s="151">
        <v>2522</v>
      </c>
      <c r="G10" s="151">
        <v>1695</v>
      </c>
      <c r="H10" s="347">
        <f>F10+G10</f>
        <v>4217</v>
      </c>
      <c r="I10" s="347">
        <v>0</v>
      </c>
      <c r="J10" s="347">
        <v>0</v>
      </c>
      <c r="K10" s="347">
        <v>0</v>
      </c>
      <c r="L10" s="349">
        <v>0</v>
      </c>
      <c r="M10" s="349">
        <v>0</v>
      </c>
      <c r="N10" s="346">
        <v>0</v>
      </c>
    </row>
    <row r="11" spans="2:14">
      <c r="B11" s="850"/>
      <c r="C11" s="56">
        <v>6245</v>
      </c>
      <c r="D11" s="122">
        <v>22</v>
      </c>
      <c r="E11" s="710">
        <v>7</v>
      </c>
      <c r="F11" s="153">
        <v>563</v>
      </c>
      <c r="G11" s="153">
        <v>3311</v>
      </c>
      <c r="H11" s="149">
        <f>F11+G11</f>
        <v>3874</v>
      </c>
      <c r="I11" s="149">
        <v>0</v>
      </c>
      <c r="J11" s="149">
        <v>0</v>
      </c>
      <c r="K11" s="149">
        <v>0</v>
      </c>
      <c r="L11" s="350">
        <v>0</v>
      </c>
      <c r="M11" s="350">
        <v>0</v>
      </c>
      <c r="N11" s="76">
        <v>0</v>
      </c>
    </row>
    <row r="12" spans="2:14">
      <c r="B12" s="850"/>
      <c r="C12" s="56">
        <v>6069</v>
      </c>
      <c r="D12" s="122">
        <v>22.9</v>
      </c>
      <c r="E12" s="710">
        <v>7</v>
      </c>
      <c r="F12" s="151">
        <v>660</v>
      </c>
      <c r="G12" s="151">
        <v>2902</v>
      </c>
      <c r="H12" s="347">
        <f>F12+G12</f>
        <v>3562</v>
      </c>
      <c r="I12" s="347">
        <v>0</v>
      </c>
      <c r="J12" s="347">
        <v>0</v>
      </c>
      <c r="K12" s="347">
        <v>0</v>
      </c>
      <c r="L12" s="349">
        <v>0</v>
      </c>
      <c r="M12" s="349">
        <v>0</v>
      </c>
      <c r="N12" s="346">
        <v>0</v>
      </c>
    </row>
    <row r="13" spans="2:14" ht="13" thickBot="1">
      <c r="B13" s="850"/>
      <c r="C13" s="56">
        <v>6038</v>
      </c>
      <c r="D13" s="122">
        <v>37.200000000000003</v>
      </c>
      <c r="E13" s="710">
        <v>20</v>
      </c>
      <c r="F13" s="151">
        <v>2011</v>
      </c>
      <c r="G13" s="151">
        <v>2795</v>
      </c>
      <c r="H13" s="347">
        <f>F13+G13</f>
        <v>4806</v>
      </c>
      <c r="I13" s="347">
        <v>0</v>
      </c>
      <c r="J13" s="347">
        <v>0</v>
      </c>
      <c r="K13" s="347">
        <v>0</v>
      </c>
      <c r="L13" s="349">
        <v>0</v>
      </c>
      <c r="M13" s="349">
        <v>0</v>
      </c>
      <c r="N13" s="346">
        <v>0</v>
      </c>
    </row>
    <row r="14" spans="2:14">
      <c r="B14" s="850"/>
      <c r="C14" s="125" t="s">
        <v>21</v>
      </c>
      <c r="D14" s="121">
        <f t="shared" ref="D14:N14" si="5">AVERAGE(D10:D13)</f>
        <v>23.774999999999999</v>
      </c>
      <c r="E14" s="160">
        <f t="shared" si="5"/>
        <v>8.5</v>
      </c>
      <c r="F14" s="164">
        <f t="shared" si="5"/>
        <v>1439</v>
      </c>
      <c r="G14" s="164">
        <f t="shared" si="5"/>
        <v>2675.75</v>
      </c>
      <c r="H14" s="162">
        <f t="shared" si="5"/>
        <v>4114.75</v>
      </c>
      <c r="I14" s="162">
        <f t="shared" si="5"/>
        <v>0</v>
      </c>
      <c r="J14" s="162">
        <f t="shared" si="5"/>
        <v>0</v>
      </c>
      <c r="K14" s="162">
        <f t="shared" si="5"/>
        <v>0</v>
      </c>
      <c r="L14" s="127">
        <f t="shared" si="5"/>
        <v>0</v>
      </c>
      <c r="M14" s="127">
        <f t="shared" si="5"/>
        <v>0</v>
      </c>
      <c r="N14" s="163">
        <f t="shared" si="5"/>
        <v>0</v>
      </c>
    </row>
    <row r="15" spans="2:14">
      <c r="B15" s="850"/>
      <c r="C15" s="128" t="s">
        <v>30</v>
      </c>
      <c r="D15" s="123">
        <f t="shared" ref="D15:N15" si="6">STDEV(D10:D13)/SQRT(COUNTA(D10:D13))</f>
        <v>5.0020620747847619</v>
      </c>
      <c r="E15" s="165">
        <f t="shared" si="6"/>
        <v>4.1733280085163047</v>
      </c>
      <c r="F15" s="169">
        <f t="shared" si="6"/>
        <v>489.41206224067122</v>
      </c>
      <c r="G15" s="169">
        <f t="shared" si="6"/>
        <v>345.30454553432492</v>
      </c>
      <c r="H15" s="167">
        <f t="shared" si="6"/>
        <v>266.4230267200391</v>
      </c>
      <c r="I15" s="167">
        <f t="shared" si="6"/>
        <v>0</v>
      </c>
      <c r="J15" s="167">
        <f t="shared" si="6"/>
        <v>0</v>
      </c>
      <c r="K15" s="167">
        <f t="shared" si="6"/>
        <v>0</v>
      </c>
      <c r="L15" s="129">
        <f t="shared" si="6"/>
        <v>0</v>
      </c>
      <c r="M15" s="129">
        <f t="shared" si="6"/>
        <v>0</v>
      </c>
      <c r="N15" s="168">
        <f t="shared" si="6"/>
        <v>0</v>
      </c>
    </row>
    <row r="16" spans="2:14" ht="13" thickBot="1">
      <c r="B16" s="851"/>
      <c r="C16" s="354" t="s">
        <v>68</v>
      </c>
      <c r="D16" s="295">
        <f>TTEST(D4:D7,D10:D13,2,2)</f>
        <v>0.94997951704421579</v>
      </c>
      <c r="E16" s="637"/>
      <c r="F16" s="400">
        <f>TTEST(F4:F7,F10:F13,2,2)</f>
        <v>4.0953871588729839E-2</v>
      </c>
      <c r="G16" s="400">
        <f>TTEST(G4:G7,G10:G13,2,2)</f>
        <v>0.11014587621490973</v>
      </c>
      <c r="H16" s="306">
        <f>TTEST(H4:H7,H10:H13,2,2)</f>
        <v>5.8489426439442002E-3</v>
      </c>
      <c r="I16" s="732">
        <f>TTEST(I4:I7,I10:I13,2,2)</f>
        <v>0.13397459621556124</v>
      </c>
      <c r="J16" s="732">
        <f>TTEST(J4:J7,J10:J13,2,2)</f>
        <v>9.4132766565816539E-2</v>
      </c>
      <c r="K16" s="612"/>
      <c r="L16" s="732">
        <f>TTEST(L4:L7,L10:L13,2,2)</f>
        <v>0.14370608125683532</v>
      </c>
      <c r="M16" s="732">
        <f>TTEST(M4:M7,M10:M13,2,2)</f>
        <v>9.6737109614549635E-2</v>
      </c>
      <c r="N16" s="637"/>
    </row>
    <row r="18" spans="6:8">
      <c r="F18" s="30"/>
      <c r="G18" s="30"/>
      <c r="H18" s="30"/>
    </row>
    <row r="19" spans="6:8">
      <c r="F19" s="30"/>
      <c r="G19" s="30"/>
      <c r="H19" s="30"/>
    </row>
    <row r="35" spans="19:19" ht="13" customHeight="1"/>
    <row r="36" spans="19:19">
      <c r="S36" s="392"/>
    </row>
  </sheetData>
  <sortState ref="C10:N13">
    <sortCondition ref="E10:E13"/>
  </sortState>
  <mergeCells count="3">
    <mergeCell ref="B2:N2"/>
    <mergeCell ref="B4:B9"/>
    <mergeCell ref="B10:B16"/>
  </mergeCells>
  <phoneticPr fontId="8" type="noConversion"/>
  <pageMargins left="0" right="0" top="0" bottom="0" header="0" footer="0"/>
  <pageSetup scale="81"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V52"/>
  <sheetViews>
    <sheetView zoomScale="125" zoomScaleNormal="125" zoomScalePageLayoutView="125" workbookViewId="0"/>
  </sheetViews>
  <sheetFormatPr baseColWidth="10" defaultColWidth="10.7109375" defaultRowHeight="12" x14ac:dyDescent="0"/>
  <cols>
    <col min="1" max="1" width="4.7109375" style="12" customWidth="1"/>
    <col min="2" max="2" width="5.5703125" style="12" customWidth="1"/>
    <col min="3" max="3" width="6.7109375" style="12" customWidth="1"/>
    <col min="4" max="4" width="5.85546875" style="12" customWidth="1"/>
    <col min="5" max="5" width="6.85546875" style="12" customWidth="1"/>
    <col min="6" max="6" width="3.28515625" style="12" customWidth="1"/>
    <col min="7" max="7" width="12" style="12" customWidth="1"/>
    <col min="8" max="8" width="15.28515625" style="12" customWidth="1"/>
    <col min="9" max="9" width="7.5703125" style="12" customWidth="1"/>
    <col min="10" max="10" width="5.5703125" style="12" customWidth="1"/>
    <col min="11" max="13" width="5.28515625" style="12" customWidth="1"/>
    <col min="14" max="14" width="6.140625" style="12" customWidth="1"/>
    <col min="15" max="15" width="7.5703125" style="12" customWidth="1"/>
    <col min="16" max="16" width="5" style="12" customWidth="1"/>
    <col min="17" max="17" width="5.42578125" style="12" customWidth="1"/>
    <col min="18" max="18" width="7.85546875" style="12" customWidth="1"/>
    <col min="19" max="19" width="5.140625" style="12" customWidth="1"/>
    <col min="20" max="20" width="11.42578125" style="31" customWidth="1"/>
    <col min="21" max="22" width="6.5703125" style="12" customWidth="1"/>
    <col min="23" max="23" width="4.42578125" style="12" customWidth="1"/>
    <col min="24" max="24" width="14" style="12" customWidth="1"/>
    <col min="25" max="25" width="21" style="12" customWidth="1"/>
    <col min="26" max="16384" width="10.7109375" style="12"/>
  </cols>
  <sheetData>
    <row r="1" spans="2:22" ht="13" customHeight="1">
      <c r="B1" s="33"/>
    </row>
    <row r="2" spans="2:22" ht="127" customHeight="1" thickBot="1">
      <c r="B2" s="794" t="s">
        <v>154</v>
      </c>
      <c r="C2" s="794"/>
      <c r="D2" s="794"/>
      <c r="E2" s="794"/>
      <c r="F2" s="794"/>
      <c r="G2" s="794"/>
      <c r="H2" s="794"/>
      <c r="I2" s="794"/>
      <c r="J2" s="794"/>
      <c r="K2" s="794"/>
      <c r="L2" s="794"/>
      <c r="M2" s="794"/>
      <c r="N2" s="794"/>
      <c r="O2" s="794"/>
      <c r="P2" s="794"/>
      <c r="Q2" s="794"/>
      <c r="R2" s="794"/>
      <c r="S2" s="794"/>
      <c r="T2" s="794"/>
      <c r="U2" s="794"/>
      <c r="V2" s="794"/>
    </row>
    <row r="3" spans="2:22" ht="20" customHeight="1" thickBot="1">
      <c r="B3" s="51"/>
      <c r="C3" s="799" t="s">
        <v>20</v>
      </c>
      <c r="D3" s="800"/>
      <c r="E3" s="800"/>
      <c r="F3" s="800"/>
      <c r="G3" s="800"/>
      <c r="H3" s="800"/>
      <c r="I3" s="800"/>
      <c r="J3" s="800"/>
      <c r="K3" s="800"/>
      <c r="L3" s="800"/>
      <c r="M3" s="800"/>
      <c r="N3" s="800"/>
      <c r="O3" s="800"/>
      <c r="P3" s="800"/>
      <c r="Q3" s="800"/>
      <c r="R3" s="800"/>
      <c r="S3" s="800"/>
      <c r="T3" s="800"/>
      <c r="U3" s="800"/>
      <c r="V3" s="801"/>
    </row>
    <row r="4" spans="2:22" ht="49" customHeight="1" thickBot="1">
      <c r="B4" s="494"/>
      <c r="C4" s="654" t="s">
        <v>113</v>
      </c>
      <c r="D4" s="655" t="s">
        <v>28</v>
      </c>
      <c r="E4" s="348" t="s">
        <v>13</v>
      </c>
      <c r="F4" s="20" t="s">
        <v>1</v>
      </c>
      <c r="G4" s="658" t="s">
        <v>19</v>
      </c>
      <c r="H4" s="658" t="s">
        <v>25</v>
      </c>
      <c r="I4" s="656" t="s">
        <v>14</v>
      </c>
      <c r="J4" s="658" t="s">
        <v>39</v>
      </c>
      <c r="K4" s="657" t="s">
        <v>31</v>
      </c>
      <c r="L4" s="657" t="s">
        <v>32</v>
      </c>
      <c r="M4" s="657" t="s">
        <v>33</v>
      </c>
      <c r="N4" s="657" t="s">
        <v>122</v>
      </c>
      <c r="O4" s="657" t="s">
        <v>115</v>
      </c>
      <c r="P4" s="658" t="s">
        <v>0</v>
      </c>
      <c r="Q4" s="658" t="s">
        <v>91</v>
      </c>
      <c r="R4" s="658" t="s">
        <v>27</v>
      </c>
      <c r="S4" s="20" t="s">
        <v>66</v>
      </c>
      <c r="T4" s="650" t="s">
        <v>116</v>
      </c>
      <c r="U4" s="19" t="s">
        <v>120</v>
      </c>
      <c r="V4" s="665" t="s">
        <v>121</v>
      </c>
    </row>
    <row r="5" spans="2:22" ht="13" customHeight="1" thickBot="1">
      <c r="B5" s="805" t="s">
        <v>70</v>
      </c>
      <c r="C5" s="495">
        <v>6063</v>
      </c>
      <c r="D5" s="496">
        <v>4.4000000000000004</v>
      </c>
      <c r="E5" s="497">
        <v>3</v>
      </c>
      <c r="F5" s="498" t="s">
        <v>4</v>
      </c>
      <c r="G5" s="498" t="s">
        <v>15</v>
      </c>
      <c r="H5" s="498" t="s">
        <v>11</v>
      </c>
      <c r="I5" s="498" t="s">
        <v>16</v>
      </c>
      <c r="J5" s="498" t="s">
        <v>6</v>
      </c>
      <c r="K5" s="498" t="s">
        <v>35</v>
      </c>
      <c r="L5" s="498" t="s">
        <v>35</v>
      </c>
      <c r="M5" s="498" t="s">
        <v>34</v>
      </c>
      <c r="N5" s="498" t="s">
        <v>35</v>
      </c>
      <c r="O5" s="638" t="s">
        <v>114</v>
      </c>
      <c r="P5" s="498">
        <v>23.8</v>
      </c>
      <c r="Q5" s="499">
        <v>16</v>
      </c>
      <c r="R5" s="498" t="s">
        <v>48</v>
      </c>
      <c r="S5" s="696" t="s">
        <v>52</v>
      </c>
      <c r="T5" s="638" t="s">
        <v>117</v>
      </c>
      <c r="U5" s="531"/>
      <c r="V5" s="659"/>
    </row>
    <row r="6" spans="2:22" ht="13" customHeight="1" thickBot="1">
      <c r="B6" s="805"/>
      <c r="C6" s="500">
        <v>6209</v>
      </c>
      <c r="D6" s="501">
        <v>5</v>
      </c>
      <c r="E6" s="502">
        <v>0.25</v>
      </c>
      <c r="F6" s="503" t="s">
        <v>2</v>
      </c>
      <c r="G6" s="503" t="s">
        <v>15</v>
      </c>
      <c r="H6" s="503" t="s">
        <v>36</v>
      </c>
      <c r="I6" s="503">
        <v>0.1</v>
      </c>
      <c r="J6" s="503" t="s">
        <v>6</v>
      </c>
      <c r="K6" s="504" t="s">
        <v>35</v>
      </c>
      <c r="L6" s="503" t="s">
        <v>34</v>
      </c>
      <c r="M6" s="503" t="s">
        <v>34</v>
      </c>
      <c r="N6" s="503" t="s">
        <v>34</v>
      </c>
      <c r="O6" s="639">
        <v>3</v>
      </c>
      <c r="P6" s="503">
        <v>12</v>
      </c>
      <c r="Q6" s="505">
        <v>15</v>
      </c>
      <c r="R6" s="503" t="s">
        <v>49</v>
      </c>
      <c r="S6" s="697" t="s">
        <v>55</v>
      </c>
      <c r="T6" s="640" t="s">
        <v>118</v>
      </c>
      <c r="U6" s="534"/>
      <c r="V6" s="660"/>
    </row>
    <row r="7" spans="2:22" ht="13" customHeight="1" thickBot="1">
      <c r="B7" s="805"/>
      <c r="C7" s="500">
        <v>6062</v>
      </c>
      <c r="D7" s="501">
        <v>10.7</v>
      </c>
      <c r="E7" s="502">
        <v>6</v>
      </c>
      <c r="F7" s="503" t="s">
        <v>4</v>
      </c>
      <c r="G7" s="503" t="s">
        <v>17</v>
      </c>
      <c r="H7" s="503" t="s">
        <v>36</v>
      </c>
      <c r="I7" s="503" t="s">
        <v>6</v>
      </c>
      <c r="J7" s="503">
        <v>12.4</v>
      </c>
      <c r="K7" s="503" t="s">
        <v>6</v>
      </c>
      <c r="L7" s="503" t="s">
        <v>6</v>
      </c>
      <c r="M7" s="503" t="s">
        <v>6</v>
      </c>
      <c r="N7" s="503" t="s">
        <v>6</v>
      </c>
      <c r="O7" s="640" t="s">
        <v>6</v>
      </c>
      <c r="P7" s="503">
        <v>21.9</v>
      </c>
      <c r="Q7" s="505">
        <v>48</v>
      </c>
      <c r="R7" s="503" t="s">
        <v>48</v>
      </c>
      <c r="S7" s="697" t="s">
        <v>60</v>
      </c>
      <c r="T7" s="640" t="s">
        <v>117</v>
      </c>
      <c r="U7" s="534" t="s">
        <v>119</v>
      </c>
      <c r="V7" s="660" t="s">
        <v>119</v>
      </c>
    </row>
    <row r="8" spans="2:22" ht="13" customHeight="1" thickBot="1">
      <c r="B8" s="805"/>
      <c r="C8" s="500">
        <v>6265</v>
      </c>
      <c r="D8" s="506">
        <v>11</v>
      </c>
      <c r="E8" s="505">
        <v>8</v>
      </c>
      <c r="F8" s="503" t="s">
        <v>4</v>
      </c>
      <c r="G8" s="503" t="s">
        <v>5</v>
      </c>
      <c r="H8" s="503" t="s">
        <v>9</v>
      </c>
      <c r="I8" s="503">
        <v>0.06</v>
      </c>
      <c r="J8" s="503" t="s">
        <v>6</v>
      </c>
      <c r="K8" s="503" t="s">
        <v>34</v>
      </c>
      <c r="L8" s="503" t="s">
        <v>35</v>
      </c>
      <c r="M8" s="503" t="s">
        <v>34</v>
      </c>
      <c r="N8" s="503" t="s">
        <v>35</v>
      </c>
      <c r="O8" s="640">
        <v>2</v>
      </c>
      <c r="P8" s="503">
        <v>12.9</v>
      </c>
      <c r="Q8" s="505">
        <v>26</v>
      </c>
      <c r="R8" s="503" t="s">
        <v>49</v>
      </c>
      <c r="S8" s="697" t="s">
        <v>52</v>
      </c>
      <c r="T8" s="640" t="s">
        <v>117</v>
      </c>
      <c r="U8" s="534"/>
      <c r="V8" s="660"/>
    </row>
    <row r="9" spans="2:22" ht="13" customHeight="1" thickBot="1">
      <c r="B9" s="805"/>
      <c r="C9" s="500">
        <v>6052</v>
      </c>
      <c r="D9" s="501">
        <v>12</v>
      </c>
      <c r="E9" s="502">
        <v>1</v>
      </c>
      <c r="F9" s="503" t="s">
        <v>4</v>
      </c>
      <c r="G9" s="503" t="s">
        <v>17</v>
      </c>
      <c r="H9" s="503" t="s">
        <v>37</v>
      </c>
      <c r="I9" s="503">
        <v>0.18</v>
      </c>
      <c r="J9" s="503" t="s">
        <v>6</v>
      </c>
      <c r="K9" s="503" t="s">
        <v>35</v>
      </c>
      <c r="L9" s="504" t="s">
        <v>34</v>
      </c>
      <c r="M9" s="504" t="s">
        <v>34</v>
      </c>
      <c r="N9" s="503" t="s">
        <v>35</v>
      </c>
      <c r="O9" s="640">
        <v>2</v>
      </c>
      <c r="P9" s="503">
        <v>20.3</v>
      </c>
      <c r="Q9" s="505">
        <v>56</v>
      </c>
      <c r="R9" s="503" t="s">
        <v>46</v>
      </c>
      <c r="S9" s="697" t="s">
        <v>52</v>
      </c>
      <c r="T9" s="640" t="s">
        <v>117</v>
      </c>
      <c r="U9" s="534"/>
      <c r="V9" s="660"/>
    </row>
    <row r="10" spans="2:22" ht="13" customHeight="1" thickBot="1">
      <c r="B10" s="805"/>
      <c r="C10" s="500">
        <v>6264</v>
      </c>
      <c r="D10" s="506">
        <v>12</v>
      </c>
      <c r="E10" s="505">
        <v>9</v>
      </c>
      <c r="F10" s="503" t="s">
        <v>2</v>
      </c>
      <c r="G10" s="503" t="s">
        <v>5</v>
      </c>
      <c r="H10" s="503" t="s">
        <v>43</v>
      </c>
      <c r="I10" s="503">
        <v>1E-3</v>
      </c>
      <c r="J10" s="503">
        <v>8.9</v>
      </c>
      <c r="K10" s="503" t="s">
        <v>35</v>
      </c>
      <c r="L10" s="503" t="s">
        <v>35</v>
      </c>
      <c r="M10" s="503" t="s">
        <v>35</v>
      </c>
      <c r="N10" s="503" t="s">
        <v>35</v>
      </c>
      <c r="O10" s="640">
        <v>0</v>
      </c>
      <c r="P10" s="503">
        <v>22</v>
      </c>
      <c r="Q10" s="505">
        <v>34</v>
      </c>
      <c r="R10" s="503" t="s">
        <v>49</v>
      </c>
      <c r="S10" s="697" t="s">
        <v>52</v>
      </c>
      <c r="T10" s="640" t="s">
        <v>117</v>
      </c>
      <c r="U10" s="534" t="s">
        <v>119</v>
      </c>
      <c r="V10" s="660" t="s">
        <v>119</v>
      </c>
    </row>
    <row r="11" spans="2:22" ht="13" customHeight="1" thickBot="1">
      <c r="B11" s="805"/>
      <c r="C11" s="500">
        <v>6268</v>
      </c>
      <c r="D11" s="506">
        <v>12</v>
      </c>
      <c r="E11" s="505">
        <v>3</v>
      </c>
      <c r="F11" s="503" t="s">
        <v>2</v>
      </c>
      <c r="G11" s="503" t="s">
        <v>5</v>
      </c>
      <c r="H11" s="503" t="s">
        <v>11</v>
      </c>
      <c r="I11" s="503">
        <v>0.05</v>
      </c>
      <c r="J11" s="503">
        <v>9.8000000000000007</v>
      </c>
      <c r="K11" s="503" t="s">
        <v>35</v>
      </c>
      <c r="L11" s="503" t="s">
        <v>35</v>
      </c>
      <c r="M11" s="503" t="s">
        <v>34</v>
      </c>
      <c r="N11" s="503" t="s">
        <v>35</v>
      </c>
      <c r="O11" s="640">
        <v>1</v>
      </c>
      <c r="P11" s="503">
        <v>23.5</v>
      </c>
      <c r="Q11" s="505">
        <v>68</v>
      </c>
      <c r="R11" s="503" t="s">
        <v>48</v>
      </c>
      <c r="S11" s="697" t="s">
        <v>63</v>
      </c>
      <c r="T11" s="640" t="s">
        <v>117</v>
      </c>
      <c r="U11" s="534"/>
      <c r="V11" s="660" t="s">
        <v>119</v>
      </c>
    </row>
    <row r="12" spans="2:22" ht="13" customHeight="1" thickBot="1">
      <c r="B12" s="805"/>
      <c r="C12" s="500">
        <v>6228</v>
      </c>
      <c r="D12" s="506">
        <v>13</v>
      </c>
      <c r="E12" s="505">
        <v>0</v>
      </c>
      <c r="F12" s="503" t="s">
        <v>4</v>
      </c>
      <c r="G12" s="503" t="s">
        <v>5</v>
      </c>
      <c r="H12" s="503" t="s">
        <v>11</v>
      </c>
      <c r="I12" s="503">
        <v>0.1</v>
      </c>
      <c r="J12" s="503">
        <v>13.3</v>
      </c>
      <c r="K12" s="503" t="s">
        <v>34</v>
      </c>
      <c r="L12" s="503" t="s">
        <v>34</v>
      </c>
      <c r="M12" s="503" t="s">
        <v>35</v>
      </c>
      <c r="N12" s="503" t="s">
        <v>34</v>
      </c>
      <c r="O12" s="640">
        <v>3</v>
      </c>
      <c r="P12" s="503">
        <v>17.399999999999999</v>
      </c>
      <c r="Q12" s="505">
        <v>45</v>
      </c>
      <c r="R12" s="503" t="s">
        <v>49</v>
      </c>
      <c r="S12" s="697" t="s">
        <v>55</v>
      </c>
      <c r="T12" s="640" t="s">
        <v>117</v>
      </c>
      <c r="U12" s="534"/>
      <c r="V12" s="660" t="s">
        <v>119</v>
      </c>
    </row>
    <row r="13" spans="2:22" ht="13" customHeight="1" thickBot="1">
      <c r="B13" s="805"/>
      <c r="C13" s="507">
        <v>6243</v>
      </c>
      <c r="D13" s="506">
        <v>13</v>
      </c>
      <c r="E13" s="505">
        <v>5</v>
      </c>
      <c r="F13" s="503" t="s">
        <v>4</v>
      </c>
      <c r="G13" s="503" t="s">
        <v>5</v>
      </c>
      <c r="H13" s="503" t="s">
        <v>9</v>
      </c>
      <c r="I13" s="503">
        <v>0.42</v>
      </c>
      <c r="J13" s="503">
        <v>13.1</v>
      </c>
      <c r="K13" s="503" t="s">
        <v>35</v>
      </c>
      <c r="L13" s="503" t="s">
        <v>35</v>
      </c>
      <c r="M13" s="503" t="s">
        <v>34</v>
      </c>
      <c r="N13" s="503" t="s">
        <v>35</v>
      </c>
      <c r="O13" s="640">
        <v>1</v>
      </c>
      <c r="P13" s="503">
        <v>21.3</v>
      </c>
      <c r="Q13" s="505">
        <v>58.1</v>
      </c>
      <c r="R13" s="503" t="s">
        <v>51</v>
      </c>
      <c r="S13" s="697" t="s">
        <v>63</v>
      </c>
      <c r="T13" s="640" t="s">
        <v>117</v>
      </c>
      <c r="U13" s="534"/>
      <c r="V13" s="660"/>
    </row>
    <row r="14" spans="2:22" ht="13" customHeight="1" thickBot="1">
      <c r="B14" s="805"/>
      <c r="C14" s="508">
        <v>6113</v>
      </c>
      <c r="D14" s="509">
        <v>13.1</v>
      </c>
      <c r="E14" s="510">
        <v>1.58</v>
      </c>
      <c r="F14" s="511" t="s">
        <v>2</v>
      </c>
      <c r="G14" s="511" t="s">
        <v>15</v>
      </c>
      <c r="H14" s="511" t="s">
        <v>10</v>
      </c>
      <c r="I14" s="511" t="s">
        <v>16</v>
      </c>
      <c r="J14" s="511" t="s">
        <v>6</v>
      </c>
      <c r="K14" s="511" t="s">
        <v>35</v>
      </c>
      <c r="L14" s="511" t="s">
        <v>35</v>
      </c>
      <c r="M14" s="512" t="s">
        <v>34</v>
      </c>
      <c r="N14" s="511" t="s">
        <v>35</v>
      </c>
      <c r="O14" s="641">
        <v>1</v>
      </c>
      <c r="P14" s="511">
        <v>24.5</v>
      </c>
      <c r="Q14" s="513">
        <v>48</v>
      </c>
      <c r="R14" s="511" t="s">
        <v>49</v>
      </c>
      <c r="S14" s="698" t="s">
        <v>55</v>
      </c>
      <c r="T14" s="641" t="s">
        <v>117</v>
      </c>
      <c r="U14" s="527"/>
      <c r="V14" s="662" t="s">
        <v>119</v>
      </c>
    </row>
    <row r="15" spans="2:22" ht="13" customHeight="1">
      <c r="B15" s="808" t="s">
        <v>71</v>
      </c>
      <c r="C15" s="495">
        <v>6084</v>
      </c>
      <c r="D15" s="496">
        <v>14.2</v>
      </c>
      <c r="E15" s="497">
        <v>4</v>
      </c>
      <c r="F15" s="498" t="s">
        <v>4</v>
      </c>
      <c r="G15" s="498" t="s">
        <v>15</v>
      </c>
      <c r="H15" s="498" t="s">
        <v>11</v>
      </c>
      <c r="I15" s="498" t="s">
        <v>16</v>
      </c>
      <c r="J15" s="498" t="s">
        <v>6</v>
      </c>
      <c r="K15" s="498" t="s">
        <v>35</v>
      </c>
      <c r="L15" s="498" t="s">
        <v>35</v>
      </c>
      <c r="M15" s="713" t="s">
        <v>34</v>
      </c>
      <c r="N15" s="498" t="s">
        <v>35</v>
      </c>
      <c r="O15" s="638">
        <v>1</v>
      </c>
      <c r="P15" s="498">
        <v>26.3</v>
      </c>
      <c r="Q15" s="499">
        <v>60</v>
      </c>
      <c r="R15" s="498" t="s">
        <v>49</v>
      </c>
      <c r="S15" s="696" t="s">
        <v>52</v>
      </c>
      <c r="T15" s="638" t="s">
        <v>117</v>
      </c>
      <c r="U15" s="531"/>
      <c r="V15" s="667"/>
    </row>
    <row r="16" spans="2:22" ht="13" customHeight="1">
      <c r="B16" s="806"/>
      <c r="C16" s="507">
        <v>6089</v>
      </c>
      <c r="D16" s="501">
        <v>14.3</v>
      </c>
      <c r="E16" s="502">
        <v>8</v>
      </c>
      <c r="F16" s="503" t="s">
        <v>4</v>
      </c>
      <c r="G16" s="503" t="s">
        <v>15</v>
      </c>
      <c r="H16" s="503" t="s">
        <v>11</v>
      </c>
      <c r="I16" s="503" t="s">
        <v>16</v>
      </c>
      <c r="J16" s="503">
        <v>10.4</v>
      </c>
      <c r="K16" s="503" t="s">
        <v>35</v>
      </c>
      <c r="L16" s="503" t="s">
        <v>35</v>
      </c>
      <c r="M16" s="503" t="s">
        <v>34</v>
      </c>
      <c r="N16" s="503" t="s">
        <v>35</v>
      </c>
      <c r="O16" s="640">
        <v>1</v>
      </c>
      <c r="P16" s="503">
        <v>26</v>
      </c>
      <c r="Q16" s="505">
        <v>69</v>
      </c>
      <c r="R16" s="503" t="s">
        <v>48</v>
      </c>
      <c r="S16" s="697" t="s">
        <v>52</v>
      </c>
      <c r="T16" s="640" t="s">
        <v>117</v>
      </c>
      <c r="U16" s="534"/>
      <c r="V16" s="660"/>
    </row>
    <row r="17" spans="2:22" ht="13" customHeight="1">
      <c r="B17" s="806"/>
      <c r="C17" s="500">
        <v>6049</v>
      </c>
      <c r="D17" s="501">
        <v>15</v>
      </c>
      <c r="E17" s="502">
        <v>10</v>
      </c>
      <c r="F17" s="503" t="s">
        <v>2</v>
      </c>
      <c r="G17" s="503" t="s">
        <v>17</v>
      </c>
      <c r="H17" s="503" t="s">
        <v>11</v>
      </c>
      <c r="I17" s="503" t="s">
        <v>16</v>
      </c>
      <c r="J17" s="503" t="s">
        <v>6</v>
      </c>
      <c r="K17" s="504" t="s">
        <v>34</v>
      </c>
      <c r="L17" s="503" t="s">
        <v>35</v>
      </c>
      <c r="M17" s="504" t="s">
        <v>34</v>
      </c>
      <c r="N17" s="503" t="s">
        <v>35</v>
      </c>
      <c r="O17" s="640">
        <v>2</v>
      </c>
      <c r="P17" s="503">
        <v>20.8</v>
      </c>
      <c r="Q17" s="505">
        <v>52</v>
      </c>
      <c r="R17" s="503" t="s">
        <v>48</v>
      </c>
      <c r="S17" s="697" t="s">
        <v>55</v>
      </c>
      <c r="T17" s="640" t="s">
        <v>117</v>
      </c>
      <c r="U17" s="534"/>
      <c r="V17" s="660"/>
    </row>
    <row r="18" spans="2:22" ht="13" customHeight="1">
      <c r="B18" s="806"/>
      <c r="C18" s="500">
        <v>6083</v>
      </c>
      <c r="D18" s="501">
        <v>15.2</v>
      </c>
      <c r="E18" s="502">
        <v>11</v>
      </c>
      <c r="F18" s="503" t="s">
        <v>2</v>
      </c>
      <c r="G18" s="503" t="s">
        <v>15</v>
      </c>
      <c r="H18" s="503" t="s">
        <v>36</v>
      </c>
      <c r="I18" s="503" t="s">
        <v>16</v>
      </c>
      <c r="J18" s="503" t="s">
        <v>6</v>
      </c>
      <c r="K18" s="503" t="s">
        <v>35</v>
      </c>
      <c r="L18" s="514" t="s">
        <v>35</v>
      </c>
      <c r="M18" s="504" t="s">
        <v>34</v>
      </c>
      <c r="N18" s="503" t="s">
        <v>35</v>
      </c>
      <c r="O18" s="640">
        <v>1</v>
      </c>
      <c r="P18" s="541">
        <v>18.399999999999999</v>
      </c>
      <c r="Q18" s="505">
        <v>50</v>
      </c>
      <c r="R18" s="503" t="s">
        <v>48</v>
      </c>
      <c r="S18" s="697" t="s">
        <v>55</v>
      </c>
      <c r="T18" s="640" t="s">
        <v>117</v>
      </c>
      <c r="U18" s="534"/>
      <c r="V18" s="660"/>
    </row>
    <row r="19" spans="2:22" ht="13" customHeight="1">
      <c r="B19" s="806"/>
      <c r="C19" s="500">
        <v>6207</v>
      </c>
      <c r="D19" s="506">
        <v>16</v>
      </c>
      <c r="E19" s="505">
        <v>10</v>
      </c>
      <c r="F19" s="503" t="s">
        <v>2</v>
      </c>
      <c r="G19" s="503" t="s">
        <v>17</v>
      </c>
      <c r="H19" s="503" t="s">
        <v>9</v>
      </c>
      <c r="I19" s="503">
        <v>1E-3</v>
      </c>
      <c r="J19" s="503" t="s">
        <v>6</v>
      </c>
      <c r="K19" s="503" t="s">
        <v>35</v>
      </c>
      <c r="L19" s="503" t="s">
        <v>34</v>
      </c>
      <c r="M19" s="503" t="s">
        <v>34</v>
      </c>
      <c r="N19" s="503" t="s">
        <v>34</v>
      </c>
      <c r="O19" s="640">
        <v>3</v>
      </c>
      <c r="P19" s="503">
        <v>24.4</v>
      </c>
      <c r="Q19" s="505">
        <v>66.2</v>
      </c>
      <c r="R19" s="503" t="s">
        <v>65</v>
      </c>
      <c r="S19" s="697" t="s">
        <v>52</v>
      </c>
      <c r="T19" s="640" t="s">
        <v>117</v>
      </c>
      <c r="U19" s="534"/>
      <c r="V19" s="660"/>
    </row>
    <row r="20" spans="2:22" ht="13" customHeight="1">
      <c r="B20" s="806"/>
      <c r="C20" s="500">
        <v>6261</v>
      </c>
      <c r="D20" s="506">
        <v>16</v>
      </c>
      <c r="E20" s="505">
        <v>14.166000366</v>
      </c>
      <c r="F20" s="503" t="s">
        <v>4</v>
      </c>
      <c r="G20" s="505" t="s">
        <v>5</v>
      </c>
      <c r="H20" s="503" t="s">
        <v>11</v>
      </c>
      <c r="I20" s="503">
        <v>1E-3</v>
      </c>
      <c r="J20" s="503">
        <v>7.2</v>
      </c>
      <c r="K20" s="503" t="s">
        <v>34</v>
      </c>
      <c r="L20" s="503" t="s">
        <v>35</v>
      </c>
      <c r="M20" s="503" t="s">
        <v>34</v>
      </c>
      <c r="N20" s="503" t="s">
        <v>35</v>
      </c>
      <c r="O20" s="640">
        <v>2</v>
      </c>
      <c r="P20" s="503">
        <v>20.7</v>
      </c>
      <c r="Q20" s="505">
        <v>63.5</v>
      </c>
      <c r="R20" s="503" t="s">
        <v>50</v>
      </c>
      <c r="S20" s="697" t="s">
        <v>56</v>
      </c>
      <c r="T20" s="640" t="s">
        <v>117</v>
      </c>
      <c r="U20" s="534" t="s">
        <v>119</v>
      </c>
      <c r="V20" s="660" t="s">
        <v>119</v>
      </c>
    </row>
    <row r="21" spans="2:22" ht="13" customHeight="1">
      <c r="B21" s="806"/>
      <c r="C21" s="500">
        <v>6148</v>
      </c>
      <c r="D21" s="506">
        <v>17.100000000000001</v>
      </c>
      <c r="E21" s="505">
        <v>7</v>
      </c>
      <c r="F21" s="503" t="s">
        <v>4</v>
      </c>
      <c r="G21" s="503" t="s">
        <v>5</v>
      </c>
      <c r="H21" s="503" t="s">
        <v>11</v>
      </c>
      <c r="I21" s="503">
        <v>1E-3</v>
      </c>
      <c r="J21" s="503" t="s">
        <v>6</v>
      </c>
      <c r="K21" s="503" t="s">
        <v>34</v>
      </c>
      <c r="L21" s="503" t="s">
        <v>35</v>
      </c>
      <c r="M21" s="503" t="s">
        <v>34</v>
      </c>
      <c r="N21" s="503" t="s">
        <v>35</v>
      </c>
      <c r="O21" s="640">
        <v>2</v>
      </c>
      <c r="P21" s="503">
        <v>23.9</v>
      </c>
      <c r="Q21" s="505">
        <v>65</v>
      </c>
      <c r="R21" s="503" t="s">
        <v>47</v>
      </c>
      <c r="S21" s="697" t="s">
        <v>52</v>
      </c>
      <c r="T21" s="640" t="s">
        <v>117</v>
      </c>
      <c r="U21" s="534"/>
      <c r="V21" s="660"/>
    </row>
    <row r="22" spans="2:22" ht="13" customHeight="1">
      <c r="B22" s="806"/>
      <c r="C22" s="500">
        <v>6087</v>
      </c>
      <c r="D22" s="501">
        <v>17.5</v>
      </c>
      <c r="E22" s="502">
        <v>4</v>
      </c>
      <c r="F22" s="503" t="s">
        <v>4</v>
      </c>
      <c r="G22" s="503" t="s">
        <v>15</v>
      </c>
      <c r="H22" s="503" t="s">
        <v>10</v>
      </c>
      <c r="I22" s="503" t="s">
        <v>16</v>
      </c>
      <c r="J22" s="503" t="s">
        <v>6</v>
      </c>
      <c r="K22" s="503" t="s">
        <v>35</v>
      </c>
      <c r="L22" s="503" t="s">
        <v>35</v>
      </c>
      <c r="M22" s="504" t="s">
        <v>34</v>
      </c>
      <c r="N22" s="504" t="s">
        <v>34</v>
      </c>
      <c r="O22" s="640">
        <v>2</v>
      </c>
      <c r="P22" s="503">
        <v>21.9</v>
      </c>
      <c r="Q22" s="505">
        <v>71</v>
      </c>
      <c r="R22" s="503" t="s">
        <v>49</v>
      </c>
      <c r="S22" s="697" t="s">
        <v>63</v>
      </c>
      <c r="T22" s="640" t="s">
        <v>117</v>
      </c>
      <c r="U22" s="534"/>
      <c r="V22" s="660"/>
    </row>
    <row r="23" spans="2:22" ht="13" customHeight="1">
      <c r="B23" s="806"/>
      <c r="C23" s="500">
        <v>6145</v>
      </c>
      <c r="D23" s="501">
        <v>18</v>
      </c>
      <c r="E23" s="502">
        <v>11</v>
      </c>
      <c r="F23" s="503" t="s">
        <v>4</v>
      </c>
      <c r="G23" s="503" t="s">
        <v>15</v>
      </c>
      <c r="H23" s="503" t="s">
        <v>10</v>
      </c>
      <c r="I23" s="503">
        <v>0.06</v>
      </c>
      <c r="J23" s="503" t="s">
        <v>6</v>
      </c>
      <c r="K23" s="504" t="s">
        <v>34</v>
      </c>
      <c r="L23" s="503" t="s">
        <v>35</v>
      </c>
      <c r="M23" s="504" t="s">
        <v>34</v>
      </c>
      <c r="N23" s="504" t="s">
        <v>34</v>
      </c>
      <c r="O23" s="640">
        <v>3</v>
      </c>
      <c r="P23" s="503">
        <v>23.1</v>
      </c>
      <c r="Q23" s="505">
        <v>67</v>
      </c>
      <c r="R23" s="503" t="s">
        <v>49</v>
      </c>
      <c r="S23" s="697" t="s">
        <v>55</v>
      </c>
      <c r="T23" s="640" t="s">
        <v>117</v>
      </c>
      <c r="U23" s="534"/>
      <c r="V23" s="660"/>
    </row>
    <row r="24" spans="2:22" ht="13" customHeight="1">
      <c r="B24" s="806"/>
      <c r="C24" s="500">
        <v>6237</v>
      </c>
      <c r="D24" s="501">
        <v>18</v>
      </c>
      <c r="E24" s="505">
        <v>12</v>
      </c>
      <c r="F24" s="503" t="s">
        <v>2</v>
      </c>
      <c r="G24" s="503" t="s">
        <v>5</v>
      </c>
      <c r="H24" s="503" t="s">
        <v>10</v>
      </c>
      <c r="I24" s="503">
        <v>1E-3</v>
      </c>
      <c r="J24" s="503" t="s">
        <v>6</v>
      </c>
      <c r="K24" s="503" t="s">
        <v>34</v>
      </c>
      <c r="L24" s="503" t="s">
        <v>35</v>
      </c>
      <c r="M24" s="503" t="s">
        <v>34</v>
      </c>
      <c r="N24" s="503" t="s">
        <v>35</v>
      </c>
      <c r="O24" s="640">
        <v>2</v>
      </c>
      <c r="P24" s="503">
        <v>26</v>
      </c>
      <c r="Q24" s="505">
        <v>75</v>
      </c>
      <c r="R24" s="503" t="s">
        <v>51</v>
      </c>
      <c r="S24" s="697" t="s">
        <v>52</v>
      </c>
      <c r="T24" s="640" t="s">
        <v>117</v>
      </c>
      <c r="U24" s="534"/>
      <c r="V24" s="660" t="s">
        <v>119</v>
      </c>
    </row>
    <row r="25" spans="2:22" ht="13" customHeight="1">
      <c r="B25" s="806"/>
      <c r="C25" s="515">
        <v>6195</v>
      </c>
      <c r="D25" s="501">
        <v>19.2</v>
      </c>
      <c r="E25" s="502">
        <v>5</v>
      </c>
      <c r="F25" s="503" t="s">
        <v>4</v>
      </c>
      <c r="G25" s="503" t="s">
        <v>15</v>
      </c>
      <c r="H25" s="503" t="s">
        <v>10</v>
      </c>
      <c r="I25" s="503" t="s">
        <v>16</v>
      </c>
      <c r="J25" s="503" t="s">
        <v>6</v>
      </c>
      <c r="K25" s="504" t="s">
        <v>34</v>
      </c>
      <c r="L25" s="504" t="s">
        <v>34</v>
      </c>
      <c r="M25" s="504" t="s">
        <v>34</v>
      </c>
      <c r="N25" s="504" t="s">
        <v>34</v>
      </c>
      <c r="O25" s="640">
        <v>4</v>
      </c>
      <c r="P25" s="503">
        <v>23.7</v>
      </c>
      <c r="Q25" s="505">
        <v>75</v>
      </c>
      <c r="R25" s="503" t="s">
        <v>49</v>
      </c>
      <c r="S25" s="697" t="s">
        <v>55</v>
      </c>
      <c r="T25" s="640" t="s">
        <v>117</v>
      </c>
      <c r="U25" s="534"/>
      <c r="V25" s="660" t="s">
        <v>119</v>
      </c>
    </row>
    <row r="26" spans="2:22" ht="13" customHeight="1">
      <c r="B26" s="806"/>
      <c r="C26" s="507">
        <v>6161</v>
      </c>
      <c r="D26" s="516">
        <v>19.2</v>
      </c>
      <c r="E26" s="518">
        <v>7</v>
      </c>
      <c r="F26" s="517" t="s">
        <v>2</v>
      </c>
      <c r="G26" s="517" t="s">
        <v>5</v>
      </c>
      <c r="H26" s="517" t="s">
        <v>9</v>
      </c>
      <c r="I26" s="517">
        <v>1E-3</v>
      </c>
      <c r="J26" s="517">
        <v>11.1</v>
      </c>
      <c r="K26" s="517" t="s">
        <v>35</v>
      </c>
      <c r="L26" s="517" t="s">
        <v>34</v>
      </c>
      <c r="M26" s="517" t="s">
        <v>34</v>
      </c>
      <c r="N26" s="517" t="s">
        <v>35</v>
      </c>
      <c r="O26" s="642">
        <v>2</v>
      </c>
      <c r="P26" s="517">
        <v>36.1</v>
      </c>
      <c r="Q26" s="518">
        <v>102</v>
      </c>
      <c r="R26" s="517" t="s">
        <v>51</v>
      </c>
      <c r="S26" s="699" t="s">
        <v>52</v>
      </c>
      <c r="T26" s="642" t="s">
        <v>117</v>
      </c>
      <c r="U26" s="666"/>
      <c r="V26" s="661"/>
    </row>
    <row r="27" spans="2:22" ht="13" customHeight="1">
      <c r="B27" s="806"/>
      <c r="C27" s="500">
        <v>6064</v>
      </c>
      <c r="D27" s="501">
        <v>19.600000000000001</v>
      </c>
      <c r="E27" s="502">
        <v>9</v>
      </c>
      <c r="F27" s="503" t="s">
        <v>2</v>
      </c>
      <c r="G27" s="503" t="s">
        <v>15</v>
      </c>
      <c r="H27" s="503" t="s">
        <v>11</v>
      </c>
      <c r="I27" s="503" t="s">
        <v>16</v>
      </c>
      <c r="J27" s="503" t="s">
        <v>6</v>
      </c>
      <c r="K27" s="504" t="s">
        <v>34</v>
      </c>
      <c r="L27" s="504" t="s">
        <v>34</v>
      </c>
      <c r="M27" s="504" t="s">
        <v>34</v>
      </c>
      <c r="N27" s="503" t="s">
        <v>35</v>
      </c>
      <c r="O27" s="640">
        <v>3</v>
      </c>
      <c r="P27" s="503">
        <v>22.6</v>
      </c>
      <c r="Q27" s="505">
        <v>59</v>
      </c>
      <c r="R27" s="503" t="s">
        <v>48</v>
      </c>
      <c r="S27" s="697" t="s">
        <v>52</v>
      </c>
      <c r="T27" s="640" t="s">
        <v>117</v>
      </c>
      <c r="U27" s="534"/>
      <c r="V27" s="660"/>
    </row>
    <row r="28" spans="2:22" ht="13" customHeight="1" thickBot="1">
      <c r="B28" s="807"/>
      <c r="C28" s="519">
        <v>6212</v>
      </c>
      <c r="D28" s="520">
        <v>20</v>
      </c>
      <c r="E28" s="513">
        <v>5</v>
      </c>
      <c r="F28" s="511" t="s">
        <v>4</v>
      </c>
      <c r="G28" s="511" t="s">
        <v>5</v>
      </c>
      <c r="H28" s="511" t="s">
        <v>11</v>
      </c>
      <c r="I28" s="511">
        <v>1E-3</v>
      </c>
      <c r="J28" s="511">
        <v>6.4</v>
      </c>
      <c r="K28" s="511" t="s">
        <v>35</v>
      </c>
      <c r="L28" s="511" t="s">
        <v>35</v>
      </c>
      <c r="M28" s="511" t="s">
        <v>34</v>
      </c>
      <c r="N28" s="511" t="s">
        <v>35</v>
      </c>
      <c r="O28" s="641">
        <v>1</v>
      </c>
      <c r="P28" s="511">
        <v>29.1</v>
      </c>
      <c r="Q28" s="513">
        <v>89.2</v>
      </c>
      <c r="R28" s="511" t="s">
        <v>48</v>
      </c>
      <c r="S28" s="698" t="s">
        <v>52</v>
      </c>
      <c r="T28" s="641" t="s">
        <v>117</v>
      </c>
      <c r="U28" s="527"/>
      <c r="V28" s="662"/>
    </row>
    <row r="29" spans="2:22" ht="13" customHeight="1">
      <c r="B29" s="806" t="s">
        <v>69</v>
      </c>
      <c r="C29" s="500">
        <v>6224</v>
      </c>
      <c r="D29" s="521">
        <v>21</v>
      </c>
      <c r="E29" s="523">
        <v>1.5</v>
      </c>
      <c r="F29" s="522" t="s">
        <v>2</v>
      </c>
      <c r="G29" s="522" t="s">
        <v>5</v>
      </c>
      <c r="H29" s="522" t="s">
        <v>11</v>
      </c>
      <c r="I29" s="522">
        <v>1E-3</v>
      </c>
      <c r="J29" s="522" t="s">
        <v>6</v>
      </c>
      <c r="K29" s="522" t="s">
        <v>35</v>
      </c>
      <c r="L29" s="522" t="s">
        <v>35</v>
      </c>
      <c r="M29" s="522" t="s">
        <v>35</v>
      </c>
      <c r="N29" s="522" t="s">
        <v>35</v>
      </c>
      <c r="O29" s="643">
        <v>0</v>
      </c>
      <c r="P29" s="522">
        <v>22.8</v>
      </c>
      <c r="Q29" s="523">
        <v>60.2</v>
      </c>
      <c r="R29" s="522" t="s">
        <v>51</v>
      </c>
      <c r="S29" s="700" t="s">
        <v>55</v>
      </c>
      <c r="T29" s="643" t="s">
        <v>117</v>
      </c>
      <c r="U29" s="545"/>
      <c r="V29" s="663"/>
    </row>
    <row r="30" spans="2:22" ht="13" customHeight="1">
      <c r="B30" s="806"/>
      <c r="C30" s="507">
        <v>6198</v>
      </c>
      <c r="D30" s="501">
        <v>22</v>
      </c>
      <c r="E30" s="505">
        <v>3</v>
      </c>
      <c r="F30" s="503" t="s">
        <v>2</v>
      </c>
      <c r="G30" s="503" t="s">
        <v>42</v>
      </c>
      <c r="H30" s="503" t="s">
        <v>9</v>
      </c>
      <c r="I30" s="503">
        <v>1E-3</v>
      </c>
      <c r="J30" s="503" t="s">
        <v>6</v>
      </c>
      <c r="K30" s="503" t="s">
        <v>34</v>
      </c>
      <c r="L30" s="503" t="s">
        <v>34</v>
      </c>
      <c r="M30" s="503" t="s">
        <v>34</v>
      </c>
      <c r="N30" s="503" t="s">
        <v>34</v>
      </c>
      <c r="O30" s="640">
        <v>4</v>
      </c>
      <c r="P30" s="503">
        <v>23.1</v>
      </c>
      <c r="Q30" s="505">
        <v>63</v>
      </c>
      <c r="R30" s="503" t="s">
        <v>46</v>
      </c>
      <c r="S30" s="697" t="s">
        <v>55</v>
      </c>
      <c r="T30" s="640" t="s">
        <v>117</v>
      </c>
      <c r="U30" s="534"/>
      <c r="V30" s="660" t="s">
        <v>119</v>
      </c>
    </row>
    <row r="31" spans="2:22" ht="13" customHeight="1">
      <c r="B31" s="806"/>
      <c r="C31" s="507">
        <v>6245</v>
      </c>
      <c r="D31" s="506">
        <v>22</v>
      </c>
      <c r="E31" s="505">
        <v>7</v>
      </c>
      <c r="F31" s="503" t="s">
        <v>4</v>
      </c>
      <c r="G31" s="503" t="s">
        <v>5</v>
      </c>
      <c r="H31" s="503" t="s">
        <v>10</v>
      </c>
      <c r="I31" s="503">
        <v>1E-3</v>
      </c>
      <c r="J31" s="503" t="s">
        <v>6</v>
      </c>
      <c r="K31" s="503" t="s">
        <v>34</v>
      </c>
      <c r="L31" s="503" t="s">
        <v>34</v>
      </c>
      <c r="M31" s="503" t="s">
        <v>35</v>
      </c>
      <c r="N31" s="503" t="s">
        <v>35</v>
      </c>
      <c r="O31" s="640">
        <v>2</v>
      </c>
      <c r="P31" s="503">
        <v>23.2</v>
      </c>
      <c r="Q31" s="505">
        <v>77.7</v>
      </c>
      <c r="R31" s="503" t="s">
        <v>49</v>
      </c>
      <c r="S31" s="697" t="s">
        <v>52</v>
      </c>
      <c r="T31" s="640" t="s">
        <v>117</v>
      </c>
      <c r="U31" s="534"/>
      <c r="V31" s="660" t="s">
        <v>119</v>
      </c>
    </row>
    <row r="32" spans="2:22" ht="13" customHeight="1">
      <c r="B32" s="806"/>
      <c r="C32" s="507">
        <v>6026</v>
      </c>
      <c r="D32" s="501">
        <v>22.4</v>
      </c>
      <c r="E32" s="502">
        <v>14</v>
      </c>
      <c r="F32" s="503" t="s">
        <v>4</v>
      </c>
      <c r="G32" s="503" t="s">
        <v>15</v>
      </c>
      <c r="H32" s="503" t="s">
        <v>10</v>
      </c>
      <c r="I32" s="503" t="s">
        <v>16</v>
      </c>
      <c r="J32" s="503" t="s">
        <v>6</v>
      </c>
      <c r="K32" s="503" t="s">
        <v>35</v>
      </c>
      <c r="L32" s="503" t="s">
        <v>35</v>
      </c>
      <c r="M32" s="504" t="s">
        <v>34</v>
      </c>
      <c r="N32" s="503" t="s">
        <v>35</v>
      </c>
      <c r="O32" s="640">
        <v>1</v>
      </c>
      <c r="P32" s="503">
        <v>24.1</v>
      </c>
      <c r="Q32" s="505">
        <v>68</v>
      </c>
      <c r="R32" s="503" t="s">
        <v>51</v>
      </c>
      <c r="S32" s="697" t="s">
        <v>63</v>
      </c>
      <c r="T32" s="640" t="s">
        <v>117</v>
      </c>
      <c r="U32" s="534"/>
      <c r="V32" s="660"/>
    </row>
    <row r="33" spans="2:22" ht="13" customHeight="1">
      <c r="B33" s="806"/>
      <c r="C33" s="507">
        <v>6070</v>
      </c>
      <c r="D33" s="501">
        <v>22.6</v>
      </c>
      <c r="E33" s="502">
        <v>7</v>
      </c>
      <c r="F33" s="503" t="s">
        <v>2</v>
      </c>
      <c r="G33" s="503" t="s">
        <v>15</v>
      </c>
      <c r="H33" s="503" t="s">
        <v>11</v>
      </c>
      <c r="I33" s="503" t="s">
        <v>16</v>
      </c>
      <c r="J33" s="503" t="s">
        <v>6</v>
      </c>
      <c r="K33" s="503" t="s">
        <v>35</v>
      </c>
      <c r="L33" s="503" t="s">
        <v>34</v>
      </c>
      <c r="M33" s="503" t="s">
        <v>34</v>
      </c>
      <c r="N33" s="503" t="s">
        <v>35</v>
      </c>
      <c r="O33" s="640">
        <v>2</v>
      </c>
      <c r="P33" s="503">
        <v>21.6</v>
      </c>
      <c r="Q33" s="505">
        <v>61</v>
      </c>
      <c r="R33" s="503" t="s">
        <v>49</v>
      </c>
      <c r="S33" s="697" t="s">
        <v>55</v>
      </c>
      <c r="T33" s="640" t="s">
        <v>117</v>
      </c>
      <c r="U33" s="534"/>
      <c r="V33" s="660"/>
    </row>
    <row r="34" spans="2:22" ht="13" customHeight="1">
      <c r="B34" s="806"/>
      <c r="C34" s="507">
        <v>6069</v>
      </c>
      <c r="D34" s="501">
        <v>22.9</v>
      </c>
      <c r="E34" s="502">
        <v>7</v>
      </c>
      <c r="F34" s="503" t="s">
        <v>4</v>
      </c>
      <c r="G34" s="503" t="s">
        <v>17</v>
      </c>
      <c r="H34" s="503" t="s">
        <v>10</v>
      </c>
      <c r="I34" s="503" t="s">
        <v>6</v>
      </c>
      <c r="J34" s="503" t="s">
        <v>6</v>
      </c>
      <c r="K34" s="503" t="s">
        <v>6</v>
      </c>
      <c r="L34" s="503" t="s">
        <v>6</v>
      </c>
      <c r="M34" s="503" t="s">
        <v>6</v>
      </c>
      <c r="N34" s="503" t="s">
        <v>6</v>
      </c>
      <c r="O34" s="640" t="s">
        <v>6</v>
      </c>
      <c r="P34" s="503">
        <v>28.8</v>
      </c>
      <c r="Q34" s="505">
        <v>104</v>
      </c>
      <c r="R34" s="503" t="s">
        <v>48</v>
      </c>
      <c r="S34" s="697" t="s">
        <v>52</v>
      </c>
      <c r="T34" s="640" t="s">
        <v>117</v>
      </c>
      <c r="U34" s="534" t="s">
        <v>119</v>
      </c>
      <c r="V34" s="660" t="s">
        <v>119</v>
      </c>
    </row>
    <row r="35" spans="2:22" ht="13" customHeight="1">
      <c r="B35" s="806"/>
      <c r="C35" s="507">
        <v>6025</v>
      </c>
      <c r="D35" s="501">
        <v>23.8</v>
      </c>
      <c r="E35" s="502">
        <v>19</v>
      </c>
      <c r="F35" s="503" t="s">
        <v>4</v>
      </c>
      <c r="G35" s="503" t="s">
        <v>15</v>
      </c>
      <c r="H35" s="503" t="s">
        <v>11</v>
      </c>
      <c r="I35" s="503" t="s">
        <v>16</v>
      </c>
      <c r="J35" s="503" t="s">
        <v>6</v>
      </c>
      <c r="K35" s="503" t="s">
        <v>35</v>
      </c>
      <c r="L35" s="503" t="s">
        <v>35</v>
      </c>
      <c r="M35" s="504" t="s">
        <v>34</v>
      </c>
      <c r="N35" s="503" t="s">
        <v>35</v>
      </c>
      <c r="O35" s="640">
        <v>1</v>
      </c>
      <c r="P35" s="503">
        <v>26.6</v>
      </c>
      <c r="Q35" s="505">
        <v>79</v>
      </c>
      <c r="R35" s="503" t="s">
        <v>50</v>
      </c>
      <c r="S35" s="697" t="s">
        <v>55</v>
      </c>
      <c r="T35" s="640" t="s">
        <v>117</v>
      </c>
      <c r="U35" s="534"/>
      <c r="V35" s="660"/>
    </row>
    <row r="36" spans="2:22" ht="13" customHeight="1">
      <c r="B36" s="806"/>
      <c r="C36" s="507">
        <v>6211</v>
      </c>
      <c r="D36" s="501">
        <v>24</v>
      </c>
      <c r="E36" s="505">
        <v>4</v>
      </c>
      <c r="F36" s="503" t="s">
        <v>2</v>
      </c>
      <c r="G36" s="503" t="s">
        <v>17</v>
      </c>
      <c r="H36" s="503" t="s">
        <v>11</v>
      </c>
      <c r="I36" s="503">
        <v>1E-3</v>
      </c>
      <c r="J36" s="503">
        <v>10.5</v>
      </c>
      <c r="K36" s="503" t="s">
        <v>34</v>
      </c>
      <c r="L36" s="503" t="s">
        <v>34</v>
      </c>
      <c r="M36" s="503" t="s">
        <v>34</v>
      </c>
      <c r="N36" s="503" t="s">
        <v>34</v>
      </c>
      <c r="O36" s="640">
        <v>4</v>
      </c>
      <c r="P36" s="503">
        <v>24.4</v>
      </c>
      <c r="Q36" s="505">
        <v>74.8</v>
      </c>
      <c r="R36" s="503" t="s">
        <v>51</v>
      </c>
      <c r="S36" s="697" t="s">
        <v>52</v>
      </c>
      <c r="T36" s="640" t="s">
        <v>117</v>
      </c>
      <c r="U36" s="534"/>
      <c r="V36" s="660"/>
    </row>
    <row r="37" spans="2:22" ht="13" customHeight="1">
      <c r="B37" s="806"/>
      <c r="C37" s="507">
        <v>6247</v>
      </c>
      <c r="D37" s="501">
        <v>24</v>
      </c>
      <c r="E37" s="524">
        <v>0.60000002399999997</v>
      </c>
      <c r="F37" s="503" t="s">
        <v>4</v>
      </c>
      <c r="G37" s="503" t="s">
        <v>5</v>
      </c>
      <c r="H37" s="503" t="s">
        <v>10</v>
      </c>
      <c r="I37" s="503">
        <v>0.47</v>
      </c>
      <c r="J37" s="503" t="s">
        <v>6</v>
      </c>
      <c r="K37" s="503" t="s">
        <v>35</v>
      </c>
      <c r="L37" s="503" t="s">
        <v>35</v>
      </c>
      <c r="M37" s="503" t="s">
        <v>34</v>
      </c>
      <c r="N37" s="503" t="s">
        <v>35</v>
      </c>
      <c r="O37" s="640">
        <v>1</v>
      </c>
      <c r="P37" s="503">
        <v>24.3</v>
      </c>
      <c r="Q37" s="505">
        <v>81.2</v>
      </c>
      <c r="R37" s="503" t="s">
        <v>48</v>
      </c>
      <c r="S37" s="697" t="s">
        <v>52</v>
      </c>
      <c r="T37" s="640" t="s">
        <v>117</v>
      </c>
      <c r="U37" s="534"/>
      <c r="V37" s="660" t="s">
        <v>119</v>
      </c>
    </row>
    <row r="38" spans="2:22" ht="13" customHeight="1">
      <c r="B38" s="806"/>
      <c r="C38" s="507">
        <v>6196</v>
      </c>
      <c r="D38" s="506">
        <v>26</v>
      </c>
      <c r="E38" s="505">
        <v>15</v>
      </c>
      <c r="F38" s="503" t="s">
        <v>2</v>
      </c>
      <c r="G38" s="503" t="s">
        <v>17</v>
      </c>
      <c r="H38" s="503" t="s">
        <v>11</v>
      </c>
      <c r="I38" s="503">
        <v>0.48</v>
      </c>
      <c r="J38" s="503" t="s">
        <v>6</v>
      </c>
      <c r="K38" s="503" t="s">
        <v>34</v>
      </c>
      <c r="L38" s="503" t="s">
        <v>35</v>
      </c>
      <c r="M38" s="503" t="s">
        <v>34</v>
      </c>
      <c r="N38" s="503" t="s">
        <v>35</v>
      </c>
      <c r="O38" s="640">
        <v>2</v>
      </c>
      <c r="P38" s="503">
        <v>26.6</v>
      </c>
      <c r="Q38" s="505">
        <v>65.7</v>
      </c>
      <c r="R38" s="503" t="s">
        <v>51</v>
      </c>
      <c r="S38" s="697" t="s">
        <v>52</v>
      </c>
      <c r="T38" s="640" t="s">
        <v>117</v>
      </c>
      <c r="U38" s="534"/>
      <c r="V38" s="660" t="s">
        <v>119</v>
      </c>
    </row>
    <row r="39" spans="2:22" ht="13" customHeight="1">
      <c r="B39" s="806"/>
      <c r="C39" s="507">
        <v>6041</v>
      </c>
      <c r="D39" s="501">
        <v>26.3</v>
      </c>
      <c r="E39" s="502">
        <v>23</v>
      </c>
      <c r="F39" s="503" t="s">
        <v>4</v>
      </c>
      <c r="G39" s="503" t="s">
        <v>15</v>
      </c>
      <c r="H39" s="503" t="s">
        <v>9</v>
      </c>
      <c r="I39" s="503" t="s">
        <v>16</v>
      </c>
      <c r="J39" s="503" t="s">
        <v>6</v>
      </c>
      <c r="K39" s="503" t="s">
        <v>35</v>
      </c>
      <c r="L39" s="503" t="s">
        <v>35</v>
      </c>
      <c r="M39" s="503" t="s">
        <v>35</v>
      </c>
      <c r="N39" s="503" t="s">
        <v>35</v>
      </c>
      <c r="O39" s="640">
        <v>0</v>
      </c>
      <c r="P39" s="503">
        <v>28.4</v>
      </c>
      <c r="Q39" s="505">
        <v>87</v>
      </c>
      <c r="R39" s="503" t="s">
        <v>51</v>
      </c>
      <c r="S39" s="697" t="s">
        <v>52</v>
      </c>
      <c r="T39" s="640" t="s">
        <v>117</v>
      </c>
      <c r="U39" s="534"/>
      <c r="V39" s="660"/>
    </row>
    <row r="40" spans="2:22" ht="13" customHeight="1">
      <c r="B40" s="806"/>
      <c r="C40" s="507">
        <v>6039</v>
      </c>
      <c r="D40" s="501">
        <v>28.7</v>
      </c>
      <c r="E40" s="502">
        <v>12</v>
      </c>
      <c r="F40" s="503" t="s">
        <v>2</v>
      </c>
      <c r="G40" s="503" t="s">
        <v>15</v>
      </c>
      <c r="H40" s="503" t="s">
        <v>10</v>
      </c>
      <c r="I40" s="503" t="s">
        <v>16</v>
      </c>
      <c r="J40" s="503" t="s">
        <v>6</v>
      </c>
      <c r="K40" s="504" t="s">
        <v>34</v>
      </c>
      <c r="L40" s="504" t="s">
        <v>34</v>
      </c>
      <c r="M40" s="504" t="s">
        <v>34</v>
      </c>
      <c r="N40" s="504" t="s">
        <v>34</v>
      </c>
      <c r="O40" s="640">
        <v>4</v>
      </c>
      <c r="P40" s="503">
        <v>23.4</v>
      </c>
      <c r="Q40" s="505">
        <v>74</v>
      </c>
      <c r="R40" s="503" t="s">
        <v>51</v>
      </c>
      <c r="S40" s="697" t="s">
        <v>63</v>
      </c>
      <c r="T40" s="640" t="s">
        <v>117</v>
      </c>
      <c r="U40" s="534"/>
      <c r="V40" s="660"/>
    </row>
    <row r="41" spans="2:22" ht="13" customHeight="1">
      <c r="B41" s="806"/>
      <c r="C41" s="507">
        <v>6088</v>
      </c>
      <c r="D41" s="501">
        <v>31.2</v>
      </c>
      <c r="E41" s="502">
        <v>5</v>
      </c>
      <c r="F41" s="503" t="s">
        <v>4</v>
      </c>
      <c r="G41" s="503" t="s">
        <v>15</v>
      </c>
      <c r="H41" s="503" t="s">
        <v>10</v>
      </c>
      <c r="I41" s="503" t="s">
        <v>16</v>
      </c>
      <c r="J41" s="503" t="s">
        <v>6</v>
      </c>
      <c r="K41" s="504" t="s">
        <v>34</v>
      </c>
      <c r="L41" s="504" t="s">
        <v>34</v>
      </c>
      <c r="M41" s="504" t="s">
        <v>34</v>
      </c>
      <c r="N41" s="504" t="s">
        <v>34</v>
      </c>
      <c r="O41" s="640">
        <v>4</v>
      </c>
      <c r="P41" s="503">
        <v>27</v>
      </c>
      <c r="Q41" s="505">
        <v>78</v>
      </c>
      <c r="R41" s="503" t="s">
        <v>48</v>
      </c>
      <c r="S41" s="697" t="s">
        <v>55</v>
      </c>
      <c r="T41" s="640" t="s">
        <v>117</v>
      </c>
      <c r="U41" s="534" t="s">
        <v>119</v>
      </c>
      <c r="V41" s="660" t="s">
        <v>119</v>
      </c>
    </row>
    <row r="42" spans="2:22" ht="13" customHeight="1">
      <c r="B42" s="806"/>
      <c r="C42" s="507">
        <v>6081</v>
      </c>
      <c r="D42" s="501">
        <v>31.4</v>
      </c>
      <c r="E42" s="502">
        <v>15</v>
      </c>
      <c r="F42" s="503" t="s">
        <v>4</v>
      </c>
      <c r="G42" s="503" t="s">
        <v>3</v>
      </c>
      <c r="H42" s="503" t="s">
        <v>9</v>
      </c>
      <c r="I42" s="503">
        <v>0.24</v>
      </c>
      <c r="J42" s="503" t="s">
        <v>6</v>
      </c>
      <c r="K42" s="503" t="s">
        <v>35</v>
      </c>
      <c r="L42" s="503" t="s">
        <v>35</v>
      </c>
      <c r="M42" s="503" t="s">
        <v>35</v>
      </c>
      <c r="N42" s="503" t="s">
        <v>35</v>
      </c>
      <c r="O42" s="640">
        <v>0</v>
      </c>
      <c r="P42" s="503">
        <v>28</v>
      </c>
      <c r="Q42" s="505">
        <v>78</v>
      </c>
      <c r="R42" s="503" t="s">
        <v>51</v>
      </c>
      <c r="S42" s="697" t="s">
        <v>52</v>
      </c>
      <c r="T42" s="640" t="s">
        <v>117</v>
      </c>
      <c r="U42" s="534"/>
      <c r="V42" s="660"/>
    </row>
    <row r="43" spans="2:22" ht="13" customHeight="1">
      <c r="B43" s="806"/>
      <c r="C43" s="507">
        <v>6035</v>
      </c>
      <c r="D43" s="501">
        <v>32.1</v>
      </c>
      <c r="E43" s="502">
        <v>28</v>
      </c>
      <c r="F43" s="503" t="s">
        <v>4</v>
      </c>
      <c r="G43" s="503" t="s">
        <v>15</v>
      </c>
      <c r="H43" s="503" t="s">
        <v>9</v>
      </c>
      <c r="I43" s="503" t="s">
        <v>16</v>
      </c>
      <c r="J43" s="503" t="s">
        <v>6</v>
      </c>
      <c r="K43" s="503" t="s">
        <v>35</v>
      </c>
      <c r="L43" s="503" t="s">
        <v>35</v>
      </c>
      <c r="M43" s="504" t="s">
        <v>34</v>
      </c>
      <c r="N43" s="503" t="s">
        <v>35</v>
      </c>
      <c r="O43" s="640">
        <v>1</v>
      </c>
      <c r="P43" s="503">
        <v>27.1</v>
      </c>
      <c r="Q43" s="505">
        <v>86</v>
      </c>
      <c r="R43" s="503" t="s">
        <v>51</v>
      </c>
      <c r="S43" s="697" t="s">
        <v>62</v>
      </c>
      <c r="T43" s="640" t="s">
        <v>117</v>
      </c>
      <c r="U43" s="534"/>
      <c r="V43" s="660"/>
    </row>
    <row r="44" spans="2:22" ht="13" customHeight="1">
      <c r="B44" s="806"/>
      <c r="C44" s="507">
        <v>6054</v>
      </c>
      <c r="D44" s="501">
        <v>35.1</v>
      </c>
      <c r="E44" s="502">
        <v>30</v>
      </c>
      <c r="F44" s="503" t="s">
        <v>2</v>
      </c>
      <c r="G44" s="503" t="s">
        <v>15</v>
      </c>
      <c r="H44" s="503" t="s">
        <v>9</v>
      </c>
      <c r="I44" s="503" t="s">
        <v>16</v>
      </c>
      <c r="J44" s="503" t="s">
        <v>6</v>
      </c>
      <c r="K44" s="503" t="s">
        <v>35</v>
      </c>
      <c r="L44" s="503" t="s">
        <v>35</v>
      </c>
      <c r="M44" s="504" t="s">
        <v>34</v>
      </c>
      <c r="N44" s="503" t="s">
        <v>35</v>
      </c>
      <c r="O44" s="640">
        <v>1</v>
      </c>
      <c r="P44" s="503">
        <v>30.4</v>
      </c>
      <c r="Q44" s="505">
        <v>75</v>
      </c>
      <c r="R44" s="503" t="s">
        <v>49</v>
      </c>
      <c r="S44" s="697" t="s">
        <v>55</v>
      </c>
      <c r="T44" s="640" t="s">
        <v>117</v>
      </c>
      <c r="U44" s="534" t="s">
        <v>119</v>
      </c>
      <c r="V44" s="660"/>
    </row>
    <row r="45" spans="2:22" ht="13" customHeight="1">
      <c r="B45" s="806"/>
      <c r="C45" s="507">
        <v>6038</v>
      </c>
      <c r="D45" s="501">
        <v>37.200000000000003</v>
      </c>
      <c r="E45" s="502">
        <v>20</v>
      </c>
      <c r="F45" s="503" t="s">
        <v>2</v>
      </c>
      <c r="G45" s="503" t="s">
        <v>15</v>
      </c>
      <c r="H45" s="503" t="s">
        <v>11</v>
      </c>
      <c r="I45" s="503">
        <v>0.2</v>
      </c>
      <c r="J45" s="503" t="s">
        <v>6</v>
      </c>
      <c r="K45" s="503" t="s">
        <v>35</v>
      </c>
      <c r="L45" s="503" t="s">
        <v>35</v>
      </c>
      <c r="M45" s="503" t="s">
        <v>35</v>
      </c>
      <c r="N45" s="503" t="s">
        <v>35</v>
      </c>
      <c r="O45" s="640">
        <v>0</v>
      </c>
      <c r="P45" s="503">
        <v>30.9</v>
      </c>
      <c r="Q45" s="505">
        <v>83.9</v>
      </c>
      <c r="R45" s="503" t="s">
        <v>51</v>
      </c>
      <c r="S45" s="697" t="s">
        <v>63</v>
      </c>
      <c r="T45" s="640" t="s">
        <v>117</v>
      </c>
      <c r="U45" s="534" t="s">
        <v>119</v>
      </c>
      <c r="V45" s="660" t="s">
        <v>119</v>
      </c>
    </row>
    <row r="46" spans="2:22" ht="13" customHeight="1" thickBot="1">
      <c r="B46" s="807"/>
      <c r="C46" s="519">
        <v>6031</v>
      </c>
      <c r="D46" s="509">
        <v>39</v>
      </c>
      <c r="E46" s="510">
        <v>35</v>
      </c>
      <c r="F46" s="511" t="s">
        <v>4</v>
      </c>
      <c r="G46" s="511" t="s">
        <v>15</v>
      </c>
      <c r="H46" s="511" t="s">
        <v>9</v>
      </c>
      <c r="I46" s="511" t="s">
        <v>16</v>
      </c>
      <c r="J46" s="511" t="s">
        <v>6</v>
      </c>
      <c r="K46" s="511" t="s">
        <v>35</v>
      </c>
      <c r="L46" s="511" t="s">
        <v>35</v>
      </c>
      <c r="M46" s="512" t="s">
        <v>34</v>
      </c>
      <c r="N46" s="511" t="s">
        <v>35</v>
      </c>
      <c r="O46" s="641">
        <v>1</v>
      </c>
      <c r="P46" s="511">
        <v>24.5</v>
      </c>
      <c r="Q46" s="513">
        <v>82</v>
      </c>
      <c r="R46" s="511" t="s">
        <v>50</v>
      </c>
      <c r="S46" s="698" t="s">
        <v>52</v>
      </c>
      <c r="T46" s="641" t="s">
        <v>117</v>
      </c>
      <c r="U46" s="527" t="s">
        <v>119</v>
      </c>
      <c r="V46" s="662" t="s">
        <v>119</v>
      </c>
    </row>
    <row r="47" spans="2:22" ht="13" customHeight="1">
      <c r="B47" s="802" t="s">
        <v>44</v>
      </c>
      <c r="C47" s="500">
        <v>6150</v>
      </c>
      <c r="D47" s="501">
        <v>41.2</v>
      </c>
      <c r="E47" s="502">
        <v>35</v>
      </c>
      <c r="F47" s="503" t="s">
        <v>4</v>
      </c>
      <c r="G47" s="503" t="s">
        <v>15</v>
      </c>
      <c r="H47" s="503" t="s">
        <v>11</v>
      </c>
      <c r="I47" s="503" t="s">
        <v>16</v>
      </c>
      <c r="J47" s="503" t="s">
        <v>6</v>
      </c>
      <c r="K47" s="503" t="s">
        <v>35</v>
      </c>
      <c r="L47" s="503" t="s">
        <v>35</v>
      </c>
      <c r="M47" s="504" t="s">
        <v>34</v>
      </c>
      <c r="N47" s="503" t="s">
        <v>35</v>
      </c>
      <c r="O47" s="640">
        <v>1</v>
      </c>
      <c r="P47" s="503">
        <v>25.5</v>
      </c>
      <c r="Q47" s="505">
        <v>72</v>
      </c>
      <c r="R47" s="503" t="s">
        <v>49</v>
      </c>
      <c r="S47" s="697" t="s">
        <v>55</v>
      </c>
      <c r="T47" s="640" t="s">
        <v>117</v>
      </c>
      <c r="U47" s="534" t="s">
        <v>119</v>
      </c>
      <c r="V47" s="660"/>
    </row>
    <row r="48" spans="2:22" ht="13" customHeight="1">
      <c r="B48" s="803"/>
      <c r="C48" s="500">
        <v>6135</v>
      </c>
      <c r="D48" s="501">
        <v>43.5</v>
      </c>
      <c r="E48" s="502">
        <v>21</v>
      </c>
      <c r="F48" s="503" t="s">
        <v>4</v>
      </c>
      <c r="G48" s="503" t="s">
        <v>15</v>
      </c>
      <c r="H48" s="503" t="s">
        <v>11</v>
      </c>
      <c r="I48" s="503" t="s">
        <v>16</v>
      </c>
      <c r="J48" s="503" t="s">
        <v>6</v>
      </c>
      <c r="K48" s="504" t="s">
        <v>34</v>
      </c>
      <c r="L48" s="503" t="s">
        <v>35</v>
      </c>
      <c r="M48" s="504" t="s">
        <v>34</v>
      </c>
      <c r="N48" s="503" t="s">
        <v>35</v>
      </c>
      <c r="O48" s="640">
        <v>2</v>
      </c>
      <c r="P48" s="503">
        <v>28.7</v>
      </c>
      <c r="Q48" s="505">
        <v>81</v>
      </c>
      <c r="R48" s="503" t="s">
        <v>51</v>
      </c>
      <c r="S48" s="697" t="s">
        <v>52</v>
      </c>
      <c r="T48" s="640" t="s">
        <v>117</v>
      </c>
      <c r="U48" s="534" t="s">
        <v>119</v>
      </c>
      <c r="V48" s="660" t="s">
        <v>119</v>
      </c>
    </row>
    <row r="49" spans="2:22" ht="13" customHeight="1">
      <c r="B49" s="803"/>
      <c r="C49" s="500">
        <v>6036</v>
      </c>
      <c r="D49" s="501">
        <v>49.2</v>
      </c>
      <c r="E49" s="502">
        <v>34</v>
      </c>
      <c r="F49" s="503" t="s">
        <v>2</v>
      </c>
      <c r="G49" s="503" t="s">
        <v>17</v>
      </c>
      <c r="H49" s="503" t="s">
        <v>11</v>
      </c>
      <c r="I49" s="503" t="s">
        <v>16</v>
      </c>
      <c r="J49" s="503" t="s">
        <v>6</v>
      </c>
      <c r="K49" s="503" t="s">
        <v>35</v>
      </c>
      <c r="L49" s="503" t="s">
        <v>35</v>
      </c>
      <c r="M49" s="504" t="s">
        <v>34</v>
      </c>
      <c r="N49" s="503" t="s">
        <v>35</v>
      </c>
      <c r="O49" s="640">
        <v>1</v>
      </c>
      <c r="P49" s="503">
        <v>25.5</v>
      </c>
      <c r="Q49" s="505">
        <v>59</v>
      </c>
      <c r="R49" s="503" t="s">
        <v>51</v>
      </c>
      <c r="S49" s="697" t="s">
        <v>55</v>
      </c>
      <c r="T49" s="640" t="s">
        <v>117</v>
      </c>
      <c r="U49" s="534"/>
      <c r="V49" s="660" t="s">
        <v>119</v>
      </c>
    </row>
    <row r="50" spans="2:22" ht="13" customHeight="1">
      <c r="B50" s="803"/>
      <c r="C50" s="500">
        <v>6138</v>
      </c>
      <c r="D50" s="501">
        <v>49.2</v>
      </c>
      <c r="E50" s="502">
        <v>41</v>
      </c>
      <c r="F50" s="503" t="s">
        <v>2</v>
      </c>
      <c r="G50" s="503" t="s">
        <v>15</v>
      </c>
      <c r="H50" s="503" t="s">
        <v>11</v>
      </c>
      <c r="I50" s="503" t="s">
        <v>16</v>
      </c>
      <c r="J50" s="503" t="s">
        <v>6</v>
      </c>
      <c r="K50" s="503" t="s">
        <v>35</v>
      </c>
      <c r="L50" s="503" t="s">
        <v>35</v>
      </c>
      <c r="M50" s="504" t="s">
        <v>34</v>
      </c>
      <c r="N50" s="503" t="s">
        <v>35</v>
      </c>
      <c r="O50" s="640">
        <v>1</v>
      </c>
      <c r="P50" s="503">
        <v>33.700000000000003</v>
      </c>
      <c r="Q50" s="505">
        <v>95</v>
      </c>
      <c r="R50" s="503" t="s">
        <v>49</v>
      </c>
      <c r="S50" s="697" t="s">
        <v>55</v>
      </c>
      <c r="T50" s="640" t="s">
        <v>117</v>
      </c>
      <c r="U50" s="534"/>
      <c r="V50" s="668"/>
    </row>
    <row r="51" spans="2:22" ht="13" customHeight="1" thickBot="1">
      <c r="B51" s="804"/>
      <c r="C51" s="508">
        <v>6040</v>
      </c>
      <c r="D51" s="525">
        <v>50</v>
      </c>
      <c r="E51" s="526">
        <v>20</v>
      </c>
      <c r="F51" s="527" t="s">
        <v>2</v>
      </c>
      <c r="G51" s="511" t="s">
        <v>15</v>
      </c>
      <c r="H51" s="511" t="s">
        <v>9</v>
      </c>
      <c r="I51" s="511" t="s">
        <v>16</v>
      </c>
      <c r="J51" s="511">
        <v>7.3</v>
      </c>
      <c r="K51" s="528" t="s">
        <v>35</v>
      </c>
      <c r="L51" s="528" t="s">
        <v>35</v>
      </c>
      <c r="M51" s="512" t="s">
        <v>34</v>
      </c>
      <c r="N51" s="528" t="s">
        <v>35</v>
      </c>
      <c r="O51" s="644">
        <v>1</v>
      </c>
      <c r="P51" s="511">
        <v>31.6</v>
      </c>
      <c r="Q51" s="513">
        <v>85</v>
      </c>
      <c r="R51" s="511" t="s">
        <v>51</v>
      </c>
      <c r="S51" s="698" t="s">
        <v>55</v>
      </c>
      <c r="T51" s="641" t="s">
        <v>117</v>
      </c>
      <c r="U51" s="527"/>
      <c r="V51" s="662" t="s">
        <v>119</v>
      </c>
    </row>
    <row r="52" spans="2:22" ht="15" customHeight="1"/>
  </sheetData>
  <sortState ref="C5:V51">
    <sortCondition ref="D5:D51"/>
  </sortState>
  <mergeCells count="6">
    <mergeCell ref="B2:V2"/>
    <mergeCell ref="B47:B51"/>
    <mergeCell ref="B5:B14"/>
    <mergeCell ref="B29:B46"/>
    <mergeCell ref="B15:B28"/>
    <mergeCell ref="C3:V3"/>
  </mergeCells>
  <phoneticPr fontId="8" type="noConversion"/>
  <pageMargins left="0" right="0" top="0" bottom="0" header="0" footer="0"/>
  <pageSetup scale="61" orientation="portrait" horizontalDpi="4294967292" verticalDpi="4294967292"/>
  <extLst>
    <ext xmlns:mx="http://schemas.microsoft.com/office/mac/excel/2008/main" uri="{64002731-A6B0-56B0-2670-7721B7C09600}">
      <mx:PLV Mode="0" OnePage="0" WScale="54"/>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M22"/>
  <sheetViews>
    <sheetView zoomScale="125" zoomScaleNormal="125" zoomScalePageLayoutView="125" workbookViewId="0"/>
  </sheetViews>
  <sheetFormatPr baseColWidth="10" defaultRowHeight="12" x14ac:dyDescent="0"/>
  <cols>
    <col min="1" max="1" width="4.7109375" style="1" customWidth="1"/>
    <col min="2" max="2" width="4.5703125" style="1" customWidth="1"/>
    <col min="3" max="3" width="10.7109375" style="1"/>
    <col min="4" max="4" width="9.42578125" style="1" customWidth="1"/>
    <col min="5" max="5" width="9.85546875" style="1" customWidth="1"/>
    <col min="6" max="6" width="9.5703125" style="1" customWidth="1"/>
    <col min="7" max="9" width="9.7109375" style="1" customWidth="1"/>
    <col min="10" max="16384" width="10.7109375" style="1"/>
  </cols>
  <sheetData>
    <row r="1" spans="2:13" ht="13" customHeight="1"/>
    <row r="2" spans="2:13" ht="33" customHeight="1" thickBot="1">
      <c r="B2" s="812" t="s">
        <v>82</v>
      </c>
      <c r="C2" s="812"/>
      <c r="D2" s="812"/>
      <c r="E2" s="812"/>
      <c r="F2" s="812"/>
      <c r="G2" s="812"/>
      <c r="H2" s="812"/>
      <c r="I2" s="812"/>
      <c r="J2" s="812"/>
      <c r="K2" s="812"/>
      <c r="L2" s="812"/>
      <c r="M2" s="812"/>
    </row>
    <row r="3" spans="2:13" ht="70" customHeight="1" thickBot="1">
      <c r="B3" s="10"/>
      <c r="C3" s="10"/>
      <c r="D3" s="29" t="s">
        <v>150</v>
      </c>
      <c r="E3" s="21" t="s">
        <v>149</v>
      </c>
      <c r="F3" s="21" t="s">
        <v>75</v>
      </c>
      <c r="G3" s="21" t="s">
        <v>72</v>
      </c>
      <c r="H3" s="21" t="s">
        <v>112</v>
      </c>
      <c r="I3" s="21" t="s">
        <v>105</v>
      </c>
      <c r="J3" s="21" t="s">
        <v>106</v>
      </c>
      <c r="K3" s="21" t="s">
        <v>123</v>
      </c>
      <c r="L3" s="21" t="s">
        <v>151</v>
      </c>
      <c r="M3" s="11" t="s">
        <v>152</v>
      </c>
    </row>
    <row r="4" spans="2:13" ht="19" customHeight="1">
      <c r="B4" s="809" t="s">
        <v>22</v>
      </c>
      <c r="C4" s="634" t="s">
        <v>107</v>
      </c>
      <c r="D4" s="300">
        <v>59</v>
      </c>
      <c r="E4" s="301">
        <v>42</v>
      </c>
      <c r="F4" s="301">
        <v>59</v>
      </c>
      <c r="G4" s="301">
        <v>59</v>
      </c>
      <c r="H4" s="301">
        <v>18</v>
      </c>
      <c r="I4" s="301">
        <v>5</v>
      </c>
      <c r="J4" s="301">
        <v>7</v>
      </c>
      <c r="K4" s="301">
        <v>4</v>
      </c>
      <c r="L4" s="301">
        <v>4</v>
      </c>
      <c r="M4" s="775">
        <v>4</v>
      </c>
    </row>
    <row r="5" spans="2:13" ht="31" customHeight="1">
      <c r="B5" s="810"/>
      <c r="C5" s="302" t="s">
        <v>108</v>
      </c>
      <c r="D5" s="2">
        <v>59</v>
      </c>
      <c r="E5" s="3">
        <v>42</v>
      </c>
      <c r="F5" s="3">
        <v>59</v>
      </c>
      <c r="G5" s="3">
        <v>59</v>
      </c>
      <c r="H5" s="3">
        <v>18</v>
      </c>
      <c r="I5" s="3">
        <v>5</v>
      </c>
      <c r="J5" s="3">
        <v>7</v>
      </c>
      <c r="K5" s="3">
        <v>4</v>
      </c>
      <c r="L5" s="3">
        <v>4</v>
      </c>
      <c r="M5" s="776">
        <v>4</v>
      </c>
    </row>
    <row r="6" spans="2:13" ht="18" customHeight="1" thickBot="1">
      <c r="B6" s="811"/>
      <c r="C6" s="303" t="s">
        <v>111</v>
      </c>
      <c r="D6" s="60" t="s">
        <v>6</v>
      </c>
      <c r="E6" s="61" t="s">
        <v>6</v>
      </c>
      <c r="F6" s="61">
        <v>403901</v>
      </c>
      <c r="G6" s="61">
        <v>5839144</v>
      </c>
      <c r="H6" s="61">
        <v>259345</v>
      </c>
      <c r="I6" s="61" t="s">
        <v>109</v>
      </c>
      <c r="J6" s="61">
        <v>115495</v>
      </c>
      <c r="K6" s="61">
        <v>25584</v>
      </c>
      <c r="L6" s="61">
        <v>62956</v>
      </c>
      <c r="M6" s="777">
        <v>918908</v>
      </c>
    </row>
    <row r="7" spans="2:13" ht="16" customHeight="1">
      <c r="B7" s="810" t="s">
        <v>20</v>
      </c>
      <c r="C7" s="304" t="s">
        <v>107</v>
      </c>
      <c r="D7" s="62">
        <v>47</v>
      </c>
      <c r="E7" s="63">
        <v>43</v>
      </c>
      <c r="F7" s="63">
        <v>47</v>
      </c>
      <c r="G7" s="301">
        <v>47</v>
      </c>
      <c r="H7" s="301">
        <v>11</v>
      </c>
      <c r="I7" s="301">
        <v>4</v>
      </c>
      <c r="J7" s="301">
        <v>4</v>
      </c>
      <c r="K7" s="301">
        <v>4</v>
      </c>
      <c r="L7" s="301">
        <v>5</v>
      </c>
      <c r="M7" s="775">
        <v>5</v>
      </c>
    </row>
    <row r="8" spans="2:13" ht="35" customHeight="1">
      <c r="B8" s="810"/>
      <c r="C8" s="302" t="s">
        <v>108</v>
      </c>
      <c r="D8" s="2">
        <v>47</v>
      </c>
      <c r="E8" s="3">
        <v>43</v>
      </c>
      <c r="F8" s="3">
        <v>47</v>
      </c>
      <c r="G8" s="3">
        <v>47</v>
      </c>
      <c r="H8" s="3">
        <v>11</v>
      </c>
      <c r="I8" s="3">
        <v>4</v>
      </c>
      <c r="J8" s="3">
        <v>4</v>
      </c>
      <c r="K8" s="3">
        <v>4</v>
      </c>
      <c r="L8" s="3">
        <v>5</v>
      </c>
      <c r="M8" s="776">
        <v>5</v>
      </c>
    </row>
    <row r="9" spans="2:13" ht="17" customHeight="1" thickBot="1">
      <c r="B9" s="811"/>
      <c r="C9" s="303" t="s">
        <v>111</v>
      </c>
      <c r="D9" s="60" t="s">
        <v>6</v>
      </c>
      <c r="E9" s="61" t="s">
        <v>6</v>
      </c>
      <c r="F9" s="61">
        <v>28246</v>
      </c>
      <c r="G9" s="61">
        <v>6479446</v>
      </c>
      <c r="H9" s="61">
        <v>95589</v>
      </c>
      <c r="I9" s="61" t="s">
        <v>110</v>
      </c>
      <c r="J9" s="61">
        <v>33796</v>
      </c>
      <c r="K9" s="61">
        <v>16459</v>
      </c>
      <c r="L9" s="61">
        <v>19660</v>
      </c>
      <c r="M9" s="777">
        <v>2048910</v>
      </c>
    </row>
    <row r="10" spans="2:13" ht="12" customHeight="1"/>
    <row r="11" spans="2:13" ht="12" customHeight="1"/>
    <row r="12" spans="2:13" ht="12" customHeight="1"/>
    <row r="13" spans="2:13" ht="12" customHeight="1"/>
    <row r="14" spans="2:13" ht="12" customHeight="1"/>
    <row r="15" spans="2:13" ht="12" customHeight="1"/>
    <row r="16" spans="2:13" ht="12" customHeight="1"/>
    <row r="17" spans="4:4" ht="12" customHeight="1">
      <c r="D17" s="38"/>
    </row>
    <row r="18" spans="4:4" ht="12" customHeight="1"/>
    <row r="19" spans="4:4" ht="12" customHeight="1"/>
    <row r="20" spans="4:4" ht="12" customHeight="1"/>
    <row r="21" spans="4:4" ht="12" customHeight="1"/>
    <row r="22" spans="4:4" ht="12" customHeight="1"/>
  </sheetData>
  <mergeCells count="3">
    <mergeCell ref="B4:B6"/>
    <mergeCell ref="B7:B9"/>
    <mergeCell ref="B2:M2"/>
  </mergeCells>
  <phoneticPr fontId="8" type="noConversion"/>
  <pageMargins left="0.75" right="0.75" top="1" bottom="1" header="0.5" footer="0.5"/>
  <pageSetup orientation="portrait" horizontalDpi="4294967292" verticalDpi="4294967292"/>
  <rowBreaks count="1" manualBreakCount="1">
    <brk id="11" max="16383" man="1"/>
  </rowBreaks>
  <colBreaks count="1" manualBreakCount="1">
    <brk id="9" max="1048575" man="1"/>
  </colBreaks>
  <extLst>
    <ext xmlns:mx="http://schemas.microsoft.com/office/mac/excel/2008/main" uri="{64002731-A6B0-56B0-2670-7721B7C09600}">
      <mx:PLV Mode="0" OnePage="0" WScale="48"/>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I76"/>
  <sheetViews>
    <sheetView zoomScale="125" zoomScaleNormal="125" zoomScalePageLayoutView="125" workbookViewId="0"/>
  </sheetViews>
  <sheetFormatPr baseColWidth="10" defaultColWidth="10.7109375" defaultRowHeight="12" x14ac:dyDescent="0"/>
  <cols>
    <col min="1" max="2" width="4.7109375" style="80" customWidth="1"/>
    <col min="3" max="3" width="6.7109375" style="80" customWidth="1"/>
    <col min="4" max="4" width="6.140625" style="80" customWidth="1"/>
    <col min="5" max="5" width="8.7109375" style="80" customWidth="1"/>
    <col min="6" max="6" width="8.5703125" style="80" customWidth="1"/>
    <col min="7" max="7" width="7.7109375" style="80" customWidth="1"/>
    <col min="8" max="8" width="8.7109375" style="80" customWidth="1"/>
    <col min="9" max="16384" width="10.7109375" style="80"/>
  </cols>
  <sheetData>
    <row r="1" spans="2:9" ht="13" customHeight="1">
      <c r="C1" s="81"/>
      <c r="D1" s="81"/>
      <c r="E1" s="81"/>
      <c r="F1" s="81"/>
      <c r="G1" s="81"/>
    </row>
    <row r="2" spans="2:9" ht="107" customHeight="1" thickBot="1">
      <c r="B2" s="816" t="s">
        <v>155</v>
      </c>
      <c r="C2" s="816"/>
      <c r="D2" s="816"/>
      <c r="E2" s="816"/>
      <c r="F2" s="816"/>
      <c r="G2" s="816"/>
      <c r="H2" s="816"/>
    </row>
    <row r="3" spans="2:9" ht="20" customHeight="1" thickBot="1">
      <c r="B3" s="551"/>
      <c r="C3" s="813" t="s">
        <v>22</v>
      </c>
      <c r="D3" s="814"/>
      <c r="E3" s="814"/>
      <c r="F3" s="814"/>
      <c r="G3" s="814"/>
      <c r="H3" s="815"/>
    </row>
    <row r="4" spans="2:9" ht="50" customHeight="1" thickBot="1">
      <c r="B4" s="552"/>
      <c r="C4" s="44" t="s">
        <v>113</v>
      </c>
      <c r="D4" s="45" t="s">
        <v>28</v>
      </c>
      <c r="E4" s="46" t="s">
        <v>24</v>
      </c>
      <c r="F4" s="47" t="s">
        <v>74</v>
      </c>
      <c r="G4" s="48" t="s">
        <v>40</v>
      </c>
      <c r="H4" s="329" t="s">
        <v>73</v>
      </c>
    </row>
    <row r="5" spans="2:9" ht="13" customHeight="1">
      <c r="B5" s="795" t="s">
        <v>67</v>
      </c>
      <c r="C5" s="53">
        <v>6200</v>
      </c>
      <c r="D5" s="82">
        <v>5.0000000000000001E-3</v>
      </c>
      <c r="E5" s="106">
        <v>4.29</v>
      </c>
      <c r="F5" s="83">
        <v>5.7979107155172409</v>
      </c>
      <c r="G5" s="100">
        <f t="shared" ref="G5:G12" si="0">F5/100*E5</f>
        <v>0.24873036969568965</v>
      </c>
      <c r="H5" s="701">
        <v>0.2</v>
      </c>
    </row>
    <row r="6" spans="2:9" ht="13" customHeight="1">
      <c r="B6" s="796"/>
      <c r="C6" s="54">
        <v>6214</v>
      </c>
      <c r="D6" s="85">
        <v>1.4E-2</v>
      </c>
      <c r="E6" s="108">
        <v>1</v>
      </c>
      <c r="F6" s="86">
        <v>8.0051624047647323</v>
      </c>
      <c r="G6" s="84">
        <f t="shared" si="0"/>
        <v>8.0051624047647318E-2</v>
      </c>
      <c r="H6" s="702">
        <v>0.2</v>
      </c>
    </row>
    <row r="7" spans="2:9" ht="13" customHeight="1">
      <c r="B7" s="796"/>
      <c r="C7" s="54">
        <v>6164</v>
      </c>
      <c r="D7" s="85">
        <v>0.03</v>
      </c>
      <c r="E7" s="108">
        <v>2.98</v>
      </c>
      <c r="F7" s="86">
        <v>3.0478311832661746</v>
      </c>
      <c r="G7" s="84">
        <f t="shared" si="0"/>
        <v>9.0825369261332001E-2</v>
      </c>
      <c r="H7" s="703" t="s">
        <v>6</v>
      </c>
    </row>
    <row r="8" spans="2:9" ht="13" customHeight="1">
      <c r="B8" s="796"/>
      <c r="C8" s="54">
        <v>6218</v>
      </c>
      <c r="D8" s="85">
        <v>0.08</v>
      </c>
      <c r="E8" s="108">
        <v>0.73</v>
      </c>
      <c r="F8" s="86">
        <v>5.2925982159481419</v>
      </c>
      <c r="G8" s="84">
        <f t="shared" si="0"/>
        <v>3.8635966976421431E-2</v>
      </c>
      <c r="H8" s="702">
        <v>1.5</v>
      </c>
    </row>
    <row r="9" spans="2:9" ht="13" customHeight="1">
      <c r="B9" s="796"/>
      <c r="C9" s="54">
        <v>6222</v>
      </c>
      <c r="D9" s="85">
        <v>0.17</v>
      </c>
      <c r="E9" s="108">
        <v>5.77</v>
      </c>
      <c r="F9" s="86">
        <v>3.916344139344262</v>
      </c>
      <c r="G9" s="84">
        <f t="shared" si="0"/>
        <v>0.22597305684016389</v>
      </c>
      <c r="H9" s="703" t="s">
        <v>6</v>
      </c>
    </row>
    <row r="10" spans="2:9" ht="13" customHeight="1">
      <c r="B10" s="796"/>
      <c r="C10" s="693">
        <v>6117</v>
      </c>
      <c r="D10" s="85">
        <v>0.33</v>
      </c>
      <c r="E10" s="108">
        <v>5.4</v>
      </c>
      <c r="F10" s="87">
        <v>4.941497577480841</v>
      </c>
      <c r="G10" s="84">
        <f t="shared" si="0"/>
        <v>0.26684086918396543</v>
      </c>
      <c r="H10" s="702">
        <v>3.27</v>
      </c>
    </row>
    <row r="11" spans="2:9" ht="13" customHeight="1">
      <c r="B11" s="796"/>
      <c r="C11" s="693">
        <v>6115</v>
      </c>
      <c r="D11" s="85">
        <v>0.42</v>
      </c>
      <c r="E11" s="108">
        <v>3.9</v>
      </c>
      <c r="F11" s="88">
        <v>2.2727548377461444</v>
      </c>
      <c r="G11" s="90">
        <f t="shared" si="0"/>
        <v>8.8637438672099625E-2</v>
      </c>
      <c r="H11" s="702">
        <v>4.59</v>
      </c>
    </row>
    <row r="12" spans="2:9" ht="13" customHeight="1" thickBot="1">
      <c r="B12" s="796"/>
      <c r="C12" s="694">
        <v>6092</v>
      </c>
      <c r="D12" s="91">
        <v>0.5</v>
      </c>
      <c r="E12" s="111">
        <v>5.3</v>
      </c>
      <c r="F12" s="88">
        <v>1.2504962920665077</v>
      </c>
      <c r="G12" s="90">
        <f t="shared" si="0"/>
        <v>6.6276303479524901E-2</v>
      </c>
      <c r="H12" s="704">
        <v>0.35</v>
      </c>
    </row>
    <row r="13" spans="2:9" ht="13" customHeight="1">
      <c r="B13" s="796"/>
      <c r="C13" s="553" t="s">
        <v>21</v>
      </c>
      <c r="D13" s="92">
        <f>AVERAGE(D5:D12)</f>
        <v>0.19362499999999999</v>
      </c>
      <c r="E13" s="319">
        <f>AVERAGE(E5:E12)</f>
        <v>3.6712500000000001</v>
      </c>
      <c r="F13" s="93">
        <f>AVERAGE(F5:F12)</f>
        <v>4.3155744207667555</v>
      </c>
      <c r="G13" s="94">
        <f>AVERAGE(G5:G12)</f>
        <v>0.13824637476960552</v>
      </c>
      <c r="H13" s="705">
        <f>AVERAGE(H5:H12)</f>
        <v>1.6849999999999998</v>
      </c>
    </row>
    <row r="14" spans="2:9" ht="13" customHeight="1" thickBot="1">
      <c r="B14" s="797"/>
      <c r="C14" s="554" t="s">
        <v>30</v>
      </c>
      <c r="D14" s="95">
        <f>STDEV(D5:D12)/SQRT(COUNTA(D5:D12))</f>
        <v>6.9667049369534398E-2</v>
      </c>
      <c r="E14" s="320">
        <f>STDEV(E5:E12)/SQRT(COUNTA(E5:E12))</f>
        <v>0.69108723219286827</v>
      </c>
      <c r="F14" s="96">
        <f>STDEV(F5:F12)/SQRT(COUNTA(F5:F12))</f>
        <v>0.76170754129995721</v>
      </c>
      <c r="G14" s="97">
        <f>STDEV(G5:G12)/SQRT(COUNTA(G5:G12))</f>
        <v>3.2633675555206056E-2</v>
      </c>
      <c r="H14" s="706">
        <f>STDEV(H5:H12)/SQRT(COUNTA(H5:H12))</f>
        <v>0.65532720834709735</v>
      </c>
    </row>
    <row r="15" spans="2:9" ht="13" customHeight="1">
      <c r="B15" s="795" t="s">
        <v>70</v>
      </c>
      <c r="C15" s="693">
        <v>6103</v>
      </c>
      <c r="D15" s="98">
        <v>1.5</v>
      </c>
      <c r="E15" s="106">
        <v>10.35</v>
      </c>
      <c r="F15" s="99">
        <v>0.7566088886146054</v>
      </c>
      <c r="G15" s="100">
        <f>F15/100*E15</f>
        <v>7.830901997161166E-2</v>
      </c>
      <c r="H15" s="701">
        <v>0.98</v>
      </c>
      <c r="I15" s="690"/>
    </row>
    <row r="16" spans="2:9" ht="13" customHeight="1">
      <c r="B16" s="796"/>
      <c r="C16" s="693">
        <v>6107</v>
      </c>
      <c r="D16" s="98">
        <v>2.2000000000000002</v>
      </c>
      <c r="E16" s="108">
        <v>15.88</v>
      </c>
      <c r="F16" s="88">
        <v>0.57855308809263761</v>
      </c>
      <c r="G16" s="90">
        <f>F16/100*E16</f>
        <v>9.1874230389110856E-2</v>
      </c>
      <c r="H16" s="702">
        <v>5.9</v>
      </c>
    </row>
    <row r="17" spans="2:8" ht="13" customHeight="1">
      <c r="B17" s="796"/>
      <c r="C17" s="693">
        <v>6094</v>
      </c>
      <c r="D17" s="98">
        <v>2.9</v>
      </c>
      <c r="E17" s="108">
        <v>21.17</v>
      </c>
      <c r="F17" s="88">
        <v>0.48705154905883441</v>
      </c>
      <c r="G17" s="90">
        <f>F17/100*E17</f>
        <v>0.10310881293575525</v>
      </c>
      <c r="H17" s="702">
        <v>3.55</v>
      </c>
    </row>
    <row r="18" spans="2:8" ht="13" customHeight="1">
      <c r="B18" s="796"/>
      <c r="C18" s="693">
        <v>6106</v>
      </c>
      <c r="D18" s="98">
        <v>2.9</v>
      </c>
      <c r="E18" s="108">
        <v>16.32</v>
      </c>
      <c r="F18" s="88">
        <v>2.4716207887777197</v>
      </c>
      <c r="G18" s="90">
        <f>F18/100*E18</f>
        <v>0.40336851272852386</v>
      </c>
      <c r="H18" s="702">
        <v>7.36</v>
      </c>
    </row>
    <row r="19" spans="2:8" ht="13" customHeight="1">
      <c r="B19" s="796"/>
      <c r="C19" s="693">
        <v>6005</v>
      </c>
      <c r="D19" s="98">
        <v>5</v>
      </c>
      <c r="E19" s="669" t="s">
        <v>6</v>
      </c>
      <c r="F19" s="88">
        <v>1.330917915841038</v>
      </c>
      <c r="G19" s="101"/>
      <c r="H19" s="703" t="s">
        <v>6</v>
      </c>
    </row>
    <row r="20" spans="2:8" ht="13" customHeight="1">
      <c r="B20" s="796"/>
      <c r="C20" s="693">
        <v>6112</v>
      </c>
      <c r="D20" s="98">
        <v>6.3</v>
      </c>
      <c r="E20" s="108">
        <v>29.98</v>
      </c>
      <c r="F20" s="88">
        <v>1.5338637305137297</v>
      </c>
      <c r="G20" s="90">
        <f>F20/100*E20</f>
        <v>0.4598523464080162</v>
      </c>
      <c r="H20" s="702">
        <v>5.1100000000000003</v>
      </c>
    </row>
    <row r="21" spans="2:8" ht="13" customHeight="1">
      <c r="B21" s="796"/>
      <c r="C21" s="695">
        <v>6007</v>
      </c>
      <c r="D21" s="102">
        <v>9</v>
      </c>
      <c r="E21" s="669" t="s">
        <v>6</v>
      </c>
      <c r="F21" s="88">
        <v>1.0878913656252056</v>
      </c>
      <c r="G21" s="101"/>
      <c r="H21" s="703" t="s">
        <v>6</v>
      </c>
    </row>
    <row r="22" spans="2:8" ht="13" customHeight="1" thickBot="1">
      <c r="B22" s="796"/>
      <c r="C22" s="694">
        <v>6278</v>
      </c>
      <c r="D22" s="103">
        <v>10</v>
      </c>
      <c r="E22" s="111">
        <v>33.6</v>
      </c>
      <c r="F22" s="104">
        <v>2.0673063884297518</v>
      </c>
      <c r="G22" s="105">
        <f>F22/100*E22</f>
        <v>0.69461494651239664</v>
      </c>
      <c r="H22" s="704">
        <v>4.54</v>
      </c>
    </row>
    <row r="23" spans="2:8" ht="13" customHeight="1">
      <c r="B23" s="796"/>
      <c r="C23" s="549" t="s">
        <v>21</v>
      </c>
      <c r="D23" s="92">
        <f>AVERAGE(D15:D22)</f>
        <v>4.9749999999999996</v>
      </c>
      <c r="E23" s="319">
        <f>AVERAGE(E15:E22)</f>
        <v>21.216666666666669</v>
      </c>
      <c r="F23" s="93">
        <f>AVERAGE(F15:F22)</f>
        <v>1.2892267143691902</v>
      </c>
      <c r="G23" s="94">
        <f>AVERAGE(G15:G22)</f>
        <v>0.30518797815756904</v>
      </c>
      <c r="H23" s="705">
        <f>AVERAGE(H15:H22)</f>
        <v>4.5733333333333333</v>
      </c>
    </row>
    <row r="24" spans="2:8" ht="13" customHeight="1" thickBot="1">
      <c r="B24" s="797"/>
      <c r="C24" s="550" t="s">
        <v>30</v>
      </c>
      <c r="D24" s="95">
        <f>STDEV(D15:D22)/SQRT(COUNTA(D15:D22))</f>
        <v>1.1306998464920492</v>
      </c>
      <c r="E24" s="320">
        <f>STDEV(E15:E22)/SQRT(COUNTA(E15:E22))</f>
        <v>3.1649918377988464</v>
      </c>
      <c r="F24" s="96">
        <f>STDEV(F15:F22)/SQRT(COUNTA(F15:F22))</f>
        <v>0.25134668794252896</v>
      </c>
      <c r="G24" s="97">
        <f>STDEV(G15:G22)/SQRT(COUNTA(G15:G22))</f>
        <v>0.1037668305269554</v>
      </c>
      <c r="H24" s="706">
        <f>STDEV(H15:H22)/SQRT(COUNTA(H15:H22))</f>
        <v>0.77093990254321032</v>
      </c>
    </row>
    <row r="25" spans="2:8" ht="13" customHeight="1">
      <c r="B25" s="795" t="s">
        <v>71</v>
      </c>
      <c r="C25" s="693">
        <v>6233</v>
      </c>
      <c r="D25" s="98">
        <v>14</v>
      </c>
      <c r="E25" s="106">
        <v>60.93</v>
      </c>
      <c r="F25" s="107">
        <v>2.3459856556603773</v>
      </c>
      <c r="G25" s="100">
        <f t="shared" ref="G25:G39" si="1">F25/100*E25</f>
        <v>1.429409059993868</v>
      </c>
      <c r="H25" s="701">
        <v>7.26</v>
      </c>
    </row>
    <row r="26" spans="2:8" ht="13" customHeight="1">
      <c r="B26" s="796"/>
      <c r="C26" s="693">
        <v>6232</v>
      </c>
      <c r="D26" s="98">
        <v>14</v>
      </c>
      <c r="E26" s="108">
        <v>49.4</v>
      </c>
      <c r="F26" s="109">
        <v>1.989229359223301</v>
      </c>
      <c r="G26" s="90">
        <f t="shared" si="1"/>
        <v>0.98267930345631072</v>
      </c>
      <c r="H26" s="702">
        <v>19.5</v>
      </c>
    </row>
    <row r="27" spans="2:8" ht="13" customHeight="1">
      <c r="B27" s="796"/>
      <c r="C27" s="693">
        <v>6099</v>
      </c>
      <c r="D27" s="98">
        <v>14.2</v>
      </c>
      <c r="E27" s="108">
        <v>85.56</v>
      </c>
      <c r="F27" s="109">
        <v>2.7683980720496533</v>
      </c>
      <c r="G27" s="89">
        <f t="shared" si="1"/>
        <v>2.3686413904456836</v>
      </c>
      <c r="H27" s="702">
        <v>5.37</v>
      </c>
    </row>
    <row r="28" spans="2:8" ht="13" customHeight="1">
      <c r="B28" s="796"/>
      <c r="C28" s="693">
        <v>6153</v>
      </c>
      <c r="D28" s="98">
        <v>15.2</v>
      </c>
      <c r="E28" s="108">
        <v>67.75</v>
      </c>
      <c r="F28" s="109">
        <v>1.4006331747796543</v>
      </c>
      <c r="G28" s="89">
        <f t="shared" si="1"/>
        <v>0.94892897591321579</v>
      </c>
      <c r="H28" s="702">
        <v>8.3800000000000008</v>
      </c>
    </row>
    <row r="29" spans="2:8" ht="13" customHeight="1">
      <c r="B29" s="796"/>
      <c r="C29" s="693">
        <v>6075</v>
      </c>
      <c r="D29" s="98">
        <v>16</v>
      </c>
      <c r="E29" s="108">
        <v>47.29</v>
      </c>
      <c r="F29" s="109">
        <v>1.0003589540493987</v>
      </c>
      <c r="G29" s="89">
        <f t="shared" si="1"/>
        <v>0.4730697493699606</v>
      </c>
      <c r="H29" s="702">
        <v>2.94</v>
      </c>
    </row>
    <row r="30" spans="2:8" ht="13" customHeight="1">
      <c r="B30" s="796"/>
      <c r="C30" s="693">
        <v>6096</v>
      </c>
      <c r="D30" s="98">
        <v>16</v>
      </c>
      <c r="E30" s="108">
        <v>51.5</v>
      </c>
      <c r="F30" s="109">
        <v>0.62695696002439782</v>
      </c>
      <c r="G30" s="89">
        <f t="shared" si="1"/>
        <v>0.32288283441256488</v>
      </c>
      <c r="H30" s="702">
        <v>2.97</v>
      </c>
    </row>
    <row r="31" spans="2:8" ht="13" customHeight="1">
      <c r="B31" s="796"/>
      <c r="C31" s="693">
        <v>6230</v>
      </c>
      <c r="D31" s="98">
        <v>16</v>
      </c>
      <c r="E31" s="108">
        <v>66.27</v>
      </c>
      <c r="F31" s="109">
        <v>1.878811523809524</v>
      </c>
      <c r="G31" s="89">
        <f t="shared" si="1"/>
        <v>1.2450883968285713</v>
      </c>
      <c r="H31" s="702">
        <v>5.22</v>
      </c>
    </row>
    <row r="32" spans="2:8" ht="13" customHeight="1">
      <c r="B32" s="796"/>
      <c r="C32" s="693">
        <v>6271</v>
      </c>
      <c r="D32" s="98">
        <v>17</v>
      </c>
      <c r="E32" s="108">
        <v>97.99</v>
      </c>
      <c r="F32" s="109">
        <v>1.0165074355179704</v>
      </c>
      <c r="G32" s="89">
        <f t="shared" si="1"/>
        <v>0.99607563606405924</v>
      </c>
      <c r="H32" s="702">
        <v>11.47</v>
      </c>
    </row>
    <row r="33" spans="2:8" ht="13" customHeight="1">
      <c r="B33" s="796"/>
      <c r="C33" s="693">
        <v>6227</v>
      </c>
      <c r="D33" s="98">
        <v>17</v>
      </c>
      <c r="E33" s="108">
        <v>60.4</v>
      </c>
      <c r="F33" s="109">
        <v>1.3622071114206129</v>
      </c>
      <c r="G33" s="89">
        <f t="shared" si="1"/>
        <v>0.82277309529805009</v>
      </c>
      <c r="H33" s="702">
        <v>2.75</v>
      </c>
    </row>
    <row r="34" spans="2:8" ht="13" customHeight="1">
      <c r="B34" s="796"/>
      <c r="C34" s="693">
        <v>6098</v>
      </c>
      <c r="D34" s="98">
        <v>17.8</v>
      </c>
      <c r="E34" s="108">
        <v>91.1</v>
      </c>
      <c r="F34" s="86">
        <v>2.2955574659090909</v>
      </c>
      <c r="G34" s="110">
        <f t="shared" si="1"/>
        <v>2.0912528514431816</v>
      </c>
      <c r="H34" s="702">
        <v>1.41</v>
      </c>
    </row>
    <row r="35" spans="2:8" ht="13" customHeight="1">
      <c r="B35" s="796"/>
      <c r="C35" s="693">
        <v>6279</v>
      </c>
      <c r="D35" s="98">
        <v>19</v>
      </c>
      <c r="E35" s="108">
        <v>80.17</v>
      </c>
      <c r="F35" s="109">
        <v>1.0698652281553398</v>
      </c>
      <c r="G35" s="90">
        <f t="shared" si="1"/>
        <v>0.85771095341213599</v>
      </c>
      <c r="H35" s="702">
        <v>8.01</v>
      </c>
    </row>
    <row r="36" spans="2:8" ht="13" customHeight="1">
      <c r="B36" s="796"/>
      <c r="C36" s="693">
        <v>6253</v>
      </c>
      <c r="D36" s="98">
        <v>19</v>
      </c>
      <c r="E36" s="108">
        <v>85.29</v>
      </c>
      <c r="F36" s="109">
        <v>1.2967520718750001</v>
      </c>
      <c r="G36" s="90">
        <f t="shared" si="1"/>
        <v>1.1059998421021875</v>
      </c>
      <c r="H36" s="702">
        <v>7.22</v>
      </c>
    </row>
    <row r="37" spans="2:8" ht="13" customHeight="1">
      <c r="B37" s="796"/>
      <c r="C37" s="693">
        <v>6238</v>
      </c>
      <c r="D37" s="98">
        <v>20</v>
      </c>
      <c r="E37" s="108">
        <v>91.5</v>
      </c>
      <c r="F37" s="109">
        <v>2.2314237095115685</v>
      </c>
      <c r="G37" s="90">
        <f t="shared" si="1"/>
        <v>2.0417526942030855</v>
      </c>
      <c r="H37" s="702">
        <v>1.17</v>
      </c>
    </row>
    <row r="38" spans="2:8" ht="13" customHeight="1">
      <c r="B38" s="796"/>
      <c r="C38" s="695">
        <v>6234</v>
      </c>
      <c r="D38" s="102">
        <v>20</v>
      </c>
      <c r="E38" s="305">
        <v>19.86</v>
      </c>
      <c r="F38" s="109">
        <v>2.744332490566038</v>
      </c>
      <c r="G38" s="90">
        <f t="shared" si="1"/>
        <v>0.5450244326264152</v>
      </c>
      <c r="H38" s="702">
        <v>6.89</v>
      </c>
    </row>
    <row r="39" spans="2:8" ht="13" customHeight="1" thickBot="1">
      <c r="B39" s="796"/>
      <c r="C39" s="694">
        <v>6174</v>
      </c>
      <c r="D39" s="103">
        <v>20.8</v>
      </c>
      <c r="E39" s="111">
        <v>79.3</v>
      </c>
      <c r="F39" s="112">
        <v>1.4821720857142857</v>
      </c>
      <c r="G39" s="113">
        <f t="shared" si="1"/>
        <v>1.1753624639714284</v>
      </c>
      <c r="H39" s="704">
        <v>3</v>
      </c>
    </row>
    <row r="40" spans="2:8" ht="13" customHeight="1">
      <c r="B40" s="796"/>
      <c r="C40" s="549" t="s">
        <v>21</v>
      </c>
      <c r="D40" s="92">
        <f>AVERAGE(D25:D39)</f>
        <v>17.066666666666666</v>
      </c>
      <c r="E40" s="319">
        <f>AVERAGE(E25:E39)</f>
        <v>68.953999999999994</v>
      </c>
      <c r="F40" s="93">
        <f>AVERAGE(F25:F39)</f>
        <v>1.7006127532177475</v>
      </c>
      <c r="G40" s="94">
        <f>AVERAGE(G25:G39)</f>
        <v>1.1604434453027146</v>
      </c>
      <c r="H40" s="705">
        <f>AVERAGE(H25:H39)</f>
        <v>6.237333333333333</v>
      </c>
    </row>
    <row r="41" spans="2:8" ht="13" customHeight="1" thickBot="1">
      <c r="B41" s="797"/>
      <c r="C41" s="550" t="s">
        <v>30</v>
      </c>
      <c r="D41" s="95">
        <f>STDEV(D25:D39)/SQRT(COUNTA(D25:D39))</f>
        <v>0.5899690602595119</v>
      </c>
      <c r="E41" s="320">
        <f>STDEV(E25:E39)/SQRT(COUNTA(E25:E39))</f>
        <v>5.49028534257166</v>
      </c>
      <c r="F41" s="96">
        <f>STDEV(F25:F39)/SQRT(COUNTA(F25:F39))</f>
        <v>0.17349429745881625</v>
      </c>
      <c r="G41" s="97">
        <f>STDEV(G25:G39)/SQRT(COUNTA(G25:G39))</f>
        <v>0.15503152936796094</v>
      </c>
      <c r="H41" s="706">
        <f>STDEV(H25:H39)/SQRT(COUNTA(H25:H39))</f>
        <v>1.2118617973486157</v>
      </c>
    </row>
    <row r="42" spans="2:8" ht="13" customHeight="1">
      <c r="B42" s="795" t="s">
        <v>69</v>
      </c>
      <c r="C42" s="693">
        <v>6024</v>
      </c>
      <c r="D42" s="98">
        <v>21</v>
      </c>
      <c r="E42" s="669" t="s">
        <v>6</v>
      </c>
      <c r="F42" s="107">
        <v>1.3888396798650253</v>
      </c>
      <c r="G42" s="114"/>
      <c r="H42" s="701">
        <v>3.52</v>
      </c>
    </row>
    <row r="43" spans="2:8" ht="13" customHeight="1">
      <c r="B43" s="796"/>
      <c r="C43" s="693">
        <v>6179</v>
      </c>
      <c r="D43" s="98">
        <v>21.8</v>
      </c>
      <c r="E43" s="108">
        <v>72.400000000000006</v>
      </c>
      <c r="F43" s="109">
        <v>0.87786450943396233</v>
      </c>
      <c r="G43" s="89">
        <f>F43/100*E43</f>
        <v>0.63557390483018872</v>
      </c>
      <c r="H43" s="702">
        <v>2.74</v>
      </c>
    </row>
    <row r="44" spans="2:8" ht="13" customHeight="1">
      <c r="B44" s="796"/>
      <c r="C44" s="693">
        <v>6001</v>
      </c>
      <c r="D44" s="98">
        <v>22</v>
      </c>
      <c r="E44" s="669" t="s">
        <v>6</v>
      </c>
      <c r="F44" s="86">
        <v>2.4226943020833334</v>
      </c>
      <c r="G44" s="115"/>
      <c r="H44" s="702">
        <v>1.58</v>
      </c>
    </row>
    <row r="45" spans="2:8" ht="13" customHeight="1">
      <c r="B45" s="796"/>
      <c r="C45" s="693">
        <v>6057</v>
      </c>
      <c r="D45" s="98">
        <v>22</v>
      </c>
      <c r="E45" s="108">
        <v>104.36</v>
      </c>
      <c r="F45" s="86">
        <v>1.7871586956521739</v>
      </c>
      <c r="G45" s="90">
        <f>F45/100*E45</f>
        <v>1.8650788147826087</v>
      </c>
      <c r="H45" s="702">
        <v>16.23</v>
      </c>
    </row>
    <row r="46" spans="2:8" ht="13" customHeight="1">
      <c r="B46" s="796"/>
      <c r="C46" s="693">
        <v>6162</v>
      </c>
      <c r="D46" s="98">
        <v>22.7</v>
      </c>
      <c r="E46" s="108">
        <v>81.5</v>
      </c>
      <c r="F46" s="109">
        <v>0.90467937160870238</v>
      </c>
      <c r="G46" s="90">
        <f>F46/100*E46</f>
        <v>0.73731368786109241</v>
      </c>
      <c r="H46" s="702">
        <v>7.61</v>
      </c>
    </row>
    <row r="47" spans="2:8" ht="13" customHeight="1">
      <c r="B47" s="796"/>
      <c r="C47" s="693">
        <v>6003</v>
      </c>
      <c r="D47" s="98">
        <v>23</v>
      </c>
      <c r="E47" s="669" t="s">
        <v>6</v>
      </c>
      <c r="F47" s="116">
        <v>2.0467688801839525</v>
      </c>
      <c r="G47" s="115"/>
      <c r="H47" s="703" t="s">
        <v>6</v>
      </c>
    </row>
    <row r="48" spans="2:8" ht="13" customHeight="1">
      <c r="B48" s="796"/>
      <c r="C48" s="693">
        <v>6029</v>
      </c>
      <c r="D48" s="98">
        <v>24</v>
      </c>
      <c r="E48" s="108">
        <v>79.3</v>
      </c>
      <c r="F48" s="109">
        <v>1.2083108782608696</v>
      </c>
      <c r="G48" s="90">
        <f>F48/100*E48</f>
        <v>0.95819052646086955</v>
      </c>
      <c r="H48" s="703" t="s">
        <v>6</v>
      </c>
    </row>
    <row r="49" spans="2:8" ht="13" customHeight="1">
      <c r="B49" s="796"/>
      <c r="C49" s="693">
        <v>6131</v>
      </c>
      <c r="D49" s="98">
        <v>24.2</v>
      </c>
      <c r="E49" s="108">
        <v>108.92</v>
      </c>
      <c r="F49" s="109">
        <v>1.4394785833333332</v>
      </c>
      <c r="G49" s="90">
        <f>F49/100*E49</f>
        <v>1.5678800729666666</v>
      </c>
      <c r="H49" s="702">
        <v>1.01</v>
      </c>
    </row>
    <row r="50" spans="2:8" ht="13" customHeight="1">
      <c r="B50" s="796"/>
      <c r="C50" s="693">
        <v>6053</v>
      </c>
      <c r="D50" s="98">
        <v>25</v>
      </c>
      <c r="E50" s="669" t="s">
        <v>6</v>
      </c>
      <c r="F50" s="86">
        <v>1.133373715116279</v>
      </c>
      <c r="G50" s="115"/>
      <c r="H50" s="702">
        <v>1.77</v>
      </c>
    </row>
    <row r="51" spans="2:8" ht="13" customHeight="1">
      <c r="B51" s="796"/>
      <c r="C51" s="693">
        <v>6126</v>
      </c>
      <c r="D51" s="98">
        <v>25.2</v>
      </c>
      <c r="E51" s="108">
        <v>80.2</v>
      </c>
      <c r="F51" s="86">
        <v>0.81279770503597126</v>
      </c>
      <c r="G51" s="90">
        <f t="shared" ref="G51:G57" si="2">F51/100*E51</f>
        <v>0.651863759438849</v>
      </c>
      <c r="H51" s="702">
        <v>0.88</v>
      </c>
    </row>
    <row r="52" spans="2:8" ht="13" customHeight="1">
      <c r="B52" s="796"/>
      <c r="C52" s="693">
        <v>6058</v>
      </c>
      <c r="D52" s="98">
        <v>27</v>
      </c>
      <c r="E52" s="108">
        <v>52.68</v>
      </c>
      <c r="F52" s="86">
        <v>1.9502583265306037</v>
      </c>
      <c r="G52" s="90">
        <f t="shared" si="2"/>
        <v>1.0273960864163221</v>
      </c>
      <c r="H52" s="702">
        <v>9.09</v>
      </c>
    </row>
    <row r="53" spans="2:8" ht="13" customHeight="1">
      <c r="B53" s="796"/>
      <c r="C53" s="693">
        <v>6235</v>
      </c>
      <c r="D53" s="98">
        <v>30</v>
      </c>
      <c r="E53" s="108">
        <v>102.31</v>
      </c>
      <c r="F53" s="109">
        <v>1.2884050895061729</v>
      </c>
      <c r="G53" s="90">
        <f t="shared" si="2"/>
        <v>1.3181672470737655</v>
      </c>
      <c r="H53" s="702">
        <v>8.1</v>
      </c>
    </row>
    <row r="54" spans="2:8" ht="13" customHeight="1">
      <c r="B54" s="796"/>
      <c r="C54" s="693">
        <v>6048</v>
      </c>
      <c r="D54" s="98">
        <v>30</v>
      </c>
      <c r="E54" s="108">
        <v>139</v>
      </c>
      <c r="F54" s="109">
        <v>1.1657049375000001</v>
      </c>
      <c r="G54" s="90">
        <f t="shared" si="2"/>
        <v>1.620329863125</v>
      </c>
      <c r="H54" s="702">
        <v>17.91</v>
      </c>
    </row>
    <row r="55" spans="2:8" ht="13" customHeight="1">
      <c r="B55" s="796"/>
      <c r="C55" s="693">
        <v>6030</v>
      </c>
      <c r="D55" s="98">
        <v>30.1</v>
      </c>
      <c r="E55" s="108">
        <v>96.3</v>
      </c>
      <c r="F55" s="109">
        <v>0.93547281818181816</v>
      </c>
      <c r="G55" s="90">
        <f t="shared" si="2"/>
        <v>0.90086032390909088</v>
      </c>
      <c r="H55" s="702">
        <v>2.54</v>
      </c>
    </row>
    <row r="56" spans="2:8" ht="13" customHeight="1">
      <c r="B56" s="796"/>
      <c r="C56" s="693">
        <v>6229</v>
      </c>
      <c r="D56" s="98">
        <v>31</v>
      </c>
      <c r="E56" s="108">
        <v>45.6</v>
      </c>
      <c r="F56" s="109">
        <v>2.1829427397260273</v>
      </c>
      <c r="G56" s="90">
        <f t="shared" si="2"/>
        <v>0.99542188931506848</v>
      </c>
      <c r="H56" s="702">
        <v>6.23</v>
      </c>
    </row>
    <row r="57" spans="2:8" ht="13" customHeight="1">
      <c r="B57" s="796"/>
      <c r="C57" s="693">
        <v>6034</v>
      </c>
      <c r="D57" s="98">
        <v>32</v>
      </c>
      <c r="E57" s="108">
        <v>75.400000000000006</v>
      </c>
      <c r="F57" s="86">
        <v>1.5139004132231406</v>
      </c>
      <c r="G57" s="110">
        <f t="shared" si="2"/>
        <v>1.141480911570248</v>
      </c>
      <c r="H57" s="702">
        <v>3.15</v>
      </c>
    </row>
    <row r="58" spans="2:8" ht="13" customHeight="1">
      <c r="B58" s="796"/>
      <c r="C58" s="693">
        <v>6004</v>
      </c>
      <c r="D58" s="98">
        <v>33</v>
      </c>
      <c r="E58" s="669" t="s">
        <v>6</v>
      </c>
      <c r="F58" s="86">
        <v>1.3371708115942027</v>
      </c>
      <c r="G58" s="115"/>
      <c r="H58" s="703" t="s">
        <v>6</v>
      </c>
    </row>
    <row r="59" spans="2:8" ht="13" customHeight="1">
      <c r="B59" s="796"/>
      <c r="C59" s="693">
        <v>6002</v>
      </c>
      <c r="D59" s="98">
        <v>39</v>
      </c>
      <c r="E59" s="669" t="s">
        <v>6</v>
      </c>
      <c r="F59" s="86">
        <v>1.8596247456140351</v>
      </c>
      <c r="G59" s="115"/>
      <c r="H59" s="703" t="s">
        <v>6</v>
      </c>
    </row>
    <row r="60" spans="2:8" ht="13" customHeight="1" thickBot="1">
      <c r="B60" s="796"/>
      <c r="C60" s="694">
        <v>6015</v>
      </c>
      <c r="D60" s="117">
        <v>39</v>
      </c>
      <c r="E60" s="669" t="s">
        <v>6</v>
      </c>
      <c r="F60" s="112">
        <v>1.523229739</v>
      </c>
      <c r="G60" s="118"/>
      <c r="H60" s="707">
        <v>1.99</v>
      </c>
    </row>
    <row r="61" spans="2:8" ht="13" customHeight="1">
      <c r="B61" s="796"/>
      <c r="C61" s="549" t="s">
        <v>21</v>
      </c>
      <c r="D61" s="92">
        <f>AVERAGE(D42:D60)</f>
        <v>27.473684210526315</v>
      </c>
      <c r="E61" s="319">
        <f>AVERAGE(E42:E60)</f>
        <v>86.497500000000002</v>
      </c>
      <c r="F61" s="93">
        <f>AVERAGE(F42:F60)</f>
        <v>1.4620355758657686</v>
      </c>
      <c r="G61" s="93">
        <f>AVERAGE(G42:G60)</f>
        <v>1.1182964239791475</v>
      </c>
      <c r="H61" s="705">
        <f>AVERAGE(H42:H60)</f>
        <v>5.6233333333333348</v>
      </c>
    </row>
    <row r="62" spans="2:8" ht="13" customHeight="1" thickBot="1">
      <c r="B62" s="797"/>
      <c r="C62" s="550" t="s">
        <v>30</v>
      </c>
      <c r="D62" s="95">
        <f>STDEV(D42:D60)/SQRT(COUNTA(D42:D60))</f>
        <v>1.2795705169743965</v>
      </c>
      <c r="E62" s="320">
        <f>STDEV(E42:E60)/SQRT(COUNTA(E42:E60))</f>
        <v>5.8608401283066405</v>
      </c>
      <c r="F62" s="96">
        <f>STDEV(F42:F60)/SQRT(COUNTA(F42:F60))</f>
        <v>0.10754511525548915</v>
      </c>
      <c r="G62" s="96">
        <f>STDEV(G42:G60)/SQRT(COUNTA(G42:G60))</f>
        <v>0.11495501498268994</v>
      </c>
      <c r="H62" s="706">
        <f>STDEV(H42:H60)/SQRT(COUNTA(H42:H60))</f>
        <v>1.2300619419169021</v>
      </c>
    </row>
    <row r="63" spans="2:8" ht="13" customHeight="1">
      <c r="B63" s="795" t="s">
        <v>44</v>
      </c>
      <c r="C63" s="54">
        <v>6009</v>
      </c>
      <c r="D63" s="98">
        <v>45</v>
      </c>
      <c r="E63" s="669" t="s">
        <v>6</v>
      </c>
      <c r="F63" s="107">
        <v>0.5374422610404882</v>
      </c>
      <c r="G63" s="119"/>
      <c r="H63" s="708">
        <v>11.32</v>
      </c>
    </row>
    <row r="64" spans="2:8" ht="13" customHeight="1">
      <c r="B64" s="796"/>
      <c r="C64" s="54">
        <v>6011</v>
      </c>
      <c r="D64" s="98">
        <v>46</v>
      </c>
      <c r="E64" s="669" t="s">
        <v>6</v>
      </c>
      <c r="F64" s="116">
        <v>1.1693008482142857</v>
      </c>
      <c r="G64" s="115"/>
      <c r="H64" s="703" t="s">
        <v>6</v>
      </c>
    </row>
    <row r="65" spans="2:8" ht="13" customHeight="1">
      <c r="B65" s="796"/>
      <c r="C65" s="54">
        <v>6010</v>
      </c>
      <c r="D65" s="98">
        <v>47</v>
      </c>
      <c r="E65" s="669" t="s">
        <v>6</v>
      </c>
      <c r="F65" s="109">
        <v>1.4722312932713317</v>
      </c>
      <c r="G65" s="115"/>
      <c r="H65" s="703" t="s">
        <v>6</v>
      </c>
    </row>
    <row r="66" spans="2:8" ht="13" customHeight="1">
      <c r="B66" s="796"/>
      <c r="C66" s="54">
        <v>6008</v>
      </c>
      <c r="D66" s="98">
        <v>50</v>
      </c>
      <c r="E66" s="669" t="s">
        <v>6</v>
      </c>
      <c r="F66" s="109">
        <v>0.51829782894669019</v>
      </c>
      <c r="G66" s="115"/>
      <c r="H66" s="703" t="s">
        <v>6</v>
      </c>
    </row>
    <row r="67" spans="2:8" ht="13" customHeight="1">
      <c r="B67" s="796"/>
      <c r="C67" s="54">
        <v>6168</v>
      </c>
      <c r="D67" s="98">
        <v>51</v>
      </c>
      <c r="E67" s="108">
        <v>88.76</v>
      </c>
      <c r="F67" s="109">
        <v>1.1944161456310678</v>
      </c>
      <c r="G67" s="90">
        <f>F67/100*E67</f>
        <v>1.0601637708621359</v>
      </c>
      <c r="H67" s="703" t="s">
        <v>6</v>
      </c>
    </row>
    <row r="68" spans="2:8" ht="13" customHeight="1">
      <c r="B68" s="796"/>
      <c r="C68" s="54">
        <v>6017</v>
      </c>
      <c r="D68" s="98">
        <v>59</v>
      </c>
      <c r="E68" s="669" t="s">
        <v>6</v>
      </c>
      <c r="F68" s="116">
        <v>1.5550352651515154</v>
      </c>
      <c r="G68" s="115"/>
      <c r="H68" s="702">
        <v>9.89</v>
      </c>
    </row>
    <row r="69" spans="2:8" ht="13" customHeight="1">
      <c r="B69" s="796"/>
      <c r="C69" s="54">
        <v>6020</v>
      </c>
      <c r="D69" s="98">
        <v>60</v>
      </c>
      <c r="E69" s="669" t="s">
        <v>6</v>
      </c>
      <c r="F69" s="116">
        <v>2.749961323809524</v>
      </c>
      <c r="G69" s="115"/>
      <c r="H69" s="702">
        <v>2.82</v>
      </c>
    </row>
    <row r="70" spans="2:8" ht="13" customHeight="1">
      <c r="B70" s="796"/>
      <c r="C70" s="54">
        <v>6016</v>
      </c>
      <c r="D70" s="98">
        <v>64</v>
      </c>
      <c r="E70" s="669" t="s">
        <v>6</v>
      </c>
      <c r="F70" s="86">
        <v>1.6324290531914896</v>
      </c>
      <c r="G70" s="115"/>
      <c r="H70" s="703" t="s">
        <v>6</v>
      </c>
    </row>
    <row r="71" spans="2:8" ht="13" customHeight="1" thickBot="1">
      <c r="B71" s="796"/>
      <c r="C71" s="691">
        <v>6013</v>
      </c>
      <c r="D71" s="95">
        <v>65</v>
      </c>
      <c r="E71" s="671" t="s">
        <v>6</v>
      </c>
      <c r="F71" s="104">
        <v>1.6632974587393017</v>
      </c>
      <c r="G71" s="118"/>
      <c r="H71" s="704">
        <v>2.8</v>
      </c>
    </row>
    <row r="72" spans="2:8" ht="13" customHeight="1">
      <c r="B72" s="796"/>
      <c r="C72" s="549" t="s">
        <v>21</v>
      </c>
      <c r="D72" s="92">
        <f>AVERAGE(D63:D71)</f>
        <v>54.111111111111114</v>
      </c>
      <c r="E72" s="672"/>
      <c r="F72" s="687">
        <f>AVERAGE(F63:F71)</f>
        <v>1.3880457197772995</v>
      </c>
      <c r="G72" s="688"/>
      <c r="H72" s="705">
        <f>AVERAGE(H63:H71)</f>
        <v>6.7075000000000005</v>
      </c>
    </row>
    <row r="73" spans="2:8" ht="13" customHeight="1" thickBot="1">
      <c r="B73" s="797"/>
      <c r="C73" s="550" t="s">
        <v>30</v>
      </c>
      <c r="D73" s="95">
        <f>STDEV(D63:D71)/SQRT(COUNTA(D63:D71))</f>
        <v>2.6375727712153862</v>
      </c>
      <c r="E73" s="670"/>
      <c r="F73" s="96">
        <f>STDEV(F63:F71)/SQRT(COUNTA(F63:F71))</f>
        <v>0.22331476705930098</v>
      </c>
      <c r="G73" s="307"/>
      <c r="H73" s="706">
        <f>STDEV(H63:H71)/SQRT(COUNTA(H63:H71))</f>
        <v>1.5127198340394354</v>
      </c>
    </row>
    <row r="75" spans="2:8">
      <c r="F75" s="689"/>
    </row>
    <row r="76" spans="2:8">
      <c r="F76" s="689"/>
    </row>
  </sheetData>
  <sortState ref="C64:J71">
    <sortCondition ref="D64:D71"/>
  </sortState>
  <mergeCells count="7">
    <mergeCell ref="C3:H3"/>
    <mergeCell ref="B2:H2"/>
    <mergeCell ref="B63:B73"/>
    <mergeCell ref="B5:B14"/>
    <mergeCell ref="B15:B24"/>
    <mergeCell ref="B25:B41"/>
    <mergeCell ref="B42:B62"/>
  </mergeCells>
  <phoneticPr fontId="8" type="noConversion"/>
  <pageMargins left="0.75" right="0.75" top="1" bottom="1" header="0.5" footer="0.5"/>
  <pageSetup scale="60" orientation="portrait" horizontalDpi="4294967292" verticalDpi="4294967292"/>
  <rowBreaks count="1" manualBreakCount="1">
    <brk id="74" max="16383" man="1"/>
  </rowBreaks>
  <ignoredErrors>
    <ignoredError sqref="E15 E25 E73 E43 F42 E45:E46 F44 E49 F47 E51:E57 F50 F58 F59 F60 F63 E48 F15 F25 F43 F45:F46 F49 F51:F57 F48 G42 G44 G47 G50 G58 G59 G60 G63 G15 G25 G73 G43 G45:G46 G49 G51:G57 G48" emptyCellReference="1"/>
  </ignoredErrors>
  <extLst>
    <ext xmlns:mx="http://schemas.microsoft.com/office/mac/excel/2008/main" uri="{64002731-A6B0-56B0-2670-7721B7C09600}">
      <mx:PLV Mode="0" OnePage="0" WScale="6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J64"/>
  <sheetViews>
    <sheetView zoomScale="125" zoomScaleNormal="125" zoomScalePageLayoutView="125" workbookViewId="0"/>
  </sheetViews>
  <sheetFormatPr baseColWidth="10" defaultColWidth="11.140625" defaultRowHeight="12" x14ac:dyDescent="0"/>
  <cols>
    <col min="1" max="2" width="4.7109375" style="1" customWidth="1"/>
    <col min="3" max="3" width="14.140625" style="1" customWidth="1"/>
    <col min="4" max="4" width="6.140625" style="1" customWidth="1"/>
    <col min="5" max="5" width="7.42578125" style="1" customWidth="1"/>
    <col min="6" max="6" width="7.28515625" style="1" customWidth="1"/>
    <col min="7" max="7" width="6.5703125" style="1" customWidth="1"/>
    <col min="8" max="8" width="5.7109375" style="1" customWidth="1"/>
    <col min="9" max="9" width="6.5703125" style="1" customWidth="1"/>
    <col min="10" max="10" width="8.85546875" style="10" customWidth="1"/>
    <col min="11" max="16384" width="11.140625" style="1"/>
  </cols>
  <sheetData>
    <row r="1" spans="2:10" ht="13" customHeight="1"/>
    <row r="2" spans="2:10" ht="68" customHeight="1" thickBot="1">
      <c r="B2" s="817" t="s">
        <v>163</v>
      </c>
      <c r="C2" s="817"/>
      <c r="D2" s="817"/>
      <c r="E2" s="817"/>
      <c r="F2" s="817"/>
      <c r="G2" s="817"/>
      <c r="H2" s="817"/>
      <c r="I2" s="817"/>
      <c r="J2" s="817"/>
    </row>
    <row r="3" spans="2:10" ht="20" customHeight="1" thickBot="1">
      <c r="B3" s="490"/>
      <c r="C3" s="825" t="s">
        <v>20</v>
      </c>
      <c r="D3" s="826"/>
      <c r="E3" s="826"/>
      <c r="F3" s="826"/>
      <c r="G3" s="826"/>
      <c r="H3" s="826"/>
      <c r="I3" s="826"/>
      <c r="J3" s="827"/>
    </row>
    <row r="4" spans="2:10" ht="50" customHeight="1" thickBot="1">
      <c r="B4" s="611"/>
      <c r="C4" s="29" t="s">
        <v>113</v>
      </c>
      <c r="D4" s="21" t="s">
        <v>8</v>
      </c>
      <c r="E4" s="11" t="s">
        <v>13</v>
      </c>
      <c r="F4" s="41" t="s">
        <v>24</v>
      </c>
      <c r="G4" s="42" t="s">
        <v>74</v>
      </c>
      <c r="H4" s="43" t="s">
        <v>40</v>
      </c>
      <c r="I4" s="676" t="s">
        <v>79</v>
      </c>
      <c r="J4" s="680" t="s">
        <v>73</v>
      </c>
    </row>
    <row r="5" spans="2:10" ht="13" customHeight="1" thickBot="1">
      <c r="B5" s="821" t="s">
        <v>70</v>
      </c>
      <c r="C5" s="555">
        <v>6063</v>
      </c>
      <c r="D5" s="556">
        <v>4.4000000000000004</v>
      </c>
      <c r="E5" s="557">
        <v>3</v>
      </c>
      <c r="F5" s="300">
        <v>11.2</v>
      </c>
      <c r="G5" s="558">
        <v>0</v>
      </c>
      <c r="H5" s="559">
        <f t="shared" ref="H5:H14" si="0">G5/100*F5</f>
        <v>0</v>
      </c>
      <c r="I5" s="677">
        <v>0</v>
      </c>
      <c r="J5" s="659" t="s">
        <v>16</v>
      </c>
    </row>
    <row r="6" spans="2:10" ht="13" customHeight="1" thickBot="1">
      <c r="B6" s="821"/>
      <c r="C6" s="560">
        <v>6209</v>
      </c>
      <c r="D6" s="561">
        <v>5</v>
      </c>
      <c r="E6" s="562">
        <v>0.25</v>
      </c>
      <c r="F6" s="2">
        <v>12.5</v>
      </c>
      <c r="G6" s="563">
        <v>0.34385895441248449</v>
      </c>
      <c r="H6" s="564">
        <f t="shared" si="0"/>
        <v>4.2982369301560561E-2</v>
      </c>
      <c r="I6" s="426">
        <v>538</v>
      </c>
      <c r="J6" s="660">
        <v>0.1</v>
      </c>
    </row>
    <row r="7" spans="2:10" ht="13" customHeight="1" thickBot="1">
      <c r="B7" s="821"/>
      <c r="C7" s="560">
        <v>6062</v>
      </c>
      <c r="D7" s="561">
        <v>10.7</v>
      </c>
      <c r="E7" s="562">
        <v>6</v>
      </c>
      <c r="F7" s="2">
        <v>18.2</v>
      </c>
      <c r="G7" s="563">
        <v>0</v>
      </c>
      <c r="H7" s="564">
        <f t="shared" si="0"/>
        <v>0</v>
      </c>
      <c r="I7" s="426">
        <v>0</v>
      </c>
      <c r="J7" s="681" t="s">
        <v>6</v>
      </c>
    </row>
    <row r="8" spans="2:10" ht="13" customHeight="1" thickBot="1">
      <c r="B8" s="821"/>
      <c r="C8" s="560">
        <v>6265</v>
      </c>
      <c r="D8" s="561">
        <v>11</v>
      </c>
      <c r="E8" s="562">
        <v>8</v>
      </c>
      <c r="F8" s="2">
        <v>18.48</v>
      </c>
      <c r="G8" s="567">
        <v>0</v>
      </c>
      <c r="H8" s="564">
        <f t="shared" si="0"/>
        <v>0</v>
      </c>
      <c r="I8" s="426">
        <v>7</v>
      </c>
      <c r="J8" s="660">
        <v>0.06</v>
      </c>
    </row>
    <row r="9" spans="2:10" ht="13" customHeight="1" thickBot="1">
      <c r="B9" s="821"/>
      <c r="C9" s="560">
        <v>6052</v>
      </c>
      <c r="D9" s="561">
        <v>12</v>
      </c>
      <c r="E9" s="562">
        <v>1</v>
      </c>
      <c r="F9" s="2">
        <v>22.1</v>
      </c>
      <c r="G9" s="563">
        <v>0.32</v>
      </c>
      <c r="H9" s="564">
        <f t="shared" si="0"/>
        <v>7.0720000000000005E-2</v>
      </c>
      <c r="I9" s="426">
        <v>750</v>
      </c>
      <c r="J9" s="660">
        <v>0.18</v>
      </c>
    </row>
    <row r="10" spans="2:10" ht="13" customHeight="1" thickBot="1">
      <c r="B10" s="821"/>
      <c r="C10" s="560">
        <v>6264</v>
      </c>
      <c r="D10" s="561">
        <v>12</v>
      </c>
      <c r="E10" s="562">
        <v>9</v>
      </c>
      <c r="F10" s="2">
        <v>20.350000000000001</v>
      </c>
      <c r="G10" s="567">
        <v>2.5329006578947367E-2</v>
      </c>
      <c r="H10" s="564">
        <f t="shared" si="0"/>
        <v>5.1544528388157897E-3</v>
      </c>
      <c r="I10" s="426">
        <v>28</v>
      </c>
      <c r="J10" s="660">
        <v>1E-3</v>
      </c>
    </row>
    <row r="11" spans="2:10" ht="13" customHeight="1" thickBot="1">
      <c r="B11" s="821"/>
      <c r="C11" s="560">
        <v>6268</v>
      </c>
      <c r="D11" s="561">
        <v>12</v>
      </c>
      <c r="E11" s="562">
        <v>3</v>
      </c>
      <c r="F11" s="2">
        <v>41.1</v>
      </c>
      <c r="G11" s="567">
        <v>0</v>
      </c>
      <c r="H11" s="564">
        <f t="shared" si="0"/>
        <v>0</v>
      </c>
      <c r="I11" s="426">
        <v>7</v>
      </c>
      <c r="J11" s="660">
        <v>0.05</v>
      </c>
    </row>
    <row r="12" spans="2:10" ht="13" customHeight="1" thickBot="1">
      <c r="B12" s="821"/>
      <c r="C12" s="560">
        <v>6228</v>
      </c>
      <c r="D12" s="561">
        <v>13</v>
      </c>
      <c r="E12" s="562">
        <v>0</v>
      </c>
      <c r="F12" s="2">
        <v>30.35</v>
      </c>
      <c r="G12" s="567">
        <v>0.55349873858921161</v>
      </c>
      <c r="H12" s="568">
        <f t="shared" si="0"/>
        <v>0.16798686716182573</v>
      </c>
      <c r="I12" s="426">
        <v>4328</v>
      </c>
      <c r="J12" s="660">
        <v>0.1</v>
      </c>
    </row>
    <row r="13" spans="2:10" ht="13" customHeight="1" thickBot="1">
      <c r="B13" s="821"/>
      <c r="C13" s="569">
        <v>6243</v>
      </c>
      <c r="D13" s="570">
        <v>13</v>
      </c>
      <c r="E13" s="571">
        <v>5</v>
      </c>
      <c r="F13" s="2">
        <v>29.35</v>
      </c>
      <c r="G13" s="567">
        <v>0.11139180275965015</v>
      </c>
      <c r="H13" s="568">
        <f t="shared" si="0"/>
        <v>3.2693494109957318E-2</v>
      </c>
      <c r="I13" s="426">
        <v>374</v>
      </c>
      <c r="J13" s="660">
        <v>0.42</v>
      </c>
    </row>
    <row r="14" spans="2:10" ht="13" customHeight="1" thickBot="1">
      <c r="B14" s="821"/>
      <c r="C14" s="572">
        <v>6113</v>
      </c>
      <c r="D14" s="573">
        <v>13.1</v>
      </c>
      <c r="E14" s="574">
        <v>1.6</v>
      </c>
      <c r="F14" s="431">
        <v>33.5</v>
      </c>
      <c r="G14" s="575">
        <v>8.5418735114967462E-2</v>
      </c>
      <c r="H14" s="568">
        <f t="shared" si="0"/>
        <v>2.8615276263514101E-2</v>
      </c>
      <c r="I14" s="678">
        <v>209</v>
      </c>
      <c r="J14" s="662" t="s">
        <v>16</v>
      </c>
    </row>
    <row r="15" spans="2:10" ht="13" customHeight="1" thickBot="1">
      <c r="B15" s="821"/>
      <c r="C15" s="125" t="s">
        <v>21</v>
      </c>
      <c r="D15" s="556">
        <f t="shared" ref="D15:J15" si="1">AVERAGE(D5:D14)</f>
        <v>10.62</v>
      </c>
      <c r="E15" s="576">
        <f t="shared" si="1"/>
        <v>3.6850000000000001</v>
      </c>
      <c r="F15" s="577">
        <f t="shared" si="1"/>
        <v>23.712999999999997</v>
      </c>
      <c r="G15" s="578">
        <f t="shared" si="1"/>
        <v>0.14394972374552611</v>
      </c>
      <c r="H15" s="579">
        <f t="shared" si="1"/>
        <v>3.4815245967567347E-2</v>
      </c>
      <c r="I15" s="556">
        <f t="shared" si="1"/>
        <v>624.1</v>
      </c>
      <c r="J15" s="682">
        <f t="shared" si="1"/>
        <v>0.13014285714285714</v>
      </c>
    </row>
    <row r="16" spans="2:10" ht="13" customHeight="1" thickBot="1">
      <c r="B16" s="821"/>
      <c r="C16" s="128" t="s">
        <v>30</v>
      </c>
      <c r="D16" s="570">
        <f t="shared" ref="D16:J16" si="2">STDEV(D5:D14)/SQRT(COUNTA(D5:D14))</f>
        <v>1.0198910617207018</v>
      </c>
      <c r="E16" s="580">
        <f t="shared" si="2"/>
        <v>1.0101168799258384</v>
      </c>
      <c r="F16" s="581">
        <f t="shared" si="2"/>
        <v>3.0329930395201692</v>
      </c>
      <c r="G16" s="582">
        <f t="shared" si="2"/>
        <v>6.1475438373596258E-2</v>
      </c>
      <c r="H16" s="583">
        <f t="shared" si="2"/>
        <v>1.6620483837261741E-2</v>
      </c>
      <c r="I16" s="570">
        <f t="shared" si="2"/>
        <v>419.95977188297445</v>
      </c>
      <c r="J16" s="683">
        <f t="shared" si="2"/>
        <v>4.4034239924339386E-2</v>
      </c>
    </row>
    <row r="17" spans="2:10" ht="13" customHeight="1" thickBot="1">
      <c r="B17" s="821"/>
      <c r="C17" s="130" t="s">
        <v>68</v>
      </c>
      <c r="D17" s="585">
        <f>TTEST('4 Control BCA BCM'!D15:D22,'5 T1D BCA BCM'!D5:D14,2,2)</f>
        <v>1.9280331578087125E-3</v>
      </c>
      <c r="E17" s="586"/>
      <c r="F17" s="587">
        <f>TTEST('4 Control BCA BCM'!E15:E22,'5 T1D BCA BCM'!F5:F14,2,2)</f>
        <v>0.61388515001371557</v>
      </c>
      <c r="G17" s="709">
        <f>TTEST('4 Control BCA BCM'!F15:F22,'5 T1D BCA BCM'!G5:G14,2,2)</f>
        <v>1.5880516769544386E-4</v>
      </c>
      <c r="H17" s="585">
        <f>TTEST('4 Control BCA BCM'!G15:G22,'5 T1D BCA BCM'!H5:H14,2,2)</f>
        <v>5.0428091952888221E-3</v>
      </c>
      <c r="I17" s="588"/>
      <c r="J17" s="793">
        <f>TTEST('4 Control BCA BCM'!H15:H22,'5 T1D BCA BCM'!J5:J14,2,2)</f>
        <v>2.1043890619849316E-4</v>
      </c>
    </row>
    <row r="18" spans="2:10" ht="13" customHeight="1">
      <c r="B18" s="822" t="s">
        <v>71</v>
      </c>
      <c r="C18" s="555">
        <v>6084</v>
      </c>
      <c r="D18" s="556">
        <v>14.2</v>
      </c>
      <c r="E18" s="557">
        <v>4</v>
      </c>
      <c r="F18" s="714" t="s">
        <v>6</v>
      </c>
      <c r="G18" s="715">
        <v>0.21744037698408822</v>
      </c>
      <c r="H18" s="716"/>
      <c r="I18" s="677">
        <v>749</v>
      </c>
      <c r="J18" s="659" t="s">
        <v>16</v>
      </c>
    </row>
    <row r="19" spans="2:10" ht="13" customHeight="1">
      <c r="B19" s="823"/>
      <c r="C19" s="569">
        <v>6089</v>
      </c>
      <c r="D19" s="570">
        <v>14.3</v>
      </c>
      <c r="E19" s="571">
        <v>8</v>
      </c>
      <c r="F19" s="2">
        <v>56.8</v>
      </c>
      <c r="G19" s="563">
        <v>0</v>
      </c>
      <c r="H19" s="564">
        <f>G19/100*F19</f>
        <v>0</v>
      </c>
      <c r="I19" s="426">
        <v>0</v>
      </c>
      <c r="J19" s="660" t="s">
        <v>16</v>
      </c>
    </row>
    <row r="20" spans="2:10" ht="13" customHeight="1">
      <c r="B20" s="823"/>
      <c r="C20" s="560">
        <v>6049</v>
      </c>
      <c r="D20" s="561">
        <v>15</v>
      </c>
      <c r="E20" s="562">
        <v>10</v>
      </c>
      <c r="F20" s="2">
        <v>15.8</v>
      </c>
      <c r="G20" s="563">
        <v>0.14072949823525455</v>
      </c>
      <c r="H20" s="564">
        <f>G20/100*F20</f>
        <v>2.2235260721170221E-2</v>
      </c>
      <c r="I20" s="426">
        <v>809</v>
      </c>
      <c r="J20" s="660" t="s">
        <v>16</v>
      </c>
    </row>
    <row r="21" spans="2:10" ht="13" customHeight="1">
      <c r="B21" s="823"/>
      <c r="C21" s="560">
        <v>6083</v>
      </c>
      <c r="D21" s="561">
        <v>15.2</v>
      </c>
      <c r="E21" s="562">
        <v>11</v>
      </c>
      <c r="F21" s="2">
        <v>41.78</v>
      </c>
      <c r="G21" s="563">
        <v>0</v>
      </c>
      <c r="H21" s="564">
        <f>G21/100*F21</f>
        <v>0</v>
      </c>
      <c r="I21" s="426">
        <v>0</v>
      </c>
      <c r="J21" s="660" t="s">
        <v>16</v>
      </c>
    </row>
    <row r="22" spans="2:10" ht="13" customHeight="1">
      <c r="B22" s="823"/>
      <c r="C22" s="560">
        <v>6207</v>
      </c>
      <c r="D22" s="561">
        <v>16</v>
      </c>
      <c r="E22" s="562">
        <v>10</v>
      </c>
      <c r="F22" s="2">
        <v>33.200000000000003</v>
      </c>
      <c r="G22" s="567">
        <v>1.7947635036496351E-2</v>
      </c>
      <c r="H22" s="564">
        <f>G22/100*F22</f>
        <v>5.9586148321167896E-3</v>
      </c>
      <c r="I22" s="426">
        <v>73</v>
      </c>
      <c r="J22" s="660">
        <v>1E-3</v>
      </c>
    </row>
    <row r="23" spans="2:10" ht="13" customHeight="1">
      <c r="B23" s="823"/>
      <c r="C23" s="560">
        <v>6261</v>
      </c>
      <c r="D23" s="561">
        <v>16</v>
      </c>
      <c r="E23" s="562">
        <v>14.166000370000001</v>
      </c>
      <c r="F23" s="669" t="s">
        <v>6</v>
      </c>
      <c r="G23" s="567">
        <v>2.7037859886325694E-2</v>
      </c>
      <c r="H23" s="565"/>
      <c r="I23" s="426">
        <v>46</v>
      </c>
      <c r="J23" s="660">
        <v>1E-3</v>
      </c>
    </row>
    <row r="24" spans="2:10" ht="13" customHeight="1">
      <c r="B24" s="823"/>
      <c r="C24" s="560">
        <v>6148</v>
      </c>
      <c r="D24" s="561">
        <v>17.100000000000001</v>
      </c>
      <c r="E24" s="562">
        <v>7</v>
      </c>
      <c r="F24" s="2">
        <v>26.36</v>
      </c>
      <c r="G24" s="567">
        <v>9.8951726495726505E-2</v>
      </c>
      <c r="H24" s="564">
        <f t="shared" ref="H24:H31" si="3">G24/100*F24</f>
        <v>2.6083675104273504E-2</v>
      </c>
      <c r="I24" s="426">
        <v>250</v>
      </c>
      <c r="J24" s="660">
        <v>1E-3</v>
      </c>
    </row>
    <row r="25" spans="2:10" ht="13" customHeight="1">
      <c r="B25" s="823"/>
      <c r="C25" s="560">
        <v>6087</v>
      </c>
      <c r="D25" s="561">
        <v>17.5</v>
      </c>
      <c r="E25" s="562">
        <v>4</v>
      </c>
      <c r="F25" s="2">
        <v>58.4</v>
      </c>
      <c r="G25" s="563">
        <v>0</v>
      </c>
      <c r="H25" s="564">
        <f t="shared" si="3"/>
        <v>0</v>
      </c>
      <c r="I25" s="426">
        <v>0</v>
      </c>
      <c r="J25" s="660" t="s">
        <v>16</v>
      </c>
    </row>
    <row r="26" spans="2:10" ht="13" customHeight="1">
      <c r="B26" s="823"/>
      <c r="C26" s="560">
        <v>6145</v>
      </c>
      <c r="D26" s="561">
        <v>18</v>
      </c>
      <c r="E26" s="562">
        <v>11</v>
      </c>
      <c r="F26" s="2">
        <v>42.19</v>
      </c>
      <c r="G26" s="563">
        <v>0</v>
      </c>
      <c r="H26" s="564">
        <f t="shared" si="3"/>
        <v>0</v>
      </c>
      <c r="I26" s="426">
        <v>0</v>
      </c>
      <c r="J26" s="660">
        <v>0.06</v>
      </c>
    </row>
    <row r="27" spans="2:10" ht="13" customHeight="1">
      <c r="B27" s="823"/>
      <c r="C27" s="560">
        <v>6237</v>
      </c>
      <c r="D27" s="561">
        <v>18</v>
      </c>
      <c r="E27" s="562">
        <v>12</v>
      </c>
      <c r="F27" s="2">
        <v>32.51</v>
      </c>
      <c r="G27" s="567">
        <v>8.7180714285714292E-3</v>
      </c>
      <c r="H27" s="564">
        <f t="shared" si="3"/>
        <v>2.8342450214285716E-3</v>
      </c>
      <c r="I27" s="426">
        <v>34</v>
      </c>
      <c r="J27" s="660">
        <v>1E-3</v>
      </c>
    </row>
    <row r="28" spans="2:10" ht="13" customHeight="1">
      <c r="B28" s="823"/>
      <c r="C28" s="572">
        <v>6195</v>
      </c>
      <c r="D28" s="573">
        <v>19.2</v>
      </c>
      <c r="E28" s="574">
        <v>5</v>
      </c>
      <c r="F28" s="2">
        <v>29.8</v>
      </c>
      <c r="G28" s="563">
        <v>0</v>
      </c>
      <c r="H28" s="564">
        <f t="shared" si="3"/>
        <v>0</v>
      </c>
      <c r="I28" s="426">
        <v>0</v>
      </c>
      <c r="J28" s="660" t="s">
        <v>16</v>
      </c>
    </row>
    <row r="29" spans="2:10" ht="13" customHeight="1">
      <c r="B29" s="823"/>
      <c r="C29" s="569">
        <v>6161</v>
      </c>
      <c r="D29" s="570">
        <v>19.2</v>
      </c>
      <c r="E29" s="584">
        <v>7</v>
      </c>
      <c r="F29" s="425">
        <v>39.799999999999997</v>
      </c>
      <c r="G29" s="591">
        <v>0</v>
      </c>
      <c r="H29" s="592">
        <f t="shared" si="3"/>
        <v>0</v>
      </c>
      <c r="I29" s="426">
        <v>766</v>
      </c>
      <c r="J29" s="684">
        <v>1E-3</v>
      </c>
    </row>
    <row r="30" spans="2:10" ht="13" customHeight="1">
      <c r="B30" s="823"/>
      <c r="C30" s="569">
        <v>6064</v>
      </c>
      <c r="D30" s="570">
        <v>19.600000000000001</v>
      </c>
      <c r="E30" s="448">
        <v>4</v>
      </c>
      <c r="F30" s="2">
        <v>46.15</v>
      </c>
      <c r="G30" s="563">
        <v>0</v>
      </c>
      <c r="H30" s="564">
        <f t="shared" si="3"/>
        <v>0</v>
      </c>
      <c r="I30" s="426">
        <v>0</v>
      </c>
      <c r="J30" s="660" t="s">
        <v>16</v>
      </c>
    </row>
    <row r="31" spans="2:10" ht="13" customHeight="1" thickBot="1">
      <c r="B31" s="823"/>
      <c r="C31" s="593">
        <v>6212</v>
      </c>
      <c r="D31" s="594">
        <v>20</v>
      </c>
      <c r="E31" s="595">
        <v>5</v>
      </c>
      <c r="F31" s="431">
        <v>43.5</v>
      </c>
      <c r="G31" s="596">
        <v>4.5117670520231218E-2</v>
      </c>
      <c r="H31" s="564">
        <f t="shared" si="3"/>
        <v>1.9626186676300582E-2</v>
      </c>
      <c r="I31" s="678">
        <v>148</v>
      </c>
      <c r="J31" s="662">
        <v>1E-3</v>
      </c>
    </row>
    <row r="32" spans="2:10" ht="13" customHeight="1">
      <c r="B32" s="823"/>
      <c r="C32" s="125" t="s">
        <v>21</v>
      </c>
      <c r="D32" s="556">
        <f>AVERAGE(D18:D31)</f>
        <v>17.092857142857142</v>
      </c>
      <c r="E32" s="576">
        <f>AVERAGE(E18:E31)</f>
        <v>8.0118571692857152</v>
      </c>
      <c r="F32" s="577">
        <f t="shared" ref="F32:J32" si="4">AVERAGE(F18:F31)</f>
        <v>38.857499999999995</v>
      </c>
      <c r="G32" s="578">
        <f t="shared" si="4"/>
        <v>3.9710202756192414E-2</v>
      </c>
      <c r="H32" s="579">
        <f t="shared" si="4"/>
        <v>6.3948318629408057E-3</v>
      </c>
      <c r="I32" s="556">
        <f t="shared" si="4"/>
        <v>205.35714285714286</v>
      </c>
      <c r="J32" s="682">
        <f t="shared" si="4"/>
        <v>9.4285714285714285E-3</v>
      </c>
    </row>
    <row r="33" spans="2:10" ht="13" customHeight="1">
      <c r="B33" s="823"/>
      <c r="C33" s="128" t="s">
        <v>30</v>
      </c>
      <c r="D33" s="570">
        <f>STDEV(D18:D31)/SQRT(COUNTA(D18:D31))</f>
        <v>0.53426176710745432</v>
      </c>
      <c r="E33" s="580">
        <f>STDEV(E18:E31)/SQRT(COUNTA(E18:E31))</f>
        <v>0.90182230733217672</v>
      </c>
      <c r="F33" s="581">
        <f t="shared" ref="F33:J33" si="5">STDEV(F18:F31)/SQRT(COUNTA(F18:F31))</f>
        <v>3.2646105404043961</v>
      </c>
      <c r="G33" s="582">
        <f t="shared" si="5"/>
        <v>1.7846217776583854E-2</v>
      </c>
      <c r="H33" s="583">
        <f t="shared" si="5"/>
        <v>2.9034510169487424E-3</v>
      </c>
      <c r="I33" s="570">
        <f t="shared" si="5"/>
        <v>84.672647421408044</v>
      </c>
      <c r="J33" s="683">
        <f t="shared" si="5"/>
        <v>5.9599000128580434E-3</v>
      </c>
    </row>
    <row r="34" spans="2:10" ht="13" customHeight="1" thickBot="1">
      <c r="B34" s="824"/>
      <c r="C34" s="135" t="s">
        <v>68</v>
      </c>
      <c r="D34" s="597">
        <f>TTEST('4 Control BCA BCM'!D25:D39,'5 T1D BCA BCM'!D18:D31,2,2)</f>
        <v>0.9741151217164874</v>
      </c>
      <c r="E34" s="586"/>
      <c r="F34" s="598">
        <f>TTEST('4 Control BCA BCM'!E25:E39,'5 T1D BCA BCM'!F18:F31,2,2)</f>
        <v>1.9989753839998265E-4</v>
      </c>
      <c r="G34" s="599">
        <f>TTEST('4 Control BCA BCM'!F25:F39,'5 T1D BCA BCM'!G18:G31,2,2)</f>
        <v>8.3226664666943153E-10</v>
      </c>
      <c r="H34" s="600">
        <f>TTEST('4 Control BCA BCM'!G25:G39,'5 T1D BCA BCM'!H18:H31,2,2)</f>
        <v>6.0083772227920458E-7</v>
      </c>
      <c r="I34" s="588"/>
      <c r="J34" s="723">
        <f>TTEST('4 Control BCA BCM'!H25:H39,'5 T1D BCA BCM'!J18:J31,2,2)</f>
        <v>2.4465983098145945E-3</v>
      </c>
    </row>
    <row r="35" spans="2:10" ht="13" customHeight="1">
      <c r="B35" s="822" t="s">
        <v>69</v>
      </c>
      <c r="C35" s="569">
        <v>6224</v>
      </c>
      <c r="D35" s="570">
        <v>21</v>
      </c>
      <c r="E35" s="571">
        <v>1.5</v>
      </c>
      <c r="F35" s="62">
        <v>56.09</v>
      </c>
      <c r="G35" s="601">
        <v>0</v>
      </c>
      <c r="H35" s="564">
        <f>G35/100*F35</f>
        <v>0</v>
      </c>
      <c r="I35" s="619">
        <v>2</v>
      </c>
      <c r="J35" s="663">
        <v>1E-3</v>
      </c>
    </row>
    <row r="36" spans="2:10" ht="13" customHeight="1">
      <c r="B36" s="823"/>
      <c r="C36" s="569">
        <v>6198</v>
      </c>
      <c r="D36" s="570">
        <v>22</v>
      </c>
      <c r="E36" s="571">
        <v>3</v>
      </c>
      <c r="F36" s="669" t="s">
        <v>6</v>
      </c>
      <c r="G36" s="566">
        <v>7.2426205499090349E-3</v>
      </c>
      <c r="H36" s="565"/>
      <c r="I36" s="426">
        <v>9</v>
      </c>
      <c r="J36" s="660">
        <v>1E-3</v>
      </c>
    </row>
    <row r="37" spans="2:10" ht="13" customHeight="1">
      <c r="B37" s="823"/>
      <c r="C37" s="560">
        <v>6245</v>
      </c>
      <c r="D37" s="561">
        <v>22</v>
      </c>
      <c r="E37" s="562">
        <v>7</v>
      </c>
      <c r="F37" s="2">
        <v>31.58</v>
      </c>
      <c r="G37" s="773">
        <v>0.60310738857142854</v>
      </c>
      <c r="H37" s="564">
        <f>G37/100*F37</f>
        <v>0.19046131331085711</v>
      </c>
      <c r="I37" s="426">
        <v>2600</v>
      </c>
      <c r="J37" s="660">
        <v>1E-3</v>
      </c>
    </row>
    <row r="38" spans="2:10" ht="13" customHeight="1">
      <c r="B38" s="823"/>
      <c r="C38" s="560">
        <v>6026</v>
      </c>
      <c r="D38" s="561">
        <v>22.4</v>
      </c>
      <c r="E38" s="562">
        <v>14</v>
      </c>
      <c r="F38" s="2">
        <v>67.3</v>
      </c>
      <c r="G38" s="563">
        <v>0</v>
      </c>
      <c r="H38" s="564">
        <f>G38/100*F38</f>
        <v>0</v>
      </c>
      <c r="I38" s="426">
        <v>0</v>
      </c>
      <c r="J38" s="660" t="s">
        <v>16</v>
      </c>
    </row>
    <row r="39" spans="2:10" ht="13" customHeight="1">
      <c r="B39" s="823"/>
      <c r="C39" s="560">
        <v>6070</v>
      </c>
      <c r="D39" s="561">
        <v>22.6</v>
      </c>
      <c r="E39" s="562">
        <v>7</v>
      </c>
      <c r="F39" s="2">
        <v>39.1</v>
      </c>
      <c r="G39" s="772">
        <v>0.15942705915660318</v>
      </c>
      <c r="H39" s="564">
        <f>G39/100*F39</f>
        <v>6.2335980130231852E-2</v>
      </c>
      <c r="I39" s="426">
        <v>4591</v>
      </c>
      <c r="J39" s="660" t="s">
        <v>16</v>
      </c>
    </row>
    <row r="40" spans="2:10" ht="13" customHeight="1">
      <c r="B40" s="823"/>
      <c r="C40" s="560">
        <v>6069</v>
      </c>
      <c r="D40" s="561">
        <v>22.9</v>
      </c>
      <c r="E40" s="562">
        <v>7</v>
      </c>
      <c r="F40" s="425">
        <v>55.7</v>
      </c>
      <c r="G40" s="772">
        <v>1.7227524744100282</v>
      </c>
      <c r="H40" s="592">
        <f>G40/100*F40</f>
        <v>0.95957312824638574</v>
      </c>
      <c r="I40" s="426">
        <v>1302</v>
      </c>
      <c r="J40" s="681" t="s">
        <v>6</v>
      </c>
    </row>
    <row r="41" spans="2:10" ht="13" customHeight="1">
      <c r="B41" s="823"/>
      <c r="C41" s="560">
        <v>6025</v>
      </c>
      <c r="D41" s="561">
        <v>23.8</v>
      </c>
      <c r="E41" s="562">
        <v>10</v>
      </c>
      <c r="F41" s="669" t="s">
        <v>6</v>
      </c>
      <c r="G41" s="591">
        <v>0</v>
      </c>
      <c r="H41" s="565"/>
      <c r="I41" s="426">
        <v>0</v>
      </c>
      <c r="J41" s="660" t="s">
        <v>16</v>
      </c>
    </row>
    <row r="42" spans="2:10" ht="13" customHeight="1">
      <c r="B42" s="823"/>
      <c r="C42" s="560">
        <v>6211</v>
      </c>
      <c r="D42" s="561">
        <v>24</v>
      </c>
      <c r="E42" s="562">
        <v>4</v>
      </c>
      <c r="F42" s="2">
        <v>33</v>
      </c>
      <c r="G42" s="591">
        <v>0</v>
      </c>
      <c r="H42" s="564">
        <f t="shared" ref="H42:H52" si="6">G42/100*F42</f>
        <v>0</v>
      </c>
      <c r="I42" s="426">
        <v>0</v>
      </c>
      <c r="J42" s="660">
        <v>1E-3</v>
      </c>
    </row>
    <row r="43" spans="2:10" ht="13" customHeight="1">
      <c r="B43" s="823"/>
      <c r="C43" s="560">
        <v>6247</v>
      </c>
      <c r="D43" s="561">
        <v>24</v>
      </c>
      <c r="E43" s="562">
        <v>0.60000002399999997</v>
      </c>
      <c r="F43" s="2">
        <v>59.77</v>
      </c>
      <c r="G43" s="591">
        <v>2.6975270588235296E-2</v>
      </c>
      <c r="H43" s="564">
        <f t="shared" si="6"/>
        <v>1.6123119230588238E-2</v>
      </c>
      <c r="I43" s="426">
        <v>80</v>
      </c>
      <c r="J43" s="660">
        <v>0.47</v>
      </c>
    </row>
    <row r="44" spans="2:10" ht="13" customHeight="1">
      <c r="B44" s="823"/>
      <c r="C44" s="560">
        <v>6196</v>
      </c>
      <c r="D44" s="561">
        <v>26</v>
      </c>
      <c r="E44" s="562">
        <v>15</v>
      </c>
      <c r="F44" s="2">
        <v>28.19</v>
      </c>
      <c r="G44" s="773">
        <v>0.29741424397590366</v>
      </c>
      <c r="H44" s="564">
        <f t="shared" si="6"/>
        <v>8.3841075376807239E-2</v>
      </c>
      <c r="I44" s="426">
        <v>581</v>
      </c>
      <c r="J44" s="660">
        <v>0.48</v>
      </c>
    </row>
    <row r="45" spans="2:10" ht="13" customHeight="1">
      <c r="B45" s="823"/>
      <c r="C45" s="560">
        <v>6041</v>
      </c>
      <c r="D45" s="561">
        <v>26.3</v>
      </c>
      <c r="E45" s="562">
        <v>10</v>
      </c>
      <c r="F45" s="2">
        <v>32.5</v>
      </c>
      <c r="G45" s="772">
        <v>0</v>
      </c>
      <c r="H45" s="564">
        <f t="shared" si="6"/>
        <v>0</v>
      </c>
      <c r="I45" s="426">
        <v>8</v>
      </c>
      <c r="J45" s="660" t="s">
        <v>16</v>
      </c>
    </row>
    <row r="46" spans="2:10" ht="13" customHeight="1">
      <c r="B46" s="823"/>
      <c r="C46" s="560">
        <v>6039</v>
      </c>
      <c r="D46" s="561">
        <v>28.7</v>
      </c>
      <c r="E46" s="562">
        <v>12</v>
      </c>
      <c r="F46" s="2">
        <v>42.2</v>
      </c>
      <c r="G46" s="563">
        <v>0</v>
      </c>
      <c r="H46" s="564">
        <f t="shared" si="6"/>
        <v>0</v>
      </c>
      <c r="I46" s="426">
        <v>0</v>
      </c>
      <c r="J46" s="660" t="s">
        <v>16</v>
      </c>
    </row>
    <row r="47" spans="2:10" ht="13" customHeight="1">
      <c r="B47" s="823"/>
      <c r="C47" s="560">
        <v>6088</v>
      </c>
      <c r="D47" s="561">
        <v>31.2</v>
      </c>
      <c r="E47" s="562">
        <v>5</v>
      </c>
      <c r="F47" s="2">
        <v>32</v>
      </c>
      <c r="G47" s="591">
        <v>3.2589584715532013E-2</v>
      </c>
      <c r="H47" s="564">
        <f t="shared" si="6"/>
        <v>1.0428667108970245E-2</v>
      </c>
      <c r="I47" s="426">
        <v>13</v>
      </c>
      <c r="J47" s="660" t="s">
        <v>16</v>
      </c>
    </row>
    <row r="48" spans="2:10" ht="13" customHeight="1">
      <c r="B48" s="823"/>
      <c r="C48" s="560">
        <v>6081</v>
      </c>
      <c r="D48" s="561">
        <v>31.4</v>
      </c>
      <c r="E48" s="562">
        <v>15</v>
      </c>
      <c r="F48" s="2">
        <v>62.43</v>
      </c>
      <c r="G48" s="563">
        <v>0.27274002760592575</v>
      </c>
      <c r="H48" s="564">
        <f t="shared" si="6"/>
        <v>0.17027159923437946</v>
      </c>
      <c r="I48" s="426">
        <v>833</v>
      </c>
      <c r="J48" s="660">
        <v>0.24</v>
      </c>
    </row>
    <row r="49" spans="2:10" ht="13" customHeight="1">
      <c r="B49" s="823"/>
      <c r="C49" s="560">
        <v>6035</v>
      </c>
      <c r="D49" s="561">
        <v>32.1</v>
      </c>
      <c r="E49" s="562">
        <v>28</v>
      </c>
      <c r="F49" s="2">
        <v>42.1</v>
      </c>
      <c r="G49" s="591">
        <v>0</v>
      </c>
      <c r="H49" s="564">
        <f t="shared" si="6"/>
        <v>0</v>
      </c>
      <c r="I49" s="426">
        <v>2</v>
      </c>
      <c r="J49" s="660" t="s">
        <v>16</v>
      </c>
    </row>
    <row r="50" spans="2:10" ht="13" customHeight="1">
      <c r="B50" s="823"/>
      <c r="C50" s="560">
        <v>6054</v>
      </c>
      <c r="D50" s="561">
        <v>35.1</v>
      </c>
      <c r="E50" s="562">
        <v>30</v>
      </c>
      <c r="F50" s="2">
        <v>29.45</v>
      </c>
      <c r="G50" s="591">
        <v>0</v>
      </c>
      <c r="H50" s="564">
        <f t="shared" si="6"/>
        <v>0</v>
      </c>
      <c r="I50" s="426">
        <v>0</v>
      </c>
      <c r="J50" s="660" t="s">
        <v>16</v>
      </c>
    </row>
    <row r="51" spans="2:10" ht="13" customHeight="1">
      <c r="B51" s="823"/>
      <c r="C51" s="560">
        <v>6038</v>
      </c>
      <c r="D51" s="561">
        <v>37.200000000000003</v>
      </c>
      <c r="E51" s="562">
        <v>20</v>
      </c>
      <c r="F51" s="2">
        <v>39.5</v>
      </c>
      <c r="G51" s="591">
        <v>0.72232157357333349</v>
      </c>
      <c r="H51" s="564">
        <f t="shared" si="6"/>
        <v>0.28531702156146677</v>
      </c>
      <c r="I51" s="426">
        <v>9092</v>
      </c>
      <c r="J51" s="660">
        <v>0.2</v>
      </c>
    </row>
    <row r="52" spans="2:10" ht="13" customHeight="1" thickBot="1">
      <c r="B52" s="823"/>
      <c r="C52" s="572">
        <v>6031</v>
      </c>
      <c r="D52" s="573">
        <v>39</v>
      </c>
      <c r="E52" s="574">
        <v>35</v>
      </c>
      <c r="F52" s="431">
        <v>40.200000000000003</v>
      </c>
      <c r="G52" s="602">
        <v>0</v>
      </c>
      <c r="H52" s="568">
        <f t="shared" si="6"/>
        <v>0</v>
      </c>
      <c r="I52" s="678">
        <v>0</v>
      </c>
      <c r="J52" s="662" t="s">
        <v>16</v>
      </c>
    </row>
    <row r="53" spans="2:10" ht="13" customHeight="1">
      <c r="B53" s="823"/>
      <c r="C53" s="125" t="s">
        <v>21</v>
      </c>
      <c r="D53" s="556">
        <f t="shared" ref="D53" si="7">AVERAGE(D35:D52)</f>
        <v>27.316666666666666</v>
      </c>
      <c r="E53" s="576">
        <f t="shared" ref="E53:J53" si="8">AVERAGE(E35:E52)</f>
        <v>12.450000001333333</v>
      </c>
      <c r="F53" s="577">
        <f t="shared" si="8"/>
        <v>43.194375000000001</v>
      </c>
      <c r="G53" s="578">
        <f t="shared" si="8"/>
        <v>0.2135872357303833</v>
      </c>
      <c r="H53" s="579">
        <f t="shared" si="8"/>
        <v>0.1111469940124804</v>
      </c>
      <c r="I53" s="556">
        <f t="shared" si="8"/>
        <v>1061.8333333333333</v>
      </c>
      <c r="J53" s="682">
        <f t="shared" si="8"/>
        <v>0.17424999999999999</v>
      </c>
    </row>
    <row r="54" spans="2:10" ht="13" customHeight="1">
      <c r="B54" s="823"/>
      <c r="C54" s="128" t="s">
        <v>30</v>
      </c>
      <c r="D54" s="570">
        <f t="shared" ref="D54:J54" si="9">STDEV(D35:D52)/SQRT(COUNTA(D35:D52))</f>
        <v>1.3416468759957951</v>
      </c>
      <c r="E54" s="580">
        <f t="shared" si="9"/>
        <v>2.3629527608005967</v>
      </c>
      <c r="F54" s="581">
        <f t="shared" si="9"/>
        <v>3.0323175306160621</v>
      </c>
      <c r="G54" s="582">
        <f t="shared" si="9"/>
        <v>0.10261791367359868</v>
      </c>
      <c r="H54" s="583">
        <f t="shared" si="9"/>
        <v>6.059014168237116E-2</v>
      </c>
      <c r="I54" s="570">
        <f t="shared" si="9"/>
        <v>551.1138468794104</v>
      </c>
      <c r="J54" s="683">
        <f t="shared" si="9"/>
        <v>4.9280497768564205E-2</v>
      </c>
    </row>
    <row r="55" spans="2:10" ht="13" customHeight="1" thickBot="1">
      <c r="B55" s="824"/>
      <c r="C55" s="135" t="s">
        <v>68</v>
      </c>
      <c r="D55" s="597">
        <f>TTEST('4 Control BCA BCM'!D42:D60,'5 T1D BCA BCM'!D35:D52,2,2)</f>
        <v>0.93295166699685816</v>
      </c>
      <c r="E55" s="586"/>
      <c r="F55" s="603">
        <f>TTEST('4 Control BCA BCM'!E42:E60,'5 T1D BCA BCM'!F35:F52,2,2)</f>
        <v>3.3363824736412385E-6</v>
      </c>
      <c r="G55" s="599">
        <f>TTEST('4 Control BCA BCM'!F42:F60,'5 T1D BCA BCM'!G35:G52,2,2)</f>
        <v>6.9393821742090598E-10</v>
      </c>
      <c r="H55" s="600">
        <f>TTEST('4 Control BCA BCM'!G42:G60,'5 T1D BCA BCM'!H35:H52,2,2)</f>
        <v>8.81842467190035E-9</v>
      </c>
      <c r="I55" s="588"/>
      <c r="J55" s="723">
        <f>TTEST('4 Control BCA BCM'!H42:H60,'5 T1D BCA BCM'!J35:J52,2,2)</f>
        <v>9.7629485287681912E-3</v>
      </c>
    </row>
    <row r="56" spans="2:10" ht="13" customHeight="1">
      <c r="B56" s="818" t="s">
        <v>44</v>
      </c>
      <c r="C56" s="560">
        <v>6150</v>
      </c>
      <c r="D56" s="561">
        <v>41.2</v>
      </c>
      <c r="E56" s="562">
        <v>36</v>
      </c>
      <c r="F56" s="2">
        <v>27.14</v>
      </c>
      <c r="G56" s="591">
        <v>4.5086041349163421E-2</v>
      </c>
      <c r="H56" s="590">
        <f>G56/100*F56</f>
        <v>1.2236351622162953E-2</v>
      </c>
      <c r="I56" s="426">
        <v>0</v>
      </c>
      <c r="J56" s="660" t="s">
        <v>16</v>
      </c>
    </row>
    <row r="57" spans="2:10" ht="13" customHeight="1">
      <c r="B57" s="819"/>
      <c r="C57" s="560">
        <v>6135</v>
      </c>
      <c r="D57" s="561">
        <v>43.5</v>
      </c>
      <c r="E57" s="562">
        <v>21</v>
      </c>
      <c r="F57" s="425">
        <v>31.39</v>
      </c>
      <c r="G57" s="591">
        <v>0.38480830587024201</v>
      </c>
      <c r="H57" s="604">
        <f>G57/100*F57</f>
        <v>0.12079132721266897</v>
      </c>
      <c r="I57" s="426">
        <v>0</v>
      </c>
      <c r="J57" s="668" t="s">
        <v>16</v>
      </c>
    </row>
    <row r="58" spans="2:10" ht="13" customHeight="1">
      <c r="B58" s="819"/>
      <c r="C58" s="560">
        <v>6036</v>
      </c>
      <c r="D58" s="561">
        <v>49.2</v>
      </c>
      <c r="E58" s="562">
        <v>34</v>
      </c>
      <c r="F58" s="2">
        <v>31.13</v>
      </c>
      <c r="G58" s="591">
        <v>0</v>
      </c>
      <c r="H58" s="590">
        <f>G58/100*F58</f>
        <v>0</v>
      </c>
      <c r="I58" s="426">
        <v>0</v>
      </c>
      <c r="J58" s="660" t="s">
        <v>16</v>
      </c>
    </row>
    <row r="59" spans="2:10" ht="13" customHeight="1">
      <c r="B59" s="819"/>
      <c r="C59" s="560">
        <v>6138</v>
      </c>
      <c r="D59" s="561">
        <v>49.2</v>
      </c>
      <c r="E59" s="562">
        <v>41</v>
      </c>
      <c r="F59" s="2">
        <v>99.66</v>
      </c>
      <c r="G59" s="591">
        <v>0</v>
      </c>
      <c r="H59" s="590">
        <f>G59/100*F59</f>
        <v>0</v>
      </c>
      <c r="I59" s="426">
        <v>5</v>
      </c>
      <c r="J59" s="660" t="s">
        <v>16</v>
      </c>
    </row>
    <row r="60" spans="2:10" ht="13" customHeight="1" thickBot="1">
      <c r="B60" s="819"/>
      <c r="C60" s="572">
        <v>6040</v>
      </c>
      <c r="D60" s="573">
        <v>50</v>
      </c>
      <c r="E60" s="574">
        <v>20</v>
      </c>
      <c r="F60" s="60">
        <v>64.900000000000006</v>
      </c>
      <c r="G60" s="605">
        <v>0</v>
      </c>
      <c r="H60" s="606">
        <f>G60/100*F60</f>
        <v>0</v>
      </c>
      <c r="I60" s="679">
        <v>12</v>
      </c>
      <c r="J60" s="662" t="s">
        <v>16</v>
      </c>
    </row>
    <row r="61" spans="2:10" ht="13" customHeight="1">
      <c r="B61" s="819"/>
      <c r="C61" s="125" t="s">
        <v>21</v>
      </c>
      <c r="D61" s="556">
        <f t="shared" ref="D61:I61" si="10">AVERAGE(D56:D60)</f>
        <v>46.620000000000005</v>
      </c>
      <c r="E61" s="437">
        <f t="shared" si="10"/>
        <v>30.4</v>
      </c>
      <c r="F61" s="607">
        <f t="shared" si="10"/>
        <v>50.844000000000001</v>
      </c>
      <c r="G61" s="578">
        <f t="shared" si="10"/>
        <v>8.5978869443881084E-2</v>
      </c>
      <c r="H61" s="579">
        <f t="shared" si="10"/>
        <v>2.6605535766966382E-2</v>
      </c>
      <c r="I61" s="556">
        <f t="shared" si="10"/>
        <v>3.4</v>
      </c>
      <c r="J61" s="685"/>
    </row>
    <row r="62" spans="2:10" ht="13" customHeight="1">
      <c r="B62" s="819"/>
      <c r="C62" s="128" t="s">
        <v>30</v>
      </c>
      <c r="D62" s="570">
        <f t="shared" ref="D62:I62" si="11">STDEV(D56:D60)/SQRT(COUNTA(D56:D60))</f>
        <v>1.786728854639114</v>
      </c>
      <c r="E62" s="584">
        <f t="shared" si="11"/>
        <v>4.2023802778901374</v>
      </c>
      <c r="F62" s="608">
        <f t="shared" si="11"/>
        <v>13.981331338610065</v>
      </c>
      <c r="G62" s="582">
        <f t="shared" si="11"/>
        <v>7.5215807326992262E-2</v>
      </c>
      <c r="H62" s="583">
        <f t="shared" si="11"/>
        <v>2.3665375935723727E-2</v>
      </c>
      <c r="I62" s="570">
        <f t="shared" si="11"/>
        <v>2.3579652245103189</v>
      </c>
      <c r="J62" s="686"/>
    </row>
    <row r="63" spans="2:10" ht="13" customHeight="1" thickBot="1">
      <c r="B63" s="820"/>
      <c r="C63" s="135" t="s">
        <v>68</v>
      </c>
      <c r="D63" s="597">
        <f>TTEST('4 Control BCA BCM'!D63:D71,'5 T1D BCA BCM'!D56:D60,2,2)</f>
        <v>7.3922767415663171E-2</v>
      </c>
      <c r="E63" s="589"/>
      <c r="F63" s="609"/>
      <c r="G63" s="610">
        <f>TTEST('4 Control BCA BCM'!F63:F71,2+'5 T1D BCA BCM'!G56:G60,2,2)</f>
        <v>4.3815332850520645E-2</v>
      </c>
      <c r="H63" s="588"/>
      <c r="I63" s="588"/>
      <c r="J63" s="589"/>
    </row>
    <row r="64" spans="2:10" ht="15" customHeight="1"/>
  </sheetData>
  <sortState ref="C57:L60">
    <sortCondition ref="D57:D60"/>
  </sortState>
  <mergeCells count="6">
    <mergeCell ref="B2:J2"/>
    <mergeCell ref="B56:B63"/>
    <mergeCell ref="B5:B17"/>
    <mergeCell ref="B18:B34"/>
    <mergeCell ref="B35:B55"/>
    <mergeCell ref="C3:J3"/>
  </mergeCells>
  <phoneticPr fontId="8" type="noConversion"/>
  <pageMargins left="0.75" right="0.75" top="1" bottom="1" header="0.5" footer="0.5"/>
  <pageSetup scale="70" orientation="portrait" horizontalDpi="4294967292" verticalDpi="4294967292"/>
  <ignoredErrors>
    <ignoredError sqref="H56 F35 H35 G35" emptyCellReference="1"/>
  </ignoredErrors>
  <extLst>
    <ext xmlns:mx="http://schemas.microsoft.com/office/mac/excel/2008/main" uri="{64002731-A6B0-56B0-2670-7721B7C09600}">
      <mx:PLV Mode="0" OnePage="0" WScale="66"/>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AB168"/>
  <sheetViews>
    <sheetView zoomScale="125" zoomScaleNormal="125" zoomScalePageLayoutView="125" workbookViewId="0"/>
  </sheetViews>
  <sheetFormatPr baseColWidth="10" defaultColWidth="11" defaultRowHeight="12" x14ac:dyDescent="0"/>
  <cols>
    <col min="1" max="1" width="4.7109375" style="1" customWidth="1"/>
    <col min="2" max="2" width="3" style="1" customWidth="1"/>
    <col min="3" max="3" width="6.42578125" style="1" customWidth="1"/>
    <col min="4" max="4" width="4.85546875" style="49" customWidth="1"/>
    <col min="5" max="5" width="4.28515625" style="356" customWidth="1"/>
    <col min="6" max="6" width="5.42578125" style="356" customWidth="1"/>
    <col min="7" max="7" width="7.5703125" style="49" customWidth="1"/>
    <col min="8" max="8" width="6.28515625" style="1" customWidth="1"/>
    <col min="9" max="9" width="5.28515625" style="1" customWidth="1"/>
    <col min="10" max="10" width="7" style="1" customWidth="1"/>
    <col min="11" max="11" width="4.42578125" style="366" customWidth="1"/>
    <col min="12" max="12" width="5.5703125" style="381" customWidth="1"/>
    <col min="13" max="13" width="7.140625" style="1" customWidth="1"/>
    <col min="14" max="14" width="4.5703125" style="1" customWidth="1"/>
    <col min="15" max="15" width="2.7109375" style="1" customWidth="1"/>
    <col min="16" max="16" width="6.28515625" style="1" customWidth="1"/>
    <col min="17" max="17" width="4.7109375" style="1" customWidth="1"/>
    <col min="18" max="18" width="4.42578125" style="366" customWidth="1"/>
    <col min="19" max="19" width="5.42578125" style="366" customWidth="1"/>
    <col min="20" max="20" width="7.140625" style="1" customWidth="1"/>
    <col min="21" max="21" width="6.5703125" style="1" customWidth="1"/>
    <col min="22" max="22" width="5" style="1" customWidth="1"/>
    <col min="23" max="23" width="7.140625" style="1" customWidth="1"/>
    <col min="24" max="24" width="4.42578125" style="366" customWidth="1"/>
    <col min="25" max="25" width="5.5703125" style="366" customWidth="1"/>
    <col min="26" max="26" width="7.28515625" style="1" customWidth="1"/>
    <col min="27" max="16384" width="11" style="1"/>
  </cols>
  <sheetData>
    <row r="1" spans="2:28" ht="13" customHeight="1">
      <c r="D1" s="1"/>
      <c r="E1" s="1"/>
      <c r="F1" s="1"/>
      <c r="G1" s="1"/>
      <c r="K1" s="1"/>
      <c r="L1" s="1"/>
      <c r="X1" s="1"/>
      <c r="Y1" s="1"/>
    </row>
    <row r="2" spans="2:28" s="355" customFormat="1" ht="34" customHeight="1" thickBot="1">
      <c r="B2" s="817" t="s">
        <v>124</v>
      </c>
      <c r="C2" s="817"/>
      <c r="D2" s="817"/>
      <c r="E2" s="817"/>
      <c r="F2" s="817"/>
      <c r="G2" s="817"/>
      <c r="H2" s="817"/>
      <c r="I2" s="817"/>
      <c r="J2" s="817"/>
      <c r="K2" s="817"/>
      <c r="L2" s="817"/>
      <c r="M2" s="817"/>
      <c r="N2" s="817"/>
      <c r="O2" s="817"/>
      <c r="P2" s="817"/>
      <c r="Q2" s="817"/>
      <c r="R2" s="817"/>
      <c r="S2" s="817"/>
      <c r="T2" s="817"/>
      <c r="U2" s="817"/>
      <c r="V2" s="817"/>
      <c r="W2" s="817"/>
      <c r="X2" s="817"/>
      <c r="Y2" s="817"/>
      <c r="Z2" s="817"/>
    </row>
    <row r="3" spans="2:28" ht="20" customHeight="1" thickBot="1">
      <c r="C3" s="829" t="s">
        <v>22</v>
      </c>
      <c r="D3" s="829"/>
      <c r="E3" s="829"/>
      <c r="F3" s="829"/>
      <c r="G3" s="829"/>
      <c r="H3" s="829" t="s">
        <v>20</v>
      </c>
      <c r="I3" s="829"/>
      <c r="J3" s="829"/>
      <c r="K3" s="829"/>
      <c r="L3" s="829"/>
      <c r="M3" s="829"/>
      <c r="N3" s="22"/>
      <c r="O3" s="22"/>
      <c r="P3" s="829" t="s">
        <v>22</v>
      </c>
      <c r="Q3" s="829"/>
      <c r="R3" s="829"/>
      <c r="S3" s="829"/>
      <c r="T3" s="829"/>
      <c r="U3" s="829" t="s">
        <v>20</v>
      </c>
      <c r="V3" s="829"/>
      <c r="W3" s="829"/>
      <c r="X3" s="829"/>
      <c r="Y3" s="829"/>
      <c r="Z3" s="829"/>
      <c r="AB3" s="327"/>
    </row>
    <row r="4" spans="2:28" ht="53" customHeight="1" thickBot="1">
      <c r="C4" s="29" t="s">
        <v>113</v>
      </c>
      <c r="D4" s="136" t="s">
        <v>41</v>
      </c>
      <c r="E4" s="361" t="s">
        <v>0</v>
      </c>
      <c r="F4" s="20" t="s">
        <v>91</v>
      </c>
      <c r="G4" s="52" t="s">
        <v>24</v>
      </c>
      <c r="H4" s="29" t="s">
        <v>113</v>
      </c>
      <c r="I4" s="21" t="s">
        <v>41</v>
      </c>
      <c r="J4" s="136" t="s">
        <v>29</v>
      </c>
      <c r="K4" s="361" t="s">
        <v>0</v>
      </c>
      <c r="L4" s="20" t="s">
        <v>91</v>
      </c>
      <c r="M4" s="52" t="s">
        <v>24</v>
      </c>
      <c r="P4" s="29" t="s">
        <v>113</v>
      </c>
      <c r="Q4" s="136" t="s">
        <v>41</v>
      </c>
      <c r="R4" s="361" t="s">
        <v>0</v>
      </c>
      <c r="S4" s="20" t="s">
        <v>91</v>
      </c>
      <c r="T4" s="52" t="s">
        <v>24</v>
      </c>
      <c r="U4" s="29" t="s">
        <v>113</v>
      </c>
      <c r="V4" s="21" t="s">
        <v>41</v>
      </c>
      <c r="W4" s="136" t="s">
        <v>29</v>
      </c>
      <c r="X4" s="361" t="s">
        <v>0</v>
      </c>
      <c r="Y4" s="20" t="s">
        <v>91</v>
      </c>
      <c r="Z4" s="52" t="s">
        <v>24</v>
      </c>
    </row>
    <row r="5" spans="2:28" ht="13" customHeight="1" thickBot="1">
      <c r="B5" s="828" t="s">
        <v>67</v>
      </c>
      <c r="C5" s="55">
        <v>6200</v>
      </c>
      <c r="D5" s="189">
        <v>0</v>
      </c>
      <c r="E5" s="364">
        <v>14.5</v>
      </c>
      <c r="F5" s="376">
        <v>2.2000000000000002</v>
      </c>
      <c r="G5" s="182">
        <v>4.29</v>
      </c>
      <c r="H5" s="190"/>
      <c r="I5" s="191"/>
      <c r="J5" s="192"/>
      <c r="K5" s="190"/>
      <c r="L5" s="382"/>
      <c r="M5" s="193"/>
      <c r="O5" s="828" t="s">
        <v>69</v>
      </c>
      <c r="P5" s="55">
        <v>6179</v>
      </c>
      <c r="Q5" s="189">
        <v>21.8</v>
      </c>
      <c r="R5" s="364">
        <v>20.7</v>
      </c>
      <c r="S5" s="376">
        <v>51</v>
      </c>
      <c r="T5" s="182">
        <v>72.400000000000006</v>
      </c>
      <c r="U5" s="55">
        <v>6224</v>
      </c>
      <c r="V5" s="121">
        <v>21</v>
      </c>
      <c r="W5" s="160">
        <v>1.5</v>
      </c>
      <c r="X5" s="364">
        <v>22.8</v>
      </c>
      <c r="Y5" s="376">
        <v>60.2</v>
      </c>
      <c r="Z5" s="182">
        <v>56.09</v>
      </c>
      <c r="AB5" s="34"/>
    </row>
    <row r="6" spans="2:28" ht="13" customHeight="1" thickBot="1">
      <c r="B6" s="828"/>
      <c r="C6" s="57">
        <v>6201</v>
      </c>
      <c r="D6" s="195">
        <v>0</v>
      </c>
      <c r="E6" s="365">
        <v>11</v>
      </c>
      <c r="F6" s="377" t="s">
        <v>6</v>
      </c>
      <c r="G6" s="187">
        <v>3.2</v>
      </c>
      <c r="H6" s="68"/>
      <c r="I6" s="196"/>
      <c r="J6" s="69"/>
      <c r="K6" s="68"/>
      <c r="L6" s="383"/>
      <c r="M6" s="197"/>
      <c r="O6" s="828"/>
      <c r="P6" s="57">
        <v>6057</v>
      </c>
      <c r="Q6" s="165">
        <v>22</v>
      </c>
      <c r="R6" s="365">
        <v>26</v>
      </c>
      <c r="S6" s="377">
        <v>92</v>
      </c>
      <c r="T6" s="187">
        <v>104.36</v>
      </c>
      <c r="U6" s="57">
        <v>6245</v>
      </c>
      <c r="V6" s="123">
        <v>22</v>
      </c>
      <c r="W6" s="165">
        <v>7</v>
      </c>
      <c r="X6" s="365">
        <v>23.2</v>
      </c>
      <c r="Y6" s="377">
        <v>77.7</v>
      </c>
      <c r="Z6" s="187">
        <v>31.58</v>
      </c>
    </row>
    <row r="7" spans="2:28" ht="13" customHeight="1" thickBot="1">
      <c r="B7" s="828"/>
      <c r="C7" s="57">
        <v>6214</v>
      </c>
      <c r="D7" s="195">
        <v>0</v>
      </c>
      <c r="E7" s="365">
        <v>8</v>
      </c>
      <c r="F7" s="377">
        <v>2.5</v>
      </c>
      <c r="G7" s="187">
        <v>1</v>
      </c>
      <c r="H7" s="68"/>
      <c r="I7" s="196"/>
      <c r="J7" s="69"/>
      <c r="K7" s="68"/>
      <c r="L7" s="383"/>
      <c r="M7" s="197"/>
      <c r="O7" s="828"/>
      <c r="P7" s="57">
        <v>6160</v>
      </c>
      <c r="Q7" s="195">
        <v>22.1</v>
      </c>
      <c r="R7" s="365">
        <v>23.9</v>
      </c>
      <c r="S7" s="377">
        <v>80</v>
      </c>
      <c r="T7" s="187">
        <v>79.400000000000006</v>
      </c>
      <c r="U7" s="57">
        <v>6285</v>
      </c>
      <c r="V7" s="123">
        <v>22</v>
      </c>
      <c r="W7" s="165">
        <v>15</v>
      </c>
      <c r="X7" s="365">
        <v>21.8</v>
      </c>
      <c r="Y7" s="377">
        <v>54.4</v>
      </c>
      <c r="Z7" s="187">
        <v>22.5</v>
      </c>
    </row>
    <row r="8" spans="2:28" ht="13" customHeight="1" thickBot="1">
      <c r="B8" s="828"/>
      <c r="C8" s="57">
        <v>6210</v>
      </c>
      <c r="D8" s="195">
        <v>0</v>
      </c>
      <c r="E8" s="365">
        <v>14</v>
      </c>
      <c r="F8" s="377">
        <v>2.8</v>
      </c>
      <c r="G8" s="187">
        <v>3.5</v>
      </c>
      <c r="H8" s="68"/>
      <c r="I8" s="196"/>
      <c r="J8" s="69"/>
      <c r="K8" s="68"/>
      <c r="L8" s="383"/>
      <c r="M8" s="197"/>
      <c r="O8" s="828"/>
      <c r="P8" s="57">
        <v>6162</v>
      </c>
      <c r="Q8" s="195">
        <v>22.7</v>
      </c>
      <c r="R8" s="365">
        <v>28.9</v>
      </c>
      <c r="S8" s="377">
        <v>102</v>
      </c>
      <c r="T8" s="187">
        <v>81.5</v>
      </c>
      <c r="U8" s="57">
        <v>6322</v>
      </c>
      <c r="V8" s="123">
        <v>22</v>
      </c>
      <c r="W8" s="165">
        <v>17</v>
      </c>
      <c r="X8" s="365">
        <v>23.6</v>
      </c>
      <c r="Y8" s="377">
        <v>75</v>
      </c>
      <c r="Z8" s="187">
        <v>31.41</v>
      </c>
    </row>
    <row r="9" spans="2:28" ht="13" customHeight="1" thickBot="1">
      <c r="B9" s="828"/>
      <c r="C9" s="57">
        <v>6164</v>
      </c>
      <c r="D9" s="195">
        <v>0.03</v>
      </c>
      <c r="E9" s="365">
        <v>16.5</v>
      </c>
      <c r="F9" s="377">
        <v>4.7</v>
      </c>
      <c r="G9" s="187">
        <v>2.98</v>
      </c>
      <c r="H9" s="68"/>
      <c r="I9" s="196"/>
      <c r="J9" s="69"/>
      <c r="K9" s="68"/>
      <c r="L9" s="383"/>
      <c r="M9" s="197"/>
      <c r="O9" s="828"/>
      <c r="P9" s="57">
        <v>6060</v>
      </c>
      <c r="Q9" s="165">
        <v>24</v>
      </c>
      <c r="R9" s="365">
        <v>32.700000000000003</v>
      </c>
      <c r="S9" s="377">
        <v>100</v>
      </c>
      <c r="T9" s="187">
        <v>104</v>
      </c>
      <c r="U9" s="57">
        <v>6330</v>
      </c>
      <c r="V9" s="123">
        <v>22</v>
      </c>
      <c r="W9" s="165">
        <v>18</v>
      </c>
      <c r="X9" s="365">
        <v>22.6</v>
      </c>
      <c r="Y9" s="377">
        <v>75.75</v>
      </c>
      <c r="Z9" s="187">
        <v>34.03</v>
      </c>
    </row>
    <row r="10" spans="2:28" ht="13" customHeight="1" thickBot="1">
      <c r="B10" s="828"/>
      <c r="C10" s="57">
        <v>6218</v>
      </c>
      <c r="D10" s="195">
        <v>0.08</v>
      </c>
      <c r="E10" s="365">
        <v>17.2</v>
      </c>
      <c r="F10" s="377">
        <v>5.2</v>
      </c>
      <c r="G10" s="187">
        <v>0.73</v>
      </c>
      <c r="H10" s="68"/>
      <c r="I10" s="196"/>
      <c r="J10" s="69"/>
      <c r="K10" s="68"/>
      <c r="L10" s="383"/>
      <c r="M10" s="197"/>
      <c r="O10" s="828"/>
      <c r="P10" s="57">
        <v>6029</v>
      </c>
      <c r="Q10" s="165">
        <v>24</v>
      </c>
      <c r="R10" s="365">
        <v>22.6</v>
      </c>
      <c r="S10" s="377">
        <v>60</v>
      </c>
      <c r="T10" s="187">
        <v>79.3</v>
      </c>
      <c r="U10" s="57">
        <v>6026</v>
      </c>
      <c r="V10" s="194">
        <v>22.4</v>
      </c>
      <c r="W10" s="165">
        <v>9</v>
      </c>
      <c r="X10" s="365">
        <v>24.1</v>
      </c>
      <c r="Y10" s="377">
        <v>68</v>
      </c>
      <c r="Z10" s="187">
        <v>67.3</v>
      </c>
    </row>
    <row r="11" spans="2:28" ht="13" customHeight="1" thickBot="1">
      <c r="B11" s="828"/>
      <c r="C11" s="57">
        <v>6222</v>
      </c>
      <c r="D11" s="195">
        <v>0.17</v>
      </c>
      <c r="E11" s="365">
        <v>16.399999999999999</v>
      </c>
      <c r="F11" s="377">
        <v>6.3</v>
      </c>
      <c r="G11" s="187">
        <v>5.77</v>
      </c>
      <c r="H11" s="68"/>
      <c r="I11" s="196"/>
      <c r="J11" s="69"/>
      <c r="K11" s="68"/>
      <c r="L11" s="383"/>
      <c r="M11" s="197"/>
      <c r="O11" s="828"/>
      <c r="P11" s="57">
        <v>6131</v>
      </c>
      <c r="Q11" s="195">
        <v>24.2</v>
      </c>
      <c r="R11" s="365">
        <v>24.8</v>
      </c>
      <c r="S11" s="377">
        <v>83</v>
      </c>
      <c r="T11" s="152">
        <v>108.92</v>
      </c>
      <c r="U11" s="57">
        <v>6070</v>
      </c>
      <c r="V11" s="194">
        <v>22.6</v>
      </c>
      <c r="W11" s="165">
        <v>7</v>
      </c>
      <c r="X11" s="365">
        <v>21.6</v>
      </c>
      <c r="Y11" s="377">
        <v>61</v>
      </c>
      <c r="Z11" s="187">
        <v>39.1</v>
      </c>
    </row>
    <row r="12" spans="2:28" ht="13" customHeight="1" thickBot="1">
      <c r="B12" s="828"/>
      <c r="C12" s="57">
        <v>6313</v>
      </c>
      <c r="D12" s="195">
        <v>0.25</v>
      </c>
      <c r="E12" s="365">
        <v>15.5</v>
      </c>
      <c r="F12" s="377">
        <v>4.7</v>
      </c>
      <c r="G12" s="187">
        <v>3.99</v>
      </c>
      <c r="H12" s="68"/>
      <c r="I12" s="196"/>
      <c r="J12" s="69"/>
      <c r="K12" s="68"/>
      <c r="L12" s="383"/>
      <c r="M12" s="197"/>
      <c r="O12" s="828"/>
      <c r="P12" s="57">
        <v>6178</v>
      </c>
      <c r="Q12" s="195">
        <v>24.5</v>
      </c>
      <c r="R12" s="365">
        <v>27.5</v>
      </c>
      <c r="S12" s="377">
        <v>92</v>
      </c>
      <c r="T12" s="187">
        <v>72.7</v>
      </c>
      <c r="U12" s="57">
        <v>6069</v>
      </c>
      <c r="V12" s="194">
        <v>22.9</v>
      </c>
      <c r="W12" s="165">
        <v>7</v>
      </c>
      <c r="X12" s="365">
        <v>28.8</v>
      </c>
      <c r="Y12" s="377">
        <v>104</v>
      </c>
      <c r="Z12" s="187">
        <v>55.7</v>
      </c>
    </row>
    <row r="13" spans="2:28" ht="13" customHeight="1" thickBot="1">
      <c r="B13" s="828"/>
      <c r="C13" s="57">
        <v>6305</v>
      </c>
      <c r="D13" s="195">
        <v>0.25</v>
      </c>
      <c r="E13" s="365">
        <v>20.8</v>
      </c>
      <c r="F13" s="377">
        <v>6.3</v>
      </c>
      <c r="G13" s="187">
        <v>4.59</v>
      </c>
      <c r="H13" s="68"/>
      <c r="I13" s="196"/>
      <c r="J13" s="69"/>
      <c r="K13" s="68"/>
      <c r="L13" s="383"/>
      <c r="M13" s="197"/>
      <c r="O13" s="828"/>
      <c r="P13" s="57">
        <v>6126</v>
      </c>
      <c r="Q13" s="195">
        <v>25.2</v>
      </c>
      <c r="R13" s="365">
        <v>25.1</v>
      </c>
      <c r="S13" s="377">
        <v>77</v>
      </c>
      <c r="T13" s="187">
        <v>80.2</v>
      </c>
      <c r="U13" s="57">
        <v>6247</v>
      </c>
      <c r="V13" s="123">
        <v>24</v>
      </c>
      <c r="W13" s="165">
        <v>0.6</v>
      </c>
      <c r="X13" s="365">
        <v>24.3</v>
      </c>
      <c r="Y13" s="377">
        <v>81.2</v>
      </c>
      <c r="Z13" s="187">
        <v>59.77</v>
      </c>
    </row>
    <row r="14" spans="2:28" ht="13" customHeight="1" thickBot="1">
      <c r="B14" s="828"/>
      <c r="C14" s="57">
        <v>6183</v>
      </c>
      <c r="D14" s="195">
        <v>0.3</v>
      </c>
      <c r="E14" s="365">
        <v>15.4</v>
      </c>
      <c r="F14" s="377">
        <v>3.7</v>
      </c>
      <c r="G14" s="187">
        <v>4.05</v>
      </c>
      <c r="H14" s="68"/>
      <c r="I14" s="196"/>
      <c r="J14" s="69"/>
      <c r="K14" s="68"/>
      <c r="L14" s="383"/>
      <c r="M14" s="197"/>
      <c r="O14" s="828"/>
      <c r="P14" s="57">
        <v>6134</v>
      </c>
      <c r="Q14" s="195">
        <v>26.7</v>
      </c>
      <c r="R14" s="365">
        <v>20.100000000000001</v>
      </c>
      <c r="S14" s="377">
        <v>65</v>
      </c>
      <c r="T14" s="187">
        <v>82.42</v>
      </c>
      <c r="U14" s="57">
        <v>6211</v>
      </c>
      <c r="V14" s="123">
        <v>24</v>
      </c>
      <c r="W14" s="165">
        <v>4</v>
      </c>
      <c r="X14" s="365">
        <v>24.4</v>
      </c>
      <c r="Y14" s="377">
        <v>74.8</v>
      </c>
      <c r="Z14" s="187">
        <v>33</v>
      </c>
    </row>
    <row r="15" spans="2:28" ht="13" customHeight="1" thickBot="1">
      <c r="B15" s="828"/>
      <c r="C15" s="57">
        <v>6309</v>
      </c>
      <c r="D15" s="195">
        <v>0.3</v>
      </c>
      <c r="E15" s="365">
        <v>11.1</v>
      </c>
      <c r="F15" s="377">
        <v>4</v>
      </c>
      <c r="G15" s="187">
        <v>5.78</v>
      </c>
      <c r="H15" s="68"/>
      <c r="I15" s="196"/>
      <c r="J15" s="69"/>
      <c r="K15" s="68"/>
      <c r="L15" s="383"/>
      <c r="M15" s="197"/>
      <c r="O15" s="828"/>
      <c r="P15" s="57">
        <v>6058</v>
      </c>
      <c r="Q15" s="165">
        <v>27</v>
      </c>
      <c r="R15" s="365">
        <v>19.100000000000001</v>
      </c>
      <c r="S15" s="377">
        <v>52</v>
      </c>
      <c r="T15" s="187">
        <v>52.68</v>
      </c>
      <c r="U15" s="57">
        <v>6236</v>
      </c>
      <c r="V15" s="123">
        <v>25</v>
      </c>
      <c r="W15" s="165">
        <v>11</v>
      </c>
      <c r="X15" s="365">
        <v>20.100000000000001</v>
      </c>
      <c r="Y15" s="377">
        <v>69</v>
      </c>
      <c r="Z15" s="187">
        <v>51.96</v>
      </c>
    </row>
    <row r="16" spans="2:28" ht="13" customHeight="1" thickBot="1">
      <c r="B16" s="828"/>
      <c r="C16" s="57">
        <v>6117</v>
      </c>
      <c r="D16" s="195">
        <v>0.33</v>
      </c>
      <c r="E16" s="365">
        <v>18.399999999999999</v>
      </c>
      <c r="F16" s="377">
        <v>8.5</v>
      </c>
      <c r="G16" s="187">
        <v>5.4</v>
      </c>
      <c r="H16" s="68"/>
      <c r="I16" s="196"/>
      <c r="J16" s="69"/>
      <c r="K16" s="68"/>
      <c r="L16" s="383"/>
      <c r="M16" s="197"/>
      <c r="O16" s="828"/>
      <c r="P16" s="57">
        <v>6055</v>
      </c>
      <c r="Q16" s="165">
        <v>27</v>
      </c>
      <c r="R16" s="365">
        <v>22.7</v>
      </c>
      <c r="S16" s="377">
        <v>76</v>
      </c>
      <c r="T16" s="187">
        <v>63.1</v>
      </c>
      <c r="U16" s="57">
        <v>6076</v>
      </c>
      <c r="V16" s="194">
        <v>25.8</v>
      </c>
      <c r="W16" s="165">
        <v>15</v>
      </c>
      <c r="X16" s="365">
        <v>18.8</v>
      </c>
      <c r="Y16" s="377">
        <v>68</v>
      </c>
      <c r="Z16" s="187">
        <v>37.32</v>
      </c>
    </row>
    <row r="17" spans="2:26" ht="13" customHeight="1" thickBot="1">
      <c r="B17" s="828"/>
      <c r="C17" s="57">
        <v>6187</v>
      </c>
      <c r="D17" s="195">
        <v>0.33</v>
      </c>
      <c r="E17" s="365">
        <v>17.100000000000001</v>
      </c>
      <c r="F17" s="377">
        <v>6.7</v>
      </c>
      <c r="G17" s="187">
        <v>5.8</v>
      </c>
      <c r="H17" s="68"/>
      <c r="I17" s="196"/>
      <c r="J17" s="69"/>
      <c r="K17" s="68"/>
      <c r="L17" s="383"/>
      <c r="M17" s="197"/>
      <c r="O17" s="828"/>
      <c r="P17" s="57">
        <v>6331</v>
      </c>
      <c r="Q17" s="165">
        <v>27</v>
      </c>
      <c r="R17" s="365">
        <v>24</v>
      </c>
      <c r="S17" s="377">
        <v>63.5</v>
      </c>
      <c r="T17" s="187">
        <v>102.66</v>
      </c>
      <c r="U17" s="57">
        <v>6196</v>
      </c>
      <c r="V17" s="123">
        <v>26</v>
      </c>
      <c r="W17" s="165">
        <v>15</v>
      </c>
      <c r="X17" s="365">
        <v>26.6</v>
      </c>
      <c r="Y17" s="377">
        <v>65.7</v>
      </c>
      <c r="Z17" s="187">
        <v>28.19</v>
      </c>
    </row>
    <row r="18" spans="2:26" ht="13" customHeight="1" thickBot="1">
      <c r="B18" s="828"/>
      <c r="C18" s="57">
        <v>6122</v>
      </c>
      <c r="D18" s="195">
        <v>0.42</v>
      </c>
      <c r="E18" s="365">
        <v>13.8</v>
      </c>
      <c r="F18" s="377">
        <v>6</v>
      </c>
      <c r="G18" s="187">
        <v>3.2</v>
      </c>
      <c r="H18" s="68"/>
      <c r="I18" s="196"/>
      <c r="J18" s="69"/>
      <c r="K18" s="68"/>
      <c r="L18" s="383"/>
      <c r="M18" s="197"/>
      <c r="O18" s="828"/>
      <c r="P18" s="57">
        <v>6333</v>
      </c>
      <c r="Q18" s="165">
        <v>27</v>
      </c>
      <c r="R18" s="365">
        <v>24.9</v>
      </c>
      <c r="S18" s="377">
        <v>70</v>
      </c>
      <c r="T18" s="187">
        <v>68.87</v>
      </c>
      <c r="U18" s="57">
        <v>6041</v>
      </c>
      <c r="V18" s="194">
        <v>26.3</v>
      </c>
      <c r="W18" s="165">
        <v>23</v>
      </c>
      <c r="X18" s="365">
        <v>28.4</v>
      </c>
      <c r="Y18" s="377">
        <v>87</v>
      </c>
      <c r="Z18" s="187">
        <v>32.5</v>
      </c>
    </row>
    <row r="19" spans="2:26" ht="13" customHeight="1" thickBot="1">
      <c r="B19" s="828"/>
      <c r="C19" s="57">
        <v>6125</v>
      </c>
      <c r="D19" s="195">
        <v>0.42</v>
      </c>
      <c r="E19" s="365">
        <v>18.899999999999999</v>
      </c>
      <c r="F19" s="377">
        <v>8</v>
      </c>
      <c r="G19" s="187">
        <v>8.81</v>
      </c>
      <c r="H19" s="68"/>
      <c r="I19" s="196"/>
      <c r="J19" s="69"/>
      <c r="K19" s="68"/>
      <c r="L19" s="383"/>
      <c r="M19" s="197"/>
      <c r="O19" s="828"/>
      <c r="P19" s="57">
        <v>6091</v>
      </c>
      <c r="Q19" s="195">
        <v>27.1</v>
      </c>
      <c r="R19" s="365">
        <v>35.6</v>
      </c>
      <c r="S19" s="377">
        <v>108</v>
      </c>
      <c r="T19" s="187">
        <v>95.5</v>
      </c>
      <c r="U19" s="57">
        <v>6045</v>
      </c>
      <c r="V19" s="194">
        <v>26.4</v>
      </c>
      <c r="W19" s="165">
        <v>8</v>
      </c>
      <c r="X19" s="365">
        <v>23.1</v>
      </c>
      <c r="Y19" s="377">
        <v>86</v>
      </c>
      <c r="Z19" s="187">
        <v>50.81</v>
      </c>
    </row>
    <row r="20" spans="2:26" ht="13" customHeight="1" thickBot="1">
      <c r="B20" s="828"/>
      <c r="C20" s="57">
        <v>6115</v>
      </c>
      <c r="D20" s="195">
        <v>0.42</v>
      </c>
      <c r="E20" s="365">
        <v>17.100000000000001</v>
      </c>
      <c r="F20" s="377">
        <v>7</v>
      </c>
      <c r="G20" s="187">
        <v>3.9</v>
      </c>
      <c r="H20" s="68"/>
      <c r="I20" s="196"/>
      <c r="J20" s="69"/>
      <c r="K20" s="68"/>
      <c r="L20" s="383"/>
      <c r="M20" s="197"/>
      <c r="O20" s="828"/>
      <c r="P20" s="57">
        <v>6048</v>
      </c>
      <c r="Q20" s="165">
        <v>30</v>
      </c>
      <c r="R20" s="365">
        <v>20.6</v>
      </c>
      <c r="S20" s="377">
        <v>56</v>
      </c>
      <c r="T20" s="187">
        <v>139</v>
      </c>
      <c r="U20" s="57">
        <v>6321</v>
      </c>
      <c r="V20" s="123">
        <v>27</v>
      </c>
      <c r="W20" s="165">
        <v>16</v>
      </c>
      <c r="X20" s="365">
        <v>20.3</v>
      </c>
      <c r="Y20" s="377">
        <v>55.3</v>
      </c>
      <c r="Z20" s="187">
        <v>24.83</v>
      </c>
    </row>
    <row r="21" spans="2:26" ht="13" customHeight="1" thickBot="1">
      <c r="B21" s="828"/>
      <c r="C21" s="57">
        <v>6219</v>
      </c>
      <c r="D21" s="195">
        <v>0.5</v>
      </c>
      <c r="E21" s="365">
        <v>17</v>
      </c>
      <c r="F21" s="377">
        <v>7.4</v>
      </c>
      <c r="G21" s="187">
        <v>4.99</v>
      </c>
      <c r="H21" s="68"/>
      <c r="I21" s="196"/>
      <c r="J21" s="69"/>
      <c r="K21" s="68"/>
      <c r="L21" s="383"/>
      <c r="M21" s="197"/>
      <c r="O21" s="828"/>
      <c r="P21" s="57">
        <v>6235</v>
      </c>
      <c r="Q21" s="165">
        <v>30</v>
      </c>
      <c r="R21" s="365">
        <v>25.4</v>
      </c>
      <c r="S21" s="377">
        <v>76</v>
      </c>
      <c r="T21" s="187">
        <v>102.31</v>
      </c>
      <c r="U21" s="57">
        <v>6180</v>
      </c>
      <c r="V21" s="194">
        <v>27.1</v>
      </c>
      <c r="W21" s="165">
        <v>11</v>
      </c>
      <c r="X21" s="365">
        <v>25.9</v>
      </c>
      <c r="Y21" s="377">
        <v>82</v>
      </c>
      <c r="Z21" s="187">
        <v>36.700000000000003</v>
      </c>
    </row>
    <row r="22" spans="2:26" ht="13" customHeight="1" thickBot="1">
      <c r="B22" s="828"/>
      <c r="C22" s="57">
        <v>6092</v>
      </c>
      <c r="D22" s="195">
        <v>0.5</v>
      </c>
      <c r="E22" s="365">
        <v>13.8</v>
      </c>
      <c r="F22" s="377">
        <v>6</v>
      </c>
      <c r="G22" s="187">
        <v>5.3</v>
      </c>
      <c r="H22" s="68"/>
      <c r="I22" s="196"/>
      <c r="J22" s="69"/>
      <c r="K22" s="68"/>
      <c r="L22" s="383"/>
      <c r="M22" s="197"/>
      <c r="O22" s="828"/>
      <c r="P22" s="57">
        <v>6030</v>
      </c>
      <c r="Q22" s="195">
        <v>30.1</v>
      </c>
      <c r="R22" s="365">
        <v>27.1</v>
      </c>
      <c r="S22" s="377">
        <v>86</v>
      </c>
      <c r="T22" s="187">
        <v>96.3</v>
      </c>
      <c r="U22" s="57">
        <v>6169</v>
      </c>
      <c r="V22" s="194">
        <v>27.6</v>
      </c>
      <c r="W22" s="165">
        <v>15</v>
      </c>
      <c r="X22" s="365">
        <v>25</v>
      </c>
      <c r="Y22" s="377">
        <v>68</v>
      </c>
      <c r="Z22" s="187">
        <v>38.049999999999997</v>
      </c>
    </row>
    <row r="23" spans="2:26" ht="13" customHeight="1" thickBot="1">
      <c r="B23" s="828"/>
      <c r="C23" s="57">
        <v>6217</v>
      </c>
      <c r="D23" s="195">
        <v>0.57999999999999996</v>
      </c>
      <c r="E23" s="365">
        <v>17.600000000000001</v>
      </c>
      <c r="F23" s="377">
        <v>7.1</v>
      </c>
      <c r="G23" s="187">
        <v>9.94</v>
      </c>
      <c r="H23" s="68"/>
      <c r="I23" s="196"/>
      <c r="J23" s="69"/>
      <c r="K23" s="68"/>
      <c r="L23" s="383"/>
      <c r="M23" s="197"/>
      <c r="O23" s="828"/>
      <c r="P23" s="57">
        <v>6229</v>
      </c>
      <c r="Q23" s="165">
        <v>31</v>
      </c>
      <c r="R23" s="365">
        <v>26.9</v>
      </c>
      <c r="S23" s="377">
        <v>65.5</v>
      </c>
      <c r="T23" s="187">
        <v>45.6</v>
      </c>
      <c r="U23" s="57">
        <v>6119</v>
      </c>
      <c r="V23" s="194">
        <v>27.8</v>
      </c>
      <c r="W23" s="165">
        <v>14</v>
      </c>
      <c r="X23" s="365">
        <v>19.399999999999999</v>
      </c>
      <c r="Y23" s="377">
        <v>51</v>
      </c>
      <c r="Z23" s="187">
        <v>23.43</v>
      </c>
    </row>
    <row r="24" spans="2:26" ht="13" customHeight="1" thickBot="1">
      <c r="B24" s="828"/>
      <c r="C24" s="57">
        <v>6190</v>
      </c>
      <c r="D24" s="195">
        <v>0.83</v>
      </c>
      <c r="E24" s="365">
        <v>14.2</v>
      </c>
      <c r="F24" s="377">
        <v>9.6999999999999993</v>
      </c>
      <c r="G24" s="187">
        <v>9.1999999999999993</v>
      </c>
      <c r="H24" s="68"/>
      <c r="I24" s="196"/>
      <c r="J24" s="69"/>
      <c r="K24" s="68"/>
      <c r="L24" s="383"/>
      <c r="M24" s="197"/>
      <c r="O24" s="828"/>
      <c r="P24" s="57">
        <v>6034</v>
      </c>
      <c r="Q24" s="165">
        <v>32</v>
      </c>
      <c r="R24" s="365">
        <v>25.2</v>
      </c>
      <c r="S24" s="377">
        <v>62</v>
      </c>
      <c r="T24" s="187">
        <v>75.400000000000006</v>
      </c>
      <c r="U24" s="57">
        <v>6071</v>
      </c>
      <c r="V24" s="123">
        <v>28</v>
      </c>
      <c r="W24" s="165">
        <v>17</v>
      </c>
      <c r="X24" s="365">
        <v>19.5</v>
      </c>
      <c r="Y24" s="377">
        <v>58</v>
      </c>
      <c r="Z24" s="187">
        <v>11.2</v>
      </c>
    </row>
    <row r="25" spans="2:26" ht="13" customHeight="1" thickBot="1">
      <c r="B25" s="828"/>
      <c r="C25" s="57">
        <v>6311</v>
      </c>
      <c r="D25" s="195">
        <v>0.83</v>
      </c>
      <c r="E25" s="365">
        <v>16</v>
      </c>
      <c r="F25" s="377">
        <v>9</v>
      </c>
      <c r="G25" s="187">
        <v>10.43</v>
      </c>
      <c r="H25" s="68"/>
      <c r="I25" s="196"/>
      <c r="J25" s="69"/>
      <c r="K25" s="68"/>
      <c r="L25" s="383"/>
      <c r="M25" s="197"/>
      <c r="O25" s="828"/>
      <c r="P25" s="57">
        <v>6251</v>
      </c>
      <c r="Q25" s="165">
        <v>33</v>
      </c>
      <c r="R25" s="365">
        <v>29.5</v>
      </c>
      <c r="S25" s="377">
        <v>70</v>
      </c>
      <c r="T25" s="187">
        <v>77.8</v>
      </c>
      <c r="U25" s="57">
        <v>6204</v>
      </c>
      <c r="V25" s="123">
        <v>28</v>
      </c>
      <c r="W25" s="165">
        <v>21</v>
      </c>
      <c r="X25" s="365">
        <v>22.98</v>
      </c>
      <c r="Y25" s="377">
        <v>79</v>
      </c>
      <c r="Z25" s="187">
        <v>55.03</v>
      </c>
    </row>
    <row r="26" spans="2:26" ht="13" customHeight="1" thickBot="1">
      <c r="B26" s="828"/>
      <c r="C26" s="57">
        <v>6072</v>
      </c>
      <c r="D26" s="195">
        <v>1.2</v>
      </c>
      <c r="E26" s="365">
        <v>14.2</v>
      </c>
      <c r="F26" s="377">
        <v>11</v>
      </c>
      <c r="G26" s="187">
        <v>17.3</v>
      </c>
      <c r="H26" s="68"/>
      <c r="I26" s="196"/>
      <c r="J26" s="71"/>
      <c r="K26" s="68"/>
      <c r="L26" s="383"/>
      <c r="M26" s="197"/>
      <c r="O26" s="828"/>
      <c r="P26" s="57">
        <v>6254</v>
      </c>
      <c r="Q26" s="165">
        <v>38</v>
      </c>
      <c r="R26" s="365">
        <v>30.5</v>
      </c>
      <c r="S26" s="377">
        <v>86</v>
      </c>
      <c r="T26" s="187">
        <v>69.900000000000006</v>
      </c>
      <c r="U26" s="57">
        <v>6061</v>
      </c>
      <c r="V26" s="194">
        <v>28.1</v>
      </c>
      <c r="W26" s="165">
        <v>23</v>
      </c>
      <c r="X26" s="365">
        <v>22.1</v>
      </c>
      <c r="Y26" s="377">
        <v>66</v>
      </c>
      <c r="Z26" s="187">
        <v>28.6</v>
      </c>
    </row>
    <row r="27" spans="2:26" ht="13" customHeight="1" thickBot="1">
      <c r="B27" s="828"/>
      <c r="C27" s="198" t="s">
        <v>21</v>
      </c>
      <c r="D27" s="163">
        <f>AVERAGE(D5:D26)</f>
        <v>0.35181818181818181</v>
      </c>
      <c r="E27" s="126">
        <f>AVERAGE(E5:E26)</f>
        <v>15.386363636363638</v>
      </c>
      <c r="F27" s="127">
        <f>AVERAGE(F5:F26)</f>
        <v>6.1333333333333337</v>
      </c>
      <c r="G27" s="357">
        <f>AVERAGE(G5:G26)</f>
        <v>5.6431818181818176</v>
      </c>
      <c r="H27" s="200"/>
      <c r="I27" s="199"/>
      <c r="J27" s="201"/>
      <c r="K27" s="200"/>
      <c r="L27" s="384"/>
      <c r="M27" s="202"/>
      <c r="O27" s="828"/>
      <c r="P27" s="57">
        <v>6140</v>
      </c>
      <c r="Q27" s="165">
        <v>38</v>
      </c>
      <c r="R27" s="365">
        <v>21.7</v>
      </c>
      <c r="S27" s="377">
        <v>59</v>
      </c>
      <c r="T27" s="187">
        <v>65.099999999999994</v>
      </c>
      <c r="U27" s="57">
        <v>6039</v>
      </c>
      <c r="V27" s="194">
        <v>28.7</v>
      </c>
      <c r="W27" s="165">
        <v>12</v>
      </c>
      <c r="X27" s="365">
        <v>23.4</v>
      </c>
      <c r="Y27" s="377">
        <v>74</v>
      </c>
      <c r="Z27" s="187">
        <v>42.2</v>
      </c>
    </row>
    <row r="28" spans="2:26" ht="13" customHeight="1" thickBot="1">
      <c r="B28" s="828"/>
      <c r="C28" s="203" t="s">
        <v>30</v>
      </c>
      <c r="D28" s="186">
        <f>STDEV(D5:D26)/SQRT(COUNTA(D5:D26))</f>
        <v>6.6112315438626362E-2</v>
      </c>
      <c r="E28" s="296">
        <f>STDEV(E5:E26)/SQRT(COUNTA(E5:E26))</f>
        <v>0.61155169382705832</v>
      </c>
      <c r="F28" s="295">
        <f>STDEV(F5:F26)/SQRT(COUNTA(F5:F26))</f>
        <v>0.5059793983109897</v>
      </c>
      <c r="G28" s="358">
        <f>STDEV(G5:G26)/SQRT(COUNTA(G5:G26))</f>
        <v>0.78012802433738582</v>
      </c>
      <c r="H28" s="205"/>
      <c r="I28" s="204"/>
      <c r="J28" s="206"/>
      <c r="K28" s="205"/>
      <c r="L28" s="385"/>
      <c r="M28" s="207"/>
      <c r="O28" s="828"/>
      <c r="P28" s="57">
        <v>6095</v>
      </c>
      <c r="Q28" s="165">
        <v>40</v>
      </c>
      <c r="R28" s="365">
        <v>35.5</v>
      </c>
      <c r="S28" s="377">
        <v>97</v>
      </c>
      <c r="T28" s="187">
        <v>115.3</v>
      </c>
      <c r="U28" s="57">
        <v>6298</v>
      </c>
      <c r="V28" s="123">
        <v>29</v>
      </c>
      <c r="W28" s="165">
        <v>26</v>
      </c>
      <c r="X28" s="365">
        <v>24.3</v>
      </c>
      <c r="Y28" s="377">
        <v>76</v>
      </c>
      <c r="Z28" s="187">
        <v>48.6</v>
      </c>
    </row>
    <row r="29" spans="2:26" ht="13" customHeight="1" thickBot="1">
      <c r="B29" s="828" t="s">
        <v>70</v>
      </c>
      <c r="C29" s="55">
        <v>6294</v>
      </c>
      <c r="D29" s="189">
        <v>1.5</v>
      </c>
      <c r="E29" s="364">
        <v>20.82</v>
      </c>
      <c r="F29" s="376">
        <v>14</v>
      </c>
      <c r="G29" s="148">
        <v>15.59</v>
      </c>
      <c r="H29" s="56">
        <v>6063</v>
      </c>
      <c r="I29" s="208">
        <v>4.4000000000000004</v>
      </c>
      <c r="J29" s="710">
        <v>3</v>
      </c>
      <c r="K29" s="363">
        <v>23.8</v>
      </c>
      <c r="L29" s="711">
        <v>16</v>
      </c>
      <c r="M29" s="183">
        <v>11.2</v>
      </c>
      <c r="O29" s="828"/>
      <c r="P29" s="220"/>
      <c r="Q29" s="221"/>
      <c r="R29" s="220"/>
      <c r="S29" s="389"/>
      <c r="T29" s="367"/>
      <c r="U29" s="57">
        <v>6324</v>
      </c>
      <c r="V29" s="123">
        <v>29</v>
      </c>
      <c r="W29" s="165">
        <v>2</v>
      </c>
      <c r="X29" s="365">
        <v>26.2</v>
      </c>
      <c r="Y29" s="377">
        <v>85</v>
      </c>
      <c r="Z29" s="187">
        <v>19.2</v>
      </c>
    </row>
    <row r="30" spans="2:26" ht="13" customHeight="1" thickBot="1">
      <c r="B30" s="828"/>
      <c r="C30" s="57">
        <v>6103</v>
      </c>
      <c r="D30" s="195">
        <v>1.5</v>
      </c>
      <c r="E30" s="365">
        <v>16.8</v>
      </c>
      <c r="F30" s="377">
        <v>8</v>
      </c>
      <c r="G30" s="152">
        <v>10.35</v>
      </c>
      <c r="H30" s="57">
        <v>6209</v>
      </c>
      <c r="I30" s="123">
        <v>5</v>
      </c>
      <c r="J30" s="165">
        <v>0.25</v>
      </c>
      <c r="K30" s="362">
        <v>11.96</v>
      </c>
      <c r="L30" s="712">
        <v>15</v>
      </c>
      <c r="M30" s="187">
        <v>12.5</v>
      </c>
      <c r="O30" s="828"/>
      <c r="P30" s="220"/>
      <c r="Q30" s="221"/>
      <c r="R30" s="220"/>
      <c r="S30" s="389"/>
      <c r="T30" s="367"/>
      <c r="U30" s="57">
        <v>6152</v>
      </c>
      <c r="V30" s="194">
        <v>29.6</v>
      </c>
      <c r="W30" s="165">
        <v>12</v>
      </c>
      <c r="X30" s="365">
        <v>30.1</v>
      </c>
      <c r="Y30" s="377">
        <v>85</v>
      </c>
      <c r="Z30" s="187">
        <v>25.25</v>
      </c>
    </row>
    <row r="31" spans="2:26" ht="13" customHeight="1" thickBot="1">
      <c r="B31" s="828"/>
      <c r="C31" s="56">
        <v>6182</v>
      </c>
      <c r="D31" s="710">
        <v>2</v>
      </c>
      <c r="E31" s="370">
        <v>26</v>
      </c>
      <c r="F31" s="378">
        <v>18</v>
      </c>
      <c r="G31" s="183">
        <v>17.8</v>
      </c>
      <c r="H31" s="57">
        <v>6062</v>
      </c>
      <c r="I31" s="194">
        <v>10.7</v>
      </c>
      <c r="J31" s="165">
        <v>6</v>
      </c>
      <c r="K31" s="362">
        <v>21.9</v>
      </c>
      <c r="L31" s="712">
        <v>48</v>
      </c>
      <c r="M31" s="187">
        <v>18.2</v>
      </c>
      <c r="O31" s="828"/>
      <c r="P31" s="68"/>
      <c r="Q31" s="69"/>
      <c r="R31" s="68"/>
      <c r="S31" s="196"/>
      <c r="T31" s="197"/>
      <c r="U31" s="57">
        <v>6266</v>
      </c>
      <c r="V31" s="123">
        <v>30</v>
      </c>
      <c r="W31" s="165">
        <v>23</v>
      </c>
      <c r="X31" s="365">
        <v>27.2</v>
      </c>
      <c r="Y31" s="377">
        <v>87.9</v>
      </c>
      <c r="Z31" s="187">
        <v>51.66</v>
      </c>
    </row>
    <row r="32" spans="2:26" ht="13" customHeight="1" thickBot="1">
      <c r="B32" s="828"/>
      <c r="C32" s="57">
        <v>6107</v>
      </c>
      <c r="D32" s="195">
        <v>2.2000000000000002</v>
      </c>
      <c r="E32" s="365">
        <v>15.9</v>
      </c>
      <c r="F32" s="377">
        <v>15</v>
      </c>
      <c r="G32" s="187">
        <v>15.88</v>
      </c>
      <c r="H32" s="57">
        <v>6265</v>
      </c>
      <c r="I32" s="123">
        <v>11</v>
      </c>
      <c r="J32" s="165">
        <v>8</v>
      </c>
      <c r="K32" s="362">
        <v>12.9</v>
      </c>
      <c r="L32" s="712">
        <v>26</v>
      </c>
      <c r="M32" s="187">
        <v>18.48</v>
      </c>
      <c r="O32" s="828"/>
      <c r="P32" s="68"/>
      <c r="Q32" s="69"/>
      <c r="R32" s="68"/>
      <c r="S32" s="196"/>
      <c r="T32" s="197"/>
      <c r="U32" s="57">
        <v>6088</v>
      </c>
      <c r="V32" s="194">
        <v>31.2</v>
      </c>
      <c r="W32" s="165">
        <v>5</v>
      </c>
      <c r="X32" s="365">
        <v>27</v>
      </c>
      <c r="Y32" s="377">
        <v>78</v>
      </c>
      <c r="Z32" s="187">
        <v>32</v>
      </c>
    </row>
    <row r="33" spans="2:26" ht="13" customHeight="1" thickBot="1">
      <c r="B33" s="828"/>
      <c r="C33" s="57">
        <v>6106</v>
      </c>
      <c r="D33" s="195">
        <v>2.9</v>
      </c>
      <c r="E33" s="365">
        <v>18.100000000000001</v>
      </c>
      <c r="F33" s="377">
        <v>16</v>
      </c>
      <c r="G33" s="187">
        <v>16.32</v>
      </c>
      <c r="H33" s="57">
        <v>6079</v>
      </c>
      <c r="I33" s="194">
        <v>11.1</v>
      </c>
      <c r="J33" s="165">
        <v>8</v>
      </c>
      <c r="K33" s="362">
        <v>18.8</v>
      </c>
      <c r="L33" s="712">
        <v>43</v>
      </c>
      <c r="M33" s="187">
        <v>29.9</v>
      </c>
      <c r="O33" s="828"/>
      <c r="P33" s="68"/>
      <c r="Q33" s="69"/>
      <c r="R33" s="68"/>
      <c r="S33" s="196"/>
      <c r="T33" s="197"/>
      <c r="U33" s="57">
        <v>6081</v>
      </c>
      <c r="V33" s="194">
        <v>31.4</v>
      </c>
      <c r="W33" s="165">
        <v>15</v>
      </c>
      <c r="X33" s="365">
        <v>28</v>
      </c>
      <c r="Y33" s="377">
        <v>78</v>
      </c>
      <c r="Z33" s="187">
        <v>62.43</v>
      </c>
    </row>
    <row r="34" spans="2:26" ht="13" customHeight="1" thickBot="1">
      <c r="B34" s="828"/>
      <c r="C34" s="57">
        <v>6094</v>
      </c>
      <c r="D34" s="195">
        <v>2.9</v>
      </c>
      <c r="E34" s="365">
        <v>15.8</v>
      </c>
      <c r="F34" s="377">
        <v>14</v>
      </c>
      <c r="G34" s="187">
        <v>21.17</v>
      </c>
      <c r="H34" s="57">
        <v>6052</v>
      </c>
      <c r="I34" s="123">
        <v>12</v>
      </c>
      <c r="J34" s="165">
        <v>1</v>
      </c>
      <c r="K34" s="362">
        <v>20.3</v>
      </c>
      <c r="L34" s="712">
        <v>56</v>
      </c>
      <c r="M34" s="187">
        <v>22.1</v>
      </c>
      <c r="O34" s="828"/>
      <c r="P34" s="68"/>
      <c r="Q34" s="69"/>
      <c r="R34" s="68"/>
      <c r="S34" s="196"/>
      <c r="T34" s="197"/>
      <c r="U34" s="57">
        <v>6208</v>
      </c>
      <c r="V34" s="123">
        <v>32</v>
      </c>
      <c r="W34" s="165">
        <v>16</v>
      </c>
      <c r="X34" s="365">
        <v>23.4</v>
      </c>
      <c r="Y34" s="377">
        <v>63.8</v>
      </c>
      <c r="Z34" s="187">
        <v>27.94</v>
      </c>
    </row>
    <row r="35" spans="2:26" ht="13" customHeight="1" thickBot="1">
      <c r="B35" s="828"/>
      <c r="C35" s="57">
        <v>6292</v>
      </c>
      <c r="D35" s="165">
        <v>3</v>
      </c>
      <c r="E35" s="365">
        <v>19.329999999999998</v>
      </c>
      <c r="F35" s="377">
        <v>18</v>
      </c>
      <c r="G35" s="187">
        <v>13.98</v>
      </c>
      <c r="H35" s="57">
        <v>6264</v>
      </c>
      <c r="I35" s="123">
        <v>12</v>
      </c>
      <c r="J35" s="165">
        <v>9</v>
      </c>
      <c r="K35" s="362">
        <v>22</v>
      </c>
      <c r="L35" s="712">
        <v>34</v>
      </c>
      <c r="M35" s="187">
        <v>20.350000000000001</v>
      </c>
      <c r="O35" s="828"/>
      <c r="P35" s="68"/>
      <c r="Q35" s="69"/>
      <c r="R35" s="68"/>
      <c r="S35" s="196"/>
      <c r="T35" s="197"/>
      <c r="U35" s="57">
        <v>6299</v>
      </c>
      <c r="V35" s="123">
        <v>32</v>
      </c>
      <c r="W35" s="165">
        <v>23</v>
      </c>
      <c r="X35" s="365">
        <v>26.9</v>
      </c>
      <c r="Y35" s="377">
        <v>103</v>
      </c>
      <c r="Z35" s="187">
        <v>43.8</v>
      </c>
    </row>
    <row r="36" spans="2:26" ht="13" customHeight="1" thickBot="1">
      <c r="B36" s="828"/>
      <c r="C36" s="57">
        <v>6130</v>
      </c>
      <c r="D36" s="195">
        <v>5.2</v>
      </c>
      <c r="E36" s="365">
        <v>18.5</v>
      </c>
      <c r="F36" s="377">
        <v>24</v>
      </c>
      <c r="G36" s="187">
        <v>22.15</v>
      </c>
      <c r="H36" s="57">
        <v>6268</v>
      </c>
      <c r="I36" s="123">
        <v>12</v>
      </c>
      <c r="J36" s="165">
        <v>3</v>
      </c>
      <c r="K36" s="362">
        <v>26.56</v>
      </c>
      <c r="L36" s="712">
        <v>68</v>
      </c>
      <c r="M36" s="187">
        <v>41.1</v>
      </c>
      <c r="O36" s="828"/>
      <c r="P36" s="68"/>
      <c r="Q36" s="69"/>
      <c r="R36" s="68"/>
      <c r="S36" s="196"/>
      <c r="T36" s="197"/>
      <c r="U36" s="57">
        <v>6035</v>
      </c>
      <c r="V36" s="194">
        <v>32.1</v>
      </c>
      <c r="W36" s="165">
        <v>28</v>
      </c>
      <c r="X36" s="365">
        <v>27.1</v>
      </c>
      <c r="Y36" s="377">
        <v>86</v>
      </c>
      <c r="Z36" s="187">
        <v>42.1</v>
      </c>
    </row>
    <row r="37" spans="2:26" ht="13" customHeight="1" thickBot="1">
      <c r="B37" s="828"/>
      <c r="C37" s="57">
        <v>6316</v>
      </c>
      <c r="D37" s="165">
        <v>6</v>
      </c>
      <c r="E37" s="365">
        <v>18.399999999999999</v>
      </c>
      <c r="F37" s="377">
        <v>26.1</v>
      </c>
      <c r="G37" s="187">
        <v>39.56</v>
      </c>
      <c r="H37" s="57">
        <v>6228</v>
      </c>
      <c r="I37" s="123">
        <v>13</v>
      </c>
      <c r="J37" s="165">
        <v>0</v>
      </c>
      <c r="K37" s="362">
        <v>17.399999999999999</v>
      </c>
      <c r="L37" s="712">
        <v>45</v>
      </c>
      <c r="M37" s="187">
        <v>30.35</v>
      </c>
      <c r="O37" s="828"/>
      <c r="P37" s="68"/>
      <c r="Q37" s="69"/>
      <c r="R37" s="68"/>
      <c r="S37" s="196"/>
      <c r="T37" s="197"/>
      <c r="U37" s="57">
        <v>6163</v>
      </c>
      <c r="V37" s="194">
        <v>32.4</v>
      </c>
      <c r="W37" s="165">
        <v>30</v>
      </c>
      <c r="X37" s="365">
        <v>25.5</v>
      </c>
      <c r="Y37" s="377">
        <v>78</v>
      </c>
      <c r="Z37" s="187">
        <v>41.5</v>
      </c>
    </row>
    <row r="38" spans="2:26" ht="13" customHeight="1" thickBot="1">
      <c r="B38" s="828"/>
      <c r="C38" s="57">
        <v>6112</v>
      </c>
      <c r="D38" s="195">
        <v>6.3</v>
      </c>
      <c r="E38" s="365">
        <v>18.399999999999999</v>
      </c>
      <c r="F38" s="377">
        <v>26</v>
      </c>
      <c r="G38" s="187">
        <v>29.98</v>
      </c>
      <c r="H38" s="57">
        <v>6243</v>
      </c>
      <c r="I38" s="123">
        <v>13</v>
      </c>
      <c r="J38" s="165">
        <v>5</v>
      </c>
      <c r="K38" s="362">
        <v>21.3</v>
      </c>
      <c r="L38" s="386">
        <v>58.1</v>
      </c>
      <c r="M38" s="187">
        <v>29.35</v>
      </c>
      <c r="O38" s="828"/>
      <c r="P38" s="68"/>
      <c r="Q38" s="69"/>
      <c r="R38" s="68"/>
      <c r="S38" s="196"/>
      <c r="T38" s="197"/>
      <c r="U38" s="57">
        <v>6067</v>
      </c>
      <c r="V38" s="194">
        <v>32.6</v>
      </c>
      <c r="W38" s="165">
        <v>8</v>
      </c>
      <c r="X38" s="365">
        <v>26.8</v>
      </c>
      <c r="Y38" s="377">
        <v>58</v>
      </c>
      <c r="Z38" s="187">
        <v>32</v>
      </c>
    </row>
    <row r="39" spans="2:26" ht="13" customHeight="1" thickBot="1">
      <c r="B39" s="828"/>
      <c r="C39" s="57">
        <v>6144</v>
      </c>
      <c r="D39" s="195">
        <v>7.5</v>
      </c>
      <c r="E39" s="365">
        <v>16.3</v>
      </c>
      <c r="F39" s="377">
        <v>25</v>
      </c>
      <c r="G39" s="187">
        <v>45</v>
      </c>
      <c r="H39" s="57">
        <v>6113</v>
      </c>
      <c r="I39" s="194">
        <v>13.1</v>
      </c>
      <c r="J39" s="165">
        <v>1.58</v>
      </c>
      <c r="K39" s="362">
        <v>24.5</v>
      </c>
      <c r="L39" s="712">
        <v>48</v>
      </c>
      <c r="M39" s="187">
        <v>33.5</v>
      </c>
      <c r="O39" s="828"/>
      <c r="P39" s="68"/>
      <c r="Q39" s="69"/>
      <c r="R39" s="68"/>
      <c r="S39" s="196"/>
      <c r="T39" s="197"/>
      <c r="U39" s="57">
        <v>6143</v>
      </c>
      <c r="V39" s="194">
        <v>32.6</v>
      </c>
      <c r="W39" s="165">
        <v>7</v>
      </c>
      <c r="X39" s="365">
        <v>26.1</v>
      </c>
      <c r="Y39" s="377">
        <v>80</v>
      </c>
      <c r="Z39" s="187">
        <v>35.700000000000003</v>
      </c>
    </row>
    <row r="40" spans="2:26" ht="13" customHeight="1" thickBot="1">
      <c r="B40" s="828"/>
      <c r="C40" s="57">
        <v>6047</v>
      </c>
      <c r="D40" s="195">
        <v>7.8</v>
      </c>
      <c r="E40" s="365">
        <v>23.9</v>
      </c>
      <c r="F40" s="377">
        <v>30</v>
      </c>
      <c r="G40" s="187">
        <v>53.02</v>
      </c>
      <c r="H40" s="209"/>
      <c r="I40" s="210"/>
      <c r="J40" s="211"/>
      <c r="K40" s="68"/>
      <c r="L40" s="383"/>
      <c r="M40" s="197"/>
      <c r="O40" s="828"/>
      <c r="P40" s="68"/>
      <c r="Q40" s="69"/>
      <c r="R40" s="68"/>
      <c r="S40" s="196"/>
      <c r="T40" s="197"/>
      <c r="U40" s="57">
        <v>6077</v>
      </c>
      <c r="V40" s="194">
        <v>32.9</v>
      </c>
      <c r="W40" s="165">
        <v>19</v>
      </c>
      <c r="X40" s="365">
        <v>22</v>
      </c>
      <c r="Y40" s="377">
        <v>60</v>
      </c>
      <c r="Z40" s="187">
        <v>39.700000000000003</v>
      </c>
    </row>
    <row r="41" spans="2:26" ht="13" customHeight="1" thickBot="1">
      <c r="B41" s="828"/>
      <c r="C41" s="57">
        <v>6137</v>
      </c>
      <c r="D41" s="195">
        <v>8.9</v>
      </c>
      <c r="E41" s="365">
        <v>24.2</v>
      </c>
      <c r="F41" s="377">
        <v>56</v>
      </c>
      <c r="G41" s="187">
        <v>39.21</v>
      </c>
      <c r="H41" s="209"/>
      <c r="I41" s="210"/>
      <c r="J41" s="211"/>
      <c r="K41" s="68"/>
      <c r="L41" s="383"/>
      <c r="M41" s="197"/>
      <c r="O41" s="828"/>
      <c r="P41" s="68"/>
      <c r="Q41" s="69"/>
      <c r="R41" s="68"/>
      <c r="S41" s="196"/>
      <c r="T41" s="197"/>
      <c r="U41" s="57">
        <v>6241</v>
      </c>
      <c r="V41" s="123">
        <v>33</v>
      </c>
      <c r="W41" s="165">
        <v>31</v>
      </c>
      <c r="X41" s="365">
        <v>18.399999999999999</v>
      </c>
      <c r="Y41" s="377">
        <v>63</v>
      </c>
      <c r="Z41" s="187">
        <v>24.92</v>
      </c>
    </row>
    <row r="42" spans="2:26" ht="13" customHeight="1" thickBot="1">
      <c r="B42" s="828"/>
      <c r="C42" s="57">
        <v>6293</v>
      </c>
      <c r="D42" s="165">
        <v>9</v>
      </c>
      <c r="E42" s="365">
        <v>18.600000000000001</v>
      </c>
      <c r="F42" s="377">
        <v>35</v>
      </c>
      <c r="G42" s="187">
        <v>26.12</v>
      </c>
      <c r="H42" s="209"/>
      <c r="I42" s="210"/>
      <c r="J42" s="211"/>
      <c r="K42" s="68"/>
      <c r="L42" s="383"/>
      <c r="M42" s="197"/>
      <c r="O42" s="828"/>
      <c r="P42" s="68"/>
      <c r="Q42" s="69"/>
      <c r="R42" s="68"/>
      <c r="S42" s="196"/>
      <c r="T42" s="197"/>
      <c r="U42" s="57">
        <v>6128</v>
      </c>
      <c r="V42" s="194">
        <v>33.799999999999997</v>
      </c>
      <c r="W42" s="165">
        <v>31.5</v>
      </c>
      <c r="X42" s="365">
        <v>22.2</v>
      </c>
      <c r="Y42" s="377">
        <v>48</v>
      </c>
      <c r="Z42" s="187">
        <v>26.8</v>
      </c>
    </row>
    <row r="43" spans="2:26" ht="13" customHeight="1" thickBot="1">
      <c r="B43" s="828"/>
      <c r="C43" s="57">
        <v>6278</v>
      </c>
      <c r="D43" s="165">
        <v>10</v>
      </c>
      <c r="E43" s="365">
        <v>21.3</v>
      </c>
      <c r="F43" s="377">
        <v>52.4</v>
      </c>
      <c r="G43" s="187">
        <v>33.6</v>
      </c>
      <c r="H43" s="209"/>
      <c r="I43" s="210"/>
      <c r="J43" s="211"/>
      <c r="K43" s="68"/>
      <c r="L43" s="383"/>
      <c r="M43" s="197"/>
      <c r="O43" s="828"/>
      <c r="P43" s="68"/>
      <c r="Q43" s="69"/>
      <c r="R43" s="68"/>
      <c r="S43" s="196"/>
      <c r="T43" s="197"/>
      <c r="U43" s="57">
        <v>6032</v>
      </c>
      <c r="V43" s="194">
        <v>33.799999999999997</v>
      </c>
      <c r="W43" s="719"/>
      <c r="X43" s="372">
        <v>29.4</v>
      </c>
      <c r="Y43" s="391">
        <v>106.1</v>
      </c>
      <c r="Z43" s="187">
        <v>117.4</v>
      </c>
    </row>
    <row r="44" spans="2:26" ht="13" customHeight="1" thickBot="1">
      <c r="B44" s="828"/>
      <c r="C44" s="59">
        <v>6318</v>
      </c>
      <c r="D44" s="718">
        <v>10</v>
      </c>
      <c r="E44" s="371">
        <v>17.600000000000001</v>
      </c>
      <c r="F44" s="379">
        <v>33</v>
      </c>
      <c r="G44" s="373">
        <v>30.24</v>
      </c>
      <c r="H44" s="212"/>
      <c r="I44" s="213"/>
      <c r="J44" s="214"/>
      <c r="K44" s="70"/>
      <c r="L44" s="387"/>
      <c r="M44" s="215"/>
      <c r="O44" s="828"/>
      <c r="P44" s="68"/>
      <c r="Q44" s="69"/>
      <c r="R44" s="68"/>
      <c r="S44" s="196"/>
      <c r="T44" s="197"/>
      <c r="U44" s="57">
        <v>6215</v>
      </c>
      <c r="V44" s="123">
        <v>34</v>
      </c>
      <c r="W44" s="165">
        <v>15</v>
      </c>
      <c r="X44" s="365">
        <v>26.6</v>
      </c>
      <c r="Y44" s="377">
        <v>84</v>
      </c>
      <c r="Z44" s="187">
        <v>56.46</v>
      </c>
    </row>
    <row r="45" spans="2:26" ht="13" customHeight="1" thickBot="1">
      <c r="B45" s="828"/>
      <c r="C45" s="198" t="s">
        <v>21</v>
      </c>
      <c r="D45" s="160">
        <f>AVERAGE(D29:D44)</f>
        <v>5.4187499999999993</v>
      </c>
      <c r="E45" s="368">
        <f>AVERAGE(E29:E44)</f>
        <v>19.371875000000003</v>
      </c>
      <c r="F45" s="121">
        <f>AVERAGE(F29:F44)</f>
        <v>25.65625</v>
      </c>
      <c r="G45" s="226">
        <f>AVERAGE(G29:G44)</f>
        <v>26.873125000000002</v>
      </c>
      <c r="H45" s="198" t="s">
        <v>21</v>
      </c>
      <c r="I45" s="121">
        <f>AVERAGE(I29:I39)</f>
        <v>10.663636363636364</v>
      </c>
      <c r="J45" s="160">
        <f>AVERAGE(J29:J39)</f>
        <v>4.0754545454545452</v>
      </c>
      <c r="K45" s="368">
        <f>AVERAGE(K29:K39)</f>
        <v>20.129090909090909</v>
      </c>
      <c r="L45" s="374">
        <f>AVERAGE(L29:L39)</f>
        <v>41.554545454545455</v>
      </c>
      <c r="M45" s="218">
        <f>AVERAGE(M29:M39)</f>
        <v>24.275454545454544</v>
      </c>
      <c r="O45" s="828"/>
      <c r="P45" s="68"/>
      <c r="Q45" s="69"/>
      <c r="R45" s="68"/>
      <c r="S45" s="196"/>
      <c r="T45" s="197"/>
      <c r="U45" s="57">
        <v>6244</v>
      </c>
      <c r="V45" s="123">
        <v>34</v>
      </c>
      <c r="W45" s="165">
        <v>28</v>
      </c>
      <c r="X45" s="365">
        <v>23.8</v>
      </c>
      <c r="Y45" s="377">
        <v>79.099999999999994</v>
      </c>
      <c r="Z45" s="187">
        <v>38.549999999999997</v>
      </c>
    </row>
    <row r="46" spans="2:26" ht="13" customHeight="1" thickBot="1">
      <c r="B46" s="828"/>
      <c r="C46" s="216" t="s">
        <v>30</v>
      </c>
      <c r="D46" s="165">
        <f>STDEV(D29:D44)/SQRT(COUNTA(D29:D44))</f>
        <v>0.78894543273494755</v>
      </c>
      <c r="E46" s="369">
        <f>STDEV(E29:E44)/SQRT(COUNTA(E29:E44))</f>
        <v>0.77035880100876186</v>
      </c>
      <c r="F46" s="123">
        <f>STDEV(F29:F44)/SQRT(COUNTA(F29:F44))</f>
        <v>3.358496299809385</v>
      </c>
      <c r="G46" s="359">
        <f>STDEV(G29:G44)/SQRT(COUNTA(G29:G44))</f>
        <v>3.1145706925607457</v>
      </c>
      <c r="H46" s="216" t="s">
        <v>30</v>
      </c>
      <c r="I46" s="123">
        <f>STDEV(I29:I39)/SQRT(COUNTA(I29:I39))</f>
        <v>0.92355762012229092</v>
      </c>
      <c r="J46" s="165">
        <f>STDEV(J29:J39)/SQRT(COUNTA(J29:J39))</f>
        <v>0.99478765540131386</v>
      </c>
      <c r="K46" s="369">
        <f>STDEV(K29:K39)/SQRT(COUNTA(K29:K39))</f>
        <v>1.3822968070605921</v>
      </c>
      <c r="L46" s="388">
        <f>STDEV(L29:L39)/SQRT(COUNTA(L29:L39))</f>
        <v>5.1663485194858243</v>
      </c>
      <c r="M46" s="219">
        <f>STDEV(M29:M39)/SQRT(COUNTA(M29:M39))</f>
        <v>2.8005085134461396</v>
      </c>
      <c r="O46" s="828"/>
      <c r="P46" s="68"/>
      <c r="Q46" s="69"/>
      <c r="R46" s="68"/>
      <c r="S46" s="196"/>
      <c r="T46" s="197"/>
      <c r="U46" s="57">
        <v>6263</v>
      </c>
      <c r="V46" s="123">
        <v>34</v>
      </c>
      <c r="W46" s="165">
        <v>21</v>
      </c>
      <c r="X46" s="365">
        <v>23.5</v>
      </c>
      <c r="Y46" s="377">
        <v>69.5</v>
      </c>
      <c r="Z46" s="187">
        <v>51.59</v>
      </c>
    </row>
    <row r="47" spans="2:26" ht="13" customHeight="1" thickBot="1">
      <c r="B47" s="828"/>
      <c r="C47" s="203"/>
      <c r="D47" s="132"/>
      <c r="E47" s="59"/>
      <c r="F47" s="131"/>
      <c r="G47" s="360"/>
      <c r="H47" s="203" t="s">
        <v>68</v>
      </c>
      <c r="I47" s="204"/>
      <c r="J47" s="206"/>
      <c r="K47" s="59">
        <f>TTEST(E29:E44,K29:K39,2,2)</f>
        <v>0.61123251445649907</v>
      </c>
      <c r="L47" s="726">
        <f>TTEST(F29:F44,L29:L39,2,2)</f>
        <v>1.221030690628091E-2</v>
      </c>
      <c r="M47" s="217">
        <f>TTEST(G29:G44,M29:M39,2,2)</f>
        <v>0.56243429035417758</v>
      </c>
      <c r="O47" s="828"/>
      <c r="P47" s="68"/>
      <c r="Q47" s="69"/>
      <c r="R47" s="68"/>
      <c r="S47" s="196"/>
      <c r="T47" s="197"/>
      <c r="U47" s="57">
        <v>6220</v>
      </c>
      <c r="V47" s="123">
        <v>35</v>
      </c>
      <c r="W47" s="165">
        <v>11</v>
      </c>
      <c r="X47" s="365">
        <v>27.4</v>
      </c>
      <c r="Y47" s="377">
        <v>74.7</v>
      </c>
      <c r="Z47" s="187">
        <v>36.86</v>
      </c>
    </row>
    <row r="48" spans="2:26" ht="13" customHeight="1" thickBot="1">
      <c r="B48" s="828" t="s">
        <v>71</v>
      </c>
      <c r="C48" s="55">
        <v>6232</v>
      </c>
      <c r="D48" s="160">
        <v>14</v>
      </c>
      <c r="E48" s="364">
        <v>20.8</v>
      </c>
      <c r="F48" s="376">
        <v>50</v>
      </c>
      <c r="G48" s="182">
        <v>49.4</v>
      </c>
      <c r="H48" s="57">
        <v>6089</v>
      </c>
      <c r="I48" s="194">
        <v>14.3</v>
      </c>
      <c r="J48" s="165">
        <v>8</v>
      </c>
      <c r="K48" s="362">
        <v>26</v>
      </c>
      <c r="L48" s="712">
        <v>69</v>
      </c>
      <c r="M48" s="187">
        <v>56.8</v>
      </c>
      <c r="O48" s="828"/>
      <c r="P48" s="68"/>
      <c r="Q48" s="69"/>
      <c r="R48" s="68"/>
      <c r="S48" s="196"/>
      <c r="T48" s="197"/>
      <c r="U48" s="57">
        <v>6054</v>
      </c>
      <c r="V48" s="194">
        <v>35.1</v>
      </c>
      <c r="W48" s="165">
        <v>30</v>
      </c>
      <c r="X48" s="365">
        <v>30.4</v>
      </c>
      <c r="Y48" s="377">
        <v>75</v>
      </c>
      <c r="Z48" s="187">
        <v>29.45</v>
      </c>
    </row>
    <row r="49" spans="2:26" ht="13" customHeight="1" thickBot="1">
      <c r="B49" s="828"/>
      <c r="C49" s="57">
        <v>6233</v>
      </c>
      <c r="D49" s="165">
        <v>14</v>
      </c>
      <c r="E49" s="365">
        <v>21.9</v>
      </c>
      <c r="F49" s="377">
        <v>67</v>
      </c>
      <c r="G49" s="187">
        <v>60.93</v>
      </c>
      <c r="H49" s="57">
        <v>6049</v>
      </c>
      <c r="I49" s="123">
        <v>15</v>
      </c>
      <c r="J49" s="165">
        <v>10</v>
      </c>
      <c r="K49" s="362">
        <v>20.8</v>
      </c>
      <c r="L49" s="712">
        <v>52</v>
      </c>
      <c r="M49" s="187">
        <v>15.8</v>
      </c>
      <c r="O49" s="828"/>
      <c r="P49" s="68"/>
      <c r="Q49" s="69"/>
      <c r="R49" s="68"/>
      <c r="S49" s="196"/>
      <c r="T49" s="197"/>
      <c r="U49" s="57">
        <v>6141</v>
      </c>
      <c r="V49" s="194">
        <v>36.700000000000003</v>
      </c>
      <c r="W49" s="165">
        <v>28</v>
      </c>
      <c r="X49" s="365">
        <v>26</v>
      </c>
      <c r="Y49" s="377">
        <v>87</v>
      </c>
      <c r="Z49" s="187">
        <v>49.87</v>
      </c>
    </row>
    <row r="50" spans="2:26" ht="13" customHeight="1" thickBot="1">
      <c r="B50" s="828"/>
      <c r="C50" s="57">
        <v>6282</v>
      </c>
      <c r="D50" s="165">
        <v>14</v>
      </c>
      <c r="E50" s="365">
        <v>41.9</v>
      </c>
      <c r="F50" s="377">
        <v>140</v>
      </c>
      <c r="G50" s="187">
        <v>75.86</v>
      </c>
      <c r="H50" s="57">
        <v>6083</v>
      </c>
      <c r="I50" s="194">
        <v>15.2</v>
      </c>
      <c r="J50" s="165">
        <v>11</v>
      </c>
      <c r="K50" s="362">
        <v>18.399999999999999</v>
      </c>
      <c r="L50" s="712">
        <v>50</v>
      </c>
      <c r="M50" s="187">
        <v>41.75</v>
      </c>
      <c r="O50" s="828"/>
      <c r="P50" s="68"/>
      <c r="Q50" s="69"/>
      <c r="R50" s="68"/>
      <c r="S50" s="196"/>
      <c r="T50" s="197"/>
      <c r="U50" s="57">
        <v>6281</v>
      </c>
      <c r="V50" s="123">
        <v>37</v>
      </c>
      <c r="W50" s="165">
        <v>20</v>
      </c>
      <c r="X50" s="365">
        <v>37.1</v>
      </c>
      <c r="Y50" s="377">
        <v>131</v>
      </c>
      <c r="Z50" s="187">
        <v>62.79</v>
      </c>
    </row>
    <row r="51" spans="2:26" ht="13" customHeight="1" thickBot="1">
      <c r="B51" s="828"/>
      <c r="C51" s="57">
        <v>6099</v>
      </c>
      <c r="D51" s="195">
        <v>14.2</v>
      </c>
      <c r="E51" s="365">
        <v>30</v>
      </c>
      <c r="F51" s="377">
        <v>92</v>
      </c>
      <c r="G51" s="187">
        <v>85.56</v>
      </c>
      <c r="H51" s="57">
        <v>6207</v>
      </c>
      <c r="I51" s="123">
        <v>16</v>
      </c>
      <c r="J51" s="165">
        <v>10</v>
      </c>
      <c r="K51" s="362">
        <v>24.4</v>
      </c>
      <c r="L51" s="386">
        <v>66.2</v>
      </c>
      <c r="M51" s="187">
        <v>33.200000000000003</v>
      </c>
      <c r="O51" s="828"/>
      <c r="P51" s="68"/>
      <c r="Q51" s="69"/>
      <c r="R51" s="68"/>
      <c r="S51" s="196"/>
      <c r="T51" s="197"/>
      <c r="U51" s="57">
        <v>6038</v>
      </c>
      <c r="V51" s="194">
        <v>37.200000000000003</v>
      </c>
      <c r="W51" s="165">
        <v>20</v>
      </c>
      <c r="X51" s="365">
        <v>30.9</v>
      </c>
      <c r="Y51" s="377">
        <v>83.9</v>
      </c>
      <c r="Z51" s="187">
        <v>39.5</v>
      </c>
    </row>
    <row r="52" spans="2:26" ht="13" customHeight="1" thickBot="1">
      <c r="B52" s="828"/>
      <c r="C52" s="57">
        <v>6317</v>
      </c>
      <c r="D52" s="165">
        <v>15</v>
      </c>
      <c r="E52" s="365">
        <v>29.8</v>
      </c>
      <c r="F52" s="377">
        <v>86</v>
      </c>
      <c r="G52" s="187">
        <v>44.35</v>
      </c>
      <c r="H52" s="57">
        <v>6148</v>
      </c>
      <c r="I52" s="194">
        <v>17.100000000000001</v>
      </c>
      <c r="J52" s="165">
        <v>7</v>
      </c>
      <c r="K52" s="362">
        <v>23.9</v>
      </c>
      <c r="L52" s="712">
        <v>65</v>
      </c>
      <c r="M52" s="187">
        <v>26.36</v>
      </c>
      <c r="O52" s="828"/>
      <c r="P52" s="68"/>
      <c r="Q52" s="69"/>
      <c r="R52" s="68"/>
      <c r="S52" s="196"/>
      <c r="T52" s="197"/>
      <c r="U52" s="57">
        <v>6302</v>
      </c>
      <c r="V52" s="194">
        <v>38.5</v>
      </c>
      <c r="W52" s="165">
        <v>32.5</v>
      </c>
      <c r="X52" s="365">
        <v>20.5</v>
      </c>
      <c r="Y52" s="377">
        <v>58</v>
      </c>
      <c r="Z52" s="187">
        <v>36.99</v>
      </c>
    </row>
    <row r="53" spans="2:26" ht="13" customHeight="1" thickBot="1">
      <c r="B53" s="828"/>
      <c r="C53" s="57">
        <v>6153</v>
      </c>
      <c r="D53" s="195">
        <v>15.2</v>
      </c>
      <c r="E53" s="365">
        <v>20.5</v>
      </c>
      <c r="F53" s="377">
        <v>58</v>
      </c>
      <c r="G53" s="187">
        <v>67.75</v>
      </c>
      <c r="H53" s="57">
        <v>6087</v>
      </c>
      <c r="I53" s="194">
        <v>17.5</v>
      </c>
      <c r="J53" s="165">
        <v>4</v>
      </c>
      <c r="K53" s="362">
        <v>21.9</v>
      </c>
      <c r="L53" s="712">
        <v>71</v>
      </c>
      <c r="M53" s="187">
        <v>58.4</v>
      </c>
      <c r="O53" s="828"/>
      <c r="P53" s="68"/>
      <c r="Q53" s="69"/>
      <c r="R53" s="68"/>
      <c r="S53" s="196"/>
      <c r="T53" s="197"/>
      <c r="U53" s="57">
        <v>6242</v>
      </c>
      <c r="V53" s="123">
        <v>39</v>
      </c>
      <c r="W53" s="165">
        <v>19</v>
      </c>
      <c r="X53" s="365">
        <v>19.5</v>
      </c>
      <c r="Y53" s="377">
        <v>65.3</v>
      </c>
      <c r="Z53" s="187">
        <v>33.590000000000003</v>
      </c>
    </row>
    <row r="54" spans="2:26" ht="13" customHeight="1" thickBot="1">
      <c r="B54" s="828"/>
      <c r="C54" s="57">
        <v>6230</v>
      </c>
      <c r="D54" s="165">
        <v>16</v>
      </c>
      <c r="E54" s="365">
        <v>18.899999999999999</v>
      </c>
      <c r="F54" s="377">
        <v>56.7</v>
      </c>
      <c r="G54" s="187">
        <v>66.27</v>
      </c>
      <c r="H54" s="57">
        <v>6145</v>
      </c>
      <c r="I54" s="123">
        <v>18</v>
      </c>
      <c r="J54" s="165">
        <v>11</v>
      </c>
      <c r="K54" s="362">
        <v>23.1</v>
      </c>
      <c r="L54" s="712">
        <v>67</v>
      </c>
      <c r="M54" s="187">
        <v>42.19</v>
      </c>
      <c r="O54" s="828"/>
      <c r="P54" s="68"/>
      <c r="Q54" s="69"/>
      <c r="R54" s="68"/>
      <c r="S54" s="196"/>
      <c r="T54" s="197"/>
      <c r="U54" s="57">
        <v>6258</v>
      </c>
      <c r="V54" s="123">
        <v>39</v>
      </c>
      <c r="W54" s="165">
        <v>37</v>
      </c>
      <c r="X54" s="365">
        <v>28.7</v>
      </c>
      <c r="Y54" s="377">
        <v>71.2</v>
      </c>
      <c r="Z54" s="187">
        <v>32.56</v>
      </c>
    </row>
    <row r="55" spans="2:26" ht="13" customHeight="1" thickBot="1">
      <c r="B55" s="828"/>
      <c r="C55" s="57">
        <v>6096</v>
      </c>
      <c r="D55" s="165">
        <v>16</v>
      </c>
      <c r="E55" s="365">
        <v>18.8</v>
      </c>
      <c r="F55" s="377">
        <v>50</v>
      </c>
      <c r="G55" s="187">
        <v>51.5</v>
      </c>
      <c r="H55" s="57">
        <v>6237</v>
      </c>
      <c r="I55" s="123">
        <v>18</v>
      </c>
      <c r="J55" s="165">
        <v>12</v>
      </c>
      <c r="K55" s="362">
        <v>26</v>
      </c>
      <c r="L55" s="712">
        <v>75</v>
      </c>
      <c r="M55" s="187">
        <v>32.51</v>
      </c>
      <c r="O55" s="828"/>
      <c r="P55" s="68"/>
      <c r="Q55" s="69"/>
      <c r="R55" s="68"/>
      <c r="S55" s="196"/>
      <c r="T55" s="197"/>
      <c r="U55" s="57">
        <v>6328</v>
      </c>
      <c r="V55" s="123">
        <v>39</v>
      </c>
      <c r="W55" s="165">
        <v>20</v>
      </c>
      <c r="X55" s="365">
        <v>24</v>
      </c>
      <c r="Y55" s="377">
        <v>76</v>
      </c>
      <c r="Z55" s="187">
        <v>28.36</v>
      </c>
    </row>
    <row r="56" spans="2:26" ht="13" customHeight="1" thickBot="1">
      <c r="B56" s="828"/>
      <c r="C56" s="57">
        <v>6075</v>
      </c>
      <c r="D56" s="165">
        <v>16</v>
      </c>
      <c r="E56" s="365">
        <v>14.9</v>
      </c>
      <c r="F56" s="377">
        <v>30</v>
      </c>
      <c r="G56" s="187">
        <v>47.29</v>
      </c>
      <c r="H56" s="57">
        <v>6046</v>
      </c>
      <c r="I56" s="194">
        <v>18.8</v>
      </c>
      <c r="J56" s="165">
        <v>8</v>
      </c>
      <c r="K56" s="362">
        <v>25.2</v>
      </c>
      <c r="L56" s="712">
        <v>62</v>
      </c>
      <c r="M56" s="187">
        <v>34.020000000000003</v>
      </c>
      <c r="O56" s="828"/>
      <c r="P56" s="70"/>
      <c r="Q56" s="71"/>
      <c r="R56" s="70"/>
      <c r="S56" s="390"/>
      <c r="T56" s="215"/>
      <c r="U56" s="59">
        <v>6031</v>
      </c>
      <c r="V56" s="630">
        <v>39</v>
      </c>
      <c r="W56" s="718">
        <v>35</v>
      </c>
      <c r="X56" s="371">
        <v>24.5</v>
      </c>
      <c r="Y56" s="379">
        <v>82</v>
      </c>
      <c r="Z56" s="373">
        <v>40.200000000000003</v>
      </c>
    </row>
    <row r="57" spans="2:26" ht="13" customHeight="1" thickBot="1">
      <c r="B57" s="828"/>
      <c r="C57" s="57">
        <v>6227</v>
      </c>
      <c r="D57" s="165">
        <v>17</v>
      </c>
      <c r="E57" s="365">
        <v>26.4</v>
      </c>
      <c r="F57" s="377">
        <v>74.599999999999994</v>
      </c>
      <c r="G57" s="187">
        <v>60.4</v>
      </c>
      <c r="H57" s="57">
        <v>6195</v>
      </c>
      <c r="I57" s="194">
        <v>19.2</v>
      </c>
      <c r="J57" s="165">
        <v>5</v>
      </c>
      <c r="K57" s="362">
        <v>23.7</v>
      </c>
      <c r="L57" s="712">
        <v>75</v>
      </c>
      <c r="M57" s="187">
        <v>29.8</v>
      </c>
      <c r="O57" s="828"/>
      <c r="P57" s="198" t="s">
        <v>21</v>
      </c>
      <c r="Q57" s="160">
        <f>AVERAGE(Q5:Q28)</f>
        <v>28.100000000000005</v>
      </c>
      <c r="R57" s="368">
        <f>AVERAGE(R5:R28)</f>
        <v>25.875</v>
      </c>
      <c r="S57" s="121">
        <f>AVERAGE(S5:S28)</f>
        <v>76.208333333333329</v>
      </c>
      <c r="T57" s="357">
        <f>AVERAGE(T5:T28)</f>
        <v>84.779999999999987</v>
      </c>
      <c r="U57" s="198" t="s">
        <v>21</v>
      </c>
      <c r="V57" s="121">
        <f>AVERAGE(V5:V56)</f>
        <v>30.030769230769234</v>
      </c>
      <c r="W57" s="160">
        <f>AVERAGE(W5:W56)</f>
        <v>17.25686274509804</v>
      </c>
      <c r="X57" s="368">
        <f>AVERAGE(X5:X56)</f>
        <v>24.736153846153851</v>
      </c>
      <c r="Y57" s="121">
        <f>AVERAGE(Y5:Y56)</f>
        <v>75.260576923076911</v>
      </c>
      <c r="Z57" s="218">
        <f>AVERAGE(Z5:Z56)</f>
        <v>40.366730769230763</v>
      </c>
    </row>
    <row r="58" spans="2:26" ht="13" customHeight="1" thickBot="1">
      <c r="B58" s="828"/>
      <c r="C58" s="57">
        <v>6271</v>
      </c>
      <c r="D58" s="165">
        <v>17</v>
      </c>
      <c r="E58" s="365">
        <v>24.4</v>
      </c>
      <c r="F58" s="377">
        <v>77</v>
      </c>
      <c r="G58" s="187">
        <v>97.99</v>
      </c>
      <c r="H58" s="57">
        <v>6161</v>
      </c>
      <c r="I58" s="194">
        <v>19.2</v>
      </c>
      <c r="J58" s="165">
        <v>7</v>
      </c>
      <c r="K58" s="362">
        <v>36.1</v>
      </c>
      <c r="L58" s="712">
        <v>102</v>
      </c>
      <c r="M58" s="187">
        <v>39.799999999999997</v>
      </c>
      <c r="O58" s="828"/>
      <c r="P58" s="216" t="s">
        <v>30</v>
      </c>
      <c r="Q58" s="165">
        <f>STDEV(Q5:Q28)/SQRT(COUNTA(Q5:Q28))</f>
        <v>1.0568444965344086</v>
      </c>
      <c r="R58" s="369">
        <f>STDEV(R5:R28)/SQRT(COUNTA(R5:R28))</f>
        <v>0.91839593147864451</v>
      </c>
      <c r="S58" s="123">
        <f>STDEV(S5:S28)/SQRT(COUNTA(S5:S28))</f>
        <v>3.3771016895047827</v>
      </c>
      <c r="T58" s="359">
        <f>STDEV(T5:T28)/SQRT(COUNTA(T5:T28))</f>
        <v>4.363665815323885</v>
      </c>
      <c r="U58" s="216" t="s">
        <v>30</v>
      </c>
      <c r="V58" s="123">
        <f>STDEV(V5:V56)/SQRT(COUNTA(V5:V56))</f>
        <v>0.73251636823010424</v>
      </c>
      <c r="W58" s="165">
        <f>STDEV(W5:W56)/SQRT(COUNTA(W5:W56))</f>
        <v>1.287548986014873</v>
      </c>
      <c r="X58" s="369">
        <f>STDEV(X5:X56)/SQRT(COUNTA(X5:X56))</f>
        <v>0.49866731549394655</v>
      </c>
      <c r="Y58" s="123">
        <f>STDEV(Y5:Y56)/SQRT(COUNTA(Y5:Y56))</f>
        <v>2.0730195697971179</v>
      </c>
      <c r="Z58" s="219">
        <f>STDEV(Z5:Z56)/SQRT(COUNTA(Z5:Z56))</f>
        <v>2.2810292079338921</v>
      </c>
    </row>
    <row r="59" spans="2:26" ht="13" customHeight="1" thickBot="1">
      <c r="B59" s="828"/>
      <c r="C59" s="57">
        <v>6098</v>
      </c>
      <c r="D59" s="195">
        <v>17.8</v>
      </c>
      <c r="E59" s="365">
        <v>22.8</v>
      </c>
      <c r="F59" s="377">
        <v>74</v>
      </c>
      <c r="G59" s="187">
        <v>91.1</v>
      </c>
      <c r="H59" s="57">
        <v>6064</v>
      </c>
      <c r="I59" s="194">
        <v>19.600000000000001</v>
      </c>
      <c r="J59" s="165">
        <v>9</v>
      </c>
      <c r="K59" s="362">
        <v>22.6</v>
      </c>
      <c r="L59" s="712">
        <v>59</v>
      </c>
      <c r="M59" s="187">
        <v>46.15</v>
      </c>
      <c r="O59" s="828"/>
      <c r="P59" s="203"/>
      <c r="Q59" s="132"/>
      <c r="R59" s="59"/>
      <c r="S59" s="131"/>
      <c r="T59" s="360"/>
      <c r="U59" s="203" t="s">
        <v>68</v>
      </c>
      <c r="V59" s="204"/>
      <c r="W59" s="206"/>
      <c r="X59" s="59">
        <f>TTEST(R5:R28,X5:X56,2,2)</f>
        <v>0.24037098772106219</v>
      </c>
      <c r="Y59" s="295">
        <f>TTEST(S5:S28,Y5:Y56,2,2)</f>
        <v>0.8045259063297856</v>
      </c>
      <c r="Z59" s="222">
        <f>TTEST(T5:T28,Z5:Z56,2,2)</f>
        <v>2.9800437473724466E-15</v>
      </c>
    </row>
    <row r="60" spans="2:26" ht="13" customHeight="1" thickBot="1">
      <c r="B60" s="828"/>
      <c r="C60" s="57">
        <v>6289</v>
      </c>
      <c r="D60" s="165">
        <v>19</v>
      </c>
      <c r="E60" s="365">
        <v>38.299999999999997</v>
      </c>
      <c r="F60" s="377">
        <v>104.3</v>
      </c>
      <c r="G60" s="187">
        <v>88</v>
      </c>
      <c r="H60" s="57">
        <v>6212</v>
      </c>
      <c r="I60" s="123">
        <v>20</v>
      </c>
      <c r="J60" s="165">
        <v>5</v>
      </c>
      <c r="K60" s="362">
        <v>29.1</v>
      </c>
      <c r="L60" s="386">
        <v>89.2</v>
      </c>
      <c r="M60" s="187">
        <v>43.5</v>
      </c>
      <c r="O60" s="822" t="s">
        <v>44</v>
      </c>
      <c r="P60" s="55">
        <v>6104</v>
      </c>
      <c r="Q60" s="189">
        <v>41</v>
      </c>
      <c r="R60" s="364">
        <v>20.5</v>
      </c>
      <c r="S60" s="376">
        <v>74</v>
      </c>
      <c r="T60" s="182">
        <v>55.2</v>
      </c>
      <c r="U60" s="55">
        <v>6205</v>
      </c>
      <c r="V60" s="121">
        <v>40</v>
      </c>
      <c r="W60" s="160">
        <v>33</v>
      </c>
      <c r="X60" s="364">
        <v>22.6</v>
      </c>
      <c r="Y60" s="376">
        <v>60.7</v>
      </c>
      <c r="Z60" s="182">
        <v>33.61</v>
      </c>
    </row>
    <row r="61" spans="2:26" ht="13" customHeight="1" thickBot="1">
      <c r="B61" s="828"/>
      <c r="C61" s="57">
        <v>6279</v>
      </c>
      <c r="D61" s="165">
        <v>19</v>
      </c>
      <c r="E61" s="365">
        <v>34</v>
      </c>
      <c r="F61" s="377">
        <v>110.2</v>
      </c>
      <c r="G61" s="187">
        <v>80.17</v>
      </c>
      <c r="H61" s="57">
        <v>6296</v>
      </c>
      <c r="I61" s="123">
        <v>20</v>
      </c>
      <c r="J61" s="165">
        <v>12</v>
      </c>
      <c r="K61" s="362">
        <v>32</v>
      </c>
      <c r="L61" s="712">
        <v>90</v>
      </c>
      <c r="M61" s="187">
        <v>33.24</v>
      </c>
      <c r="O61" s="823"/>
      <c r="P61" s="57">
        <v>6129</v>
      </c>
      <c r="Q61" s="195">
        <v>42.9</v>
      </c>
      <c r="R61" s="365">
        <v>23.4</v>
      </c>
      <c r="S61" s="377">
        <v>54</v>
      </c>
      <c r="T61" s="187">
        <v>58.84</v>
      </c>
      <c r="U61" s="57">
        <v>6246</v>
      </c>
      <c r="V61" s="123">
        <v>41</v>
      </c>
      <c r="W61" s="165">
        <v>27</v>
      </c>
      <c r="X61" s="365">
        <v>21.1</v>
      </c>
      <c r="Y61" s="377">
        <v>59.6</v>
      </c>
      <c r="Z61" s="187">
        <v>14.26</v>
      </c>
    </row>
    <row r="62" spans="2:26" ht="13" customHeight="1" thickBot="1">
      <c r="B62" s="828"/>
      <c r="C62" s="57">
        <v>6253</v>
      </c>
      <c r="D62" s="165">
        <v>19</v>
      </c>
      <c r="E62" s="365">
        <v>34.299999999999997</v>
      </c>
      <c r="F62" s="377">
        <v>85</v>
      </c>
      <c r="G62" s="187">
        <v>85.29</v>
      </c>
      <c r="H62" s="57">
        <v>6325</v>
      </c>
      <c r="I62" s="123">
        <v>20</v>
      </c>
      <c r="J62" s="165">
        <v>6</v>
      </c>
      <c r="K62" s="362">
        <v>31.2</v>
      </c>
      <c r="L62" s="386">
        <v>72.599999999999994</v>
      </c>
      <c r="M62" s="187">
        <v>41.03</v>
      </c>
      <c r="O62" s="823"/>
      <c r="P62" s="57">
        <v>6097</v>
      </c>
      <c r="Q62" s="195">
        <v>43.1</v>
      </c>
      <c r="R62" s="365">
        <v>36.4</v>
      </c>
      <c r="S62" s="377">
        <v>99</v>
      </c>
      <c r="T62" s="187">
        <v>85.2</v>
      </c>
      <c r="U62" s="57">
        <v>6150</v>
      </c>
      <c r="V62" s="194">
        <v>41.2</v>
      </c>
      <c r="W62" s="165">
        <v>35</v>
      </c>
      <c r="X62" s="365">
        <v>25.5</v>
      </c>
      <c r="Y62" s="377">
        <v>72</v>
      </c>
      <c r="Z62" s="187">
        <v>27.14</v>
      </c>
    </row>
    <row r="63" spans="2:26" ht="13" customHeight="1" thickBot="1">
      <c r="B63" s="828"/>
      <c r="C63" s="57">
        <v>6073</v>
      </c>
      <c r="D63" s="195">
        <v>19.2</v>
      </c>
      <c r="E63" s="365">
        <v>36</v>
      </c>
      <c r="F63" s="377">
        <v>98</v>
      </c>
      <c r="G63" s="187">
        <v>66.5</v>
      </c>
      <c r="H63" s="57">
        <v>6051</v>
      </c>
      <c r="I63" s="194">
        <v>20.3</v>
      </c>
      <c r="J63" s="165">
        <v>13</v>
      </c>
      <c r="K63" s="362">
        <v>22.7</v>
      </c>
      <c r="L63" s="712">
        <v>72</v>
      </c>
      <c r="M63" s="187">
        <v>33.79</v>
      </c>
      <c r="O63" s="823"/>
      <c r="P63" s="57">
        <v>6102</v>
      </c>
      <c r="Q63" s="195">
        <v>45.1</v>
      </c>
      <c r="R63" s="365">
        <v>35.1</v>
      </c>
      <c r="S63" s="377">
        <v>99</v>
      </c>
      <c r="T63" s="187">
        <v>87.32</v>
      </c>
      <c r="U63" s="57">
        <v>6175</v>
      </c>
      <c r="V63" s="194">
        <v>42.9</v>
      </c>
      <c r="W63" s="165">
        <v>12</v>
      </c>
      <c r="X63" s="365">
        <v>19.899999999999999</v>
      </c>
      <c r="Y63" s="377">
        <v>51</v>
      </c>
      <c r="Z63" s="187">
        <v>50.4</v>
      </c>
    </row>
    <row r="64" spans="2:26" ht="13" customHeight="1" thickBot="1">
      <c r="B64" s="828"/>
      <c r="C64" s="57">
        <v>6172</v>
      </c>
      <c r="D64" s="165">
        <v>19.2</v>
      </c>
      <c r="E64" s="365">
        <v>32.4</v>
      </c>
      <c r="F64" s="377">
        <v>97</v>
      </c>
      <c r="G64" s="187">
        <v>59.7</v>
      </c>
      <c r="H64" s="209"/>
      <c r="I64" s="210"/>
      <c r="J64" s="211"/>
      <c r="K64" s="68"/>
      <c r="L64" s="383"/>
      <c r="M64" s="197"/>
      <c r="O64" s="823"/>
      <c r="P64" s="57">
        <v>6165</v>
      </c>
      <c r="Q64" s="195">
        <v>45.8</v>
      </c>
      <c r="R64" s="365">
        <v>25</v>
      </c>
      <c r="S64" s="377">
        <v>68</v>
      </c>
      <c r="T64" s="187">
        <v>97.41</v>
      </c>
      <c r="U64" s="57">
        <v>6135</v>
      </c>
      <c r="V64" s="194">
        <v>43.5</v>
      </c>
      <c r="W64" s="165">
        <v>21</v>
      </c>
      <c r="X64" s="365">
        <v>28.7</v>
      </c>
      <c r="Y64" s="377">
        <v>81</v>
      </c>
      <c r="Z64" s="187">
        <v>31.39</v>
      </c>
    </row>
    <row r="65" spans="2:26" ht="13" customHeight="1" thickBot="1">
      <c r="B65" s="828"/>
      <c r="C65" s="57">
        <v>6234</v>
      </c>
      <c r="D65" s="165">
        <v>20</v>
      </c>
      <c r="E65" s="365">
        <v>25.6</v>
      </c>
      <c r="F65" s="377">
        <v>67.599999999999994</v>
      </c>
      <c r="G65" s="187">
        <v>49.86</v>
      </c>
      <c r="H65" s="209"/>
      <c r="I65" s="210"/>
      <c r="J65" s="211"/>
      <c r="K65" s="68"/>
      <c r="L65" s="383"/>
      <c r="M65" s="197"/>
      <c r="O65" s="823"/>
      <c r="P65" s="57">
        <v>6295</v>
      </c>
      <c r="Q65" s="195">
        <v>47</v>
      </c>
      <c r="R65" s="365">
        <v>30.4</v>
      </c>
      <c r="S65" s="377">
        <v>83</v>
      </c>
      <c r="T65" s="187">
        <v>66.42</v>
      </c>
      <c r="U65" s="57">
        <v>6262</v>
      </c>
      <c r="V65" s="123">
        <v>44</v>
      </c>
      <c r="W65" s="165">
        <v>8</v>
      </c>
      <c r="X65" s="365">
        <v>21.5</v>
      </c>
      <c r="Y65" s="377">
        <v>83.1</v>
      </c>
      <c r="Z65" s="187">
        <v>29.56</v>
      </c>
    </row>
    <row r="66" spans="2:26" ht="13" customHeight="1" thickBot="1">
      <c r="B66" s="828"/>
      <c r="C66" s="57">
        <v>6238</v>
      </c>
      <c r="D66" s="165">
        <v>20</v>
      </c>
      <c r="E66" s="365">
        <v>21.7</v>
      </c>
      <c r="F66" s="377">
        <v>74.3</v>
      </c>
      <c r="G66" s="187">
        <v>91.5</v>
      </c>
      <c r="H66" s="209"/>
      <c r="I66" s="210"/>
      <c r="J66" s="211"/>
      <c r="K66" s="68"/>
      <c r="L66" s="383"/>
      <c r="M66" s="197"/>
      <c r="O66" s="823"/>
      <c r="P66" s="57">
        <v>6168</v>
      </c>
      <c r="Q66" s="195">
        <v>51</v>
      </c>
      <c r="R66" s="365">
        <v>25.2</v>
      </c>
      <c r="S66" s="377">
        <v>73</v>
      </c>
      <c r="T66" s="187">
        <v>88.76</v>
      </c>
      <c r="U66" s="57">
        <v>6173</v>
      </c>
      <c r="V66" s="194">
        <v>44.1</v>
      </c>
      <c r="W66" s="165">
        <v>15</v>
      </c>
      <c r="X66" s="365">
        <v>23.9</v>
      </c>
      <c r="Y66" s="377">
        <v>89</v>
      </c>
      <c r="Z66" s="187">
        <v>38.9</v>
      </c>
    </row>
    <row r="67" spans="2:26" ht="13" customHeight="1" thickBot="1">
      <c r="B67" s="828"/>
      <c r="C67" s="59">
        <v>6174</v>
      </c>
      <c r="D67" s="132">
        <v>20.8</v>
      </c>
      <c r="E67" s="371">
        <v>19.5</v>
      </c>
      <c r="F67" s="379">
        <v>75</v>
      </c>
      <c r="G67" s="373">
        <v>79.3</v>
      </c>
      <c r="H67" s="212"/>
      <c r="I67" s="213"/>
      <c r="J67" s="214"/>
      <c r="K67" s="70"/>
      <c r="L67" s="387"/>
      <c r="M67" s="215"/>
      <c r="O67" s="823"/>
      <c r="P67" s="57">
        <v>6288</v>
      </c>
      <c r="Q67" s="195">
        <v>55</v>
      </c>
      <c r="R67" s="365">
        <v>37.700000000000003</v>
      </c>
      <c r="S67" s="377">
        <v>119.5</v>
      </c>
      <c r="T67" s="187">
        <v>110.54</v>
      </c>
      <c r="U67" s="57">
        <v>6307</v>
      </c>
      <c r="V67" s="123">
        <v>45</v>
      </c>
      <c r="W67" s="165">
        <v>10</v>
      </c>
      <c r="X67" s="365">
        <v>19.5</v>
      </c>
      <c r="Y67" s="377">
        <v>59.8</v>
      </c>
      <c r="Z67" s="187">
        <v>46.7</v>
      </c>
    </row>
    <row r="68" spans="2:26" ht="13" customHeight="1" thickBot="1">
      <c r="B68" s="828"/>
      <c r="C68" s="198" t="s">
        <v>21</v>
      </c>
      <c r="D68" s="160">
        <f>AVERAGE(D48:D67)</f>
        <v>17.12</v>
      </c>
      <c r="E68" s="368">
        <f>AVERAGE(E48:E67)</f>
        <v>26.645000000000003</v>
      </c>
      <c r="F68" s="121">
        <f>AVERAGE(F48:F67)</f>
        <v>78.334999999999994</v>
      </c>
      <c r="G68" s="357">
        <f>AVERAGE(G48:G67)</f>
        <v>69.935999999999993</v>
      </c>
      <c r="H68" s="198" t="s">
        <v>21</v>
      </c>
      <c r="I68" s="121">
        <f>AVERAGE(I48:I63)</f>
        <v>18.012499999999999</v>
      </c>
      <c r="J68" s="160">
        <f>AVERAGE(J48:J63)</f>
        <v>8.625</v>
      </c>
      <c r="K68" s="368">
        <f>AVERAGE(K48:K63)</f>
        <v>25.443750000000001</v>
      </c>
      <c r="L68" s="374">
        <f>AVERAGE(L48:L63)</f>
        <v>71.0625</v>
      </c>
      <c r="M68" s="218">
        <f>AVERAGE(M48:M67)</f>
        <v>38.021249999999995</v>
      </c>
      <c r="O68" s="823"/>
      <c r="P68" s="57">
        <v>6290</v>
      </c>
      <c r="Q68" s="195">
        <v>58</v>
      </c>
      <c r="R68" s="365">
        <v>22.5</v>
      </c>
      <c r="S68" s="377">
        <v>84.9</v>
      </c>
      <c r="T68" s="187">
        <v>85.84</v>
      </c>
      <c r="U68" s="57">
        <v>6231</v>
      </c>
      <c r="V68" s="123">
        <v>49</v>
      </c>
      <c r="W68" s="165">
        <v>20</v>
      </c>
      <c r="X68" s="365">
        <v>25.4</v>
      </c>
      <c r="Y68" s="377">
        <v>61</v>
      </c>
      <c r="Z68" s="187">
        <v>38.1</v>
      </c>
    </row>
    <row r="69" spans="2:26" ht="13" customHeight="1" thickBot="1">
      <c r="B69" s="828"/>
      <c r="C69" s="216" t="s">
        <v>30</v>
      </c>
      <c r="D69" s="165">
        <f>STDEV(D48:D67)/SQRT(COUNTA(D48:D67))</f>
        <v>0.51183879041004943</v>
      </c>
      <c r="E69" s="369">
        <f>STDEV(E48:E67)/SQRT(COUNTA(E48:E67))</f>
        <v>1.6807654114780675</v>
      </c>
      <c r="F69" s="123">
        <f>STDEV(F48:F67)/SQRT(COUNTA(F48:F67))</f>
        <v>5.5360981652005536</v>
      </c>
      <c r="G69" s="359">
        <f>STDEV(G48:G67)/SQRT(COUNTA(G48:G67))</f>
        <v>3.7601129882239688</v>
      </c>
      <c r="H69" s="216" t="s">
        <v>30</v>
      </c>
      <c r="I69" s="123">
        <f>STDEV(I48:I63)/SQRT(COUNTA(I48:I63))</f>
        <v>0.49563721611679024</v>
      </c>
      <c r="J69" s="165">
        <f>STDEV(J48:J63)/SQRT(COUNTA(J48:J63))</f>
        <v>0.70044628630609496</v>
      </c>
      <c r="K69" s="369">
        <f>STDEV(K48:K63)/SQRT(COUNTA(K48:K63))</f>
        <v>1.145788256689104</v>
      </c>
      <c r="L69" s="388">
        <f>STDEV(L48:L63)/SQRT(COUNTA(L48:L63))</f>
        <v>3.4124633697667708</v>
      </c>
      <c r="M69" s="219">
        <f>STDEV(M48:M67)/SQRT(COUNTA(M48:M67))</f>
        <v>2.6733846953191502</v>
      </c>
      <c r="O69" s="823"/>
      <c r="P69" s="68"/>
      <c r="Q69" s="69"/>
      <c r="R69" s="68"/>
      <c r="S69" s="196"/>
      <c r="T69" s="197"/>
      <c r="U69" s="57">
        <v>6036</v>
      </c>
      <c r="V69" s="194">
        <v>49.2</v>
      </c>
      <c r="W69" s="165">
        <v>34</v>
      </c>
      <c r="X69" s="365">
        <v>25.5</v>
      </c>
      <c r="Y69" s="377">
        <v>59</v>
      </c>
      <c r="Z69" s="187">
        <v>31.13</v>
      </c>
    </row>
    <row r="70" spans="2:26" ht="13" customHeight="1" thickBot="1">
      <c r="B70" s="828"/>
      <c r="C70" s="137"/>
      <c r="D70" s="140"/>
      <c r="E70" s="141"/>
      <c r="F70" s="380"/>
      <c r="G70" s="375"/>
      <c r="H70" s="137" t="s">
        <v>68</v>
      </c>
      <c r="I70" s="138"/>
      <c r="J70" s="139"/>
      <c r="K70" s="727">
        <f>TTEST(E48:E67,K48:K63,2,2)</f>
        <v>0.57886807869981682</v>
      </c>
      <c r="L70" s="725">
        <f>TTEST(F48:F67,L48:L63,2,2)</f>
        <v>0.30018622046169058</v>
      </c>
      <c r="M70" s="142">
        <f>TTEST(G48:G67,M48:M63,2,2)</f>
        <v>1.4901221671496571E-7</v>
      </c>
      <c r="O70" s="823"/>
      <c r="P70" s="68"/>
      <c r="Q70" s="69"/>
      <c r="R70" s="68"/>
      <c r="S70" s="196"/>
      <c r="T70" s="197"/>
      <c r="U70" s="57">
        <v>6138</v>
      </c>
      <c r="V70" s="194">
        <v>49.2</v>
      </c>
      <c r="W70" s="165">
        <v>41</v>
      </c>
      <c r="X70" s="365">
        <v>33.700000000000003</v>
      </c>
      <c r="Y70" s="377">
        <v>95</v>
      </c>
      <c r="Z70" s="187">
        <v>99.66</v>
      </c>
    </row>
    <row r="71" spans="2:26" ht="13" customHeight="1">
      <c r="E71" s="1"/>
      <c r="F71" s="1"/>
      <c r="K71" s="1"/>
      <c r="L71" s="1"/>
      <c r="M71" s="635"/>
      <c r="O71" s="823"/>
      <c r="P71" s="68"/>
      <c r="Q71" s="69"/>
      <c r="R71" s="68"/>
      <c r="S71" s="196"/>
      <c r="T71" s="197"/>
      <c r="U71" s="57">
        <v>6155</v>
      </c>
      <c r="V71" s="123">
        <v>50</v>
      </c>
      <c r="W71" s="165">
        <v>43</v>
      </c>
      <c r="X71" s="365">
        <v>26</v>
      </c>
      <c r="Y71" s="377">
        <v>68</v>
      </c>
      <c r="Z71" s="187">
        <v>34.799999999999997</v>
      </c>
    </row>
    <row r="72" spans="2:26" ht="13" customHeight="1">
      <c r="E72" s="1"/>
      <c r="F72" s="1"/>
      <c r="K72" s="49"/>
      <c r="L72" s="49"/>
      <c r="M72" s="636"/>
      <c r="O72" s="823"/>
      <c r="P72" s="68"/>
      <c r="Q72" s="69"/>
      <c r="R72" s="68"/>
      <c r="S72" s="196"/>
      <c r="T72" s="197"/>
      <c r="U72" s="57">
        <v>6040</v>
      </c>
      <c r="V72" s="123">
        <v>50</v>
      </c>
      <c r="W72" s="165">
        <v>20</v>
      </c>
      <c r="X72" s="365">
        <v>31.6</v>
      </c>
      <c r="Y72" s="377">
        <v>85</v>
      </c>
      <c r="Z72" s="187">
        <v>64.900000000000006</v>
      </c>
    </row>
    <row r="73" spans="2:26" ht="13" customHeight="1">
      <c r="D73" s="1"/>
      <c r="E73" s="1"/>
      <c r="F73" s="143"/>
      <c r="K73" s="49"/>
      <c r="L73" s="49"/>
      <c r="M73" s="636"/>
      <c r="O73" s="823"/>
      <c r="P73" s="68"/>
      <c r="Q73" s="69"/>
      <c r="R73" s="68"/>
      <c r="S73" s="196"/>
      <c r="T73" s="197"/>
      <c r="U73" s="57">
        <v>6159</v>
      </c>
      <c r="V73" s="194">
        <v>50.8</v>
      </c>
      <c r="W73" s="165">
        <v>44</v>
      </c>
      <c r="X73" s="365">
        <v>35.5</v>
      </c>
      <c r="Y73" s="377">
        <v>82</v>
      </c>
      <c r="Z73" s="187">
        <v>45.4</v>
      </c>
    </row>
    <row r="74" spans="2:26" ht="13" customHeight="1">
      <c r="D74" s="143"/>
      <c r="E74" s="1"/>
      <c r="F74" s="143"/>
      <c r="K74" s="49"/>
      <c r="L74" s="49"/>
      <c r="M74" s="636"/>
      <c r="O74" s="823"/>
      <c r="P74" s="68"/>
      <c r="Q74" s="69"/>
      <c r="R74" s="68"/>
      <c r="S74" s="196"/>
      <c r="T74" s="197"/>
      <c r="U74" s="57">
        <v>6319</v>
      </c>
      <c r="V74" s="123">
        <v>52</v>
      </c>
      <c r="W74" s="165">
        <v>25</v>
      </c>
      <c r="X74" s="365">
        <v>25.5</v>
      </c>
      <c r="Y74" s="377">
        <v>76</v>
      </c>
      <c r="Z74" s="187">
        <v>31.92</v>
      </c>
    </row>
    <row r="75" spans="2:26" ht="13" customHeight="1">
      <c r="E75" s="1"/>
      <c r="F75" s="143"/>
      <c r="H75" s="392"/>
      <c r="K75" s="49"/>
      <c r="L75" s="49"/>
      <c r="M75" s="636"/>
      <c r="O75" s="823"/>
      <c r="P75" s="68"/>
      <c r="Q75" s="69"/>
      <c r="R75" s="68"/>
      <c r="S75" s="196"/>
      <c r="T75" s="197"/>
      <c r="U75" s="57">
        <v>6240</v>
      </c>
      <c r="V75" s="123">
        <v>58</v>
      </c>
      <c r="W75" s="165">
        <v>22</v>
      </c>
      <c r="X75" s="365">
        <v>28.7</v>
      </c>
      <c r="Y75" s="377">
        <v>90.7</v>
      </c>
      <c r="Z75" s="187">
        <v>81.77</v>
      </c>
    </row>
    <row r="76" spans="2:26" ht="13" customHeight="1">
      <c r="E76" s="1"/>
      <c r="F76" s="143"/>
      <c r="K76" s="49"/>
      <c r="L76" s="49"/>
      <c r="M76" s="636"/>
      <c r="O76" s="823"/>
      <c r="P76" s="68"/>
      <c r="Q76" s="69"/>
      <c r="R76" s="68"/>
      <c r="S76" s="196"/>
      <c r="T76" s="197"/>
      <c r="U76" s="57">
        <v>6078</v>
      </c>
      <c r="V76" s="123">
        <v>59</v>
      </c>
      <c r="W76" s="165">
        <v>52</v>
      </c>
      <c r="X76" s="365">
        <v>21.6</v>
      </c>
      <c r="Y76" s="377">
        <v>70</v>
      </c>
      <c r="Z76" s="152">
        <v>28.57</v>
      </c>
    </row>
    <row r="77" spans="2:26" ht="13" customHeight="1">
      <c r="E77" s="1"/>
      <c r="F77" s="143"/>
      <c r="K77" s="49"/>
      <c r="L77" s="49"/>
      <c r="M77" s="636"/>
      <c r="O77" s="823"/>
      <c r="P77" s="68"/>
      <c r="Q77" s="69"/>
      <c r="R77" s="68"/>
      <c r="S77" s="196"/>
      <c r="T77" s="197"/>
      <c r="U77" s="57">
        <v>6042</v>
      </c>
      <c r="V77" s="123">
        <v>60</v>
      </c>
      <c r="W77" s="165">
        <v>59</v>
      </c>
      <c r="X77" s="365">
        <v>23.4</v>
      </c>
      <c r="Y77" s="377">
        <v>74</v>
      </c>
      <c r="Z77" s="152">
        <v>34.020000000000003</v>
      </c>
    </row>
    <row r="78" spans="2:26" ht="13" customHeight="1">
      <c r="E78" s="143"/>
      <c r="F78" s="143"/>
      <c r="K78" s="49"/>
      <c r="L78" s="49"/>
      <c r="M78" s="636"/>
      <c r="O78" s="823"/>
      <c r="P78" s="68"/>
      <c r="Q78" s="69"/>
      <c r="R78" s="68"/>
      <c r="S78" s="196"/>
      <c r="T78" s="197"/>
      <c r="U78" s="57">
        <v>6223</v>
      </c>
      <c r="V78" s="123">
        <v>61</v>
      </c>
      <c r="W78" s="165">
        <v>52</v>
      </c>
      <c r="X78" s="365">
        <v>23.4</v>
      </c>
      <c r="Y78" s="377">
        <v>70</v>
      </c>
      <c r="Z78" s="187">
        <v>38.700000000000003</v>
      </c>
    </row>
    <row r="79" spans="2:26" ht="13" customHeight="1">
      <c r="E79" s="143"/>
      <c r="F79" s="143"/>
      <c r="K79" s="49"/>
      <c r="L79" s="49"/>
      <c r="M79" s="636"/>
      <c r="O79" s="823"/>
      <c r="P79" s="68"/>
      <c r="Q79" s="69"/>
      <c r="R79" s="68"/>
      <c r="S79" s="196"/>
      <c r="T79" s="197"/>
      <c r="U79" s="57">
        <v>6326</v>
      </c>
      <c r="V79" s="123">
        <v>63</v>
      </c>
      <c r="W79" s="165">
        <v>3</v>
      </c>
      <c r="X79" s="365">
        <v>24</v>
      </c>
      <c r="Y79" s="377">
        <v>65.400000000000006</v>
      </c>
      <c r="Z79" s="187">
        <v>55.1</v>
      </c>
    </row>
    <row r="80" spans="2:26" ht="13" customHeight="1">
      <c r="E80" s="143"/>
      <c r="F80" s="143"/>
      <c r="K80" s="49"/>
      <c r="L80" s="49"/>
      <c r="M80" s="636"/>
      <c r="O80" s="823"/>
      <c r="P80" s="68"/>
      <c r="Q80" s="69"/>
      <c r="R80" s="68"/>
      <c r="S80" s="196"/>
      <c r="T80" s="197"/>
      <c r="U80" s="57">
        <v>6327</v>
      </c>
      <c r="V80" s="123">
        <v>71</v>
      </c>
      <c r="W80" s="165">
        <v>57</v>
      </c>
      <c r="X80" s="365">
        <v>23.2</v>
      </c>
      <c r="Y80" s="377">
        <v>63.5</v>
      </c>
      <c r="Z80" s="187">
        <v>32.72</v>
      </c>
    </row>
    <row r="81" spans="3:28" ht="13" customHeight="1">
      <c r="E81" s="143"/>
      <c r="F81" s="143"/>
      <c r="K81" s="49"/>
      <c r="L81" s="49"/>
      <c r="M81" s="636"/>
      <c r="O81" s="823"/>
      <c r="P81" s="68"/>
      <c r="Q81" s="69"/>
      <c r="R81" s="68"/>
      <c r="S81" s="196"/>
      <c r="T81" s="197"/>
      <c r="U81" s="57">
        <v>6068</v>
      </c>
      <c r="V81" s="123">
        <v>72</v>
      </c>
      <c r="W81" s="165">
        <v>69</v>
      </c>
      <c r="X81" s="365">
        <v>21.9</v>
      </c>
      <c r="Y81" s="377">
        <v>54</v>
      </c>
      <c r="Z81" s="152">
        <v>11.5</v>
      </c>
    </row>
    <row r="82" spans="3:28" ht="13" customHeight="1">
      <c r="E82" s="143"/>
      <c r="F82" s="143"/>
      <c r="K82" s="49"/>
      <c r="L82" s="49"/>
      <c r="M82" s="636"/>
      <c r="O82" s="823"/>
      <c r="P82" s="68"/>
      <c r="Q82" s="69"/>
      <c r="R82" s="68"/>
      <c r="S82" s="196"/>
      <c r="T82" s="197"/>
      <c r="U82" s="57">
        <v>6066</v>
      </c>
      <c r="V82" s="123">
        <v>78</v>
      </c>
      <c r="W82" s="165">
        <v>74</v>
      </c>
      <c r="X82" s="365">
        <v>30.9</v>
      </c>
      <c r="Y82" s="377">
        <v>92</v>
      </c>
      <c r="Z82" s="152">
        <v>69</v>
      </c>
    </row>
    <row r="83" spans="3:28" ht="13" customHeight="1">
      <c r="E83" s="143"/>
      <c r="F83" s="143"/>
      <c r="K83" s="49"/>
      <c r="L83" s="49"/>
      <c r="M83" s="636"/>
      <c r="O83" s="823"/>
      <c r="P83" s="68"/>
      <c r="Q83" s="69"/>
      <c r="R83" s="68"/>
      <c r="S83" s="196"/>
      <c r="T83" s="197"/>
      <c r="U83" s="57">
        <v>6065</v>
      </c>
      <c r="V83" s="123">
        <v>79</v>
      </c>
      <c r="W83" s="165">
        <v>56</v>
      </c>
      <c r="X83" s="365">
        <v>29</v>
      </c>
      <c r="Y83" s="377">
        <v>79</v>
      </c>
      <c r="Z83" s="152">
        <v>47.6</v>
      </c>
    </row>
    <row r="84" spans="3:28" ht="13" customHeight="1">
      <c r="E84" s="143"/>
      <c r="F84" s="143"/>
      <c r="K84" s="49"/>
      <c r="L84" s="49"/>
      <c r="M84" s="636"/>
      <c r="O84" s="823"/>
      <c r="P84" s="68"/>
      <c r="Q84" s="69"/>
      <c r="R84" s="68"/>
      <c r="S84" s="196"/>
      <c r="T84" s="197"/>
      <c r="U84" s="57">
        <v>6093</v>
      </c>
      <c r="V84" s="123">
        <v>81</v>
      </c>
      <c r="W84" s="165">
        <v>57</v>
      </c>
      <c r="X84" s="365">
        <v>24.5</v>
      </c>
      <c r="Y84" s="377">
        <v>77.599999999999994</v>
      </c>
      <c r="Z84" s="152">
        <v>44.3</v>
      </c>
    </row>
    <row r="85" spans="3:28" ht="13" customHeight="1">
      <c r="E85" s="143"/>
      <c r="F85" s="143"/>
      <c r="K85" s="49"/>
      <c r="L85" s="49"/>
      <c r="M85" s="636"/>
      <c r="O85" s="823"/>
      <c r="P85" s="68"/>
      <c r="Q85" s="69"/>
      <c r="R85" s="68"/>
      <c r="S85" s="196"/>
      <c r="T85" s="197"/>
      <c r="U85" s="57">
        <v>6050</v>
      </c>
      <c r="V85" s="123">
        <v>82</v>
      </c>
      <c r="W85" s="69"/>
      <c r="X85" s="372" t="s">
        <v>6</v>
      </c>
      <c r="Y85" s="391" t="s">
        <v>6</v>
      </c>
      <c r="Z85" s="152">
        <v>36</v>
      </c>
    </row>
    <row r="86" spans="3:28" ht="13" customHeight="1">
      <c r="E86" s="143"/>
      <c r="F86" s="143"/>
      <c r="K86" s="49"/>
      <c r="L86" s="49"/>
      <c r="M86" s="636"/>
      <c r="O86" s="823"/>
      <c r="P86" s="68"/>
      <c r="Q86" s="69"/>
      <c r="R86" s="68"/>
      <c r="S86" s="196"/>
      <c r="T86" s="197"/>
      <c r="U86" s="57">
        <v>6085</v>
      </c>
      <c r="V86" s="123">
        <v>89</v>
      </c>
      <c r="W86" s="165">
        <v>84</v>
      </c>
      <c r="X86" s="365">
        <v>20.3</v>
      </c>
      <c r="Y86" s="377">
        <v>68</v>
      </c>
      <c r="Z86" s="152">
        <v>31.41</v>
      </c>
    </row>
    <row r="87" spans="3:28" ht="13" customHeight="1" thickBot="1">
      <c r="E87" s="143"/>
      <c r="F87" s="143"/>
      <c r="K87" s="49"/>
      <c r="L87" s="49"/>
      <c r="M87" s="636"/>
      <c r="O87" s="823"/>
      <c r="P87" s="70"/>
      <c r="Q87" s="71"/>
      <c r="R87" s="70"/>
      <c r="S87" s="390"/>
      <c r="T87" s="215"/>
      <c r="U87" s="59">
        <v>6056</v>
      </c>
      <c r="V87" s="630">
        <v>93</v>
      </c>
      <c r="W87" s="718">
        <v>76</v>
      </c>
      <c r="X87" s="371">
        <v>19.5</v>
      </c>
      <c r="Y87" s="379">
        <v>60</v>
      </c>
      <c r="Z87" s="175">
        <v>13.33</v>
      </c>
    </row>
    <row r="88" spans="3:28" ht="13" customHeight="1">
      <c r="E88" s="143"/>
      <c r="F88" s="143"/>
      <c r="K88" s="49"/>
      <c r="L88" s="49"/>
      <c r="M88" s="636"/>
      <c r="O88" s="823"/>
      <c r="P88" s="198" t="s">
        <v>21</v>
      </c>
      <c r="Q88" s="160">
        <f>AVERAGE(Q60:Q68)</f>
        <v>47.655555555555551</v>
      </c>
      <c r="R88" s="368">
        <f>AVERAGE(R60:R68)</f>
        <v>28.466666666666665</v>
      </c>
      <c r="S88" s="121">
        <f>AVERAGE(S60:S68)</f>
        <v>83.822222222222223</v>
      </c>
      <c r="T88" s="357">
        <f>AVERAGE(T60:T68)</f>
        <v>81.725555555555559</v>
      </c>
      <c r="U88" s="198" t="s">
        <v>21</v>
      </c>
      <c r="V88" s="121">
        <f>AVERAGE(V60:V87)</f>
        <v>58.496428571428567</v>
      </c>
      <c r="W88" s="160">
        <f>AVERAGE(W60:W87)</f>
        <v>38.851851851851855</v>
      </c>
      <c r="X88" s="368">
        <f>AVERAGE(X60:X87)</f>
        <v>25.048148148148147</v>
      </c>
      <c r="Y88" s="121">
        <f>AVERAGE(Y60:Y87)</f>
        <v>72.088888888888889</v>
      </c>
      <c r="Z88" s="218">
        <f>AVERAGE(Z60:Z87)</f>
        <v>40.781785714285718</v>
      </c>
    </row>
    <row r="89" spans="3:28" ht="13" customHeight="1">
      <c r="E89" s="143"/>
      <c r="F89" s="143"/>
      <c r="K89" s="49"/>
      <c r="L89" s="49"/>
      <c r="M89" s="636"/>
      <c r="O89" s="823"/>
      <c r="P89" s="216" t="s">
        <v>30</v>
      </c>
      <c r="Q89" s="165">
        <f>STDEV(Q60:Q68)/SQRT(COUNTA(Q60:Q68))</f>
        <v>1.9372167256079811</v>
      </c>
      <c r="R89" s="369">
        <f>STDEV(R60:R68)/SQRT(COUNTA(R60:R68))</f>
        <v>2.183778580554562</v>
      </c>
      <c r="S89" s="123">
        <f>STDEV(S60:S68)/SQRT(COUNTA(S60:S68))</f>
        <v>6.5497832402169669</v>
      </c>
      <c r="T89" s="359">
        <f>STDEV(T60:T68)/SQRT(COUNTA(T60:T68))</f>
        <v>6.0640899086139024</v>
      </c>
      <c r="U89" s="216" t="s">
        <v>30</v>
      </c>
      <c r="V89" s="123">
        <f>STDEV(V60:V87)/SQRT(COUNTA(V60:V87))</f>
        <v>3.015070094663967</v>
      </c>
      <c r="W89" s="165">
        <f>STDEV(W60:W87)/SQRT(COUNTA(W60:W87))</f>
        <v>4.3679432151505564</v>
      </c>
      <c r="X89" s="369">
        <f>STDEV(X60:X87)/SQRT(COUNTA(X60:X87))</f>
        <v>0.81482436539339653</v>
      </c>
      <c r="Y89" s="123">
        <f>STDEV(Y60:Y87)/SQRT(COUNTA(Y60:Y87))</f>
        <v>2.3222959777036709</v>
      </c>
      <c r="Z89" s="219">
        <f>STDEV(Z60:Z87)/SQRT(COUNTA(Z60:Z87))</f>
        <v>3.6904969143043322</v>
      </c>
    </row>
    <row r="90" spans="3:28" ht="13" customHeight="1" thickBot="1">
      <c r="E90" s="143"/>
      <c r="F90" s="143"/>
      <c r="K90" s="49"/>
      <c r="L90" s="49"/>
      <c r="M90" s="636"/>
      <c r="O90" s="824"/>
      <c r="P90" s="203"/>
      <c r="Q90" s="132"/>
      <c r="R90" s="59"/>
      <c r="S90" s="131"/>
      <c r="T90" s="360"/>
      <c r="U90" s="203" t="s">
        <v>68</v>
      </c>
      <c r="V90" s="204"/>
      <c r="W90" s="206"/>
      <c r="X90" s="59">
        <f>TTEST(R60:R68,X60:X87,2,2)</f>
        <v>8.0552151927724802E-2</v>
      </c>
      <c r="Y90" s="295">
        <f>TTEST(S60:S68,Y60:Y87,2,2)</f>
        <v>4.1179797517785964E-2</v>
      </c>
      <c r="Z90" s="222">
        <f>TTEST(T60:T68,Z60:Z87,2,2)</f>
        <v>2.9704406649845628E-6</v>
      </c>
      <c r="AB90" s="393"/>
    </row>
    <row r="91" spans="3:28">
      <c r="E91" s="143"/>
      <c r="F91" s="143"/>
      <c r="K91" s="49"/>
      <c r="L91" s="49"/>
      <c r="M91" s="636"/>
      <c r="R91" s="1"/>
      <c r="S91" s="1"/>
      <c r="X91" s="1"/>
      <c r="Y91" s="1"/>
    </row>
    <row r="92" spans="3:28">
      <c r="E92" s="143"/>
      <c r="F92" s="143"/>
      <c r="K92" s="49"/>
      <c r="L92" s="49"/>
      <c r="M92" s="636"/>
      <c r="R92" s="1"/>
      <c r="S92" s="1"/>
      <c r="X92" s="1"/>
      <c r="Y92" s="1"/>
    </row>
    <row r="93" spans="3:28">
      <c r="E93" s="143"/>
      <c r="F93" s="143"/>
      <c r="K93" s="49"/>
      <c r="L93" s="49"/>
      <c r="M93" s="636"/>
      <c r="R93" s="1"/>
      <c r="S93" s="1"/>
      <c r="X93" s="1"/>
      <c r="Y93" s="1"/>
    </row>
    <row r="94" spans="3:28">
      <c r="E94" s="143"/>
      <c r="F94" s="143"/>
      <c r="K94" s="49"/>
      <c r="L94" s="49"/>
      <c r="M94" s="636"/>
      <c r="R94" s="1"/>
      <c r="S94" s="1"/>
      <c r="X94" s="1"/>
      <c r="Y94" s="1"/>
    </row>
    <row r="95" spans="3:28">
      <c r="E95" s="143"/>
      <c r="F95" s="143"/>
      <c r="K95" s="49"/>
      <c r="L95" s="49"/>
      <c r="M95" s="636"/>
      <c r="R95" s="1"/>
      <c r="S95" s="1"/>
      <c r="X95" s="1"/>
      <c r="Y95" s="1"/>
    </row>
    <row r="96" spans="3:28">
      <c r="C96" s="10"/>
      <c r="D96" s="10"/>
      <c r="E96" s="143"/>
      <c r="F96" s="143"/>
      <c r="G96" s="10"/>
      <c r="K96" s="49"/>
      <c r="L96" s="49"/>
      <c r="M96" s="636"/>
      <c r="R96" s="1"/>
      <c r="S96" s="1"/>
      <c r="X96" s="1"/>
      <c r="Y96" s="1"/>
    </row>
    <row r="97" spans="3:25">
      <c r="C97" s="10"/>
      <c r="D97" s="10"/>
      <c r="E97" s="143"/>
      <c r="F97" s="143"/>
      <c r="G97" s="10"/>
      <c r="K97" s="49"/>
      <c r="L97" s="49"/>
      <c r="M97" s="636"/>
      <c r="R97" s="1"/>
      <c r="S97" s="1"/>
      <c r="X97" s="1"/>
      <c r="Y97" s="1"/>
    </row>
    <row r="98" spans="3:25">
      <c r="C98" s="10"/>
      <c r="D98" s="10"/>
      <c r="E98" s="143"/>
      <c r="F98" s="143"/>
      <c r="G98" s="10"/>
      <c r="K98" s="49"/>
      <c r="L98" s="49"/>
      <c r="M98" s="636"/>
      <c r="R98" s="1"/>
      <c r="S98" s="1"/>
      <c r="X98" s="1"/>
      <c r="Y98" s="1"/>
    </row>
    <row r="99" spans="3:25">
      <c r="C99" s="10"/>
      <c r="D99" s="10"/>
      <c r="E99" s="143"/>
      <c r="F99" s="143"/>
      <c r="G99" s="10"/>
      <c r="K99" s="49"/>
      <c r="L99" s="49"/>
      <c r="M99" s="636"/>
      <c r="R99" s="1"/>
      <c r="S99" s="1"/>
      <c r="X99" s="1"/>
      <c r="Y99" s="1"/>
    </row>
    <row r="100" spans="3:25">
      <c r="C100" s="10"/>
      <c r="D100" s="10"/>
      <c r="E100" s="143"/>
      <c r="F100" s="143"/>
      <c r="G100" s="10"/>
      <c r="K100" s="49"/>
      <c r="L100" s="49"/>
      <c r="M100" s="636"/>
      <c r="R100" s="1"/>
      <c r="S100" s="1"/>
      <c r="X100" s="1"/>
      <c r="Y100" s="1"/>
    </row>
    <row r="101" spans="3:25">
      <c r="C101" s="10"/>
      <c r="D101" s="10"/>
      <c r="E101" s="143"/>
      <c r="F101" s="143"/>
      <c r="G101" s="10"/>
      <c r="K101" s="49"/>
      <c r="L101" s="49"/>
      <c r="M101" s="636"/>
      <c r="R101" s="1"/>
      <c r="S101" s="1"/>
      <c r="X101" s="1"/>
      <c r="Y101" s="1"/>
    </row>
    <row r="102" spans="3:25">
      <c r="C102" s="10"/>
      <c r="D102" s="10"/>
      <c r="E102" s="143"/>
      <c r="F102" s="143"/>
      <c r="G102" s="10"/>
      <c r="K102" s="49"/>
      <c r="L102" s="49"/>
      <c r="M102" s="636"/>
      <c r="R102" s="1"/>
      <c r="S102" s="1"/>
      <c r="X102" s="1"/>
      <c r="Y102" s="1"/>
    </row>
    <row r="103" spans="3:25">
      <c r="C103" s="10"/>
      <c r="D103" s="10"/>
      <c r="E103" s="143"/>
      <c r="F103" s="143"/>
      <c r="G103" s="10"/>
      <c r="K103" s="49"/>
      <c r="L103" s="49"/>
      <c r="M103" s="636"/>
      <c r="R103" s="1"/>
      <c r="S103" s="1"/>
      <c r="X103" s="1"/>
      <c r="Y103" s="1"/>
    </row>
    <row r="104" spans="3:25">
      <c r="C104" s="10"/>
      <c r="D104" s="10"/>
      <c r="E104" s="143"/>
      <c r="F104" s="143"/>
      <c r="G104" s="10"/>
      <c r="K104" s="49"/>
      <c r="L104" s="49"/>
      <c r="M104" s="636"/>
      <c r="R104" s="1"/>
      <c r="S104" s="1"/>
      <c r="X104" s="1"/>
      <c r="Y104" s="1"/>
    </row>
    <row r="105" spans="3:25">
      <c r="C105" s="10"/>
      <c r="D105" s="10"/>
      <c r="E105" s="143"/>
      <c r="F105" s="143"/>
      <c r="G105" s="10"/>
      <c r="K105" s="49"/>
      <c r="L105" s="49"/>
      <c r="M105" s="636"/>
      <c r="R105" s="1"/>
      <c r="S105" s="1"/>
      <c r="X105" s="1"/>
      <c r="Y105" s="1"/>
    </row>
    <row r="106" spans="3:25">
      <c r="C106" s="10"/>
      <c r="D106" s="10"/>
      <c r="E106" s="143"/>
      <c r="F106" s="143"/>
      <c r="G106" s="10"/>
      <c r="K106" s="49"/>
      <c r="L106" s="49"/>
      <c r="M106" s="636"/>
      <c r="R106" s="1"/>
      <c r="S106" s="1"/>
      <c r="X106" s="1"/>
      <c r="Y106" s="1"/>
    </row>
    <row r="107" spans="3:25">
      <c r="C107" s="10"/>
      <c r="D107" s="10"/>
      <c r="E107" s="143"/>
      <c r="F107" s="143"/>
      <c r="G107" s="10"/>
      <c r="K107" s="49"/>
      <c r="L107" s="49"/>
      <c r="M107" s="636"/>
      <c r="R107" s="1"/>
      <c r="S107" s="1"/>
      <c r="X107" s="1"/>
      <c r="Y107" s="1"/>
    </row>
    <row r="108" spans="3:25">
      <c r="C108" s="10"/>
      <c r="D108" s="10"/>
      <c r="E108" s="143"/>
      <c r="F108" s="143"/>
      <c r="G108" s="10"/>
      <c r="K108" s="49"/>
      <c r="L108" s="49"/>
      <c r="M108" s="636"/>
      <c r="R108" s="1"/>
      <c r="S108" s="1"/>
      <c r="X108" s="1"/>
      <c r="Y108" s="1"/>
    </row>
    <row r="109" spans="3:25">
      <c r="C109" s="10"/>
      <c r="D109" s="10"/>
      <c r="E109" s="143"/>
      <c r="F109" s="143"/>
      <c r="G109" s="10"/>
      <c r="K109" s="49"/>
      <c r="L109" s="49"/>
      <c r="M109" s="636"/>
      <c r="R109" s="1"/>
      <c r="S109" s="1"/>
      <c r="X109" s="1"/>
      <c r="Y109" s="1"/>
    </row>
    <row r="110" spans="3:25">
      <c r="C110" s="10"/>
      <c r="D110" s="10"/>
      <c r="E110" s="143"/>
      <c r="F110" s="143"/>
      <c r="G110" s="10"/>
      <c r="K110" s="49"/>
      <c r="L110" s="49"/>
      <c r="M110" s="636"/>
      <c r="R110" s="1"/>
      <c r="S110" s="1"/>
      <c r="X110" s="1"/>
      <c r="Y110" s="1"/>
    </row>
    <row r="111" spans="3:25">
      <c r="C111" s="10"/>
      <c r="D111" s="10"/>
      <c r="E111" s="143"/>
      <c r="F111" s="143"/>
      <c r="G111" s="10"/>
      <c r="K111" s="49"/>
      <c r="L111" s="49"/>
      <c r="M111" s="636"/>
      <c r="R111" s="1"/>
      <c r="S111" s="1"/>
      <c r="X111" s="1"/>
      <c r="Y111" s="1"/>
    </row>
    <row r="112" spans="3:25">
      <c r="C112" s="10"/>
      <c r="D112" s="10"/>
      <c r="E112" s="143"/>
      <c r="F112" s="143"/>
      <c r="G112" s="10"/>
      <c r="K112" s="49"/>
      <c r="L112" s="49"/>
      <c r="M112" s="636"/>
      <c r="R112" s="1"/>
      <c r="S112" s="1"/>
      <c r="X112" s="1"/>
      <c r="Y112" s="1"/>
    </row>
    <row r="113" spans="5:25">
      <c r="E113" s="143"/>
      <c r="F113" s="143"/>
      <c r="K113" s="49"/>
      <c r="L113" s="49"/>
      <c r="M113" s="636"/>
      <c r="R113" s="1"/>
      <c r="S113" s="1"/>
      <c r="X113" s="1"/>
      <c r="Y113" s="1"/>
    </row>
    <row r="114" spans="5:25">
      <c r="E114" s="143"/>
      <c r="F114" s="143"/>
      <c r="K114" s="49"/>
      <c r="L114" s="49"/>
      <c r="M114" s="636"/>
      <c r="R114" s="1"/>
      <c r="S114" s="1"/>
      <c r="X114" s="1"/>
      <c r="Y114" s="1"/>
    </row>
    <row r="115" spans="5:25">
      <c r="E115" s="143"/>
      <c r="F115" s="143"/>
      <c r="K115" s="49"/>
      <c r="L115" s="49"/>
      <c r="M115" s="636"/>
      <c r="R115" s="1"/>
      <c r="S115" s="1"/>
      <c r="X115" s="1"/>
      <c r="Y115" s="1"/>
    </row>
    <row r="116" spans="5:25">
      <c r="E116" s="143"/>
      <c r="F116" s="143"/>
      <c r="K116" s="49"/>
      <c r="L116" s="49"/>
      <c r="M116" s="636"/>
      <c r="R116" s="1"/>
      <c r="S116" s="1"/>
      <c r="X116" s="1"/>
      <c r="Y116" s="1"/>
    </row>
    <row r="117" spans="5:25">
      <c r="E117" s="143"/>
      <c r="F117" s="143"/>
      <c r="K117" s="49"/>
      <c r="L117" s="49"/>
      <c r="M117" s="636"/>
      <c r="R117" s="1"/>
      <c r="S117" s="1"/>
      <c r="X117" s="1"/>
      <c r="Y117" s="1"/>
    </row>
    <row r="118" spans="5:25">
      <c r="E118" s="143"/>
      <c r="F118" s="143"/>
      <c r="K118" s="49"/>
      <c r="L118" s="49"/>
      <c r="M118" s="636"/>
      <c r="R118" s="1"/>
      <c r="S118" s="1"/>
      <c r="X118" s="1"/>
      <c r="Y118" s="1"/>
    </row>
    <row r="119" spans="5:25">
      <c r="E119" s="143"/>
      <c r="F119" s="143"/>
      <c r="K119" s="49"/>
      <c r="L119" s="49"/>
      <c r="M119" s="636"/>
      <c r="R119" s="1"/>
      <c r="S119" s="1"/>
      <c r="X119" s="1"/>
      <c r="Y119" s="1"/>
    </row>
    <row r="120" spans="5:25">
      <c r="E120" s="143"/>
      <c r="F120" s="143"/>
      <c r="K120" s="49"/>
      <c r="L120" s="49"/>
      <c r="M120" s="636"/>
      <c r="R120" s="1"/>
      <c r="S120" s="1"/>
      <c r="X120" s="1"/>
      <c r="Y120" s="1"/>
    </row>
    <row r="121" spans="5:25">
      <c r="E121" s="143"/>
      <c r="F121" s="143"/>
      <c r="K121" s="49"/>
      <c r="L121" s="49"/>
      <c r="M121" s="636"/>
      <c r="R121" s="1"/>
      <c r="S121" s="1"/>
      <c r="X121" s="1"/>
      <c r="Y121" s="1"/>
    </row>
    <row r="122" spans="5:25">
      <c r="E122" s="143"/>
      <c r="F122" s="143"/>
      <c r="K122" s="49"/>
      <c r="L122" s="49"/>
      <c r="M122" s="636"/>
      <c r="R122" s="1"/>
      <c r="S122" s="1"/>
      <c r="X122" s="1"/>
      <c r="Y122" s="1"/>
    </row>
    <row r="123" spans="5:25">
      <c r="E123" s="143"/>
      <c r="F123" s="143"/>
      <c r="K123" s="49"/>
      <c r="L123" s="49"/>
      <c r="M123" s="636"/>
      <c r="R123" s="1"/>
      <c r="S123" s="1"/>
      <c r="X123" s="1"/>
      <c r="Y123" s="1"/>
    </row>
    <row r="124" spans="5:25">
      <c r="E124" s="143"/>
      <c r="F124" s="143"/>
      <c r="K124" s="49"/>
      <c r="L124" s="49"/>
      <c r="M124" s="636"/>
      <c r="R124" s="1"/>
      <c r="S124" s="1"/>
      <c r="X124" s="1"/>
      <c r="Y124" s="1"/>
    </row>
    <row r="125" spans="5:25">
      <c r="E125" s="143"/>
      <c r="F125" s="143"/>
      <c r="K125" s="49"/>
      <c r="L125" s="49"/>
      <c r="M125" s="636"/>
      <c r="R125" s="1"/>
      <c r="S125" s="1"/>
      <c r="X125" s="1"/>
      <c r="Y125" s="1"/>
    </row>
    <row r="126" spans="5:25">
      <c r="E126" s="143"/>
      <c r="F126" s="143"/>
      <c r="K126" s="49"/>
      <c r="L126" s="49"/>
      <c r="M126" s="636"/>
      <c r="R126" s="1"/>
      <c r="S126" s="1"/>
      <c r="X126" s="1"/>
      <c r="Y126" s="1"/>
    </row>
    <row r="127" spans="5:25">
      <c r="E127" s="143"/>
      <c r="F127" s="143"/>
      <c r="K127" s="49"/>
      <c r="L127" s="49"/>
      <c r="M127" s="636"/>
      <c r="R127" s="1"/>
      <c r="S127" s="1"/>
      <c r="X127" s="1"/>
      <c r="Y127" s="1"/>
    </row>
    <row r="128" spans="5:25">
      <c r="E128" s="143"/>
      <c r="F128" s="143"/>
      <c r="K128" s="49"/>
      <c r="L128" s="49"/>
      <c r="M128" s="636"/>
      <c r="R128" s="1"/>
      <c r="S128" s="1"/>
      <c r="X128" s="1"/>
      <c r="Y128" s="1"/>
    </row>
    <row r="129" spans="5:25">
      <c r="E129" s="143"/>
      <c r="F129" s="143"/>
      <c r="K129" s="49"/>
      <c r="L129" s="49"/>
      <c r="M129" s="636"/>
      <c r="R129" s="1"/>
      <c r="S129" s="1"/>
      <c r="X129" s="1"/>
      <c r="Y129" s="1"/>
    </row>
    <row r="130" spans="5:25">
      <c r="E130" s="143"/>
      <c r="F130" s="143"/>
      <c r="K130" s="49"/>
      <c r="L130" s="49"/>
      <c r="M130" s="636"/>
      <c r="R130" s="1"/>
      <c r="S130" s="1"/>
      <c r="X130" s="1"/>
      <c r="Y130" s="1"/>
    </row>
    <row r="131" spans="5:25">
      <c r="E131" s="143"/>
      <c r="F131" s="143"/>
      <c r="K131" s="49"/>
      <c r="L131" s="49"/>
      <c r="M131" s="636"/>
      <c r="R131" s="1"/>
      <c r="S131" s="1"/>
      <c r="X131" s="1"/>
      <c r="Y131" s="1"/>
    </row>
    <row r="132" spans="5:25">
      <c r="E132" s="143"/>
      <c r="F132" s="143"/>
      <c r="K132" s="49"/>
      <c r="L132" s="49"/>
      <c r="M132" s="636"/>
      <c r="R132" s="1"/>
      <c r="S132" s="1"/>
      <c r="X132" s="1"/>
      <c r="Y132" s="1"/>
    </row>
    <row r="133" spans="5:25">
      <c r="E133" s="143"/>
      <c r="F133" s="143"/>
      <c r="K133" s="49"/>
      <c r="L133" s="49"/>
      <c r="M133" s="636"/>
      <c r="R133" s="1"/>
      <c r="S133" s="1"/>
      <c r="X133" s="1"/>
      <c r="Y133" s="1"/>
    </row>
    <row r="134" spans="5:25">
      <c r="E134" s="143"/>
      <c r="F134" s="143"/>
      <c r="K134" s="49"/>
      <c r="L134" s="49"/>
      <c r="M134" s="636"/>
      <c r="R134" s="1"/>
      <c r="S134" s="1"/>
      <c r="X134" s="1"/>
      <c r="Y134" s="1"/>
    </row>
    <row r="135" spans="5:25">
      <c r="E135" s="143"/>
      <c r="F135" s="143"/>
      <c r="K135" s="49"/>
      <c r="L135" s="49"/>
      <c r="M135" s="636"/>
      <c r="R135" s="1"/>
      <c r="S135" s="1"/>
      <c r="X135" s="1"/>
      <c r="Y135" s="1"/>
    </row>
    <row r="136" spans="5:25">
      <c r="E136" s="143"/>
      <c r="F136" s="143"/>
      <c r="K136" s="49"/>
      <c r="L136" s="49"/>
      <c r="M136" s="636"/>
      <c r="R136" s="1"/>
      <c r="S136" s="1"/>
      <c r="X136" s="1"/>
      <c r="Y136" s="1"/>
    </row>
    <row r="137" spans="5:25">
      <c r="E137" s="143"/>
      <c r="F137" s="143"/>
      <c r="K137" s="49"/>
      <c r="L137" s="49"/>
      <c r="M137" s="636"/>
      <c r="R137" s="1"/>
      <c r="S137" s="1"/>
      <c r="X137" s="1"/>
      <c r="Y137" s="1"/>
    </row>
    <row r="138" spans="5:25">
      <c r="E138" s="143"/>
      <c r="F138" s="143"/>
      <c r="K138" s="49"/>
      <c r="L138" s="49"/>
      <c r="M138" s="636"/>
      <c r="R138" s="1"/>
      <c r="S138" s="1"/>
      <c r="X138" s="1"/>
      <c r="Y138" s="1"/>
    </row>
    <row r="139" spans="5:25">
      <c r="E139" s="143"/>
      <c r="F139" s="143"/>
      <c r="K139" s="49"/>
      <c r="L139" s="49"/>
      <c r="M139" s="636"/>
      <c r="R139" s="1"/>
      <c r="S139" s="1"/>
      <c r="X139" s="1"/>
      <c r="Y139" s="1"/>
    </row>
    <row r="140" spans="5:25">
      <c r="E140" s="143"/>
      <c r="F140" s="143"/>
      <c r="K140" s="49"/>
      <c r="L140" s="49"/>
      <c r="M140" s="636"/>
      <c r="R140" s="1"/>
      <c r="S140" s="1"/>
      <c r="X140" s="1"/>
      <c r="Y140" s="1"/>
    </row>
    <row r="141" spans="5:25">
      <c r="E141" s="143"/>
      <c r="F141" s="143"/>
      <c r="K141" s="49"/>
      <c r="L141" s="49"/>
      <c r="M141" s="636"/>
      <c r="R141" s="1"/>
      <c r="S141" s="1"/>
      <c r="X141" s="1"/>
      <c r="Y141" s="1"/>
    </row>
    <row r="142" spans="5:25">
      <c r="E142" s="143"/>
      <c r="F142" s="143"/>
      <c r="K142" s="49"/>
      <c r="L142" s="49"/>
      <c r="M142" s="636"/>
      <c r="R142" s="1"/>
      <c r="S142" s="1"/>
      <c r="X142" s="1"/>
      <c r="Y142" s="1"/>
    </row>
    <row r="143" spans="5:25">
      <c r="E143" s="143"/>
      <c r="F143" s="143"/>
      <c r="K143" s="49"/>
      <c r="L143" s="49"/>
      <c r="M143" s="636"/>
      <c r="R143" s="1"/>
      <c r="S143" s="1"/>
      <c r="X143" s="1"/>
      <c r="Y143" s="1"/>
    </row>
    <row r="144" spans="5:25">
      <c r="K144" s="49"/>
      <c r="L144" s="49"/>
      <c r="R144" s="1"/>
      <c r="S144" s="1"/>
      <c r="X144" s="1"/>
      <c r="Y144" s="1"/>
    </row>
    <row r="145" spans="11:25">
      <c r="K145" s="49"/>
      <c r="L145" s="49"/>
      <c r="R145" s="1"/>
      <c r="S145" s="1"/>
      <c r="X145" s="1"/>
      <c r="Y145" s="1"/>
    </row>
    <row r="146" spans="11:25">
      <c r="K146" s="49"/>
      <c r="L146" s="49"/>
      <c r="R146" s="1"/>
      <c r="S146" s="1"/>
      <c r="X146" s="1"/>
      <c r="Y146" s="1"/>
    </row>
    <row r="147" spans="11:25">
      <c r="K147" s="49"/>
      <c r="L147" s="49"/>
      <c r="R147" s="1"/>
      <c r="S147" s="1"/>
      <c r="X147" s="1"/>
      <c r="Y147" s="1"/>
    </row>
    <row r="148" spans="11:25">
      <c r="R148" s="1"/>
      <c r="S148" s="1"/>
      <c r="X148" s="1"/>
      <c r="Y148" s="1"/>
    </row>
    <row r="149" spans="11:25">
      <c r="R149" s="1"/>
      <c r="S149" s="1"/>
      <c r="X149" s="1"/>
      <c r="Y149" s="1"/>
    </row>
    <row r="150" spans="11:25">
      <c r="R150" s="1"/>
      <c r="S150" s="1"/>
      <c r="X150" s="1"/>
      <c r="Y150" s="1"/>
    </row>
    <row r="151" spans="11:25">
      <c r="R151" s="1"/>
      <c r="S151" s="1"/>
      <c r="X151" s="1"/>
      <c r="Y151" s="1"/>
    </row>
    <row r="152" spans="11:25">
      <c r="R152" s="1"/>
      <c r="S152" s="1"/>
      <c r="X152" s="1"/>
      <c r="Y152" s="1"/>
    </row>
    <row r="153" spans="11:25">
      <c r="R153" s="1"/>
      <c r="S153" s="1"/>
      <c r="X153" s="1"/>
      <c r="Y153" s="1"/>
    </row>
    <row r="154" spans="11:25">
      <c r="R154" s="1"/>
      <c r="S154" s="1"/>
      <c r="X154" s="1"/>
      <c r="Y154" s="1"/>
    </row>
    <row r="155" spans="11:25">
      <c r="R155" s="1"/>
      <c r="S155" s="1"/>
      <c r="X155" s="1"/>
      <c r="Y155" s="1"/>
    </row>
    <row r="156" spans="11:25">
      <c r="R156" s="1"/>
      <c r="S156" s="1"/>
      <c r="X156" s="1"/>
      <c r="Y156" s="1"/>
    </row>
    <row r="157" spans="11:25">
      <c r="R157" s="1"/>
      <c r="S157" s="1"/>
      <c r="X157" s="1"/>
      <c r="Y157" s="1"/>
    </row>
    <row r="158" spans="11:25">
      <c r="R158" s="1"/>
      <c r="S158" s="1"/>
      <c r="X158" s="1"/>
      <c r="Y158" s="1"/>
    </row>
    <row r="159" spans="11:25">
      <c r="R159" s="1"/>
      <c r="S159" s="1"/>
      <c r="X159" s="1"/>
      <c r="Y159" s="1"/>
    </row>
    <row r="160" spans="11:25">
      <c r="R160" s="1"/>
      <c r="S160" s="1"/>
      <c r="X160" s="1"/>
      <c r="Y160" s="1"/>
    </row>
    <row r="161" spans="18:25">
      <c r="R161" s="1"/>
      <c r="S161" s="1"/>
      <c r="X161" s="1"/>
      <c r="Y161" s="1"/>
    </row>
    <row r="162" spans="18:25">
      <c r="R162" s="1"/>
      <c r="S162" s="1"/>
      <c r="X162" s="1"/>
      <c r="Y162" s="1"/>
    </row>
    <row r="163" spans="18:25">
      <c r="R163" s="1"/>
      <c r="S163" s="1"/>
      <c r="X163" s="1"/>
      <c r="Y163" s="1"/>
    </row>
    <row r="164" spans="18:25">
      <c r="R164" s="1"/>
      <c r="S164" s="1"/>
      <c r="X164" s="1"/>
      <c r="Y164" s="1"/>
    </row>
    <row r="165" spans="18:25">
      <c r="R165" s="1"/>
      <c r="S165" s="1"/>
      <c r="X165" s="1"/>
      <c r="Y165" s="1"/>
    </row>
    <row r="166" spans="18:25">
      <c r="R166" s="1"/>
      <c r="S166" s="1"/>
      <c r="X166" s="1"/>
      <c r="Y166" s="1"/>
    </row>
    <row r="167" spans="18:25">
      <c r="R167" s="1"/>
      <c r="S167" s="1"/>
      <c r="X167" s="1"/>
      <c r="Y167" s="1"/>
    </row>
    <row r="168" spans="18:25">
      <c r="R168" s="1"/>
      <c r="S168" s="1"/>
      <c r="X168" s="1"/>
      <c r="Y168" s="1"/>
    </row>
  </sheetData>
  <sortState ref="U61:Z87">
    <sortCondition ref="V61:V87"/>
  </sortState>
  <mergeCells count="10">
    <mergeCell ref="B2:Z2"/>
    <mergeCell ref="B5:B28"/>
    <mergeCell ref="B29:B47"/>
    <mergeCell ref="B48:B70"/>
    <mergeCell ref="P3:T3"/>
    <mergeCell ref="U3:Z3"/>
    <mergeCell ref="C3:G3"/>
    <mergeCell ref="H3:M3"/>
    <mergeCell ref="O5:O59"/>
    <mergeCell ref="O60:O90"/>
  </mergeCells>
  <phoneticPr fontId="8" type="noConversion"/>
  <pageMargins left="0.75" right="0.75" top="1" bottom="1" header="0.5" footer="0.5"/>
  <pageSetup scale="52" orientation="portrait" horizontalDpi="4294967292" verticalDpi="4294967292"/>
  <extLst>
    <ext xmlns:mx="http://schemas.microsoft.com/office/mac/excel/2008/main" uri="{64002731-A6B0-56B0-2670-7721B7C09600}">
      <mx:PLV Mode="0" OnePage="0" WScale="5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5"/>
  <sheetViews>
    <sheetView tabSelected="1" topLeftCell="A14" zoomScale="125" zoomScaleNormal="125" zoomScalePageLayoutView="125" workbookViewId="0">
      <selection activeCell="E68" sqref="E68:J68"/>
    </sheetView>
  </sheetViews>
  <sheetFormatPr baseColWidth="10" defaultColWidth="11" defaultRowHeight="12" x14ac:dyDescent="0"/>
  <cols>
    <col min="1" max="2" width="4.7109375" style="1" customWidth="1"/>
    <col min="3" max="3" width="6.7109375" style="35" customWidth="1"/>
    <col min="4" max="4" width="6.28515625" style="1" customWidth="1"/>
    <col min="5" max="5" width="5.85546875" style="1" customWidth="1"/>
    <col min="6" max="6" width="5.42578125" style="1" customWidth="1"/>
    <col min="7" max="7" width="7" style="1" customWidth="1"/>
    <col min="8" max="8" width="7.140625" style="1" customWidth="1"/>
    <col min="9" max="9" width="6.42578125" style="1" customWidth="1"/>
    <col min="10" max="10" width="8.85546875" style="1" customWidth="1"/>
    <col min="11" max="23" width="10.85546875" style="1" customWidth="1"/>
    <col min="24" max="16384" width="11" style="1"/>
  </cols>
  <sheetData>
    <row r="1" spans="2:15" ht="13" customHeight="1"/>
    <row r="2" spans="2:15" ht="63" customHeight="1" thickBot="1">
      <c r="B2" s="817" t="s">
        <v>90</v>
      </c>
      <c r="C2" s="817"/>
      <c r="D2" s="817"/>
      <c r="E2" s="817"/>
      <c r="F2" s="817"/>
      <c r="G2" s="817"/>
      <c r="H2" s="817"/>
      <c r="I2" s="817"/>
      <c r="J2" s="817"/>
    </row>
    <row r="3" spans="2:15" ht="20" customHeight="1" thickBot="1">
      <c r="B3" s="490"/>
      <c r="C3" s="490"/>
      <c r="D3" s="490"/>
      <c r="E3" s="830" t="s">
        <v>22</v>
      </c>
      <c r="F3" s="831"/>
      <c r="G3" s="831"/>
      <c r="H3" s="831"/>
      <c r="I3" s="831"/>
      <c r="J3" s="832"/>
    </row>
    <row r="4" spans="2:15" ht="20" customHeight="1" thickBot="1">
      <c r="B4" s="10"/>
      <c r="C4" s="491"/>
      <c r="D4" s="10"/>
      <c r="E4" s="833" t="s">
        <v>92</v>
      </c>
      <c r="F4" s="834"/>
      <c r="G4" s="835"/>
      <c r="H4" s="833" t="s">
        <v>72</v>
      </c>
      <c r="I4" s="834"/>
      <c r="J4" s="836"/>
    </row>
    <row r="5" spans="2:15" ht="40" customHeight="1" thickBot="1">
      <c r="B5" s="10"/>
      <c r="C5" s="29" t="s">
        <v>113</v>
      </c>
      <c r="D5" s="11" t="s">
        <v>8</v>
      </c>
      <c r="E5" s="6" t="s">
        <v>12</v>
      </c>
      <c r="F5" s="4" t="s">
        <v>76</v>
      </c>
      <c r="G5" s="5" t="s">
        <v>86</v>
      </c>
      <c r="H5" s="7" t="s">
        <v>80</v>
      </c>
      <c r="I5" s="4" t="s">
        <v>77</v>
      </c>
      <c r="J5" s="5" t="s">
        <v>78</v>
      </c>
      <c r="L5" s="39"/>
    </row>
    <row r="6" spans="2:15" ht="13" customHeight="1">
      <c r="B6" s="822" t="s">
        <v>67</v>
      </c>
      <c r="C6" s="403">
        <v>6200</v>
      </c>
      <c r="D6" s="404">
        <v>5.0000000000000001E-3</v>
      </c>
      <c r="E6" s="405">
        <v>4864</v>
      </c>
      <c r="F6" s="406">
        <v>79</v>
      </c>
      <c r="G6" s="407">
        <f t="shared" ref="G6:G43" si="0">F6/E6*100</f>
        <v>1.6241776315789473</v>
      </c>
      <c r="H6" s="408">
        <v>11695</v>
      </c>
      <c r="I6" s="409">
        <v>398</v>
      </c>
      <c r="J6" s="410">
        <f t="shared" ref="J6:J13" si="1">I6/H6*100</f>
        <v>3.4031637451902528</v>
      </c>
    </row>
    <row r="7" spans="2:15" ht="13" customHeight="1">
      <c r="B7" s="823"/>
      <c r="C7" s="411">
        <v>6214</v>
      </c>
      <c r="D7" s="412">
        <v>1.4E-2</v>
      </c>
      <c r="E7" s="413">
        <v>2958</v>
      </c>
      <c r="F7" s="414">
        <v>49</v>
      </c>
      <c r="G7" s="415">
        <f t="shared" si="0"/>
        <v>1.656524678837052</v>
      </c>
      <c r="H7" s="416">
        <v>92836</v>
      </c>
      <c r="I7" s="417">
        <v>3219</v>
      </c>
      <c r="J7" s="418">
        <f t="shared" si="1"/>
        <v>3.4674048860355895</v>
      </c>
      <c r="N7" s="40"/>
      <c r="O7" s="40"/>
    </row>
    <row r="8" spans="2:15" ht="13" customHeight="1">
      <c r="B8" s="823"/>
      <c r="C8" s="411">
        <v>6164</v>
      </c>
      <c r="D8" s="412">
        <v>0.03</v>
      </c>
      <c r="E8" s="419">
        <v>2158</v>
      </c>
      <c r="F8" s="420">
        <v>114</v>
      </c>
      <c r="G8" s="421">
        <f t="shared" si="0"/>
        <v>5.2826691380908253</v>
      </c>
      <c r="H8" s="422">
        <v>124412</v>
      </c>
      <c r="I8" s="423">
        <v>3431</v>
      </c>
      <c r="J8" s="424">
        <f t="shared" si="1"/>
        <v>2.7577725621322702</v>
      </c>
      <c r="N8" s="40"/>
      <c r="O8" s="40"/>
    </row>
    <row r="9" spans="2:15" ht="13" customHeight="1">
      <c r="B9" s="823"/>
      <c r="C9" s="411">
        <v>6218</v>
      </c>
      <c r="D9" s="412">
        <v>0.08</v>
      </c>
      <c r="E9" s="413">
        <v>4615</v>
      </c>
      <c r="F9" s="414">
        <v>9</v>
      </c>
      <c r="G9" s="415">
        <f t="shared" si="0"/>
        <v>0.19501625135427952</v>
      </c>
      <c r="H9" s="416">
        <v>84491</v>
      </c>
      <c r="I9" s="417">
        <v>5490</v>
      </c>
      <c r="J9" s="418">
        <f t="shared" si="1"/>
        <v>6.4977334864068359</v>
      </c>
      <c r="N9" s="40"/>
      <c r="O9" s="40"/>
    </row>
    <row r="10" spans="2:15" ht="13" customHeight="1">
      <c r="B10" s="823"/>
      <c r="C10" s="411">
        <v>6222</v>
      </c>
      <c r="D10" s="412">
        <v>0.17</v>
      </c>
      <c r="E10" s="413">
        <v>3131</v>
      </c>
      <c r="F10" s="414">
        <v>13</v>
      </c>
      <c r="G10" s="415">
        <f t="shared" si="0"/>
        <v>0.415202810603641</v>
      </c>
      <c r="H10" s="416">
        <v>135402</v>
      </c>
      <c r="I10" s="417">
        <v>1602</v>
      </c>
      <c r="J10" s="418">
        <f t="shared" si="1"/>
        <v>1.1831435281605884</v>
      </c>
    </row>
    <row r="11" spans="2:15" ht="13" customHeight="1">
      <c r="B11" s="823"/>
      <c r="C11" s="411">
        <v>6117</v>
      </c>
      <c r="D11" s="412">
        <v>0.33</v>
      </c>
      <c r="E11" s="425">
        <v>6235</v>
      </c>
      <c r="F11" s="426">
        <v>9</v>
      </c>
      <c r="G11" s="415">
        <f t="shared" si="0"/>
        <v>0.14434643143544507</v>
      </c>
      <c r="H11" s="427">
        <v>32536</v>
      </c>
      <c r="I11" s="428">
        <v>417</v>
      </c>
      <c r="J11" s="418">
        <f t="shared" si="1"/>
        <v>1.2816572412097369</v>
      </c>
    </row>
    <row r="12" spans="2:15" ht="13" customHeight="1">
      <c r="B12" s="823"/>
      <c r="C12" s="411">
        <v>6115</v>
      </c>
      <c r="D12" s="412">
        <v>0.42</v>
      </c>
      <c r="E12" s="425">
        <v>5509</v>
      </c>
      <c r="F12" s="426">
        <v>42</v>
      </c>
      <c r="G12" s="415">
        <f t="shared" si="0"/>
        <v>0.76238881829733163</v>
      </c>
      <c r="H12" s="427">
        <v>29931</v>
      </c>
      <c r="I12" s="428">
        <v>2453</v>
      </c>
      <c r="J12" s="418">
        <f t="shared" si="1"/>
        <v>8.1955163542815139</v>
      </c>
    </row>
    <row r="13" spans="2:15" ht="13" customHeight="1" thickBot="1">
      <c r="B13" s="823"/>
      <c r="C13" s="429">
        <v>6092</v>
      </c>
      <c r="D13" s="430">
        <v>0.5</v>
      </c>
      <c r="E13" s="431">
        <v>2016</v>
      </c>
      <c r="F13" s="432">
        <v>32</v>
      </c>
      <c r="G13" s="433">
        <f t="shared" si="0"/>
        <v>1.5873015873015872</v>
      </c>
      <c r="H13" s="434">
        <v>22168</v>
      </c>
      <c r="I13" s="435">
        <v>447</v>
      </c>
      <c r="J13" s="436">
        <f t="shared" si="1"/>
        <v>2.0164200649584987</v>
      </c>
    </row>
    <row r="14" spans="2:15" ht="13" customHeight="1">
      <c r="B14" s="823"/>
      <c r="C14" s="492" t="s">
        <v>21</v>
      </c>
      <c r="D14" s="437">
        <f t="shared" ref="D14:J14" si="2">AVERAGE(D6:D13)</f>
        <v>0.19362499999999999</v>
      </c>
      <c r="E14" s="438">
        <f t="shared" si="2"/>
        <v>3935.75</v>
      </c>
      <c r="F14" s="438">
        <f t="shared" si="2"/>
        <v>43.375</v>
      </c>
      <c r="G14" s="439">
        <f t="shared" si="2"/>
        <v>1.4584534184373887</v>
      </c>
      <c r="H14" s="438">
        <f t="shared" si="2"/>
        <v>66683.875</v>
      </c>
      <c r="I14" s="438">
        <f t="shared" si="2"/>
        <v>2182.125</v>
      </c>
      <c r="J14" s="439">
        <f t="shared" si="2"/>
        <v>3.6003514835469104</v>
      </c>
    </row>
    <row r="15" spans="2:15" ht="13" customHeight="1" thickBot="1">
      <c r="B15" s="824"/>
      <c r="C15" s="493" t="s">
        <v>30</v>
      </c>
      <c r="D15" s="440">
        <f t="shared" ref="D15:J15" si="3">STDEV(D6:D13)/SQRT(COUNTA(D6:D13))</f>
        <v>6.9667049369534398E-2</v>
      </c>
      <c r="E15" s="441">
        <f t="shared" si="3"/>
        <v>559.56212951352791</v>
      </c>
      <c r="F15" s="441">
        <f t="shared" si="3"/>
        <v>13.165074873640917</v>
      </c>
      <c r="G15" s="442">
        <f t="shared" si="3"/>
        <v>0.59166763212806495</v>
      </c>
      <c r="H15" s="441">
        <f t="shared" si="3"/>
        <v>17205.706669006966</v>
      </c>
      <c r="I15" s="441">
        <f t="shared" si="3"/>
        <v>644.98312374101249</v>
      </c>
      <c r="J15" s="442">
        <f t="shared" si="3"/>
        <v>0.88645497557397801</v>
      </c>
    </row>
    <row r="16" spans="2:15" ht="13" customHeight="1">
      <c r="B16" s="822" t="s">
        <v>70</v>
      </c>
      <c r="C16" s="403">
        <v>6103</v>
      </c>
      <c r="D16" s="443">
        <v>1.5</v>
      </c>
      <c r="E16" s="300">
        <v>4682</v>
      </c>
      <c r="F16" s="301">
        <v>10</v>
      </c>
      <c r="G16" s="407">
        <f t="shared" si="0"/>
        <v>0.21358393848782573</v>
      </c>
      <c r="H16" s="408">
        <v>30322</v>
      </c>
      <c r="I16" s="409">
        <v>534</v>
      </c>
      <c r="J16" s="410">
        <f t="shared" ref="J16:J23" si="4">I16/H16*100</f>
        <v>1.7610975529318647</v>
      </c>
    </row>
    <row r="17" spans="2:10" ht="13" customHeight="1">
      <c r="B17" s="823"/>
      <c r="C17" s="411">
        <v>6107</v>
      </c>
      <c r="D17" s="444">
        <v>2.2000000000000002</v>
      </c>
      <c r="E17" s="425">
        <v>10405</v>
      </c>
      <c r="F17" s="426">
        <v>75</v>
      </c>
      <c r="G17" s="415">
        <f t="shared" si="0"/>
        <v>0.72080730418068228</v>
      </c>
      <c r="H17" s="427">
        <v>40609</v>
      </c>
      <c r="I17" s="428">
        <v>840</v>
      </c>
      <c r="J17" s="418">
        <f t="shared" si="4"/>
        <v>2.0685069812110615</v>
      </c>
    </row>
    <row r="18" spans="2:10" ht="13" customHeight="1">
      <c r="B18" s="823"/>
      <c r="C18" s="411">
        <v>6094</v>
      </c>
      <c r="D18" s="444">
        <v>2.9</v>
      </c>
      <c r="E18" s="2">
        <v>3611</v>
      </c>
      <c r="F18" s="3">
        <v>0</v>
      </c>
      <c r="G18" s="415">
        <f t="shared" si="0"/>
        <v>0</v>
      </c>
      <c r="H18" s="427">
        <v>36013</v>
      </c>
      <c r="I18" s="445">
        <v>377</v>
      </c>
      <c r="J18" s="418">
        <f t="shared" si="4"/>
        <v>1.0468441951517506</v>
      </c>
    </row>
    <row r="19" spans="2:10" ht="13" customHeight="1">
      <c r="B19" s="823"/>
      <c r="C19" s="411">
        <v>6106</v>
      </c>
      <c r="D19" s="444">
        <v>2.9</v>
      </c>
      <c r="E19" s="2">
        <v>8956</v>
      </c>
      <c r="F19" s="3">
        <v>4</v>
      </c>
      <c r="G19" s="415">
        <f t="shared" si="0"/>
        <v>4.4662795891022775E-2</v>
      </c>
      <c r="H19" s="446">
        <v>28213</v>
      </c>
      <c r="I19" s="445">
        <v>148</v>
      </c>
      <c r="J19" s="418">
        <f t="shared" si="4"/>
        <v>0.52458086697621664</v>
      </c>
    </row>
    <row r="20" spans="2:10" ht="13" customHeight="1">
      <c r="B20" s="823"/>
      <c r="C20" s="411">
        <v>6005</v>
      </c>
      <c r="D20" s="444">
        <v>5</v>
      </c>
      <c r="E20" s="2">
        <v>8405</v>
      </c>
      <c r="F20" s="3">
        <v>0</v>
      </c>
      <c r="G20" s="415">
        <f t="shared" si="0"/>
        <v>0</v>
      </c>
      <c r="H20" s="427">
        <v>82071</v>
      </c>
      <c r="I20" s="428">
        <v>64</v>
      </c>
      <c r="J20" s="424">
        <f t="shared" si="4"/>
        <v>7.7981260128425392E-2</v>
      </c>
    </row>
    <row r="21" spans="2:10" ht="13" customHeight="1">
      <c r="B21" s="823"/>
      <c r="C21" s="411">
        <v>6112</v>
      </c>
      <c r="D21" s="444">
        <v>6.3</v>
      </c>
      <c r="E21" s="425">
        <v>9490</v>
      </c>
      <c r="F21" s="426">
        <v>8</v>
      </c>
      <c r="G21" s="415">
        <f t="shared" si="0"/>
        <v>8.4299262381454174E-2</v>
      </c>
      <c r="H21" s="427">
        <v>57910</v>
      </c>
      <c r="I21" s="428">
        <v>1435</v>
      </c>
      <c r="J21" s="424">
        <f t="shared" si="4"/>
        <v>2.4779830771887412</v>
      </c>
    </row>
    <row r="22" spans="2:10" ht="13" customHeight="1">
      <c r="B22" s="823"/>
      <c r="C22" s="447">
        <v>6007</v>
      </c>
      <c r="D22" s="448">
        <v>9</v>
      </c>
      <c r="E22" s="425">
        <v>17153</v>
      </c>
      <c r="F22" s="426">
        <v>6</v>
      </c>
      <c r="G22" s="449">
        <f t="shared" si="0"/>
        <v>3.497930391185216E-2</v>
      </c>
      <c r="H22" s="427">
        <v>90400</v>
      </c>
      <c r="I22" s="428">
        <v>815</v>
      </c>
      <c r="J22" s="450">
        <f t="shared" si="4"/>
        <v>0.90154867256637161</v>
      </c>
    </row>
    <row r="23" spans="2:10" ht="13" customHeight="1" thickBot="1">
      <c r="B23" s="823"/>
      <c r="C23" s="451">
        <v>6278</v>
      </c>
      <c r="D23" s="452">
        <v>10</v>
      </c>
      <c r="E23" s="453">
        <v>9364</v>
      </c>
      <c r="F23" s="454">
        <v>2</v>
      </c>
      <c r="G23" s="455">
        <f t="shared" si="0"/>
        <v>2.1358393848782572E-2</v>
      </c>
      <c r="H23" s="456">
        <v>151147</v>
      </c>
      <c r="I23" s="457">
        <v>470</v>
      </c>
      <c r="J23" s="458">
        <f t="shared" si="4"/>
        <v>0.31095555981924883</v>
      </c>
    </row>
    <row r="24" spans="2:10" ht="13" customHeight="1">
      <c r="B24" s="823"/>
      <c r="C24" s="492" t="s">
        <v>21</v>
      </c>
      <c r="D24" s="443">
        <f t="shared" ref="D24:J24" si="5">AVERAGE(D16:D23)</f>
        <v>4.9749999999999996</v>
      </c>
      <c r="E24" s="438">
        <f t="shared" si="5"/>
        <v>9008.25</v>
      </c>
      <c r="F24" s="438">
        <f t="shared" si="5"/>
        <v>13.125</v>
      </c>
      <c r="G24" s="439">
        <f t="shared" si="5"/>
        <v>0.13996137483770246</v>
      </c>
      <c r="H24" s="438">
        <f t="shared" si="5"/>
        <v>64585.625</v>
      </c>
      <c r="I24" s="438">
        <f t="shared" si="5"/>
        <v>585.375</v>
      </c>
      <c r="J24" s="439">
        <f t="shared" si="5"/>
        <v>1.1461872707467102</v>
      </c>
    </row>
    <row r="25" spans="2:10" ht="13" customHeight="1" thickBot="1">
      <c r="B25" s="824"/>
      <c r="C25" s="493" t="s">
        <v>30</v>
      </c>
      <c r="D25" s="459">
        <f t="shared" ref="D25:J25" si="6">STDEV(D16:D23)/SQRT(COUNTA(D16:D23))</f>
        <v>1.1306998464920492</v>
      </c>
      <c r="E25" s="441">
        <f t="shared" si="6"/>
        <v>1444.5704471522715</v>
      </c>
      <c r="F25" s="441">
        <f t="shared" si="6"/>
        <v>8.9311603389481249</v>
      </c>
      <c r="G25" s="442">
        <f t="shared" si="6"/>
        <v>8.6525041857559229E-2</v>
      </c>
      <c r="H25" s="441">
        <f t="shared" si="6"/>
        <v>14879.152001491284</v>
      </c>
      <c r="I25" s="441">
        <f t="shared" si="6"/>
        <v>155.94893137315358</v>
      </c>
      <c r="J25" s="442">
        <f t="shared" si="6"/>
        <v>0.30756114598683831</v>
      </c>
    </row>
    <row r="26" spans="2:10" ht="13" customHeight="1">
      <c r="B26" s="822" t="s">
        <v>71</v>
      </c>
      <c r="C26" s="403">
        <v>6233</v>
      </c>
      <c r="D26" s="443">
        <v>14</v>
      </c>
      <c r="E26" s="405">
        <v>14249</v>
      </c>
      <c r="F26" s="406">
        <v>16</v>
      </c>
      <c r="G26" s="407">
        <f t="shared" si="0"/>
        <v>0.11228858165485296</v>
      </c>
      <c r="H26" s="408">
        <v>150512</v>
      </c>
      <c r="I26" s="409">
        <v>1326</v>
      </c>
      <c r="J26" s="410">
        <f t="shared" ref="J26:J40" si="7">I26/H26*100</f>
        <v>0.88099287764430745</v>
      </c>
    </row>
    <row r="27" spans="2:10" ht="13" customHeight="1">
      <c r="B27" s="823"/>
      <c r="C27" s="411">
        <v>6232</v>
      </c>
      <c r="D27" s="444">
        <v>14</v>
      </c>
      <c r="E27" s="413">
        <v>5453</v>
      </c>
      <c r="F27" s="414">
        <v>11</v>
      </c>
      <c r="G27" s="415">
        <f t="shared" si="0"/>
        <v>0.20172382174949566</v>
      </c>
      <c r="H27" s="422">
        <v>117093</v>
      </c>
      <c r="I27" s="423">
        <v>682</v>
      </c>
      <c r="J27" s="424">
        <f t="shared" si="7"/>
        <v>0.58244301538093646</v>
      </c>
    </row>
    <row r="28" spans="2:10" ht="13" customHeight="1">
      <c r="B28" s="823"/>
      <c r="C28" s="411">
        <v>6099</v>
      </c>
      <c r="D28" s="444">
        <v>14.2</v>
      </c>
      <c r="E28" s="460">
        <v>6237.7718571428559</v>
      </c>
      <c r="F28" s="461">
        <v>1</v>
      </c>
      <c r="G28" s="462">
        <f t="shared" si="0"/>
        <v>1.6031365412232938E-2</v>
      </c>
      <c r="H28" s="463">
        <v>19125</v>
      </c>
      <c r="I28" s="464">
        <v>121</v>
      </c>
      <c r="J28" s="465">
        <f t="shared" si="7"/>
        <v>0.63267973856209148</v>
      </c>
    </row>
    <row r="29" spans="2:10" ht="13" customHeight="1">
      <c r="B29" s="823"/>
      <c r="C29" s="411">
        <v>6153</v>
      </c>
      <c r="D29" s="444">
        <v>15.2</v>
      </c>
      <c r="E29" s="460">
        <v>3109.0213787215744</v>
      </c>
      <c r="F29" s="461">
        <v>5</v>
      </c>
      <c r="G29" s="462">
        <f t="shared" si="0"/>
        <v>0.16082231001113265</v>
      </c>
      <c r="H29" s="463">
        <v>305741</v>
      </c>
      <c r="I29" s="464">
        <v>936</v>
      </c>
      <c r="J29" s="465">
        <f t="shared" si="7"/>
        <v>0.30614147268439629</v>
      </c>
    </row>
    <row r="30" spans="2:10" ht="13" customHeight="1">
      <c r="B30" s="823"/>
      <c r="C30" s="411">
        <v>6075</v>
      </c>
      <c r="D30" s="444">
        <v>16</v>
      </c>
      <c r="E30" s="460">
        <v>5138.4502526415254</v>
      </c>
      <c r="F30" s="461">
        <v>6</v>
      </c>
      <c r="G30" s="462">
        <f t="shared" si="0"/>
        <v>0.11676672352555283</v>
      </c>
      <c r="H30" s="463">
        <v>55627</v>
      </c>
      <c r="I30" s="464">
        <v>764</v>
      </c>
      <c r="J30" s="465">
        <f t="shared" si="7"/>
        <v>1.3734337641792655</v>
      </c>
    </row>
    <row r="31" spans="2:10" ht="13" customHeight="1">
      <c r="B31" s="823"/>
      <c r="C31" s="411">
        <v>6096</v>
      </c>
      <c r="D31" s="444">
        <v>16</v>
      </c>
      <c r="E31" s="460">
        <v>6850.9337875291503</v>
      </c>
      <c r="F31" s="461">
        <v>1</v>
      </c>
      <c r="G31" s="462">
        <f t="shared" si="0"/>
        <v>1.4596550353768034E-2</v>
      </c>
      <c r="H31" s="463">
        <v>28837</v>
      </c>
      <c r="I31" s="464">
        <v>54</v>
      </c>
      <c r="J31" s="465">
        <f t="shared" si="7"/>
        <v>0.18725942365710721</v>
      </c>
    </row>
    <row r="32" spans="2:10" ht="13" customHeight="1">
      <c r="B32" s="823"/>
      <c r="C32" s="411">
        <v>6230</v>
      </c>
      <c r="D32" s="444">
        <v>16</v>
      </c>
      <c r="E32" s="413">
        <v>10429</v>
      </c>
      <c r="F32" s="414">
        <v>29</v>
      </c>
      <c r="G32" s="415">
        <f t="shared" si="0"/>
        <v>0.27807076421516924</v>
      </c>
      <c r="H32" s="416">
        <v>153925</v>
      </c>
      <c r="I32" s="417">
        <v>482</v>
      </c>
      <c r="J32" s="418">
        <f t="shared" si="7"/>
        <v>0.31313951599805101</v>
      </c>
    </row>
    <row r="33" spans="2:10" ht="13" customHeight="1">
      <c r="B33" s="823"/>
      <c r="C33" s="411">
        <v>6271</v>
      </c>
      <c r="D33" s="444">
        <v>17</v>
      </c>
      <c r="E33" s="419">
        <v>11382</v>
      </c>
      <c r="F33" s="420">
        <v>0</v>
      </c>
      <c r="G33" s="415">
        <f t="shared" si="0"/>
        <v>0</v>
      </c>
      <c r="H33" s="422">
        <v>141608</v>
      </c>
      <c r="I33" s="423">
        <v>1179</v>
      </c>
      <c r="J33" s="418">
        <f t="shared" si="7"/>
        <v>0.83258008022145635</v>
      </c>
    </row>
    <row r="34" spans="2:10" ht="13" customHeight="1">
      <c r="B34" s="823"/>
      <c r="C34" s="411">
        <v>6227</v>
      </c>
      <c r="D34" s="444">
        <v>17</v>
      </c>
      <c r="E34" s="419">
        <v>6155</v>
      </c>
      <c r="F34" s="420">
        <v>1</v>
      </c>
      <c r="G34" s="415">
        <f t="shared" si="0"/>
        <v>1.6246953696181964E-2</v>
      </c>
      <c r="H34" s="422">
        <v>111679</v>
      </c>
      <c r="I34" s="423">
        <v>1363</v>
      </c>
      <c r="J34" s="418">
        <f t="shared" si="7"/>
        <v>1.2204622176058166</v>
      </c>
    </row>
    <row r="35" spans="2:10" ht="13" customHeight="1">
      <c r="B35" s="823"/>
      <c r="C35" s="411">
        <v>6098</v>
      </c>
      <c r="D35" s="444">
        <v>17.8</v>
      </c>
      <c r="E35" s="413">
        <v>10230</v>
      </c>
      <c r="F35" s="414">
        <v>0</v>
      </c>
      <c r="G35" s="415">
        <f t="shared" si="0"/>
        <v>0</v>
      </c>
      <c r="H35" s="427">
        <v>26090</v>
      </c>
      <c r="I35" s="428">
        <v>80</v>
      </c>
      <c r="J35" s="418">
        <f t="shared" si="7"/>
        <v>0.30663089306247604</v>
      </c>
    </row>
    <row r="36" spans="2:10" ht="13" customHeight="1">
      <c r="B36" s="823"/>
      <c r="C36" s="411">
        <v>6279</v>
      </c>
      <c r="D36" s="444">
        <v>19</v>
      </c>
      <c r="E36" s="414">
        <v>8610</v>
      </c>
      <c r="F36" s="414">
        <v>18</v>
      </c>
      <c r="G36" s="415">
        <f t="shared" si="0"/>
        <v>0.20905923344947736</v>
      </c>
      <c r="H36" s="416">
        <v>152562</v>
      </c>
      <c r="I36" s="417">
        <v>285</v>
      </c>
      <c r="J36" s="418">
        <f t="shared" si="7"/>
        <v>0.18680929720375977</v>
      </c>
    </row>
    <row r="37" spans="2:10" ht="13" customHeight="1">
      <c r="B37" s="823"/>
      <c r="C37" s="411">
        <v>6253</v>
      </c>
      <c r="D37" s="444">
        <v>19</v>
      </c>
      <c r="E37" s="419">
        <v>10026</v>
      </c>
      <c r="F37" s="420">
        <v>2</v>
      </c>
      <c r="G37" s="415">
        <f t="shared" si="0"/>
        <v>1.9948134849391581E-2</v>
      </c>
      <c r="H37" s="422">
        <v>141608</v>
      </c>
      <c r="I37" s="423">
        <v>1179</v>
      </c>
      <c r="J37" s="418">
        <f t="shared" si="7"/>
        <v>0.83258008022145635</v>
      </c>
    </row>
    <row r="38" spans="2:10" ht="13" customHeight="1">
      <c r="B38" s="823"/>
      <c r="C38" s="411">
        <v>6238</v>
      </c>
      <c r="D38" s="444">
        <v>20</v>
      </c>
      <c r="E38" s="419">
        <v>6636</v>
      </c>
      <c r="F38" s="420">
        <v>0</v>
      </c>
      <c r="G38" s="415">
        <f t="shared" si="0"/>
        <v>0</v>
      </c>
      <c r="H38" s="422">
        <v>125359</v>
      </c>
      <c r="I38" s="423">
        <v>355</v>
      </c>
      <c r="J38" s="418">
        <f t="shared" si="7"/>
        <v>0.28318668783254497</v>
      </c>
    </row>
    <row r="39" spans="2:10" ht="13" customHeight="1">
      <c r="B39" s="823"/>
      <c r="C39" s="447">
        <v>6234</v>
      </c>
      <c r="D39" s="448">
        <v>20</v>
      </c>
      <c r="E39" s="466">
        <v>16074</v>
      </c>
      <c r="F39" s="467">
        <v>103</v>
      </c>
      <c r="G39" s="449">
        <f t="shared" si="0"/>
        <v>0.6407863630707975</v>
      </c>
      <c r="H39" s="427">
        <v>137432</v>
      </c>
      <c r="I39" s="428">
        <v>744</v>
      </c>
      <c r="J39" s="450">
        <f t="shared" si="7"/>
        <v>0.54135863554339603</v>
      </c>
    </row>
    <row r="40" spans="2:10" ht="13" customHeight="1" thickBot="1">
      <c r="B40" s="823"/>
      <c r="C40" s="451">
        <v>6174</v>
      </c>
      <c r="D40" s="452">
        <v>20.8</v>
      </c>
      <c r="E40" s="468">
        <v>10078</v>
      </c>
      <c r="F40" s="469">
        <v>0</v>
      </c>
      <c r="G40" s="455">
        <f t="shared" si="0"/>
        <v>0</v>
      </c>
      <c r="H40" s="456">
        <v>152665</v>
      </c>
      <c r="I40" s="457">
        <v>196</v>
      </c>
      <c r="J40" s="458">
        <f t="shared" si="7"/>
        <v>0.12838568106638718</v>
      </c>
    </row>
    <row r="41" spans="2:10" ht="13" customHeight="1">
      <c r="B41" s="823"/>
      <c r="C41" s="492" t="s">
        <v>21</v>
      </c>
      <c r="D41" s="437">
        <f t="shared" ref="D41:J41" si="8">AVERAGE(D26:D40)</f>
        <v>17.066666666666666</v>
      </c>
      <c r="E41" s="438">
        <f t="shared" si="8"/>
        <v>8710.5451517356742</v>
      </c>
      <c r="F41" s="438">
        <f t="shared" si="8"/>
        <v>12.866666666666667</v>
      </c>
      <c r="G41" s="439">
        <f t="shared" si="8"/>
        <v>0.11908938679920351</v>
      </c>
      <c r="H41" s="438">
        <f t="shared" si="8"/>
        <v>121324.2</v>
      </c>
      <c r="I41" s="438">
        <f t="shared" si="8"/>
        <v>649.73333333333335</v>
      </c>
      <c r="J41" s="439">
        <f t="shared" si="8"/>
        <v>0.57387222539089655</v>
      </c>
    </row>
    <row r="42" spans="2:10" ht="13" customHeight="1" thickBot="1">
      <c r="B42" s="824"/>
      <c r="C42" s="493" t="s">
        <v>30</v>
      </c>
      <c r="D42" s="440">
        <f t="shared" ref="D42:J42" si="9">STDEV(D26:D40)/SQRT(COUNTA(D26:D40))</f>
        <v>0.5899690602595119</v>
      </c>
      <c r="E42" s="441">
        <f t="shared" si="9"/>
        <v>915.63081515450028</v>
      </c>
      <c r="F42" s="441">
        <f t="shared" si="9"/>
        <v>6.8088644369406364</v>
      </c>
      <c r="G42" s="442">
        <f t="shared" si="9"/>
        <v>4.4338176062487709E-2</v>
      </c>
      <c r="H42" s="441">
        <f t="shared" si="9"/>
        <v>18448.914573879021</v>
      </c>
      <c r="I42" s="441">
        <f t="shared" si="9"/>
        <v>120.40061962610162</v>
      </c>
      <c r="J42" s="442">
        <f t="shared" si="9"/>
        <v>9.9605687694116804E-2</v>
      </c>
    </row>
    <row r="43" spans="2:10" ht="13" customHeight="1">
      <c r="B43" s="822" t="s">
        <v>69</v>
      </c>
      <c r="C43" s="403">
        <v>6024</v>
      </c>
      <c r="D43" s="443">
        <v>21</v>
      </c>
      <c r="E43" s="470">
        <v>5123</v>
      </c>
      <c r="F43" s="471">
        <v>0</v>
      </c>
      <c r="G43" s="472">
        <f t="shared" si="0"/>
        <v>0</v>
      </c>
      <c r="H43" s="473">
        <v>107713</v>
      </c>
      <c r="I43" s="474">
        <v>25</v>
      </c>
      <c r="J43" s="475">
        <f t="shared" ref="J43:J61" si="10">I43/H43*100</f>
        <v>2.320982611198277E-2</v>
      </c>
    </row>
    <row r="44" spans="2:10" ht="13" customHeight="1">
      <c r="B44" s="823"/>
      <c r="C44" s="411">
        <v>6179</v>
      </c>
      <c r="D44" s="444">
        <v>21.8</v>
      </c>
      <c r="E44" s="476">
        <v>8126</v>
      </c>
      <c r="F44" s="477">
        <v>3</v>
      </c>
      <c r="G44" s="421">
        <f t="shared" ref="G44:G72" si="11">F44/E44*100</f>
        <v>3.6918533103618013E-2</v>
      </c>
      <c r="H44" s="422">
        <v>134468</v>
      </c>
      <c r="I44" s="423">
        <v>8898</v>
      </c>
      <c r="J44" s="424">
        <f t="shared" si="10"/>
        <v>6.6171877323972987</v>
      </c>
    </row>
    <row r="45" spans="2:10" ht="13" customHeight="1">
      <c r="B45" s="823"/>
      <c r="C45" s="411">
        <v>6001</v>
      </c>
      <c r="D45" s="444">
        <v>22</v>
      </c>
      <c r="E45" s="425">
        <v>3523</v>
      </c>
      <c r="F45" s="426">
        <v>0</v>
      </c>
      <c r="G45" s="415">
        <f t="shared" si="11"/>
        <v>0</v>
      </c>
      <c r="H45" s="427">
        <v>179854</v>
      </c>
      <c r="I45" s="428">
        <v>145</v>
      </c>
      <c r="J45" s="424">
        <f t="shared" si="10"/>
        <v>8.0620948102349682E-2</v>
      </c>
    </row>
    <row r="46" spans="2:10" ht="13" customHeight="1">
      <c r="B46" s="823"/>
      <c r="C46" s="411">
        <v>6057</v>
      </c>
      <c r="D46" s="444">
        <v>22</v>
      </c>
      <c r="E46" s="425">
        <v>3005</v>
      </c>
      <c r="F46" s="426">
        <v>9</v>
      </c>
      <c r="G46" s="421">
        <f t="shared" si="11"/>
        <v>0.29950083194675542</v>
      </c>
      <c r="H46" s="427">
        <v>19579</v>
      </c>
      <c r="I46" s="428">
        <v>284</v>
      </c>
      <c r="J46" s="424">
        <f t="shared" si="10"/>
        <v>1.4505337351243681</v>
      </c>
    </row>
    <row r="47" spans="2:10" ht="13" customHeight="1">
      <c r="B47" s="823"/>
      <c r="C47" s="411">
        <v>6162</v>
      </c>
      <c r="D47" s="444">
        <v>22.7</v>
      </c>
      <c r="E47" s="425">
        <v>3715</v>
      </c>
      <c r="F47" s="426">
        <v>0</v>
      </c>
      <c r="G47" s="421">
        <f t="shared" si="11"/>
        <v>0</v>
      </c>
      <c r="H47" s="427">
        <v>58546</v>
      </c>
      <c r="I47" s="428">
        <v>189</v>
      </c>
      <c r="J47" s="424">
        <f t="shared" si="10"/>
        <v>0.32282307928808118</v>
      </c>
    </row>
    <row r="48" spans="2:10" ht="13" customHeight="1">
      <c r="B48" s="823"/>
      <c r="C48" s="411">
        <v>6003</v>
      </c>
      <c r="D48" s="444">
        <v>23</v>
      </c>
      <c r="E48" s="425">
        <v>8390</v>
      </c>
      <c r="F48" s="426">
        <v>1</v>
      </c>
      <c r="G48" s="421">
        <f t="shared" si="11"/>
        <v>1.1918951132300357E-2</v>
      </c>
      <c r="H48" s="427">
        <v>127984</v>
      </c>
      <c r="I48" s="428">
        <v>203</v>
      </c>
      <c r="J48" s="424">
        <f t="shared" si="10"/>
        <v>0.15861357669708714</v>
      </c>
    </row>
    <row r="49" spans="2:10" ht="13" customHeight="1">
      <c r="B49" s="823"/>
      <c r="C49" s="411">
        <v>6029</v>
      </c>
      <c r="D49" s="444">
        <v>24</v>
      </c>
      <c r="E49" s="425">
        <v>9197</v>
      </c>
      <c r="F49" s="426">
        <v>0</v>
      </c>
      <c r="G49" s="421">
        <f t="shared" si="11"/>
        <v>0</v>
      </c>
      <c r="H49" s="427">
        <v>151190</v>
      </c>
      <c r="I49" s="428">
        <v>167</v>
      </c>
      <c r="J49" s="424">
        <f t="shared" si="10"/>
        <v>0.11045704080957736</v>
      </c>
    </row>
    <row r="50" spans="2:10" ht="13" customHeight="1">
      <c r="B50" s="823"/>
      <c r="C50" s="411">
        <v>6131</v>
      </c>
      <c r="D50" s="444">
        <v>24.2</v>
      </c>
      <c r="E50" s="425">
        <v>9333</v>
      </c>
      <c r="F50" s="426">
        <v>5</v>
      </c>
      <c r="G50" s="421">
        <f t="shared" si="11"/>
        <v>5.3573341905068038E-2</v>
      </c>
      <c r="H50" s="427">
        <v>161174</v>
      </c>
      <c r="I50" s="428">
        <v>295</v>
      </c>
      <c r="J50" s="424">
        <f t="shared" si="10"/>
        <v>0.18303200268033304</v>
      </c>
    </row>
    <row r="51" spans="2:10" ht="13" customHeight="1">
      <c r="B51" s="823"/>
      <c r="C51" s="411">
        <v>6053</v>
      </c>
      <c r="D51" s="444">
        <v>25</v>
      </c>
      <c r="E51" s="425">
        <v>10034</v>
      </c>
      <c r="F51" s="426">
        <v>28</v>
      </c>
      <c r="G51" s="421">
        <f t="shared" si="11"/>
        <v>0.27905122583217062</v>
      </c>
      <c r="H51" s="427">
        <v>36129</v>
      </c>
      <c r="I51" s="428">
        <v>73</v>
      </c>
      <c r="J51" s="424">
        <f t="shared" si="10"/>
        <v>0.202053751833707</v>
      </c>
    </row>
    <row r="52" spans="2:10" ht="13" customHeight="1">
      <c r="B52" s="823"/>
      <c r="C52" s="411">
        <v>6126</v>
      </c>
      <c r="D52" s="444">
        <v>25.2</v>
      </c>
      <c r="E52" s="425">
        <v>4399</v>
      </c>
      <c r="F52" s="426">
        <v>1</v>
      </c>
      <c r="G52" s="421">
        <f t="shared" si="11"/>
        <v>2.2732439190725165E-2</v>
      </c>
      <c r="H52" s="427">
        <v>49037</v>
      </c>
      <c r="I52" s="428">
        <v>794</v>
      </c>
      <c r="J52" s="424">
        <f t="shared" si="10"/>
        <v>1.6191855129799946</v>
      </c>
    </row>
    <row r="53" spans="2:10" ht="13" customHeight="1">
      <c r="B53" s="823"/>
      <c r="C53" s="411">
        <v>6058</v>
      </c>
      <c r="D53" s="444">
        <v>27</v>
      </c>
      <c r="E53" s="425">
        <v>2799</v>
      </c>
      <c r="F53" s="426">
        <v>0</v>
      </c>
      <c r="G53" s="421">
        <f t="shared" si="11"/>
        <v>0</v>
      </c>
      <c r="H53" s="427">
        <v>27936</v>
      </c>
      <c r="I53" s="428">
        <v>170</v>
      </c>
      <c r="J53" s="424">
        <f t="shared" si="10"/>
        <v>0.6085337915234823</v>
      </c>
    </row>
    <row r="54" spans="2:10" ht="13" customHeight="1">
      <c r="B54" s="823"/>
      <c r="C54" s="411">
        <v>6235</v>
      </c>
      <c r="D54" s="444">
        <v>30</v>
      </c>
      <c r="E54" s="425">
        <v>8195</v>
      </c>
      <c r="F54" s="426">
        <v>8</v>
      </c>
      <c r="G54" s="421">
        <f t="shared" si="11"/>
        <v>9.762050030506407E-2</v>
      </c>
      <c r="H54" s="427">
        <v>305731</v>
      </c>
      <c r="I54" s="428">
        <v>2143</v>
      </c>
      <c r="J54" s="424">
        <f t="shared" si="10"/>
        <v>0.70094298582741044</v>
      </c>
    </row>
    <row r="55" spans="2:10" ht="13" customHeight="1">
      <c r="B55" s="823"/>
      <c r="C55" s="411">
        <v>6048</v>
      </c>
      <c r="D55" s="444">
        <v>30</v>
      </c>
      <c r="E55" s="425">
        <v>6208</v>
      </c>
      <c r="F55" s="426">
        <v>0</v>
      </c>
      <c r="G55" s="421">
        <f t="shared" si="11"/>
        <v>0</v>
      </c>
      <c r="H55" s="427">
        <v>75252</v>
      </c>
      <c r="I55" s="428">
        <v>190</v>
      </c>
      <c r="J55" s="424">
        <f t="shared" si="10"/>
        <v>0.25248498378780632</v>
      </c>
    </row>
    <row r="56" spans="2:10" ht="13" customHeight="1">
      <c r="B56" s="823"/>
      <c r="C56" s="411">
        <v>6030</v>
      </c>
      <c r="D56" s="444">
        <v>30.1</v>
      </c>
      <c r="E56" s="425">
        <v>5140</v>
      </c>
      <c r="F56" s="426">
        <v>0</v>
      </c>
      <c r="G56" s="421">
        <f t="shared" si="11"/>
        <v>0</v>
      </c>
      <c r="H56" s="427">
        <v>114752</v>
      </c>
      <c r="I56" s="428">
        <v>495</v>
      </c>
      <c r="J56" s="424">
        <f t="shared" si="10"/>
        <v>0.43136503067484666</v>
      </c>
    </row>
    <row r="57" spans="2:10" ht="13" customHeight="1">
      <c r="B57" s="823"/>
      <c r="C57" s="411">
        <v>6229</v>
      </c>
      <c r="D57" s="444">
        <v>31</v>
      </c>
      <c r="E57" s="425">
        <v>14914</v>
      </c>
      <c r="F57" s="426">
        <v>1</v>
      </c>
      <c r="G57" s="421">
        <f t="shared" si="11"/>
        <v>6.7051092932814815E-3</v>
      </c>
      <c r="H57" s="427">
        <v>187708</v>
      </c>
      <c r="I57" s="428">
        <v>204</v>
      </c>
      <c r="J57" s="424">
        <f t="shared" si="10"/>
        <v>0.10867943827647197</v>
      </c>
    </row>
    <row r="58" spans="2:10" ht="13" customHeight="1">
      <c r="B58" s="823"/>
      <c r="C58" s="411">
        <v>6034</v>
      </c>
      <c r="D58" s="444">
        <v>32</v>
      </c>
      <c r="E58" s="425">
        <v>4099</v>
      </c>
      <c r="F58" s="426">
        <v>0</v>
      </c>
      <c r="G58" s="421">
        <f t="shared" si="11"/>
        <v>0</v>
      </c>
      <c r="H58" s="427">
        <v>143303</v>
      </c>
      <c r="I58" s="428">
        <v>183</v>
      </c>
      <c r="J58" s="424">
        <f t="shared" si="10"/>
        <v>0.12770144379391918</v>
      </c>
    </row>
    <row r="59" spans="2:10" ht="13" customHeight="1">
      <c r="B59" s="823"/>
      <c r="C59" s="411">
        <v>6004</v>
      </c>
      <c r="D59" s="444">
        <v>33</v>
      </c>
      <c r="E59" s="425">
        <v>4268</v>
      </c>
      <c r="F59" s="426">
        <v>0</v>
      </c>
      <c r="G59" s="415">
        <f t="shared" si="11"/>
        <v>0</v>
      </c>
      <c r="H59" s="427">
        <v>65335</v>
      </c>
      <c r="I59" s="428">
        <v>187</v>
      </c>
      <c r="J59" s="424">
        <f t="shared" si="10"/>
        <v>0.28621718833703225</v>
      </c>
    </row>
    <row r="60" spans="2:10" ht="13" customHeight="1">
      <c r="B60" s="823"/>
      <c r="C60" s="411">
        <v>6002</v>
      </c>
      <c r="D60" s="444">
        <v>39</v>
      </c>
      <c r="E60" s="2">
        <v>3850</v>
      </c>
      <c r="F60" s="3">
        <v>2</v>
      </c>
      <c r="G60" s="415">
        <f t="shared" si="11"/>
        <v>5.1948051948051951E-2</v>
      </c>
      <c r="H60" s="427">
        <v>148120</v>
      </c>
      <c r="I60" s="428">
        <v>339</v>
      </c>
      <c r="J60" s="424">
        <f t="shared" si="10"/>
        <v>0.22886848501215232</v>
      </c>
    </row>
    <row r="61" spans="2:10" ht="13" customHeight="1" thickBot="1">
      <c r="B61" s="823"/>
      <c r="C61" s="451">
        <v>6015</v>
      </c>
      <c r="D61" s="452">
        <v>39</v>
      </c>
      <c r="E61" s="431">
        <v>7442</v>
      </c>
      <c r="F61" s="432">
        <v>1</v>
      </c>
      <c r="G61" s="478">
        <f t="shared" si="11"/>
        <v>1.3437248051599031E-2</v>
      </c>
      <c r="H61" s="479">
        <v>40417</v>
      </c>
      <c r="I61" s="480">
        <v>70</v>
      </c>
      <c r="J61" s="458">
        <f t="shared" si="10"/>
        <v>0.17319444788084221</v>
      </c>
    </row>
    <row r="62" spans="2:10" ht="13" customHeight="1">
      <c r="B62" s="823"/>
      <c r="C62" s="492" t="s">
        <v>21</v>
      </c>
      <c r="D62" s="437">
        <f t="shared" ref="D62:J62" si="12">AVERAGE(D43:D61)</f>
        <v>27.473684210526315</v>
      </c>
      <c r="E62" s="438">
        <f t="shared" si="12"/>
        <v>6408.4210526315792</v>
      </c>
      <c r="F62" s="438">
        <f t="shared" si="12"/>
        <v>3.1052631578947367</v>
      </c>
      <c r="G62" s="439">
        <f t="shared" si="12"/>
        <v>4.5968749089928117E-2</v>
      </c>
      <c r="H62" s="438">
        <f t="shared" si="12"/>
        <v>112327.78947368421</v>
      </c>
      <c r="I62" s="438">
        <f t="shared" si="12"/>
        <v>792.31578947368416</v>
      </c>
      <c r="J62" s="439">
        <f t="shared" si="12"/>
        <v>0.7203002632178287</v>
      </c>
    </row>
    <row r="63" spans="2:10" ht="13" customHeight="1" thickBot="1">
      <c r="B63" s="824"/>
      <c r="C63" s="493" t="s">
        <v>30</v>
      </c>
      <c r="D63" s="440">
        <f t="shared" ref="D63:J63" si="13">STDEV(D43:D61)/SQRT(COUNTA(D43:D61))</f>
        <v>1.2795705169743965</v>
      </c>
      <c r="E63" s="441">
        <f t="shared" si="13"/>
        <v>719.29702246365821</v>
      </c>
      <c r="F63" s="441">
        <f t="shared" si="13"/>
        <v>1.5177213160619063</v>
      </c>
      <c r="G63" s="442">
        <f t="shared" si="13"/>
        <v>2.0574122845461711E-2</v>
      </c>
      <c r="H63" s="441">
        <f t="shared" si="13"/>
        <v>16377.213370983087</v>
      </c>
      <c r="I63" s="441">
        <f t="shared" si="13"/>
        <v>462.98411080456594</v>
      </c>
      <c r="J63" s="442">
        <f t="shared" si="13"/>
        <v>0.34276985017251782</v>
      </c>
    </row>
    <row r="64" spans="2:10" ht="13" customHeight="1">
      <c r="B64" s="823" t="s">
        <v>44</v>
      </c>
      <c r="C64" s="411">
        <v>6009</v>
      </c>
      <c r="D64" s="444">
        <v>45</v>
      </c>
      <c r="E64" s="62">
        <v>5487</v>
      </c>
      <c r="F64" s="63">
        <v>3</v>
      </c>
      <c r="G64" s="415">
        <f t="shared" si="11"/>
        <v>5.4674685620557675E-2</v>
      </c>
      <c r="H64" s="422">
        <v>28844</v>
      </c>
      <c r="I64" s="423">
        <v>104</v>
      </c>
      <c r="J64" s="424">
        <f t="shared" ref="J64:J72" si="14">I64/H64*100</f>
        <v>0.36056025516571905</v>
      </c>
    </row>
    <row r="65" spans="2:10" ht="13" customHeight="1">
      <c r="B65" s="823"/>
      <c r="C65" s="411">
        <v>6011</v>
      </c>
      <c r="D65" s="444">
        <v>46</v>
      </c>
      <c r="E65" s="2">
        <v>2456</v>
      </c>
      <c r="F65" s="3">
        <v>0</v>
      </c>
      <c r="G65" s="415">
        <f t="shared" si="11"/>
        <v>0</v>
      </c>
      <c r="H65" s="446">
        <v>68539</v>
      </c>
      <c r="I65" s="445">
        <v>545</v>
      </c>
      <c r="J65" s="418">
        <f t="shared" si="14"/>
        <v>0.79516771473175862</v>
      </c>
    </row>
    <row r="66" spans="2:10" ht="13" customHeight="1">
      <c r="B66" s="823"/>
      <c r="C66" s="411">
        <v>6010</v>
      </c>
      <c r="D66" s="444">
        <v>47</v>
      </c>
      <c r="E66" s="2">
        <v>5160</v>
      </c>
      <c r="F66" s="3">
        <v>0</v>
      </c>
      <c r="G66" s="415">
        <f t="shared" si="11"/>
        <v>0</v>
      </c>
      <c r="H66" s="446">
        <v>26396</v>
      </c>
      <c r="I66" s="445">
        <v>75</v>
      </c>
      <c r="J66" s="418">
        <f t="shared" si="14"/>
        <v>0.28413395969086225</v>
      </c>
    </row>
    <row r="67" spans="2:10" ht="13" customHeight="1">
      <c r="B67" s="823"/>
      <c r="C67" s="411">
        <v>6008</v>
      </c>
      <c r="D67" s="444">
        <v>50</v>
      </c>
      <c r="E67" s="2">
        <v>4418</v>
      </c>
      <c r="F67" s="3">
        <v>1</v>
      </c>
      <c r="G67" s="415">
        <f t="shared" si="11"/>
        <v>2.2634676324128564E-2</v>
      </c>
      <c r="H67" s="446">
        <v>66420</v>
      </c>
      <c r="I67" s="445">
        <v>787</v>
      </c>
      <c r="J67" s="418">
        <f t="shared" si="14"/>
        <v>1.1848840710629329</v>
      </c>
    </row>
    <row r="68" spans="2:10" ht="13" customHeight="1">
      <c r="B68" s="823"/>
      <c r="C68" s="411">
        <v>6168</v>
      </c>
      <c r="D68" s="444">
        <v>51</v>
      </c>
      <c r="E68" s="2">
        <v>5473</v>
      </c>
      <c r="F68" s="481">
        <v>3</v>
      </c>
      <c r="G68" s="415">
        <f t="shared" si="11"/>
        <v>5.481454412570802E-2</v>
      </c>
      <c r="H68" s="446">
        <v>89118</v>
      </c>
      <c r="I68" s="445">
        <v>137</v>
      </c>
      <c r="J68" s="418">
        <f t="shared" si="14"/>
        <v>0.15372876411050518</v>
      </c>
    </row>
    <row r="69" spans="2:10" ht="13" customHeight="1">
      <c r="B69" s="823"/>
      <c r="C69" s="411">
        <v>6017</v>
      </c>
      <c r="D69" s="444">
        <v>59</v>
      </c>
      <c r="E69" s="2">
        <v>7810</v>
      </c>
      <c r="F69" s="481">
        <v>0</v>
      </c>
      <c r="G69" s="415">
        <f t="shared" si="11"/>
        <v>0</v>
      </c>
      <c r="H69" s="446">
        <v>79712</v>
      </c>
      <c r="I69" s="445">
        <v>176</v>
      </c>
      <c r="J69" s="418">
        <f t="shared" si="14"/>
        <v>0.22079486150140504</v>
      </c>
    </row>
    <row r="70" spans="2:10" ht="13" customHeight="1">
      <c r="B70" s="823"/>
      <c r="C70" s="411">
        <v>6020</v>
      </c>
      <c r="D70" s="444">
        <v>60</v>
      </c>
      <c r="E70" s="425">
        <v>4882</v>
      </c>
      <c r="F70" s="482">
        <v>0</v>
      </c>
      <c r="G70" s="421">
        <f t="shared" si="11"/>
        <v>0</v>
      </c>
      <c r="H70" s="427">
        <v>130698</v>
      </c>
      <c r="I70" s="428">
        <v>473</v>
      </c>
      <c r="J70" s="424">
        <f t="shared" si="14"/>
        <v>0.36190301305299238</v>
      </c>
    </row>
    <row r="71" spans="2:10" ht="13" customHeight="1">
      <c r="B71" s="823"/>
      <c r="C71" s="411">
        <v>6016</v>
      </c>
      <c r="D71" s="444">
        <v>64</v>
      </c>
      <c r="E71" s="2">
        <v>3445</v>
      </c>
      <c r="F71" s="481">
        <v>0</v>
      </c>
      <c r="G71" s="415">
        <f t="shared" si="11"/>
        <v>0</v>
      </c>
      <c r="H71" s="446">
        <v>204814</v>
      </c>
      <c r="I71" s="445">
        <v>131</v>
      </c>
      <c r="J71" s="418">
        <f t="shared" si="14"/>
        <v>6.3960471452146825E-2</v>
      </c>
    </row>
    <row r="72" spans="2:10" ht="13" customHeight="1" thickBot="1">
      <c r="B72" s="823"/>
      <c r="C72" s="429">
        <v>6013</v>
      </c>
      <c r="D72" s="483">
        <v>65</v>
      </c>
      <c r="E72" s="431">
        <v>8800</v>
      </c>
      <c r="F72" s="484">
        <v>0</v>
      </c>
      <c r="G72" s="478">
        <f t="shared" si="11"/>
        <v>0</v>
      </c>
      <c r="H72" s="434">
        <v>140356</v>
      </c>
      <c r="I72" s="435">
        <v>532</v>
      </c>
      <c r="J72" s="485">
        <f t="shared" si="14"/>
        <v>0.37903616517997091</v>
      </c>
    </row>
    <row r="73" spans="2:10" ht="13" customHeight="1">
      <c r="B73" s="823"/>
      <c r="C73" s="492" t="s">
        <v>21</v>
      </c>
      <c r="D73" s="437">
        <f t="shared" ref="D73:J73" si="15">AVERAGE(D64:D72)</f>
        <v>54.111111111111114</v>
      </c>
      <c r="E73" s="486">
        <f t="shared" si="15"/>
        <v>5325.666666666667</v>
      </c>
      <c r="F73" s="487">
        <f t="shared" si="15"/>
        <v>0.77777777777777779</v>
      </c>
      <c r="G73" s="439">
        <f t="shared" si="15"/>
        <v>1.4680434007821585E-2</v>
      </c>
      <c r="H73" s="486">
        <f t="shared" si="15"/>
        <v>92766.333333333328</v>
      </c>
      <c r="I73" s="438">
        <f t="shared" si="15"/>
        <v>328.88888888888891</v>
      </c>
      <c r="J73" s="439">
        <f t="shared" si="15"/>
        <v>0.42268547510536592</v>
      </c>
    </row>
    <row r="74" spans="2:10" ht="13" customHeight="1" thickBot="1">
      <c r="B74" s="824"/>
      <c r="C74" s="493" t="s">
        <v>30</v>
      </c>
      <c r="D74" s="440">
        <f t="shared" ref="D74:J74" si="16">STDEV(D64:D72)/SQRT(COUNTA(D64:D72))</f>
        <v>2.6375727712153862</v>
      </c>
      <c r="E74" s="488">
        <f t="shared" si="16"/>
        <v>657.33762253502573</v>
      </c>
      <c r="F74" s="489">
        <f t="shared" si="16"/>
        <v>0.43390275977259191</v>
      </c>
      <c r="G74" s="442">
        <f t="shared" si="16"/>
        <v>7.9640230828255543E-3</v>
      </c>
      <c r="H74" s="488">
        <f t="shared" si="16"/>
        <v>19081.030456392491</v>
      </c>
      <c r="I74" s="441">
        <f t="shared" si="16"/>
        <v>86.038015571355388</v>
      </c>
      <c r="J74" s="442">
        <f t="shared" si="16"/>
        <v>0.11726789808546967</v>
      </c>
    </row>
    <row r="75" spans="2:10">
      <c r="D75" s="8"/>
      <c r="H75" s="9"/>
      <c r="I75" s="9"/>
      <c r="J75" s="9"/>
    </row>
    <row r="76" spans="2:10">
      <c r="D76" s="8"/>
    </row>
    <row r="77" spans="2:10">
      <c r="D77" s="8"/>
      <c r="H77" s="316"/>
      <c r="I77" s="316"/>
    </row>
    <row r="78" spans="2:10">
      <c r="D78" s="8"/>
      <c r="H78" s="316"/>
      <c r="I78" s="316"/>
    </row>
    <row r="79" spans="2:10">
      <c r="D79" s="8"/>
      <c r="H79" s="9"/>
      <c r="I79" s="9"/>
    </row>
    <row r="80" spans="2:10">
      <c r="D80" s="8"/>
      <c r="H80" s="9"/>
      <c r="I80" s="9"/>
    </row>
    <row r="81" spans="4:9">
      <c r="D81" s="8"/>
      <c r="H81" s="9"/>
      <c r="I81" s="9"/>
    </row>
    <row r="82" spans="4:9">
      <c r="D82" s="8"/>
      <c r="H82" s="9"/>
      <c r="I82" s="9"/>
    </row>
    <row r="83" spans="4:9">
      <c r="D83" s="8"/>
      <c r="H83" s="9"/>
      <c r="I83" s="9"/>
    </row>
    <row r="84" spans="4:9">
      <c r="D84" s="8"/>
      <c r="H84" s="9"/>
      <c r="I84" s="9"/>
    </row>
    <row r="85" spans="4:9">
      <c r="D85" s="8"/>
      <c r="H85" s="9"/>
      <c r="I85" s="9"/>
    </row>
  </sheetData>
  <mergeCells count="9">
    <mergeCell ref="E3:J3"/>
    <mergeCell ref="B26:B42"/>
    <mergeCell ref="B2:J2"/>
    <mergeCell ref="B43:B63"/>
    <mergeCell ref="B64:B74"/>
    <mergeCell ref="E4:G4"/>
    <mergeCell ref="B6:B15"/>
    <mergeCell ref="B16:B25"/>
    <mergeCell ref="H4:J4"/>
  </mergeCells>
  <phoneticPr fontId="8" type="noConversion"/>
  <pageMargins left="0" right="0" top="0" bottom="0" header="0" footer="0"/>
  <pageSetup scale="59" orientation="portrait" horizontalDpi="4294967292" verticalDpi="4294967292"/>
  <extLs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8"/>
  <sheetViews>
    <sheetView zoomScale="125" zoomScaleNormal="125" zoomScalePageLayoutView="125" workbookViewId="0"/>
  </sheetViews>
  <sheetFormatPr baseColWidth="10" defaultColWidth="11.140625" defaultRowHeight="12" x14ac:dyDescent="0"/>
  <cols>
    <col min="1" max="2" width="4.7109375" style="1" customWidth="1"/>
    <col min="3" max="3" width="13.5703125" style="1" customWidth="1"/>
    <col min="4" max="4" width="5.7109375" style="1" customWidth="1"/>
    <col min="5" max="5" width="8" style="1" customWidth="1"/>
    <col min="6" max="6" width="6.5703125" style="1" customWidth="1"/>
    <col min="7" max="7" width="5.5703125" style="1" customWidth="1"/>
    <col min="8" max="8" width="6.85546875" style="1" customWidth="1"/>
    <col min="9" max="9" width="7.5703125" style="1" customWidth="1"/>
    <col min="10" max="10" width="5.7109375" style="1" customWidth="1"/>
    <col min="11" max="11" width="10" style="1" customWidth="1"/>
    <col min="12" max="16384" width="11.140625" style="1"/>
  </cols>
  <sheetData>
    <row r="1" spans="2:11" ht="13" customHeight="1"/>
    <row r="2" spans="2:11" ht="49" customHeight="1" thickBot="1">
      <c r="B2" s="837" t="s">
        <v>156</v>
      </c>
      <c r="C2" s="837"/>
      <c r="D2" s="837"/>
      <c r="E2" s="837"/>
      <c r="F2" s="837"/>
      <c r="G2" s="837"/>
      <c r="H2" s="837"/>
      <c r="I2" s="837"/>
      <c r="J2" s="837"/>
      <c r="K2" s="837"/>
    </row>
    <row r="3" spans="2:11" ht="20" customHeight="1" thickBot="1">
      <c r="B3" s="120"/>
      <c r="C3" s="120"/>
      <c r="D3" s="120"/>
      <c r="E3" s="120"/>
      <c r="F3" s="830" t="s">
        <v>20</v>
      </c>
      <c r="G3" s="831"/>
      <c r="H3" s="831"/>
      <c r="I3" s="831"/>
      <c r="J3" s="831"/>
      <c r="K3" s="832"/>
    </row>
    <row r="4" spans="2:11" ht="20" customHeight="1" thickBot="1">
      <c r="F4" s="838" t="s">
        <v>92</v>
      </c>
      <c r="G4" s="834"/>
      <c r="H4" s="836"/>
      <c r="I4" s="834" t="s">
        <v>72</v>
      </c>
      <c r="J4" s="834"/>
      <c r="K4" s="836"/>
    </row>
    <row r="5" spans="2:11" ht="42" customHeight="1" thickBot="1">
      <c r="C5" s="29" t="s">
        <v>113</v>
      </c>
      <c r="D5" s="21" t="s">
        <v>8</v>
      </c>
      <c r="E5" s="11" t="s">
        <v>13</v>
      </c>
      <c r="F5" s="6" t="s">
        <v>12</v>
      </c>
      <c r="G5" s="4" t="s">
        <v>76</v>
      </c>
      <c r="H5" s="5" t="s">
        <v>86</v>
      </c>
      <c r="I5" s="7" t="s">
        <v>80</v>
      </c>
      <c r="J5" s="4" t="s">
        <v>77</v>
      </c>
      <c r="K5" s="5" t="s">
        <v>78</v>
      </c>
    </row>
    <row r="6" spans="2:11" ht="13" customHeight="1" thickBot="1">
      <c r="B6" s="821" t="s">
        <v>70</v>
      </c>
      <c r="C6" s="55">
        <v>6063</v>
      </c>
      <c r="D6" s="121">
        <v>4.4000000000000004</v>
      </c>
      <c r="E6" s="144">
        <v>3</v>
      </c>
      <c r="F6" s="145">
        <v>0</v>
      </c>
      <c r="G6" s="147">
        <v>0</v>
      </c>
      <c r="H6" s="148">
        <v>0</v>
      </c>
      <c r="I6" s="145">
        <v>132903</v>
      </c>
      <c r="J6" s="146">
        <v>169</v>
      </c>
      <c r="K6" s="75">
        <f t="shared" ref="K6:K14" si="0">J6/I6*100</f>
        <v>0.12716041022399793</v>
      </c>
    </row>
    <row r="7" spans="2:11" ht="13" customHeight="1" thickBot="1">
      <c r="B7" s="821"/>
      <c r="C7" s="56">
        <v>6209</v>
      </c>
      <c r="D7" s="122">
        <v>5</v>
      </c>
      <c r="E7" s="72">
        <v>0.25</v>
      </c>
      <c r="F7" s="134">
        <v>538</v>
      </c>
      <c r="G7" s="65">
        <v>0</v>
      </c>
      <c r="H7" s="150">
        <v>0</v>
      </c>
      <c r="I7" s="134">
        <v>112583</v>
      </c>
      <c r="J7" s="149">
        <v>412</v>
      </c>
      <c r="K7" s="76">
        <f t="shared" si="0"/>
        <v>0.36595223079861083</v>
      </c>
    </row>
    <row r="8" spans="2:11" ht="13" customHeight="1" thickBot="1">
      <c r="B8" s="821"/>
      <c r="C8" s="56">
        <v>6062</v>
      </c>
      <c r="D8" s="122">
        <v>10.7</v>
      </c>
      <c r="E8" s="72">
        <v>6</v>
      </c>
      <c r="F8" s="134">
        <v>0</v>
      </c>
      <c r="G8" s="65">
        <v>0</v>
      </c>
      <c r="H8" s="150">
        <v>0</v>
      </c>
      <c r="I8" s="134">
        <v>76855</v>
      </c>
      <c r="J8" s="149">
        <v>305</v>
      </c>
      <c r="K8" s="76">
        <f t="shared" si="0"/>
        <v>0.39685121332379159</v>
      </c>
    </row>
    <row r="9" spans="2:11" ht="13" customHeight="1" thickBot="1">
      <c r="B9" s="821"/>
      <c r="C9" s="56">
        <v>6265</v>
      </c>
      <c r="D9" s="122">
        <v>11</v>
      </c>
      <c r="E9" s="72">
        <v>8</v>
      </c>
      <c r="F9" s="134">
        <v>7</v>
      </c>
      <c r="G9" s="65">
        <v>0</v>
      </c>
      <c r="H9" s="150">
        <v>0</v>
      </c>
      <c r="I9" s="134">
        <v>79142</v>
      </c>
      <c r="J9" s="149">
        <v>1170</v>
      </c>
      <c r="K9" s="76">
        <f t="shared" si="0"/>
        <v>1.4783553612493998</v>
      </c>
    </row>
    <row r="10" spans="2:11" ht="13" customHeight="1" thickBot="1">
      <c r="B10" s="821"/>
      <c r="C10" s="56">
        <v>6052</v>
      </c>
      <c r="D10" s="122">
        <v>12</v>
      </c>
      <c r="E10" s="72">
        <v>1</v>
      </c>
      <c r="F10" s="134">
        <v>750</v>
      </c>
      <c r="G10" s="65">
        <v>10</v>
      </c>
      <c r="H10" s="150">
        <v>1.3333333333333335</v>
      </c>
      <c r="I10" s="134">
        <v>164862</v>
      </c>
      <c r="J10" s="149">
        <v>838</v>
      </c>
      <c r="K10" s="76">
        <f t="shared" si="0"/>
        <v>0.5083039147893389</v>
      </c>
    </row>
    <row r="11" spans="2:11" ht="13" customHeight="1" thickBot="1">
      <c r="B11" s="821"/>
      <c r="C11" s="56">
        <v>6264</v>
      </c>
      <c r="D11" s="122">
        <v>12</v>
      </c>
      <c r="E11" s="72">
        <v>9</v>
      </c>
      <c r="F11" s="134">
        <v>28</v>
      </c>
      <c r="G11" s="65">
        <v>0</v>
      </c>
      <c r="H11" s="150">
        <v>0</v>
      </c>
      <c r="I11" s="134">
        <v>211394</v>
      </c>
      <c r="J11" s="149">
        <v>1385</v>
      </c>
      <c r="K11" s="76">
        <f t="shared" si="0"/>
        <v>0.65517469748431834</v>
      </c>
    </row>
    <row r="12" spans="2:11" ht="13" customHeight="1" thickBot="1">
      <c r="B12" s="821"/>
      <c r="C12" s="56">
        <v>6268</v>
      </c>
      <c r="D12" s="122">
        <v>12</v>
      </c>
      <c r="E12" s="72">
        <v>3</v>
      </c>
      <c r="F12" s="134">
        <v>7</v>
      </c>
      <c r="G12" s="65">
        <v>0</v>
      </c>
      <c r="H12" s="150">
        <v>0</v>
      </c>
      <c r="I12" s="134">
        <v>200261</v>
      </c>
      <c r="J12" s="149">
        <v>1039</v>
      </c>
      <c r="K12" s="76">
        <f t="shared" si="0"/>
        <v>0.51882293606843066</v>
      </c>
    </row>
    <row r="13" spans="2:11" s="402" customFormat="1" ht="13" customHeight="1" thickBot="1">
      <c r="B13" s="821"/>
      <c r="C13" s="56">
        <v>6228</v>
      </c>
      <c r="D13" s="122">
        <v>13</v>
      </c>
      <c r="E13" s="72">
        <v>0</v>
      </c>
      <c r="F13" s="134">
        <v>4328</v>
      </c>
      <c r="G13" s="65">
        <v>10</v>
      </c>
      <c r="H13" s="150">
        <v>0.23105360443622922</v>
      </c>
      <c r="I13" s="134">
        <v>405667</v>
      </c>
      <c r="J13" s="149">
        <v>4088</v>
      </c>
      <c r="K13" s="76">
        <f t="shared" si="0"/>
        <v>1.0077230832185018</v>
      </c>
    </row>
    <row r="14" spans="2:11" ht="13" customHeight="1" thickBot="1">
      <c r="B14" s="821"/>
      <c r="C14" s="57">
        <v>6243</v>
      </c>
      <c r="D14" s="123">
        <v>13</v>
      </c>
      <c r="E14" s="73">
        <v>5</v>
      </c>
      <c r="F14" s="134">
        <v>374</v>
      </c>
      <c r="G14" s="65">
        <v>0</v>
      </c>
      <c r="H14" s="152">
        <v>0</v>
      </c>
      <c r="I14" s="134">
        <v>147239</v>
      </c>
      <c r="J14" s="149">
        <v>956</v>
      </c>
      <c r="K14" s="76">
        <f t="shared" si="0"/>
        <v>0.64928449663472321</v>
      </c>
    </row>
    <row r="15" spans="2:11" ht="13" customHeight="1" thickBot="1">
      <c r="B15" s="821"/>
      <c r="C15" s="58">
        <v>6113</v>
      </c>
      <c r="D15" s="124">
        <v>13.1</v>
      </c>
      <c r="E15" s="154">
        <v>1.6</v>
      </c>
      <c r="F15" s="155">
        <v>209</v>
      </c>
      <c r="G15" s="158">
        <v>1</v>
      </c>
      <c r="H15" s="159">
        <v>0.4784688995215311</v>
      </c>
      <c r="I15" s="155">
        <v>93499</v>
      </c>
      <c r="J15" s="156">
        <v>196</v>
      </c>
      <c r="K15" s="157">
        <f>J15/I15*100</f>
        <v>0.20962791045893542</v>
      </c>
    </row>
    <row r="16" spans="2:11" ht="13" customHeight="1" thickBot="1">
      <c r="B16" s="821"/>
      <c r="C16" s="125" t="s">
        <v>21</v>
      </c>
      <c r="D16" s="121">
        <f t="shared" ref="D16:K16" si="1">AVERAGE(D6:D15)</f>
        <v>10.62</v>
      </c>
      <c r="E16" s="160">
        <f t="shared" si="1"/>
        <v>3.6850000000000001</v>
      </c>
      <c r="F16" s="161">
        <f t="shared" si="1"/>
        <v>624.1</v>
      </c>
      <c r="G16" s="121">
        <f t="shared" si="1"/>
        <v>2.1</v>
      </c>
      <c r="H16" s="163">
        <f t="shared" si="1"/>
        <v>0.20428558372910938</v>
      </c>
      <c r="I16" s="164">
        <f t="shared" si="1"/>
        <v>162440.5</v>
      </c>
      <c r="J16" s="121">
        <f t="shared" si="1"/>
        <v>1055.8</v>
      </c>
      <c r="K16" s="163">
        <f t="shared" si="1"/>
        <v>0.59172562542500484</v>
      </c>
    </row>
    <row r="17" spans="2:11" ht="13" customHeight="1" thickBot="1">
      <c r="B17" s="821"/>
      <c r="C17" s="128" t="s">
        <v>30</v>
      </c>
      <c r="D17" s="123">
        <f>STDEV(D6:D15)/SQRT(COUNTA(D6:D15))</f>
        <v>1.0198910617207018</v>
      </c>
      <c r="E17" s="165">
        <f t="shared" ref="E17" si="2">STDEV(E6:E15)/SQRT(COUNTA(E6:E15))</f>
        <v>1.0101168799258384</v>
      </c>
      <c r="F17" s="166">
        <f t="shared" ref="F17:K17" si="3">STDEV(F6:F15)/SQRT(COUNTA(F6:F15))</f>
        <v>419.95977188297445</v>
      </c>
      <c r="G17" s="123">
        <f t="shared" si="3"/>
        <v>1.3203534880225571</v>
      </c>
      <c r="H17" s="168">
        <f t="shared" si="3"/>
        <v>0.13510366540445348</v>
      </c>
      <c r="I17" s="169">
        <f t="shared" si="3"/>
        <v>30839.656558200801</v>
      </c>
      <c r="J17" s="123">
        <f t="shared" si="3"/>
        <v>363.27491273444991</v>
      </c>
      <c r="K17" s="168">
        <f t="shared" si="3"/>
        <v>0.12603121883219537</v>
      </c>
    </row>
    <row r="18" spans="2:11" ht="13" customHeight="1" thickBot="1">
      <c r="B18" s="821"/>
      <c r="C18" s="130" t="s">
        <v>68</v>
      </c>
      <c r="D18" s="306">
        <f>TTEST('7 Control Proliferation'!D16:D23,'8 T1D Proliferation'!D6:D15,2,2)</f>
        <v>1.9280331578087125E-3</v>
      </c>
      <c r="E18" s="309"/>
      <c r="F18" s="311">
        <f>TTEST('7 Control Proliferation'!E16:E23,'8 T1D Proliferation'!F6:F15,2,2)</f>
        <v>1.4321683984454733E-5</v>
      </c>
      <c r="G18" s="308">
        <f>TTEST('7 Control Proliferation'!F16:F23,'8 T1D Proliferation'!G6:G15,2,2)</f>
        <v>0.19044824343908687</v>
      </c>
      <c r="H18" s="227">
        <f>TTEST('7 Control Proliferation'!G16:G23,'8 T1D Proliferation'!H6:H15,2,2)</f>
        <v>0.71058535288681091</v>
      </c>
      <c r="I18" s="225">
        <f>TTEST('7 Control Proliferation'!H16:H23,'8 T1D Proliferation'!I6:I15,2,2)</f>
        <v>1.7974320055950278E-2</v>
      </c>
      <c r="J18" s="308">
        <f>TTEST('7 Control Proliferation'!I16:I23,'8 T1D Proliferation'!J6:J15,2,2)</f>
        <v>0.2917468247102773</v>
      </c>
      <c r="K18" s="227">
        <f>TTEST('7 Control Proliferation'!J16:J23,'8 T1D Proliferation'!K6:K15,2,2)</f>
        <v>9.0293410123215193E-2</v>
      </c>
    </row>
    <row r="19" spans="2:11" ht="13" customHeight="1">
      <c r="B19" s="822" t="s">
        <v>71</v>
      </c>
      <c r="C19" s="55">
        <v>6084</v>
      </c>
      <c r="D19" s="121">
        <v>14.2</v>
      </c>
      <c r="E19" s="144">
        <v>4</v>
      </c>
      <c r="F19" s="145">
        <v>749</v>
      </c>
      <c r="G19" s="147">
        <v>5</v>
      </c>
      <c r="H19" s="148">
        <v>0.66755674232309747</v>
      </c>
      <c r="I19" s="145">
        <v>124602</v>
      </c>
      <c r="J19" s="146">
        <v>381</v>
      </c>
      <c r="K19" s="75">
        <f t="shared" ref="K19:K32" si="4">J19/I19*100</f>
        <v>0.30577358308855396</v>
      </c>
    </row>
    <row r="20" spans="2:11" s="401" customFormat="1" ht="13" customHeight="1">
      <c r="B20" s="823"/>
      <c r="C20" s="57">
        <v>6089</v>
      </c>
      <c r="D20" s="123">
        <v>14.3</v>
      </c>
      <c r="E20" s="73">
        <v>8</v>
      </c>
      <c r="F20" s="134">
        <v>0</v>
      </c>
      <c r="G20" s="65">
        <v>0</v>
      </c>
      <c r="H20" s="152">
        <v>0</v>
      </c>
      <c r="I20" s="134">
        <v>27049</v>
      </c>
      <c r="J20" s="149">
        <v>229</v>
      </c>
      <c r="K20" s="76">
        <f t="shared" si="4"/>
        <v>0.84661170468409186</v>
      </c>
    </row>
    <row r="21" spans="2:11" s="401" customFormat="1" ht="13" customHeight="1">
      <c r="B21" s="823"/>
      <c r="C21" s="56">
        <v>6049</v>
      </c>
      <c r="D21" s="122">
        <v>15</v>
      </c>
      <c r="E21" s="72">
        <v>10</v>
      </c>
      <c r="F21" s="134">
        <v>809</v>
      </c>
      <c r="G21" s="65">
        <v>0</v>
      </c>
      <c r="H21" s="150">
        <v>0</v>
      </c>
      <c r="I21" s="134">
        <v>112745</v>
      </c>
      <c r="J21" s="149">
        <v>344</v>
      </c>
      <c r="K21" s="76">
        <f t="shared" si="4"/>
        <v>0.30511330879418153</v>
      </c>
    </row>
    <row r="22" spans="2:11" ht="13" customHeight="1">
      <c r="B22" s="823"/>
      <c r="C22" s="56">
        <v>6083</v>
      </c>
      <c r="D22" s="122">
        <v>15.2</v>
      </c>
      <c r="E22" s="72">
        <v>11</v>
      </c>
      <c r="F22" s="134">
        <v>0</v>
      </c>
      <c r="G22" s="65">
        <v>0</v>
      </c>
      <c r="H22" s="150">
        <v>0</v>
      </c>
      <c r="I22" s="134">
        <v>43887</v>
      </c>
      <c r="J22" s="149">
        <v>202</v>
      </c>
      <c r="K22" s="76">
        <f t="shared" si="4"/>
        <v>0.46027297377355481</v>
      </c>
    </row>
    <row r="23" spans="2:11" ht="13" customHeight="1">
      <c r="B23" s="823"/>
      <c r="C23" s="56">
        <v>6207</v>
      </c>
      <c r="D23" s="122">
        <v>16</v>
      </c>
      <c r="E23" s="72">
        <v>10</v>
      </c>
      <c r="F23" s="134">
        <v>73</v>
      </c>
      <c r="G23" s="65">
        <v>0</v>
      </c>
      <c r="H23" s="150">
        <v>0</v>
      </c>
      <c r="I23" s="134">
        <v>231194</v>
      </c>
      <c r="J23" s="149">
        <v>2038</v>
      </c>
      <c r="K23" s="76">
        <f t="shared" si="4"/>
        <v>0.88151076585032473</v>
      </c>
    </row>
    <row r="24" spans="2:11" ht="13" customHeight="1">
      <c r="B24" s="823"/>
      <c r="C24" s="56">
        <v>6261</v>
      </c>
      <c r="D24" s="122">
        <v>16</v>
      </c>
      <c r="E24" s="72">
        <v>14.166000370000001</v>
      </c>
      <c r="F24" s="134">
        <v>46</v>
      </c>
      <c r="G24" s="65">
        <v>0</v>
      </c>
      <c r="H24" s="150">
        <v>0</v>
      </c>
      <c r="I24" s="134">
        <v>226935</v>
      </c>
      <c r="J24" s="149">
        <v>1203</v>
      </c>
      <c r="K24" s="76">
        <f t="shared" si="4"/>
        <v>0.53010774010179129</v>
      </c>
    </row>
    <row r="25" spans="2:11" ht="13" customHeight="1">
      <c r="B25" s="823"/>
      <c r="C25" s="56">
        <v>6148</v>
      </c>
      <c r="D25" s="122">
        <v>17.100000000000001</v>
      </c>
      <c r="E25" s="72">
        <v>7</v>
      </c>
      <c r="F25" s="134">
        <v>250</v>
      </c>
      <c r="G25" s="65">
        <v>0</v>
      </c>
      <c r="H25" s="150">
        <v>0</v>
      </c>
      <c r="I25" s="134">
        <v>184265</v>
      </c>
      <c r="J25" s="149">
        <v>156</v>
      </c>
      <c r="K25" s="76">
        <f t="shared" si="4"/>
        <v>8.4660678913521289E-2</v>
      </c>
    </row>
    <row r="26" spans="2:11" s="402" customFormat="1" ht="13" customHeight="1">
      <c r="B26" s="823"/>
      <c r="C26" s="56">
        <v>6087</v>
      </c>
      <c r="D26" s="122">
        <v>17.5</v>
      </c>
      <c r="E26" s="72">
        <v>4</v>
      </c>
      <c r="F26" s="134">
        <v>0</v>
      </c>
      <c r="G26" s="65">
        <v>0</v>
      </c>
      <c r="H26" s="150">
        <v>0</v>
      </c>
      <c r="I26" s="134">
        <v>115544</v>
      </c>
      <c r="J26" s="149">
        <v>143</v>
      </c>
      <c r="K26" s="76">
        <f t="shared" si="4"/>
        <v>0.12376237623762376</v>
      </c>
    </row>
    <row r="27" spans="2:11" ht="13" customHeight="1">
      <c r="B27" s="823"/>
      <c r="C27" s="56">
        <v>6145</v>
      </c>
      <c r="D27" s="122">
        <v>18</v>
      </c>
      <c r="E27" s="72">
        <v>11</v>
      </c>
      <c r="F27" s="134">
        <v>0</v>
      </c>
      <c r="G27" s="65">
        <v>0</v>
      </c>
      <c r="H27" s="150">
        <v>0</v>
      </c>
      <c r="I27" s="134">
        <v>86870</v>
      </c>
      <c r="J27" s="149">
        <v>42</v>
      </c>
      <c r="K27" s="76">
        <f t="shared" si="4"/>
        <v>4.8348106365834004E-2</v>
      </c>
    </row>
    <row r="28" spans="2:11" ht="13" customHeight="1">
      <c r="B28" s="823"/>
      <c r="C28" s="56">
        <v>6237</v>
      </c>
      <c r="D28" s="122">
        <v>18</v>
      </c>
      <c r="E28" s="72">
        <v>12</v>
      </c>
      <c r="F28" s="134">
        <v>34</v>
      </c>
      <c r="G28" s="65">
        <v>0</v>
      </c>
      <c r="H28" s="150">
        <v>0</v>
      </c>
      <c r="I28" s="134">
        <v>534210</v>
      </c>
      <c r="J28" s="149">
        <v>2970</v>
      </c>
      <c r="K28" s="76">
        <f t="shared" si="4"/>
        <v>0.55596113887796927</v>
      </c>
    </row>
    <row r="29" spans="2:11" ht="13" customHeight="1">
      <c r="B29" s="823"/>
      <c r="C29" s="56">
        <v>6195</v>
      </c>
      <c r="D29" s="122">
        <v>19.2</v>
      </c>
      <c r="E29" s="72">
        <v>5</v>
      </c>
      <c r="F29" s="134">
        <v>0</v>
      </c>
      <c r="G29" s="778">
        <v>0</v>
      </c>
      <c r="H29" s="150">
        <v>0</v>
      </c>
      <c r="I29" s="134">
        <v>70968</v>
      </c>
      <c r="J29" s="149">
        <v>68</v>
      </c>
      <c r="K29" s="76">
        <f t="shared" si="4"/>
        <v>9.5817833389696766E-2</v>
      </c>
    </row>
    <row r="30" spans="2:11" ht="13" customHeight="1">
      <c r="B30" s="823"/>
      <c r="C30" s="58">
        <v>6161</v>
      </c>
      <c r="D30" s="124">
        <v>19.2</v>
      </c>
      <c r="E30" s="154">
        <v>7</v>
      </c>
      <c r="F30" s="171">
        <v>766</v>
      </c>
      <c r="G30" s="174">
        <v>0</v>
      </c>
      <c r="H30" s="159">
        <v>0</v>
      </c>
      <c r="I30" s="171">
        <v>95585</v>
      </c>
      <c r="J30" s="172">
        <v>677</v>
      </c>
      <c r="K30" s="173">
        <f t="shared" si="4"/>
        <v>0.70827012606580531</v>
      </c>
    </row>
    <row r="31" spans="2:11" s="402" customFormat="1" ht="13" customHeight="1">
      <c r="B31" s="823"/>
      <c r="C31" s="627">
        <v>6064</v>
      </c>
      <c r="D31" s="628">
        <v>19.600000000000001</v>
      </c>
      <c r="E31" s="628">
        <v>4</v>
      </c>
      <c r="F31" s="171">
        <v>0</v>
      </c>
      <c r="G31" s="178">
        <v>0</v>
      </c>
      <c r="H31" s="629">
        <v>0</v>
      </c>
      <c r="I31" s="171">
        <v>18900</v>
      </c>
      <c r="J31" s="172">
        <v>145</v>
      </c>
      <c r="K31" s="173">
        <f t="shared" si="4"/>
        <v>0.76719576719576721</v>
      </c>
    </row>
    <row r="32" spans="2:11" s="402" customFormat="1" ht="13" customHeight="1" thickBot="1">
      <c r="B32" s="823"/>
      <c r="C32" s="59">
        <v>6212</v>
      </c>
      <c r="D32" s="630">
        <v>20</v>
      </c>
      <c r="E32" s="77">
        <v>5</v>
      </c>
      <c r="F32" s="631">
        <v>148</v>
      </c>
      <c r="G32" s="632">
        <v>0</v>
      </c>
      <c r="H32" s="175">
        <v>0</v>
      </c>
      <c r="I32" s="631">
        <v>528940</v>
      </c>
      <c r="J32" s="633">
        <v>1637</v>
      </c>
      <c r="K32" s="74">
        <f t="shared" si="4"/>
        <v>0.3094868983249518</v>
      </c>
    </row>
    <row r="33" spans="2:11" ht="13" customHeight="1">
      <c r="B33" s="823"/>
      <c r="C33" s="125" t="s">
        <v>21</v>
      </c>
      <c r="D33" s="121">
        <f t="shared" ref="D33:K33" si="5">AVERAGE(D19:D32)</f>
        <v>17.092857142857142</v>
      </c>
      <c r="E33" s="160">
        <f t="shared" si="5"/>
        <v>8.0118571692857152</v>
      </c>
      <c r="F33" s="161">
        <f t="shared" si="5"/>
        <v>205.35714285714286</v>
      </c>
      <c r="G33" s="721">
        <f t="shared" si="5"/>
        <v>0.35714285714285715</v>
      </c>
      <c r="H33" s="163">
        <f t="shared" si="5"/>
        <v>4.7682624451649822E-2</v>
      </c>
      <c r="I33" s="164">
        <f t="shared" si="5"/>
        <v>171549.57142857142</v>
      </c>
      <c r="J33" s="121">
        <f t="shared" si="5"/>
        <v>731.07142857142856</v>
      </c>
      <c r="K33" s="163">
        <f t="shared" si="5"/>
        <v>0.43020664297597638</v>
      </c>
    </row>
    <row r="34" spans="2:11" ht="13" customHeight="1">
      <c r="B34" s="823"/>
      <c r="C34" s="128" t="s">
        <v>30</v>
      </c>
      <c r="D34" s="123">
        <f t="shared" ref="D34:K34" si="6">STDEV(D19:D32)/SQRT(COUNTA(D19:D32))</f>
        <v>0.53426176710745432</v>
      </c>
      <c r="E34" s="165">
        <f t="shared" si="6"/>
        <v>0.90182230733217672</v>
      </c>
      <c r="F34" s="166">
        <f t="shared" si="6"/>
        <v>84.672647421408044</v>
      </c>
      <c r="G34" s="722">
        <f t="shared" si="6"/>
        <v>0.35714285714285715</v>
      </c>
      <c r="H34" s="168">
        <f t="shared" si="6"/>
        <v>4.7682624451649815E-2</v>
      </c>
      <c r="I34" s="169">
        <f t="shared" si="6"/>
        <v>44374.393917385751</v>
      </c>
      <c r="J34" s="123">
        <f t="shared" si="6"/>
        <v>240.26170402442861</v>
      </c>
      <c r="K34" s="168">
        <f t="shared" si="6"/>
        <v>7.8141006286734316E-2</v>
      </c>
    </row>
    <row r="35" spans="2:11" ht="13" customHeight="1" thickBot="1">
      <c r="B35" s="824"/>
      <c r="C35" s="135" t="s">
        <v>68</v>
      </c>
      <c r="D35" s="308">
        <f>TTEST('7 Control Proliferation'!D26:D40,'8 T1D Proliferation'!D19:D32,2,2)</f>
        <v>0.9741151217164874</v>
      </c>
      <c r="E35" s="309"/>
      <c r="F35" s="312">
        <f>TTEST('7 Control Proliferation'!E26:E40,'8 T1D Proliferation'!F19:F32,2,2)</f>
        <v>1.5188578401915489E-9</v>
      </c>
      <c r="G35" s="720">
        <f>TTEST('7 Control Proliferation'!F26:F40,'8 T1D Proliferation'!G19:G32,2,2)</f>
        <v>8.791068554639575E-2</v>
      </c>
      <c r="H35" s="227">
        <f>TTEST('7 Control Proliferation'!G26:G40,'8 T1D Proliferation'!H19:H32,2,2)</f>
        <v>0.28182129111814896</v>
      </c>
      <c r="I35" s="225">
        <f>TTEST('7 Control Proliferation'!H26:H40,'8 T1D Proliferation'!I19:I32,2,2)</f>
        <v>0.29357634965636809</v>
      </c>
      <c r="J35" s="308">
        <f>TTEST('7 Control Proliferation'!I26:I40,'8 T1D Proliferation'!J19:J32,2,2)</f>
        <v>0.75971823430551089</v>
      </c>
      <c r="K35" s="227">
        <f>TTEST('7 Control Proliferation'!J26:J40,'8 T1D Proliferation'!K19:K32,2,2)</f>
        <v>0.2709511907770496</v>
      </c>
    </row>
    <row r="36" spans="2:11" ht="13" customHeight="1">
      <c r="B36" s="822" t="s">
        <v>69</v>
      </c>
      <c r="C36" s="57">
        <v>6224</v>
      </c>
      <c r="D36" s="123">
        <v>21</v>
      </c>
      <c r="E36" s="73">
        <v>1.5</v>
      </c>
      <c r="F36" s="134">
        <v>2</v>
      </c>
      <c r="G36" s="65">
        <v>0</v>
      </c>
      <c r="H36" s="152">
        <v>0</v>
      </c>
      <c r="I36" s="64">
        <v>350662</v>
      </c>
      <c r="J36" s="176">
        <v>2647</v>
      </c>
      <c r="K36" s="67">
        <v>0.75</v>
      </c>
    </row>
    <row r="37" spans="2:11" s="401" customFormat="1" ht="13" customHeight="1">
      <c r="B37" s="823"/>
      <c r="C37" s="57">
        <v>6198</v>
      </c>
      <c r="D37" s="123">
        <v>22</v>
      </c>
      <c r="E37" s="73">
        <v>3</v>
      </c>
      <c r="F37" s="134">
        <v>9</v>
      </c>
      <c r="G37" s="65">
        <v>0</v>
      </c>
      <c r="H37" s="152">
        <v>0</v>
      </c>
      <c r="I37" s="133">
        <v>134825</v>
      </c>
      <c r="J37" s="177">
        <v>821</v>
      </c>
      <c r="K37" s="66">
        <v>0.61</v>
      </c>
    </row>
    <row r="38" spans="2:11" ht="13" customHeight="1">
      <c r="B38" s="823"/>
      <c r="C38" s="56">
        <v>6245</v>
      </c>
      <c r="D38" s="122">
        <v>22</v>
      </c>
      <c r="E38" s="72">
        <v>7</v>
      </c>
      <c r="F38" s="134">
        <v>2600</v>
      </c>
      <c r="G38" s="65">
        <v>1</v>
      </c>
      <c r="H38" s="150">
        <v>3.8461538461538464E-2</v>
      </c>
      <c r="I38" s="133">
        <v>363326</v>
      </c>
      <c r="J38" s="177">
        <v>2875</v>
      </c>
      <c r="K38" s="66">
        <v>0.79</v>
      </c>
    </row>
    <row r="39" spans="2:11" s="653" customFormat="1" ht="13" customHeight="1">
      <c r="B39" s="823"/>
      <c r="C39" s="56">
        <v>6026</v>
      </c>
      <c r="D39" s="122">
        <v>22.4</v>
      </c>
      <c r="E39" s="72">
        <v>14</v>
      </c>
      <c r="F39" s="134">
        <v>0</v>
      </c>
      <c r="G39" s="65">
        <v>0</v>
      </c>
      <c r="H39" s="150">
        <v>0</v>
      </c>
      <c r="I39" s="133">
        <v>35301</v>
      </c>
      <c r="J39" s="652">
        <v>42</v>
      </c>
      <c r="K39" s="66">
        <v>0.12</v>
      </c>
    </row>
    <row r="40" spans="2:11" ht="13" customHeight="1">
      <c r="B40" s="823"/>
      <c r="C40" s="56">
        <v>6070</v>
      </c>
      <c r="D40" s="122">
        <v>22.6</v>
      </c>
      <c r="E40" s="72">
        <v>7</v>
      </c>
      <c r="F40" s="134">
        <v>4591</v>
      </c>
      <c r="G40" s="65">
        <v>1</v>
      </c>
      <c r="H40" s="150">
        <v>2.1781746896101069E-2</v>
      </c>
      <c r="I40" s="133">
        <v>104927</v>
      </c>
      <c r="J40" s="177">
        <v>119</v>
      </c>
      <c r="K40" s="66">
        <v>0.11</v>
      </c>
    </row>
    <row r="41" spans="2:11" s="402" customFormat="1" ht="13" customHeight="1">
      <c r="B41" s="823"/>
      <c r="C41" s="56">
        <v>6069</v>
      </c>
      <c r="D41" s="122">
        <v>22.9</v>
      </c>
      <c r="E41" s="72">
        <v>7</v>
      </c>
      <c r="F41" s="134">
        <v>1302</v>
      </c>
      <c r="G41" s="65">
        <v>1</v>
      </c>
      <c r="H41" s="150">
        <v>7.6804915514592939E-2</v>
      </c>
      <c r="I41" s="651">
        <v>9024</v>
      </c>
      <c r="J41" s="652">
        <v>34</v>
      </c>
      <c r="K41" s="346">
        <v>0.38</v>
      </c>
    </row>
    <row r="42" spans="2:11" ht="13" customHeight="1">
      <c r="B42" s="823"/>
      <c r="C42" s="56">
        <v>6025</v>
      </c>
      <c r="D42" s="122">
        <v>23.8</v>
      </c>
      <c r="E42" s="72">
        <v>10</v>
      </c>
      <c r="F42" s="134">
        <v>0</v>
      </c>
      <c r="G42" s="65">
        <v>0</v>
      </c>
      <c r="H42" s="150">
        <v>0</v>
      </c>
      <c r="I42" s="133">
        <v>60693</v>
      </c>
      <c r="J42" s="177">
        <v>1035</v>
      </c>
      <c r="K42" s="66">
        <v>1.71</v>
      </c>
    </row>
    <row r="43" spans="2:11" ht="13" customHeight="1">
      <c r="B43" s="823"/>
      <c r="C43" s="56">
        <v>6211</v>
      </c>
      <c r="D43" s="122">
        <v>24</v>
      </c>
      <c r="E43" s="72">
        <v>4</v>
      </c>
      <c r="F43" s="134">
        <v>0</v>
      </c>
      <c r="G43" s="65">
        <v>0</v>
      </c>
      <c r="H43" s="150">
        <v>0</v>
      </c>
      <c r="I43" s="133">
        <v>359180</v>
      </c>
      <c r="J43" s="177">
        <v>2673</v>
      </c>
      <c r="K43" s="66">
        <v>0.74</v>
      </c>
    </row>
    <row r="44" spans="2:11" ht="13" customHeight="1">
      <c r="B44" s="823"/>
      <c r="C44" s="56">
        <v>6247</v>
      </c>
      <c r="D44" s="122">
        <v>24</v>
      </c>
      <c r="E44" s="72">
        <v>0.60000002399999997</v>
      </c>
      <c r="F44" s="134">
        <v>80</v>
      </c>
      <c r="G44" s="65">
        <v>0</v>
      </c>
      <c r="H44" s="150">
        <v>0</v>
      </c>
      <c r="I44" s="133">
        <v>180725</v>
      </c>
      <c r="J44" s="177">
        <v>336</v>
      </c>
      <c r="K44" s="66">
        <v>0.19</v>
      </c>
    </row>
    <row r="45" spans="2:11" ht="13" customHeight="1">
      <c r="B45" s="823"/>
      <c r="C45" s="56">
        <v>6196</v>
      </c>
      <c r="D45" s="122">
        <v>26</v>
      </c>
      <c r="E45" s="72">
        <v>15</v>
      </c>
      <c r="F45" s="134">
        <v>581</v>
      </c>
      <c r="G45" s="65">
        <v>0</v>
      </c>
      <c r="H45" s="150">
        <v>0</v>
      </c>
      <c r="I45" s="133">
        <v>238224</v>
      </c>
      <c r="J45" s="177">
        <v>1123</v>
      </c>
      <c r="K45" s="66">
        <v>0.47</v>
      </c>
    </row>
    <row r="46" spans="2:11" s="402" customFormat="1" ht="13" customHeight="1">
      <c r="B46" s="823"/>
      <c r="C46" s="56">
        <v>6041</v>
      </c>
      <c r="D46" s="122">
        <v>26.3</v>
      </c>
      <c r="E46" s="72">
        <v>10</v>
      </c>
      <c r="F46" s="134">
        <v>8</v>
      </c>
      <c r="G46" s="65">
        <v>0</v>
      </c>
      <c r="H46" s="150">
        <v>0</v>
      </c>
      <c r="I46" s="133">
        <v>38392</v>
      </c>
      <c r="J46" s="177">
        <v>135</v>
      </c>
      <c r="K46" s="66">
        <v>0.35</v>
      </c>
    </row>
    <row r="47" spans="2:11" ht="13" customHeight="1">
      <c r="B47" s="823"/>
      <c r="C47" s="56">
        <v>6039</v>
      </c>
      <c r="D47" s="122">
        <v>28.7</v>
      </c>
      <c r="E47" s="72">
        <v>12</v>
      </c>
      <c r="F47" s="134">
        <v>0</v>
      </c>
      <c r="G47" s="65">
        <v>0</v>
      </c>
      <c r="H47" s="150">
        <v>0</v>
      </c>
      <c r="I47" s="133">
        <v>28234</v>
      </c>
      <c r="J47" s="177">
        <v>134</v>
      </c>
      <c r="K47" s="66">
        <v>0.47</v>
      </c>
    </row>
    <row r="48" spans="2:11" ht="13" customHeight="1">
      <c r="B48" s="823"/>
      <c r="C48" s="56">
        <v>6088</v>
      </c>
      <c r="D48" s="122">
        <v>31.2</v>
      </c>
      <c r="E48" s="72">
        <v>5</v>
      </c>
      <c r="F48" s="134">
        <v>13</v>
      </c>
      <c r="G48" s="65">
        <v>0</v>
      </c>
      <c r="H48" s="150">
        <v>0</v>
      </c>
      <c r="I48" s="133">
        <v>103595</v>
      </c>
      <c r="J48" s="652">
        <v>62</v>
      </c>
      <c r="K48" s="66">
        <v>0.06</v>
      </c>
    </row>
    <row r="49" spans="2:11" s="401" customFormat="1" ht="13" customHeight="1">
      <c r="B49" s="823"/>
      <c r="C49" s="56">
        <v>6081</v>
      </c>
      <c r="D49" s="122">
        <v>31.4</v>
      </c>
      <c r="E49" s="72">
        <v>15</v>
      </c>
      <c r="F49" s="134">
        <v>833</v>
      </c>
      <c r="G49" s="65">
        <v>0</v>
      </c>
      <c r="H49" s="150">
        <v>0</v>
      </c>
      <c r="I49" s="133">
        <v>50480</v>
      </c>
      <c r="J49" s="652">
        <v>286</v>
      </c>
      <c r="K49" s="66">
        <v>0.56999999999999995</v>
      </c>
    </row>
    <row r="50" spans="2:11" ht="13" customHeight="1">
      <c r="B50" s="823"/>
      <c r="C50" s="56">
        <v>6035</v>
      </c>
      <c r="D50" s="122">
        <v>32.1</v>
      </c>
      <c r="E50" s="72">
        <v>28</v>
      </c>
      <c r="F50" s="134">
        <v>2</v>
      </c>
      <c r="G50" s="65">
        <v>0</v>
      </c>
      <c r="H50" s="150">
        <v>0</v>
      </c>
      <c r="I50" s="133">
        <v>23641</v>
      </c>
      <c r="J50" s="652">
        <v>39</v>
      </c>
      <c r="K50" s="66">
        <v>0.16</v>
      </c>
    </row>
    <row r="51" spans="2:11" ht="13" customHeight="1">
      <c r="B51" s="823"/>
      <c r="C51" s="56">
        <v>6054</v>
      </c>
      <c r="D51" s="122">
        <v>35.1</v>
      </c>
      <c r="E51" s="72">
        <v>30</v>
      </c>
      <c r="F51" s="134">
        <v>0</v>
      </c>
      <c r="G51" s="65">
        <v>0</v>
      </c>
      <c r="H51" s="150">
        <v>0</v>
      </c>
      <c r="I51" s="133">
        <v>22310</v>
      </c>
      <c r="J51" s="652">
        <v>197</v>
      </c>
      <c r="K51" s="66">
        <v>0.88</v>
      </c>
    </row>
    <row r="52" spans="2:11" s="401" customFormat="1" ht="13" customHeight="1">
      <c r="B52" s="823"/>
      <c r="C52" s="56">
        <v>6038</v>
      </c>
      <c r="D52" s="122">
        <v>37.200000000000003</v>
      </c>
      <c r="E52" s="72">
        <v>20</v>
      </c>
      <c r="F52" s="134">
        <v>9092</v>
      </c>
      <c r="G52" s="65">
        <v>0</v>
      </c>
      <c r="H52" s="150">
        <v>0</v>
      </c>
      <c r="I52" s="133">
        <v>57272</v>
      </c>
      <c r="J52" s="652">
        <v>99</v>
      </c>
      <c r="K52" s="66">
        <v>0.17</v>
      </c>
    </row>
    <row r="53" spans="2:11" ht="13" customHeight="1" thickBot="1">
      <c r="B53" s="823"/>
      <c r="C53" s="58">
        <v>6031</v>
      </c>
      <c r="D53" s="124">
        <v>39</v>
      </c>
      <c r="E53" s="154">
        <v>35</v>
      </c>
      <c r="F53" s="171">
        <v>0</v>
      </c>
      <c r="G53" s="178">
        <v>0</v>
      </c>
      <c r="H53" s="159">
        <v>0</v>
      </c>
      <c r="I53" s="179">
        <v>86595</v>
      </c>
      <c r="J53" s="180">
        <v>159</v>
      </c>
      <c r="K53" s="181">
        <v>0.18</v>
      </c>
    </row>
    <row r="54" spans="2:11" ht="13" customHeight="1">
      <c r="B54" s="823"/>
      <c r="C54" s="125" t="s">
        <v>21</v>
      </c>
      <c r="D54" s="121">
        <f t="shared" ref="D54:K54" si="7">AVERAGE(D36:D53)</f>
        <v>27.316666666666666</v>
      </c>
      <c r="E54" s="160">
        <f t="shared" si="7"/>
        <v>12.450000001333333</v>
      </c>
      <c r="F54" s="161">
        <f t="shared" si="7"/>
        <v>1061.8333333333333</v>
      </c>
      <c r="G54" s="121">
        <f t="shared" si="7"/>
        <v>0.16666666666666666</v>
      </c>
      <c r="H54" s="163">
        <f t="shared" si="7"/>
        <v>7.6137889373462482E-3</v>
      </c>
      <c r="I54" s="164">
        <f t="shared" si="7"/>
        <v>124855.88888888889</v>
      </c>
      <c r="J54" s="121">
        <f t="shared" si="7"/>
        <v>712</v>
      </c>
      <c r="K54" s="163">
        <f t="shared" si="7"/>
        <v>0.48388888888888881</v>
      </c>
    </row>
    <row r="55" spans="2:11" ht="13" customHeight="1">
      <c r="B55" s="823"/>
      <c r="C55" s="128" t="s">
        <v>30</v>
      </c>
      <c r="D55" s="123">
        <f t="shared" ref="D55:K55" si="8">STDEV(D36:D53)/SQRT(COUNTA(D36:D53))</f>
        <v>1.3416468759957951</v>
      </c>
      <c r="E55" s="165">
        <f t="shared" si="8"/>
        <v>2.3629527608005967</v>
      </c>
      <c r="F55" s="166">
        <f t="shared" si="8"/>
        <v>551.1138468794104</v>
      </c>
      <c r="G55" s="123">
        <f t="shared" si="8"/>
        <v>9.0387690757773406E-2</v>
      </c>
      <c r="H55" s="168">
        <f t="shared" si="8"/>
        <v>4.7172584712196278E-3</v>
      </c>
      <c r="I55" s="169">
        <f t="shared" si="8"/>
        <v>28832.147550805694</v>
      </c>
      <c r="J55" s="123">
        <f t="shared" si="8"/>
        <v>233.09354625812691</v>
      </c>
      <c r="K55" s="168">
        <f t="shared" si="8"/>
        <v>9.5260697987014226E-2</v>
      </c>
    </row>
    <row r="56" spans="2:11" ht="13" customHeight="1" thickBot="1">
      <c r="B56" s="824"/>
      <c r="C56" s="135" t="s">
        <v>68</v>
      </c>
      <c r="D56" s="308">
        <f>TTEST('7 Control Proliferation'!D43:D61,'8 T1D Proliferation'!D36:D53,2,2)</f>
        <v>0.93295166699685816</v>
      </c>
      <c r="E56" s="309"/>
      <c r="F56" s="312">
        <f>TTEST('7 Control Proliferation'!E43:E61,'8 T1D Proliferation'!F36:F53,2,2)</f>
        <v>1.2034411080661364E-6</v>
      </c>
      <c r="G56" s="308">
        <f>TTEST('7 Control Proliferation'!F43:F61,'8 T1D Proliferation'!G36:G53,2,2)</f>
        <v>6.8430978059517408E-2</v>
      </c>
      <c r="H56" s="227">
        <f>TTEST('7 Control Proliferation'!G43:G61,'8 T1D Proliferation'!H36:H53,2,2)</f>
        <v>8.510846812927722E-2</v>
      </c>
      <c r="I56" s="225">
        <f>TTEST('7 Control Proliferation'!H43:H61,'8 T1D Proliferation'!I36:I53,2,2)</f>
        <v>0.70401730088306791</v>
      </c>
      <c r="J56" s="308">
        <f>TTEST('7 Control Proliferation'!I43:I61,'8 T1D Proliferation'!J36:J53,2,2)</f>
        <v>0.87980211563026389</v>
      </c>
      <c r="K56" s="227">
        <f>TTEST('7 Control Proliferation'!J43:J61,'8 T1D Proliferation'!K36:K53,2,2)</f>
        <v>0.52072370433993043</v>
      </c>
    </row>
    <row r="57" spans="2:11" ht="13" customHeight="1">
      <c r="B57" s="818" t="s">
        <v>44</v>
      </c>
      <c r="C57" s="56">
        <v>6150</v>
      </c>
      <c r="D57" s="122">
        <v>41.2</v>
      </c>
      <c r="E57" s="72">
        <v>36</v>
      </c>
      <c r="F57" s="134">
        <v>0</v>
      </c>
      <c r="G57" s="65">
        <v>0</v>
      </c>
      <c r="H57" s="150">
        <v>0</v>
      </c>
      <c r="I57" s="134">
        <v>30256</v>
      </c>
      <c r="J57" s="149">
        <v>113</v>
      </c>
      <c r="K57" s="76">
        <f t="shared" ref="K57:K61" si="9">J57/I57*100</f>
        <v>0.37347964040190379</v>
      </c>
    </row>
    <row r="58" spans="2:11" ht="13" customHeight="1">
      <c r="B58" s="819"/>
      <c r="C58" s="56">
        <v>6135</v>
      </c>
      <c r="D58" s="122">
        <v>43.5</v>
      </c>
      <c r="E58" s="72">
        <v>21</v>
      </c>
      <c r="F58" s="134">
        <v>0</v>
      </c>
      <c r="G58" s="65">
        <v>0</v>
      </c>
      <c r="H58" s="150">
        <v>0</v>
      </c>
      <c r="I58" s="134">
        <v>83847</v>
      </c>
      <c r="J58" s="149">
        <v>476</v>
      </c>
      <c r="K58" s="76">
        <f t="shared" si="9"/>
        <v>0.567700692928787</v>
      </c>
    </row>
    <row r="59" spans="2:11" ht="13" customHeight="1">
      <c r="B59" s="819"/>
      <c r="C59" s="56">
        <v>6036</v>
      </c>
      <c r="D59" s="122">
        <v>49.2</v>
      </c>
      <c r="E59" s="72">
        <v>34</v>
      </c>
      <c r="F59" s="134">
        <v>0</v>
      </c>
      <c r="G59" s="65">
        <v>0</v>
      </c>
      <c r="H59" s="150">
        <v>0</v>
      </c>
      <c r="I59" s="134">
        <v>21195</v>
      </c>
      <c r="J59" s="149">
        <v>214</v>
      </c>
      <c r="K59" s="76">
        <f t="shared" si="9"/>
        <v>1.0096720924746403</v>
      </c>
    </row>
    <row r="60" spans="2:11" ht="13" customHeight="1">
      <c r="B60" s="819"/>
      <c r="C60" s="56">
        <v>6138</v>
      </c>
      <c r="D60" s="122">
        <v>49.2</v>
      </c>
      <c r="E60" s="72">
        <v>41</v>
      </c>
      <c r="F60" s="134">
        <v>5</v>
      </c>
      <c r="G60" s="65">
        <v>0</v>
      </c>
      <c r="H60" s="150">
        <v>0</v>
      </c>
      <c r="I60" s="134">
        <v>52404</v>
      </c>
      <c r="J60" s="149">
        <v>734</v>
      </c>
      <c r="K60" s="76">
        <f t="shared" si="9"/>
        <v>1.4006564384398137</v>
      </c>
    </row>
    <row r="61" spans="2:11" ht="13" customHeight="1" thickBot="1">
      <c r="B61" s="819"/>
      <c r="C61" s="58">
        <v>6040</v>
      </c>
      <c r="D61" s="124">
        <v>50</v>
      </c>
      <c r="E61" s="154">
        <v>20</v>
      </c>
      <c r="F61" s="171">
        <v>12</v>
      </c>
      <c r="G61" s="178">
        <v>0</v>
      </c>
      <c r="H61" s="159">
        <v>0</v>
      </c>
      <c r="I61" s="171">
        <v>18239</v>
      </c>
      <c r="J61" s="172">
        <v>124</v>
      </c>
      <c r="K61" s="173">
        <f t="shared" si="9"/>
        <v>0.67986183453040194</v>
      </c>
    </row>
    <row r="62" spans="2:11" ht="13" customHeight="1">
      <c r="B62" s="819"/>
      <c r="C62" s="125" t="s">
        <v>21</v>
      </c>
      <c r="D62" s="121">
        <f t="shared" ref="D62:K62" si="10">AVERAGE(D57:D61)</f>
        <v>46.620000000000005</v>
      </c>
      <c r="E62" s="160">
        <f t="shared" si="10"/>
        <v>30.4</v>
      </c>
      <c r="F62" s="161">
        <f t="shared" si="10"/>
        <v>3.4</v>
      </c>
      <c r="G62" s="162">
        <f t="shared" si="10"/>
        <v>0</v>
      </c>
      <c r="H62" s="163">
        <f t="shared" si="10"/>
        <v>0</v>
      </c>
      <c r="I62" s="164">
        <f t="shared" si="10"/>
        <v>41188.199999999997</v>
      </c>
      <c r="J62" s="121">
        <f t="shared" si="10"/>
        <v>332.2</v>
      </c>
      <c r="K62" s="163">
        <f t="shared" si="10"/>
        <v>0.80627413975510931</v>
      </c>
    </row>
    <row r="63" spans="2:11" ht="13" customHeight="1">
      <c r="B63" s="819"/>
      <c r="C63" s="128" t="s">
        <v>30</v>
      </c>
      <c r="D63" s="123">
        <f t="shared" ref="D63:K63" si="11">STDEV(D57:D61)/SQRT(COUNTA(D57:D61))</f>
        <v>1.786728854639114</v>
      </c>
      <c r="E63" s="165">
        <f t="shared" si="11"/>
        <v>4.2023802778901374</v>
      </c>
      <c r="F63" s="166">
        <f t="shared" si="11"/>
        <v>2.3579652245103189</v>
      </c>
      <c r="G63" s="167">
        <f t="shared" si="11"/>
        <v>0</v>
      </c>
      <c r="H63" s="168">
        <f t="shared" si="11"/>
        <v>0</v>
      </c>
      <c r="I63" s="169">
        <f t="shared" si="11"/>
        <v>12230.033137322236</v>
      </c>
      <c r="J63" s="123">
        <f t="shared" si="11"/>
        <v>119.89345269863573</v>
      </c>
      <c r="K63" s="168">
        <f t="shared" si="11"/>
        <v>0.18095157961087527</v>
      </c>
    </row>
    <row r="64" spans="2:11" ht="13" customHeight="1" thickBot="1">
      <c r="B64" s="820"/>
      <c r="C64" s="135" t="s">
        <v>68</v>
      </c>
      <c r="D64" s="308">
        <f>TTEST('7 Control Proliferation'!D64:D72,'8 T1D Proliferation'!D57:D61,2,2)</f>
        <v>7.3922767415663171E-2</v>
      </c>
      <c r="E64" s="309"/>
      <c r="F64" s="310">
        <f>TTEST('7 Control Proliferation'!E64:E72,'8 T1D Proliferation'!F57:F61,2,2)</f>
        <v>6.9651217206001707E-5</v>
      </c>
      <c r="G64" s="308">
        <f>TTEST('7 Control Proliferation'!F64:F72,'8 T1D Proliferation'!G57:G61,2,2)</f>
        <v>0.2140682915917427</v>
      </c>
      <c r="H64" s="227">
        <f>TTEST('7 Control Proliferation'!G64:G72,'8 T1D Proliferation'!H57:H61,2,2)</f>
        <v>0.20218317966275912</v>
      </c>
      <c r="I64" s="225">
        <f>TTEST('7 Control Proliferation'!H64:H72,'8 T1D Proliferation'!I57:I61,2,2)</f>
        <v>8.5416583061840259E-2</v>
      </c>
      <c r="J64" s="308">
        <f>TTEST('7 Control Proliferation'!I64:I72,'8 T1D Proliferation'!J57:J61,2,2)</f>
        <v>0.98226067665864703</v>
      </c>
      <c r="K64" s="227">
        <f>TTEST('7 Control Proliferation'!J64:J72,'8 T1D Proliferation'!K57:K61,2,2)</f>
        <v>8.7947948620720848E-2</v>
      </c>
    </row>
    <row r="65" spans="9:10" ht="15" customHeight="1"/>
    <row r="66" spans="9:10">
      <c r="I66" s="30"/>
      <c r="J66" s="30"/>
    </row>
    <row r="68" spans="9:10">
      <c r="I68" s="30"/>
      <c r="J68" s="30"/>
    </row>
  </sheetData>
  <sortState ref="C36:K53">
    <sortCondition ref="D36:D53"/>
  </sortState>
  <mergeCells count="8">
    <mergeCell ref="B2:K2"/>
    <mergeCell ref="F3:K3"/>
    <mergeCell ref="B57:B64"/>
    <mergeCell ref="I4:K4"/>
    <mergeCell ref="B6:B18"/>
    <mergeCell ref="F4:H4"/>
    <mergeCell ref="B36:B56"/>
    <mergeCell ref="B19:B35"/>
  </mergeCells>
  <phoneticPr fontId="8" type="noConversion"/>
  <pageMargins left="0.75" right="0.75" top="1" bottom="1" header="0.5" footer="0.5"/>
  <pageSetup scale="47" orientation="portrait" horizontalDpi="4294967292" verticalDpi="4294967292"/>
  <extLst>
    <ext xmlns:mx="http://schemas.microsoft.com/office/mac/excel/2008/main" uri="{64002731-A6B0-56B0-2670-7721B7C09600}">
      <mx:PLV Mode="0" OnePage="0" WScale="10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P31"/>
  <sheetViews>
    <sheetView zoomScale="125" zoomScaleNormal="125" zoomScalePageLayoutView="125" workbookViewId="0"/>
  </sheetViews>
  <sheetFormatPr baseColWidth="10" defaultColWidth="11" defaultRowHeight="12" x14ac:dyDescent="0"/>
  <cols>
    <col min="1" max="1" width="4.5703125" style="1" customWidth="1"/>
    <col min="2" max="2" width="3.140625" style="1" customWidth="1"/>
    <col min="3" max="3" width="6.42578125" style="1" customWidth="1"/>
    <col min="4" max="4" width="5.5703125" style="1" customWidth="1"/>
    <col min="5" max="5" width="7.28515625" style="1" customWidth="1"/>
    <col min="6" max="6" width="10.42578125" style="1" customWidth="1"/>
    <col min="7" max="9" width="8.5703125" style="1" customWidth="1"/>
    <col min="10" max="10" width="9.85546875" style="1" customWidth="1"/>
    <col min="11" max="11" width="9.140625" style="1" customWidth="1"/>
    <col min="12" max="14" width="8.5703125" style="1" customWidth="1"/>
    <col min="15" max="16384" width="11" style="1"/>
  </cols>
  <sheetData>
    <row r="1" spans="2:16" ht="13" customHeight="1"/>
    <row r="2" spans="2:16" ht="156" customHeight="1" thickBot="1">
      <c r="B2" s="812" t="s">
        <v>157</v>
      </c>
      <c r="C2" s="812"/>
      <c r="D2" s="812"/>
      <c r="E2" s="812"/>
      <c r="F2" s="812"/>
      <c r="G2" s="812"/>
      <c r="H2" s="812"/>
      <c r="I2" s="812"/>
      <c r="J2" s="812"/>
      <c r="K2" s="812"/>
      <c r="L2" s="812"/>
      <c r="M2" s="812"/>
      <c r="N2" s="812"/>
    </row>
    <row r="3" spans="2:16" s="9" customFormat="1" ht="19" customHeight="1" thickBot="1">
      <c r="B3" s="735"/>
      <c r="C3" s="735"/>
      <c r="D3" s="735"/>
      <c r="E3" s="735"/>
      <c r="F3" s="842" t="s">
        <v>128</v>
      </c>
      <c r="G3" s="843"/>
      <c r="H3" s="843"/>
      <c r="I3" s="844"/>
      <c r="J3" s="845" t="s">
        <v>129</v>
      </c>
      <c r="K3" s="846"/>
      <c r="L3" s="846"/>
      <c r="M3" s="846"/>
      <c r="N3" s="847"/>
    </row>
    <row r="4" spans="2:16" ht="50" customHeight="1" thickBot="1">
      <c r="C4" s="29" t="s">
        <v>113</v>
      </c>
      <c r="D4" s="21" t="s">
        <v>28</v>
      </c>
      <c r="E4" s="11" t="s">
        <v>13</v>
      </c>
      <c r="F4" s="361" t="s">
        <v>130</v>
      </c>
      <c r="G4" s="330" t="s">
        <v>12</v>
      </c>
      <c r="H4" s="330" t="s">
        <v>131</v>
      </c>
      <c r="I4" s="331" t="s">
        <v>133</v>
      </c>
      <c r="J4" s="361" t="s">
        <v>130</v>
      </c>
      <c r="K4" s="736" t="s">
        <v>132</v>
      </c>
      <c r="L4" s="330" t="s">
        <v>12</v>
      </c>
      <c r="M4" s="330" t="s">
        <v>131</v>
      </c>
      <c r="N4" s="331" t="s">
        <v>133</v>
      </c>
    </row>
    <row r="5" spans="2:16" ht="14" customHeight="1">
      <c r="B5" s="839" t="s">
        <v>22</v>
      </c>
      <c r="C5" s="737">
        <v>6174</v>
      </c>
      <c r="D5" s="788">
        <v>20.8</v>
      </c>
      <c r="E5" s="738" t="s">
        <v>6</v>
      </c>
      <c r="F5" s="739" t="s">
        <v>134</v>
      </c>
      <c r="G5" s="740">
        <v>10078</v>
      </c>
      <c r="H5" s="741">
        <v>0</v>
      </c>
      <c r="I5" s="742">
        <f>H5/G5*100</f>
        <v>0</v>
      </c>
      <c r="J5" s="739" t="s">
        <v>135</v>
      </c>
      <c r="K5" s="743">
        <v>65496</v>
      </c>
      <c r="L5" s="744">
        <v>10057</v>
      </c>
      <c r="M5" s="745">
        <v>1</v>
      </c>
      <c r="N5" s="746">
        <f t="shared" ref="N5:N8" si="0">M5/L5*100</f>
        <v>9.9433230585661732E-3</v>
      </c>
      <c r="P5" s="747"/>
    </row>
    <row r="6" spans="2:16" ht="14" customHeight="1">
      <c r="B6" s="840"/>
      <c r="C6" s="748">
        <v>6162</v>
      </c>
      <c r="D6" s="789">
        <v>22.7</v>
      </c>
      <c r="E6" s="749" t="s">
        <v>6</v>
      </c>
      <c r="F6" s="750" t="s">
        <v>135</v>
      </c>
      <c r="G6" s="460">
        <v>3715</v>
      </c>
      <c r="H6" s="461">
        <v>0</v>
      </c>
      <c r="I6" s="618">
        <f t="shared" ref="I6:I12" si="1">H6/G6*100</f>
        <v>0</v>
      </c>
      <c r="J6" s="750" t="s">
        <v>136</v>
      </c>
      <c r="K6" s="751">
        <v>65501</v>
      </c>
      <c r="L6" s="460">
        <v>6881</v>
      </c>
      <c r="M6" s="461">
        <v>1</v>
      </c>
      <c r="N6" s="618">
        <f t="shared" si="0"/>
        <v>1.4532771399505885E-2</v>
      </c>
    </row>
    <row r="7" spans="2:16" ht="14" customHeight="1">
      <c r="B7" s="840"/>
      <c r="C7" s="752">
        <v>6029</v>
      </c>
      <c r="D7" s="790">
        <v>24</v>
      </c>
      <c r="E7" s="749" t="s">
        <v>6</v>
      </c>
      <c r="F7" s="750" t="s">
        <v>137</v>
      </c>
      <c r="G7" s="460">
        <v>9197</v>
      </c>
      <c r="H7" s="461">
        <v>0</v>
      </c>
      <c r="I7" s="618">
        <f t="shared" si="1"/>
        <v>0</v>
      </c>
      <c r="J7" s="750" t="s">
        <v>138</v>
      </c>
      <c r="K7" s="751">
        <v>65516</v>
      </c>
      <c r="L7" s="460">
        <v>2665</v>
      </c>
      <c r="M7" s="461">
        <v>2</v>
      </c>
      <c r="N7" s="618">
        <f t="shared" si="0"/>
        <v>7.5046904315197005E-2</v>
      </c>
    </row>
    <row r="8" spans="2:16" ht="14" customHeight="1" thickBot="1">
      <c r="B8" s="840"/>
      <c r="C8" s="752">
        <v>6053</v>
      </c>
      <c r="D8" s="790">
        <v>25</v>
      </c>
      <c r="E8" s="749" t="s">
        <v>6</v>
      </c>
      <c r="F8" s="753" t="s">
        <v>139</v>
      </c>
      <c r="G8" s="754">
        <v>10034</v>
      </c>
      <c r="H8" s="754">
        <v>28</v>
      </c>
      <c r="I8" s="755">
        <f t="shared" si="1"/>
        <v>0.27905122583217062</v>
      </c>
      <c r="J8" s="753" t="s">
        <v>140</v>
      </c>
      <c r="K8" s="756">
        <v>13471</v>
      </c>
      <c r="L8" s="461">
        <v>10329</v>
      </c>
      <c r="M8" s="461">
        <v>1</v>
      </c>
      <c r="N8" s="618">
        <f t="shared" si="0"/>
        <v>9.681479330041631E-3</v>
      </c>
    </row>
    <row r="9" spans="2:16" ht="14" customHeight="1">
      <c r="B9" s="839" t="s">
        <v>20</v>
      </c>
      <c r="C9" s="757">
        <v>6228</v>
      </c>
      <c r="D9" s="791">
        <v>13</v>
      </c>
      <c r="E9" s="785">
        <v>0</v>
      </c>
      <c r="F9" s="739" t="s">
        <v>141</v>
      </c>
      <c r="G9" s="740">
        <v>4328</v>
      </c>
      <c r="H9" s="741">
        <v>10</v>
      </c>
      <c r="I9" s="742">
        <f t="shared" si="1"/>
        <v>0.23105360443622922</v>
      </c>
      <c r="J9" s="739" t="s">
        <v>141</v>
      </c>
      <c r="K9" s="743">
        <v>88688</v>
      </c>
      <c r="L9" s="744">
        <v>9125</v>
      </c>
      <c r="M9" s="745">
        <v>35</v>
      </c>
      <c r="N9" s="746">
        <f>M9/L9*100</f>
        <v>0.38356164383561642</v>
      </c>
      <c r="O9" s="9"/>
    </row>
    <row r="10" spans="2:16" ht="14" customHeight="1">
      <c r="B10" s="840"/>
      <c r="C10" s="752">
        <v>6224</v>
      </c>
      <c r="D10" s="790">
        <v>21</v>
      </c>
      <c r="E10" s="786">
        <v>1.5</v>
      </c>
      <c r="F10" s="758" t="s">
        <v>142</v>
      </c>
      <c r="G10" s="460">
        <v>2</v>
      </c>
      <c r="H10" s="461">
        <v>0</v>
      </c>
      <c r="I10" s="618">
        <f t="shared" si="1"/>
        <v>0</v>
      </c>
      <c r="J10" s="758" t="s">
        <v>143</v>
      </c>
      <c r="K10" s="759">
        <v>74674</v>
      </c>
      <c r="L10" s="460">
        <v>521</v>
      </c>
      <c r="M10" s="461">
        <v>1</v>
      </c>
      <c r="N10" s="618">
        <f>M10/L10*100</f>
        <v>0.19193857965451055</v>
      </c>
    </row>
    <row r="11" spans="2:16" ht="14" customHeight="1">
      <c r="B11" s="840"/>
      <c r="C11" s="752">
        <v>6198</v>
      </c>
      <c r="D11" s="790">
        <v>22</v>
      </c>
      <c r="E11" s="786">
        <v>3</v>
      </c>
      <c r="F11" s="758" t="s">
        <v>136</v>
      </c>
      <c r="G11" s="460">
        <v>9</v>
      </c>
      <c r="H11" s="461">
        <v>0</v>
      </c>
      <c r="I11" s="618">
        <f t="shared" si="1"/>
        <v>0</v>
      </c>
      <c r="J11" s="758" t="s">
        <v>137</v>
      </c>
      <c r="K11" s="759">
        <v>65510</v>
      </c>
      <c r="L11" s="460">
        <v>3553</v>
      </c>
      <c r="M11" s="461">
        <v>1</v>
      </c>
      <c r="N11" s="618">
        <f t="shared" ref="N11:N13" si="2">M11/L11*100</f>
        <v>2.8145229383619477E-2</v>
      </c>
    </row>
    <row r="12" spans="2:16" ht="14" customHeight="1">
      <c r="B12" s="840"/>
      <c r="C12" s="752">
        <v>6247</v>
      </c>
      <c r="D12" s="790">
        <v>24</v>
      </c>
      <c r="E12" s="786">
        <v>0.6</v>
      </c>
      <c r="F12" s="758" t="s">
        <v>137</v>
      </c>
      <c r="G12" s="460">
        <v>80</v>
      </c>
      <c r="H12" s="461">
        <v>0</v>
      </c>
      <c r="I12" s="618">
        <f t="shared" si="1"/>
        <v>0</v>
      </c>
      <c r="J12" s="758" t="s">
        <v>144</v>
      </c>
      <c r="K12" s="759">
        <v>88717</v>
      </c>
      <c r="L12" s="460">
        <v>1917</v>
      </c>
      <c r="M12" s="461">
        <v>0</v>
      </c>
      <c r="N12" s="618">
        <f t="shared" si="2"/>
        <v>0</v>
      </c>
    </row>
    <row r="13" spans="2:16" ht="14" customHeight="1" thickBot="1">
      <c r="B13" s="841"/>
      <c r="C13" s="760">
        <v>6039</v>
      </c>
      <c r="D13" s="792">
        <v>28.7</v>
      </c>
      <c r="E13" s="787">
        <v>12</v>
      </c>
      <c r="F13" s="753" t="s">
        <v>145</v>
      </c>
      <c r="G13" s="754">
        <v>0</v>
      </c>
      <c r="H13" s="754">
        <v>0</v>
      </c>
      <c r="I13" s="755">
        <v>0</v>
      </c>
      <c r="J13" s="753" t="s">
        <v>146</v>
      </c>
      <c r="K13" s="756">
        <v>65508</v>
      </c>
      <c r="L13" s="754">
        <v>125</v>
      </c>
      <c r="M13" s="754">
        <v>0</v>
      </c>
      <c r="N13" s="755">
        <f t="shared" si="2"/>
        <v>0</v>
      </c>
    </row>
    <row r="14" spans="2:16" ht="16" customHeight="1" thickBot="1">
      <c r="G14" s="30"/>
      <c r="L14" s="30"/>
      <c r="P14" s="30"/>
    </row>
    <row r="15" spans="2:16" ht="13" customHeight="1" thickBot="1">
      <c r="F15" s="842" t="s">
        <v>128</v>
      </c>
      <c r="G15" s="843"/>
      <c r="H15" s="843"/>
      <c r="I15" s="844"/>
      <c r="J15" s="845" t="s">
        <v>129</v>
      </c>
      <c r="K15" s="846"/>
      <c r="L15" s="846"/>
      <c r="M15" s="846"/>
      <c r="N15" s="847"/>
    </row>
    <row r="16" spans="2:16" ht="51" customHeight="1" thickBot="1">
      <c r="C16" s="29" t="s">
        <v>113</v>
      </c>
      <c r="D16" s="21" t="s">
        <v>28</v>
      </c>
      <c r="E16" s="11" t="s">
        <v>13</v>
      </c>
      <c r="F16" s="361" t="s">
        <v>130</v>
      </c>
      <c r="G16" s="330" t="s">
        <v>80</v>
      </c>
      <c r="H16" s="330" t="s">
        <v>147</v>
      </c>
      <c r="I16" s="331" t="s">
        <v>148</v>
      </c>
      <c r="J16" s="361" t="s">
        <v>130</v>
      </c>
      <c r="K16" s="736" t="s">
        <v>132</v>
      </c>
      <c r="L16" s="330" t="s">
        <v>80</v>
      </c>
      <c r="M16" s="330" t="s">
        <v>147</v>
      </c>
      <c r="N16" s="331" t="s">
        <v>148</v>
      </c>
    </row>
    <row r="17" spans="2:16" ht="14" customHeight="1">
      <c r="B17" s="839" t="s">
        <v>22</v>
      </c>
      <c r="C17" s="737">
        <v>6174</v>
      </c>
      <c r="D17" s="788">
        <v>20.8</v>
      </c>
      <c r="E17" s="738" t="s">
        <v>6</v>
      </c>
      <c r="F17" s="739" t="s">
        <v>134</v>
      </c>
      <c r="G17" s="740">
        <v>152665</v>
      </c>
      <c r="H17" s="741">
        <v>196</v>
      </c>
      <c r="I17" s="742">
        <f t="shared" ref="I17:I25" si="3">H17/G17*100</f>
        <v>0.12838568106638718</v>
      </c>
      <c r="J17" s="739" t="s">
        <v>135</v>
      </c>
      <c r="K17" s="743">
        <v>65496</v>
      </c>
      <c r="L17" s="744">
        <v>203994</v>
      </c>
      <c r="M17" s="745">
        <v>32</v>
      </c>
      <c r="N17" s="746">
        <f t="shared" ref="N17:N25" si="4">M17/L17*100</f>
        <v>1.5686735884388757E-2</v>
      </c>
    </row>
    <row r="18" spans="2:16" ht="14" customHeight="1">
      <c r="B18" s="840"/>
      <c r="C18" s="748">
        <v>6162</v>
      </c>
      <c r="D18" s="789">
        <v>22.7</v>
      </c>
      <c r="E18" s="749" t="s">
        <v>6</v>
      </c>
      <c r="F18" s="750" t="s">
        <v>135</v>
      </c>
      <c r="G18" s="460">
        <v>58546</v>
      </c>
      <c r="H18" s="461">
        <v>189</v>
      </c>
      <c r="I18" s="618">
        <f t="shared" si="3"/>
        <v>0.32282307928808118</v>
      </c>
      <c r="J18" s="750" t="s">
        <v>136</v>
      </c>
      <c r="K18" s="751">
        <v>65501</v>
      </c>
      <c r="L18" s="460">
        <v>87281</v>
      </c>
      <c r="M18" s="461">
        <v>2</v>
      </c>
      <c r="N18" s="618">
        <f t="shared" si="4"/>
        <v>2.2914494563536164E-3</v>
      </c>
    </row>
    <row r="19" spans="2:16" ht="14" customHeight="1">
      <c r="B19" s="840"/>
      <c r="C19" s="752">
        <v>6029</v>
      </c>
      <c r="D19" s="790">
        <v>24</v>
      </c>
      <c r="E19" s="749" t="s">
        <v>6</v>
      </c>
      <c r="F19" s="750" t="s">
        <v>137</v>
      </c>
      <c r="G19" s="460">
        <v>151190</v>
      </c>
      <c r="H19" s="461">
        <v>167</v>
      </c>
      <c r="I19" s="618">
        <f t="shared" si="3"/>
        <v>0.11045704080957736</v>
      </c>
      <c r="J19" s="750" t="s">
        <v>138</v>
      </c>
      <c r="K19" s="751">
        <v>65516</v>
      </c>
      <c r="L19" s="460">
        <v>101108</v>
      </c>
      <c r="M19" s="461">
        <v>65</v>
      </c>
      <c r="N19" s="618">
        <f t="shared" si="4"/>
        <v>6.4287692368556387E-2</v>
      </c>
    </row>
    <row r="20" spans="2:16" ht="14" customHeight="1" thickBot="1">
      <c r="B20" s="840"/>
      <c r="C20" s="752">
        <v>6053</v>
      </c>
      <c r="D20" s="790">
        <v>25</v>
      </c>
      <c r="E20" s="749" t="s">
        <v>6</v>
      </c>
      <c r="F20" s="753" t="s">
        <v>139</v>
      </c>
      <c r="G20" s="754">
        <v>36129</v>
      </c>
      <c r="H20" s="754">
        <v>73</v>
      </c>
      <c r="I20" s="755">
        <f t="shared" si="3"/>
        <v>0.202053751833707</v>
      </c>
      <c r="J20" s="753" t="s">
        <v>140</v>
      </c>
      <c r="K20" s="756">
        <v>13471</v>
      </c>
      <c r="L20" s="461">
        <v>127995</v>
      </c>
      <c r="M20" s="461">
        <v>207</v>
      </c>
      <c r="N20" s="618">
        <f t="shared" si="4"/>
        <v>0.16172506738544476</v>
      </c>
    </row>
    <row r="21" spans="2:16" ht="14" customHeight="1">
      <c r="B21" s="839" t="s">
        <v>20</v>
      </c>
      <c r="C21" s="757">
        <v>6228</v>
      </c>
      <c r="D21" s="791">
        <v>13</v>
      </c>
      <c r="E21" s="785">
        <v>0</v>
      </c>
      <c r="F21" s="739" t="s">
        <v>141</v>
      </c>
      <c r="G21" s="740">
        <v>405667</v>
      </c>
      <c r="H21" s="741">
        <v>4088</v>
      </c>
      <c r="I21" s="742">
        <f t="shared" si="3"/>
        <v>1.0077230832185018</v>
      </c>
      <c r="J21" s="739" t="s">
        <v>141</v>
      </c>
      <c r="K21" s="743">
        <v>88688</v>
      </c>
      <c r="L21" s="744">
        <v>598326</v>
      </c>
      <c r="M21" s="745">
        <v>5322</v>
      </c>
      <c r="N21" s="746">
        <f t="shared" si="4"/>
        <v>0.88948165381414146</v>
      </c>
    </row>
    <row r="22" spans="2:16" ht="14" customHeight="1">
      <c r="B22" s="840"/>
      <c r="C22" s="752">
        <v>6224</v>
      </c>
      <c r="D22" s="790">
        <v>21</v>
      </c>
      <c r="E22" s="786">
        <v>1.5</v>
      </c>
      <c r="F22" s="758" t="s">
        <v>142</v>
      </c>
      <c r="G22" s="460">
        <v>350662</v>
      </c>
      <c r="H22" s="461">
        <v>2647</v>
      </c>
      <c r="I22" s="618">
        <f t="shared" si="3"/>
        <v>0.75485795438342329</v>
      </c>
      <c r="J22" s="758" t="s">
        <v>143</v>
      </c>
      <c r="K22" s="759">
        <v>74674</v>
      </c>
      <c r="L22" s="460">
        <v>60755</v>
      </c>
      <c r="M22" s="461">
        <v>47</v>
      </c>
      <c r="N22" s="618">
        <f t="shared" si="4"/>
        <v>7.7359888075055547E-2</v>
      </c>
    </row>
    <row r="23" spans="2:16" ht="14" customHeight="1">
      <c r="B23" s="840"/>
      <c r="C23" s="752">
        <v>6198</v>
      </c>
      <c r="D23" s="790">
        <v>22</v>
      </c>
      <c r="E23" s="786">
        <v>3</v>
      </c>
      <c r="F23" s="758" t="s">
        <v>136</v>
      </c>
      <c r="G23" s="460">
        <v>134825</v>
      </c>
      <c r="H23" s="461">
        <v>821</v>
      </c>
      <c r="I23" s="618">
        <f t="shared" si="3"/>
        <v>0.60893751158909692</v>
      </c>
      <c r="J23" s="758" t="s">
        <v>137</v>
      </c>
      <c r="K23" s="759">
        <v>65510</v>
      </c>
      <c r="L23" s="460">
        <v>123323</v>
      </c>
      <c r="M23" s="461">
        <v>889</v>
      </c>
      <c r="N23" s="618">
        <f t="shared" si="4"/>
        <v>0.72087120812824856</v>
      </c>
    </row>
    <row r="24" spans="2:16" ht="14" customHeight="1">
      <c r="B24" s="840"/>
      <c r="C24" s="752">
        <v>6247</v>
      </c>
      <c r="D24" s="790">
        <v>24</v>
      </c>
      <c r="E24" s="786">
        <v>0.6</v>
      </c>
      <c r="F24" s="758" t="s">
        <v>137</v>
      </c>
      <c r="G24" s="761">
        <v>180725</v>
      </c>
      <c r="H24" s="762">
        <v>336</v>
      </c>
      <c r="I24" s="763">
        <f t="shared" si="3"/>
        <v>0.18591783095863881</v>
      </c>
      <c r="J24" s="758" t="s">
        <v>144</v>
      </c>
      <c r="K24" s="759">
        <v>88717</v>
      </c>
      <c r="L24" s="761">
        <v>122777</v>
      </c>
      <c r="M24" s="762">
        <v>63</v>
      </c>
      <c r="N24" s="763">
        <f t="shared" si="4"/>
        <v>5.1312542251398877E-2</v>
      </c>
    </row>
    <row r="25" spans="2:16" ht="14" customHeight="1" thickBot="1">
      <c r="B25" s="841"/>
      <c r="C25" s="760">
        <v>6039</v>
      </c>
      <c r="D25" s="792">
        <v>28.7</v>
      </c>
      <c r="E25" s="787">
        <v>12</v>
      </c>
      <c r="F25" s="753" t="s">
        <v>145</v>
      </c>
      <c r="G25" s="754">
        <v>28234</v>
      </c>
      <c r="H25" s="754">
        <v>134</v>
      </c>
      <c r="I25" s="755">
        <f t="shared" si="3"/>
        <v>0.47460508606644469</v>
      </c>
      <c r="J25" s="753" t="s">
        <v>146</v>
      </c>
      <c r="K25" s="756">
        <v>65508</v>
      </c>
      <c r="L25" s="754">
        <v>43616</v>
      </c>
      <c r="M25" s="754">
        <v>33</v>
      </c>
      <c r="N25" s="755">
        <f t="shared" si="4"/>
        <v>7.5660308143800439E-2</v>
      </c>
    </row>
    <row r="26" spans="2:16">
      <c r="G26" s="30"/>
      <c r="H26" s="30"/>
      <c r="L26" s="30"/>
      <c r="P26" s="30"/>
    </row>
    <row r="27" spans="2:16">
      <c r="G27" s="30"/>
      <c r="H27" s="30"/>
      <c r="L27" s="30"/>
      <c r="P27" s="30"/>
    </row>
    <row r="31" spans="2:16" ht="13" customHeight="1"/>
  </sheetData>
  <mergeCells count="9">
    <mergeCell ref="B2:N2"/>
    <mergeCell ref="B17:B20"/>
    <mergeCell ref="B21:B25"/>
    <mergeCell ref="F3:I3"/>
    <mergeCell ref="J3:N3"/>
    <mergeCell ref="B5:B8"/>
    <mergeCell ref="B9:B13"/>
    <mergeCell ref="F15:I15"/>
    <mergeCell ref="J15:N15"/>
  </mergeCells>
  <phoneticPr fontId="8" type="noConversion"/>
  <pageMargins left="0" right="0" top="0" bottom="0" header="0" footer="0"/>
  <pageSetup orientation="portrait"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1 Control Samples</vt:lpstr>
      <vt:lpstr>2 T1D Samples</vt:lpstr>
      <vt:lpstr>3 Summary of Sections Analyzed</vt:lpstr>
      <vt:lpstr>4 Control BCA BCM</vt:lpstr>
      <vt:lpstr>5 T1D BCA BCM</vt:lpstr>
      <vt:lpstr>6 Control &amp; T1D Pancreas Mass</vt:lpstr>
      <vt:lpstr>7 Control Proliferation</vt:lpstr>
      <vt:lpstr>8 T1D Proliferation</vt:lpstr>
      <vt:lpstr>9 Fluorescent v. OCT</vt:lpstr>
      <vt:lpstr>10 TUNEL Beta Cells</vt:lpstr>
      <vt:lpstr>11 Control Transit &amp; ICU Stay</vt:lpstr>
      <vt:lpstr>12 Ductal Neogenesis</vt:lpstr>
      <vt:lpstr>13 Insulin-Glucagon Coexpress.</vt:lpstr>
      <vt:lpstr>14 Alpha Beta Transdifferentiat</vt:lpstr>
    </vt:vector>
  </TitlesOfParts>
  <Company>Children's Hospital of Philadelphia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Rankin</dc:creator>
  <cp:lastModifiedBy>volocity</cp:lastModifiedBy>
  <cp:lastPrinted>2017-02-15T16:32:52Z</cp:lastPrinted>
  <dcterms:created xsi:type="dcterms:W3CDTF">2011-01-19T19:20:01Z</dcterms:created>
  <dcterms:modified xsi:type="dcterms:W3CDTF">2017-03-29T17:47:37Z</dcterms:modified>
</cp:coreProperties>
</file>