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ge\OneDrive\Documentos\DTU\Courses\Modelling and Analysis of Sustainable Energy Systems using Operations Research\Final Project\Model\"/>
    </mc:Choice>
  </mc:AlternateContent>
  <xr:revisionPtr revIDLastSave="0" documentId="13_ncr:1_{DD479E5E-39D0-4231-9D12-2CDD306C7B34}" xr6:coauthVersionLast="44" xr6:coauthVersionMax="45" xr10:uidLastSave="{00000000-0000-0000-0000-000000000000}"/>
  <bookViews>
    <workbookView xWindow="-108" yWindow="-108" windowWidth="23256" windowHeight="12576" activeTab="11" xr2:uid="{00000000-000D-0000-FFFF-FFFF00000000}"/>
  </bookViews>
  <sheets>
    <sheet name="inv" sheetId="2" r:id="rId1"/>
    <sheet name="invR" sheetId="9" r:id="rId2"/>
    <sheet name="size" sheetId="10" r:id="rId3"/>
    <sheet name="sizeR" sheetId="11" r:id="rId4"/>
    <sheet name="ra" sheetId="12" r:id="rId5"/>
    <sheet name="raR" sheetId="13" r:id="rId6"/>
    <sheet name="p_min" sheetId="1" r:id="rId7"/>
    <sheet name="c_e" sheetId="4" r:id="rId8"/>
    <sheet name="c_vom" sheetId="5" r:id="rId9"/>
    <sheet name="q_e" sheetId="7" r:id="rId10"/>
    <sheet name="c_fn" sheetId="8" r:id="rId11"/>
    <sheet name="fuelPrice" sheetId="14" r:id="rId12"/>
    <sheet name="emisPrice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1" l="1"/>
  <c r="E3" i="11"/>
  <c r="E2" i="11"/>
  <c r="E7" i="10"/>
  <c r="E6" i="10"/>
  <c r="E4" i="10"/>
  <c r="E3" i="10"/>
  <c r="E2" i="10"/>
  <c r="E5" i="10"/>
  <c r="I4" i="9" l="1"/>
  <c r="H4" i="9"/>
  <c r="I3" i="9"/>
  <c r="H3" i="9"/>
  <c r="I2" i="9"/>
  <c r="H2" i="9"/>
  <c r="H2" i="2" l="1"/>
  <c r="I2" i="2"/>
  <c r="H3" i="2"/>
  <c r="I3" i="2"/>
  <c r="H4" i="2"/>
  <c r="I4" i="2"/>
  <c r="H5" i="2"/>
  <c r="I5" i="2"/>
  <c r="H6" i="2"/>
  <c r="I6" i="2"/>
  <c r="H7" i="2"/>
  <c r="I7" i="2"/>
</calcChain>
</file>

<file path=xl/sharedStrings.xml><?xml version="1.0" encoding="utf-8"?>
<sst xmlns="http://schemas.openxmlformats.org/spreadsheetml/2006/main" count="107" uniqueCount="23">
  <si>
    <t>Technology</t>
  </si>
  <si>
    <t>Coal</t>
  </si>
  <si>
    <t>Nuclear</t>
  </si>
  <si>
    <t>Hydro</t>
  </si>
  <si>
    <t>Geothermal</t>
  </si>
  <si>
    <t xml:space="preserve">Diesel </t>
  </si>
  <si>
    <t>Size (MW)</t>
  </si>
  <si>
    <t>CCGT</t>
  </si>
  <si>
    <t>Size_Min (MW)</t>
  </si>
  <si>
    <t>Investment Cost ($/MW)</t>
  </si>
  <si>
    <t>Variable O&amp;M ($/MWh)</t>
  </si>
  <si>
    <t>Lifetime</t>
  </si>
  <si>
    <t>Rate of Return</t>
  </si>
  <si>
    <t>Annualized Investment Cost ($/MW)</t>
  </si>
  <si>
    <t>Fuel Cost with Eff</t>
  </si>
  <si>
    <t>Emissions Cost ($/kg CO2)</t>
  </si>
  <si>
    <t>Quantity of Emissions (kg CO2/MWh)</t>
  </si>
  <si>
    <t>Wind_Onshore</t>
  </si>
  <si>
    <t>Wind_Offshore</t>
  </si>
  <si>
    <t>PV</t>
  </si>
  <si>
    <t>Annualized Investment Cost ($)</t>
  </si>
  <si>
    <t>Resource (MW)</t>
  </si>
  <si>
    <t>Price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</si>
</sst>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27B4-6535-4430-A334-C418AD0351B5}">
  <sheetPr codeName="Sheet1"/>
  <dimension ref="A1:I7"/>
  <sheetViews>
    <sheetView workbookViewId="0">
      <selection activeCell="B3" sqref="B3"/>
    </sheetView>
  </sheetViews>
  <sheetFormatPr defaultRowHeight="14.4" x14ac:dyDescent="0.3"/>
  <cols>
    <col min="1" max="1" width="10.6640625" bestFit="1" customWidth="1"/>
    <col min="2" max="2" width="30.77734375" bestFit="1" customWidth="1"/>
    <col min="4" max="4" width="9.109375" bestFit="1" customWidth="1"/>
    <col min="5" max="5" width="7.6640625" bestFit="1" customWidth="1"/>
    <col min="6" max="6" width="21.33203125" bestFit="1" customWidth="1"/>
    <col min="7" max="7" width="12.88671875" bestFit="1" customWidth="1"/>
    <col min="8" max="9" width="12" bestFit="1" customWidth="1"/>
  </cols>
  <sheetData>
    <row r="1" spans="1:9" x14ac:dyDescent="0.3">
      <c r="A1" t="s">
        <v>0</v>
      </c>
      <c r="B1" t="s">
        <v>13</v>
      </c>
      <c r="D1" t="s">
        <v>6</v>
      </c>
      <c r="E1" t="s">
        <v>11</v>
      </c>
      <c r="F1" t="s">
        <v>9</v>
      </c>
      <c r="G1" t="s">
        <v>12</v>
      </c>
      <c r="H1" t="s">
        <v>20</v>
      </c>
      <c r="I1" t="s">
        <v>13</v>
      </c>
    </row>
    <row r="2" spans="1:9" x14ac:dyDescent="0.3">
      <c r="A2" t="s">
        <v>1</v>
      </c>
      <c r="B2" s="1">
        <v>486816.75394366914</v>
      </c>
      <c r="D2">
        <v>650</v>
      </c>
      <c r="E2">
        <v>20</v>
      </c>
      <c r="F2">
        <v>4559000</v>
      </c>
      <c r="G2">
        <v>0.1</v>
      </c>
      <c r="H2">
        <f t="shared" ref="H2:H7" si="0">(F2*D2)*(G2/((1+G2)*(1-(1+G2)^(-E2))))</f>
        <v>316430890.06338495</v>
      </c>
      <c r="I2">
        <f t="shared" ref="I2:I7" si="1">(F2)*(G2/((1+G2)*(1-(1+G2)^(-E2))))</f>
        <v>486816.75394366914</v>
      </c>
    </row>
    <row r="3" spans="1:9" x14ac:dyDescent="0.3">
      <c r="A3" t="s">
        <v>2</v>
      </c>
      <c r="B3" s="1">
        <v>536304.14705136139</v>
      </c>
      <c r="D3">
        <v>2234</v>
      </c>
      <c r="E3">
        <v>40</v>
      </c>
      <c r="F3">
        <v>5769000</v>
      </c>
      <c r="G3">
        <v>0.1</v>
      </c>
      <c r="H3">
        <f t="shared" si="0"/>
        <v>1198103464.5127413</v>
      </c>
      <c r="I3">
        <f t="shared" si="1"/>
        <v>536304.14705136139</v>
      </c>
    </row>
    <row r="4" spans="1:9" x14ac:dyDescent="0.3">
      <c r="A4" t="s">
        <v>7</v>
      </c>
      <c r="B4" s="1">
        <v>79552.200414133258</v>
      </c>
      <c r="D4">
        <v>1100</v>
      </c>
      <c r="E4">
        <v>20</v>
      </c>
      <c r="F4">
        <v>745000</v>
      </c>
      <c r="G4">
        <v>0.1</v>
      </c>
      <c r="H4">
        <f t="shared" si="0"/>
        <v>87507420.455546573</v>
      </c>
      <c r="I4">
        <f t="shared" si="1"/>
        <v>79552.200414133258</v>
      </c>
    </row>
    <row r="5" spans="1:9" x14ac:dyDescent="0.3">
      <c r="A5" t="s">
        <v>3</v>
      </c>
      <c r="B5" s="1">
        <v>188436.21183447904</v>
      </c>
      <c r="D5">
        <v>500</v>
      </c>
      <c r="E5">
        <v>40</v>
      </c>
      <c r="F5">
        <v>2027000</v>
      </c>
      <c r="G5">
        <v>0.1</v>
      </c>
      <c r="H5">
        <f t="shared" si="0"/>
        <v>94218105.917239517</v>
      </c>
      <c r="I5">
        <f t="shared" si="1"/>
        <v>188436.21183447904</v>
      </c>
    </row>
    <row r="6" spans="1:9" x14ac:dyDescent="0.3">
      <c r="A6" t="s">
        <v>4</v>
      </c>
      <c r="B6" s="1">
        <v>640977.8745601211</v>
      </c>
      <c r="D6">
        <v>50</v>
      </c>
      <c r="E6">
        <v>25</v>
      </c>
      <c r="F6">
        <v>6400000</v>
      </c>
      <c r="G6">
        <v>0.1</v>
      </c>
      <c r="H6">
        <f t="shared" si="0"/>
        <v>32048893.728006057</v>
      </c>
      <c r="I6">
        <f t="shared" si="1"/>
        <v>640977.8745601211</v>
      </c>
    </row>
    <row r="7" spans="1:9" x14ac:dyDescent="0.3">
      <c r="A7" t="s">
        <v>5</v>
      </c>
      <c r="B7" s="1">
        <v>129419.15020393222</v>
      </c>
      <c r="D7">
        <v>85</v>
      </c>
      <c r="E7">
        <v>20</v>
      </c>
      <c r="F7">
        <v>1212000</v>
      </c>
      <c r="G7">
        <v>0.1</v>
      </c>
      <c r="H7">
        <f t="shared" si="0"/>
        <v>11000627.767334238</v>
      </c>
      <c r="I7">
        <f t="shared" si="1"/>
        <v>129419.15020393222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202A-A067-453E-96B4-365184E06FF9}">
  <sheetPr codeName="Sheet10"/>
  <dimension ref="A1:B7"/>
  <sheetViews>
    <sheetView workbookViewId="0"/>
  </sheetViews>
  <sheetFormatPr defaultRowHeight="14.4" x14ac:dyDescent="0.3"/>
  <cols>
    <col min="1" max="1" width="10.6640625" bestFit="1" customWidth="1"/>
    <col min="2" max="2" width="31.5546875" bestFit="1" customWidth="1"/>
  </cols>
  <sheetData>
    <row r="1" spans="1:2" x14ac:dyDescent="0.3">
      <c r="A1" t="s">
        <v>0</v>
      </c>
      <c r="B1" t="s">
        <v>16</v>
      </c>
    </row>
    <row r="2" spans="1:2" x14ac:dyDescent="0.3">
      <c r="A2" t="s">
        <v>1</v>
      </c>
      <c r="B2">
        <v>902.72432432432447</v>
      </c>
    </row>
    <row r="3" spans="1:2" x14ac:dyDescent="0.3">
      <c r="A3" t="s">
        <v>2</v>
      </c>
      <c r="B3">
        <v>0</v>
      </c>
    </row>
    <row r="4" spans="1:2" x14ac:dyDescent="0.3">
      <c r="A4" t="s">
        <v>7</v>
      </c>
      <c r="B4">
        <v>328.97454545454542</v>
      </c>
    </row>
    <row r="5" spans="1:2" x14ac:dyDescent="0.3">
      <c r="A5" t="s">
        <v>3</v>
      </c>
      <c r="B5">
        <v>0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709.71428571428578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DDF4-EF94-46D5-BC0F-DAFB932E02C0}">
  <sheetPr codeName="Sheet11"/>
  <dimension ref="A1:B7"/>
  <sheetViews>
    <sheetView workbookViewId="0"/>
  </sheetViews>
  <sheetFormatPr defaultRowHeight="14.4" x14ac:dyDescent="0.3"/>
  <cols>
    <col min="1" max="1" width="10.6640625" bestFit="1" customWidth="1"/>
    <col min="2" max="2" width="15.33203125" bestFit="1" customWidth="1"/>
  </cols>
  <sheetData>
    <row r="1" spans="1:2" x14ac:dyDescent="0.3">
      <c r="A1" t="s">
        <v>0</v>
      </c>
      <c r="B1" t="s">
        <v>14</v>
      </c>
    </row>
    <row r="2" spans="1:2" x14ac:dyDescent="0.3">
      <c r="A2" t="s">
        <v>1</v>
      </c>
      <c r="B2">
        <v>23.783783783783786</v>
      </c>
    </row>
    <row r="3" spans="1:2" x14ac:dyDescent="0.3">
      <c r="A3" t="s">
        <v>2</v>
      </c>
      <c r="B3">
        <v>11.963190184049079</v>
      </c>
    </row>
    <row r="4" spans="1:2" x14ac:dyDescent="0.3">
      <c r="A4" t="s">
        <v>7</v>
      </c>
      <c r="B4">
        <v>19.988276670574443</v>
      </c>
    </row>
    <row r="5" spans="1:2" x14ac:dyDescent="0.3">
      <c r="A5" t="s">
        <v>3</v>
      </c>
      <c r="B5">
        <v>0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157.14285714285714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EF5B-BEB1-4538-8868-F25AB8AD8526}">
  <sheetPr codeName="Sheet12"/>
  <dimension ref="A1:B7"/>
  <sheetViews>
    <sheetView tabSelected="1" workbookViewId="0">
      <selection activeCell="B2" sqref="B2:B7"/>
    </sheetView>
  </sheetViews>
  <sheetFormatPr defaultRowHeight="14.4" x14ac:dyDescent="0.3"/>
  <sheetData>
    <row r="1" spans="1:2" x14ac:dyDescent="0.3">
      <c r="A1" t="s">
        <v>0</v>
      </c>
      <c r="B1" t="s">
        <v>22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v>1</v>
      </c>
    </row>
    <row r="4" spans="1:2" x14ac:dyDescent="0.3">
      <c r="A4" t="s">
        <v>7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3521-AD18-4084-97AC-D9C487CBBDE5}">
  <sheetPr codeName="Sheet13"/>
  <dimension ref="A1:B7"/>
  <sheetViews>
    <sheetView workbookViewId="0">
      <selection activeCell="B7" sqref="B2:B7"/>
    </sheetView>
  </sheetViews>
  <sheetFormatPr defaultRowHeight="14.4" x14ac:dyDescent="0.3"/>
  <sheetData>
    <row r="1" spans="1:2" x14ac:dyDescent="0.3">
      <c r="A1" t="s">
        <v>0</v>
      </c>
      <c r="B1" t="s">
        <v>22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v>1</v>
      </c>
    </row>
    <row r="4" spans="1:2" x14ac:dyDescent="0.3">
      <c r="A4" t="s">
        <v>7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D27A-1722-4227-84E5-F9E76073D9FA}">
  <sheetPr codeName="Sheet2"/>
  <dimension ref="A1:I5"/>
  <sheetViews>
    <sheetView workbookViewId="0"/>
  </sheetViews>
  <sheetFormatPr defaultRowHeight="14.4" x14ac:dyDescent="0.3"/>
  <cols>
    <col min="1" max="1" width="13.5546875" bestFit="1" customWidth="1"/>
    <col min="2" max="2" width="30.77734375" bestFit="1" customWidth="1"/>
    <col min="4" max="4" width="9.109375" bestFit="1" customWidth="1"/>
    <col min="5" max="5" width="7.6640625" bestFit="1" customWidth="1"/>
    <col min="6" max="6" width="21.33203125" bestFit="1" customWidth="1"/>
    <col min="7" max="7" width="12.88671875" bestFit="1" customWidth="1"/>
    <col min="8" max="9" width="12" bestFit="1" customWidth="1"/>
  </cols>
  <sheetData>
    <row r="1" spans="1:9" x14ac:dyDescent="0.3">
      <c r="A1" t="s">
        <v>0</v>
      </c>
      <c r="B1" t="s">
        <v>13</v>
      </c>
      <c r="D1" t="s">
        <v>6</v>
      </c>
      <c r="E1" t="s">
        <v>11</v>
      </c>
      <c r="F1" t="s">
        <v>9</v>
      </c>
      <c r="G1" t="s">
        <v>12</v>
      </c>
      <c r="H1" t="s">
        <v>20</v>
      </c>
      <c r="I1" t="s">
        <v>13</v>
      </c>
    </row>
    <row r="2" spans="1:9" x14ac:dyDescent="0.3">
      <c r="A2" t="s">
        <v>17</v>
      </c>
      <c r="B2" s="1">
        <v>165511.28945222354</v>
      </c>
      <c r="D2">
        <v>100</v>
      </c>
      <c r="E2">
        <v>20</v>
      </c>
      <c r="F2">
        <v>1550000</v>
      </c>
      <c r="G2">
        <v>0.1</v>
      </c>
      <c r="H2">
        <f>(F2*D2)*(G2/((1+G2)*(1-(1+G2)^(-E2))))</f>
        <v>16551128.945222355</v>
      </c>
      <c r="I2">
        <f>(F2)*(G2/((1+G2)*(1-(1+G2)^(-E2))))</f>
        <v>165511.28945222354</v>
      </c>
    </row>
    <row r="3" spans="1:9" x14ac:dyDescent="0.3">
      <c r="A3" t="s">
        <v>18</v>
      </c>
      <c r="B3" s="1">
        <v>405769.61285061255</v>
      </c>
      <c r="D3">
        <v>400</v>
      </c>
      <c r="E3">
        <v>20</v>
      </c>
      <c r="F3">
        <v>3800000</v>
      </c>
      <c r="G3">
        <v>0.1</v>
      </c>
      <c r="H3">
        <f>(F3*D3)*(G3/((1+G3)*(1-(1+G3)^(-E3))))</f>
        <v>162307845.14024502</v>
      </c>
      <c r="I3">
        <f>(F3)*(G3/((1+G3)*(1-(1+G3)^(-E3))))</f>
        <v>405769.61285061255</v>
      </c>
    </row>
    <row r="4" spans="1:9" x14ac:dyDescent="0.3">
      <c r="A4" t="s">
        <v>19</v>
      </c>
      <c r="B4" s="1">
        <v>120544.60028708396</v>
      </c>
      <c r="D4">
        <v>150</v>
      </c>
      <c r="E4">
        <v>30</v>
      </c>
      <c r="F4">
        <v>1250000</v>
      </c>
      <c r="G4">
        <v>0.1</v>
      </c>
      <c r="H4">
        <f>(F4*D4)*(G4/((1+G4)*(1-(1+G4)^(-E4))))</f>
        <v>18081690.043062594</v>
      </c>
      <c r="I4">
        <f>(F4)*(G4/((1+G4)*(1-(1+G4)^(-E4))))</f>
        <v>120544.60028708396</v>
      </c>
    </row>
    <row r="5" spans="1:9" x14ac:dyDescent="0.3">
      <c r="B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8399-9105-41EE-AA3C-D9AF809E30B1}">
  <sheetPr codeName="Sheet3"/>
  <dimension ref="A1:E7"/>
  <sheetViews>
    <sheetView workbookViewId="0">
      <selection activeCell="B4" sqref="B4"/>
    </sheetView>
  </sheetViews>
  <sheetFormatPr defaultRowHeight="14.4" x14ac:dyDescent="0.3"/>
  <sheetData>
    <row r="1" spans="1:5" x14ac:dyDescent="0.3">
      <c r="A1" t="s">
        <v>0</v>
      </c>
      <c r="B1" t="s">
        <v>6</v>
      </c>
    </row>
    <row r="2" spans="1:5" x14ac:dyDescent="0.3">
      <c r="A2" t="s">
        <v>1</v>
      </c>
      <c r="B2">
        <v>650</v>
      </c>
      <c r="C2">
        <v>650</v>
      </c>
      <c r="D2">
        <v>11</v>
      </c>
      <c r="E2">
        <f t="shared" ref="E2:E7" si="0">D2*B2</f>
        <v>7150</v>
      </c>
    </row>
    <row r="3" spans="1:5" x14ac:dyDescent="0.3">
      <c r="A3" t="s">
        <v>2</v>
      </c>
      <c r="B3">
        <v>2234</v>
      </c>
      <c r="C3">
        <v>2234</v>
      </c>
      <c r="D3">
        <v>5</v>
      </c>
      <c r="E3">
        <f t="shared" si="0"/>
        <v>11170</v>
      </c>
    </row>
    <row r="4" spans="1:5" x14ac:dyDescent="0.3">
      <c r="A4" t="s">
        <v>7</v>
      </c>
      <c r="B4">
        <v>1100</v>
      </c>
      <c r="C4">
        <v>1100</v>
      </c>
      <c r="D4">
        <v>18</v>
      </c>
      <c r="E4">
        <f t="shared" si="0"/>
        <v>19800</v>
      </c>
    </row>
    <row r="5" spans="1:5" x14ac:dyDescent="0.3">
      <c r="A5" t="s">
        <v>3</v>
      </c>
      <c r="B5">
        <v>500</v>
      </c>
      <c r="C5">
        <v>500</v>
      </c>
      <c r="D5">
        <v>1</v>
      </c>
      <c r="E5">
        <f>D5*B5</f>
        <v>500</v>
      </c>
    </row>
    <row r="6" spans="1:5" x14ac:dyDescent="0.3">
      <c r="A6" t="s">
        <v>4</v>
      </c>
      <c r="B6">
        <v>50</v>
      </c>
      <c r="C6">
        <v>50</v>
      </c>
      <c r="E6">
        <f t="shared" si="0"/>
        <v>0</v>
      </c>
    </row>
    <row r="7" spans="1:5" x14ac:dyDescent="0.3">
      <c r="A7" t="s">
        <v>5</v>
      </c>
      <c r="B7">
        <v>85</v>
      </c>
      <c r="C7">
        <v>85</v>
      </c>
      <c r="D7">
        <v>14</v>
      </c>
      <c r="E7">
        <f t="shared" si="0"/>
        <v>1190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38CF-82FA-4933-90F3-147F804E1434}">
  <sheetPr codeName="Sheet4"/>
  <dimension ref="A1:E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6</v>
      </c>
    </row>
    <row r="2" spans="1:5" x14ac:dyDescent="0.3">
      <c r="A2" t="s">
        <v>17</v>
      </c>
      <c r="B2">
        <v>100</v>
      </c>
      <c r="C2">
        <v>100</v>
      </c>
      <c r="D2">
        <v>0</v>
      </c>
      <c r="E2">
        <f>B2*D2</f>
        <v>0</v>
      </c>
    </row>
    <row r="3" spans="1:5" x14ac:dyDescent="0.3">
      <c r="A3" t="s">
        <v>18</v>
      </c>
      <c r="B3">
        <v>400</v>
      </c>
      <c r="C3">
        <v>400</v>
      </c>
      <c r="E3">
        <f t="shared" ref="E3:E4" si="0">B3*D3</f>
        <v>0</v>
      </c>
    </row>
    <row r="4" spans="1:5" x14ac:dyDescent="0.3">
      <c r="A4" t="s">
        <v>19</v>
      </c>
      <c r="B4">
        <v>150</v>
      </c>
      <c r="C4">
        <v>150</v>
      </c>
      <c r="D4">
        <v>51</v>
      </c>
      <c r="E4">
        <f t="shared" si="0"/>
        <v>7650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F5D7-3D04-4AE2-847A-7DA66B6F881A}">
  <sheetPr codeName="Sheet5"/>
  <dimension ref="A1:C7"/>
  <sheetViews>
    <sheetView workbookViewId="0">
      <selection activeCell="B3" sqref="B3"/>
    </sheetView>
  </sheetViews>
  <sheetFormatPr defaultRowHeight="14.4" x14ac:dyDescent="0.3"/>
  <cols>
    <col min="1" max="1" width="10.6640625" bestFit="1" customWidth="1"/>
    <col min="2" max="2" width="13.6640625" bestFit="1" customWidth="1"/>
  </cols>
  <sheetData>
    <row r="1" spans="1:3" x14ac:dyDescent="0.3">
      <c r="A1" t="s">
        <v>0</v>
      </c>
      <c r="B1" t="s">
        <v>21</v>
      </c>
    </row>
    <row r="2" spans="1:3" x14ac:dyDescent="0.3">
      <c r="A2" t="s">
        <v>1</v>
      </c>
      <c r="B2">
        <v>16746.3</v>
      </c>
      <c r="C2">
        <v>16746.3</v>
      </c>
    </row>
    <row r="3" spans="1:3" x14ac:dyDescent="0.3">
      <c r="A3" t="s">
        <v>2</v>
      </c>
      <c r="B3">
        <v>12269.8</v>
      </c>
      <c r="C3">
        <v>12269.8</v>
      </c>
    </row>
    <row r="4" spans="1:3" x14ac:dyDescent="0.3">
      <c r="A4" t="s">
        <v>7</v>
      </c>
      <c r="B4">
        <v>20856.599999999999</v>
      </c>
      <c r="C4">
        <v>20856.599999999999</v>
      </c>
    </row>
    <row r="5" spans="1:3" x14ac:dyDescent="0.3">
      <c r="A5" t="s">
        <v>3</v>
      </c>
      <c r="B5">
        <v>6127.9</v>
      </c>
      <c r="C5">
        <v>6127.9</v>
      </c>
    </row>
    <row r="6" spans="1:3" x14ac:dyDescent="0.3">
      <c r="A6" t="s">
        <v>4</v>
      </c>
      <c r="B6">
        <v>0</v>
      </c>
      <c r="C6">
        <v>0</v>
      </c>
    </row>
    <row r="7" spans="1:3" x14ac:dyDescent="0.3">
      <c r="A7" t="s">
        <v>5</v>
      </c>
      <c r="B7">
        <v>1216.9000000000001</v>
      </c>
      <c r="C7">
        <v>1216.9000000000001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F027-9D11-461A-96DB-6ACB49BE08AD}">
  <sheetPr codeName="Sheet6"/>
  <dimension ref="A1:C4"/>
  <sheetViews>
    <sheetView workbookViewId="0"/>
  </sheetViews>
  <sheetFormatPr defaultRowHeight="14.4" x14ac:dyDescent="0.3"/>
  <cols>
    <col min="1" max="1" width="13.5546875" bestFit="1" customWidth="1"/>
    <col min="2" max="2" width="13.6640625" bestFit="1" customWidth="1"/>
  </cols>
  <sheetData>
    <row r="1" spans="1:3" x14ac:dyDescent="0.3">
      <c r="A1" t="s">
        <v>0</v>
      </c>
      <c r="B1" t="s">
        <v>21</v>
      </c>
    </row>
    <row r="2" spans="1:3" x14ac:dyDescent="0.3">
      <c r="A2" t="s">
        <v>17</v>
      </c>
      <c r="B2">
        <v>5500</v>
      </c>
      <c r="C2">
        <v>400</v>
      </c>
    </row>
    <row r="3" spans="1:3" x14ac:dyDescent="0.3">
      <c r="A3" t="s">
        <v>18</v>
      </c>
      <c r="B3">
        <v>5500</v>
      </c>
      <c r="C3">
        <v>0</v>
      </c>
    </row>
    <row r="4" spans="1:3" x14ac:dyDescent="0.3">
      <c r="A4" t="s">
        <v>19</v>
      </c>
      <c r="B4">
        <v>5500</v>
      </c>
      <c r="C4">
        <v>4360.8999999999996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B7"/>
  <sheetViews>
    <sheetView workbookViewId="0"/>
  </sheetViews>
  <sheetFormatPr defaultRowHeight="14.4" x14ac:dyDescent="0.3"/>
  <cols>
    <col min="1" max="1" width="10.6640625" bestFit="1" customWidth="1"/>
    <col min="2" max="2" width="13.33203125" bestFit="1" customWidth="1"/>
    <col min="4" max="4" width="22.44140625" bestFit="1" customWidth="1"/>
    <col min="5" max="5" width="20.88671875" bestFit="1" customWidth="1"/>
    <col min="6" max="6" width="27.5546875" bestFit="1" customWidth="1"/>
    <col min="7" max="7" width="27.5546875" customWidth="1"/>
    <col min="8" max="8" width="17.5546875" bestFit="1" customWidth="1"/>
    <col min="9" max="9" width="27.88671875" bestFit="1" customWidth="1"/>
    <col min="15" max="16" width="12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7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700F-314C-4002-89E8-4312EDDECB6C}">
  <sheetPr codeName="Sheet8"/>
  <dimension ref="A1:B7"/>
  <sheetViews>
    <sheetView workbookViewId="0">
      <selection sqref="A1:B7"/>
    </sheetView>
  </sheetViews>
  <sheetFormatPr defaultRowHeight="14.4" x14ac:dyDescent="0.3"/>
  <cols>
    <col min="1" max="1" width="10.6640625" bestFit="1" customWidth="1"/>
    <col min="2" max="2" width="22.33203125" bestFit="1" customWidth="1"/>
  </cols>
  <sheetData>
    <row r="1" spans="1:2" x14ac:dyDescent="0.3">
      <c r="A1" t="s">
        <v>0</v>
      </c>
      <c r="B1" t="s">
        <v>15</v>
      </c>
    </row>
    <row r="2" spans="1:2" x14ac:dyDescent="0.3">
      <c r="A2" t="s">
        <v>1</v>
      </c>
      <c r="B2">
        <v>1.4999999999999999E-2</v>
      </c>
    </row>
    <row r="3" spans="1:2" x14ac:dyDescent="0.3">
      <c r="A3" t="s">
        <v>2</v>
      </c>
      <c r="B3">
        <v>0</v>
      </c>
    </row>
    <row r="4" spans="1:2" x14ac:dyDescent="0.3">
      <c r="A4" t="s">
        <v>7</v>
      </c>
      <c r="B4">
        <v>1.4999999999999999E-2</v>
      </c>
    </row>
    <row r="5" spans="1:2" x14ac:dyDescent="0.3">
      <c r="A5" t="s">
        <v>3</v>
      </c>
      <c r="B5">
        <v>0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1.4999999999999999E-2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916D-4BA5-4E96-96FA-B6696405CDDA}">
  <sheetPr codeName="Sheet9"/>
  <dimension ref="A1:B7"/>
  <sheetViews>
    <sheetView workbookViewId="0"/>
  </sheetViews>
  <sheetFormatPr defaultRowHeight="14.4" x14ac:dyDescent="0.3"/>
  <cols>
    <col min="1" max="1" width="10.6640625" bestFit="1" customWidth="1"/>
    <col min="2" max="2" width="20.44140625" bestFit="1" customWidth="1"/>
  </cols>
  <sheetData>
    <row r="1" spans="1:2" x14ac:dyDescent="0.3">
      <c r="A1" t="s">
        <v>0</v>
      </c>
      <c r="B1" t="s">
        <v>10</v>
      </c>
    </row>
    <row r="2" spans="1:2" x14ac:dyDescent="0.3">
      <c r="A2" t="s">
        <v>1</v>
      </c>
      <c r="B2">
        <v>7.31</v>
      </c>
    </row>
    <row r="3" spans="1:2" x14ac:dyDescent="0.3">
      <c r="A3" t="s">
        <v>2</v>
      </c>
      <c r="B3">
        <v>2.37</v>
      </c>
    </row>
    <row r="4" spans="1:2" x14ac:dyDescent="0.3">
      <c r="A4" t="s">
        <v>7</v>
      </c>
      <c r="B4">
        <v>2.06</v>
      </c>
    </row>
    <row r="5" spans="1:2" x14ac:dyDescent="0.3">
      <c r="A5" t="s">
        <v>3</v>
      </c>
      <c r="B5">
        <v>1.36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6.03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189806771F24B8310B648DD9B793E" ma:contentTypeVersion="2" ma:contentTypeDescription="Create a new document." ma:contentTypeScope="" ma:versionID="c9b3d49cd912003f20852f7d5c2a4faa">
  <xsd:schema xmlns:xsd="http://www.w3.org/2001/XMLSchema" xmlns:xs="http://www.w3.org/2001/XMLSchema" xmlns:p="http://schemas.microsoft.com/office/2006/metadata/properties" xmlns:ns2="d085f09a-f3df-417f-a832-e45723debb87" targetNamespace="http://schemas.microsoft.com/office/2006/metadata/properties" ma:root="true" ma:fieldsID="cdd937657354d3c0fe803447aa293fe3" ns2:_="">
    <xsd:import namespace="d085f09a-f3df-417f-a832-e45723debb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5f09a-f3df-417f-a832-e45723debb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CF86F2-6AA2-40A6-A50A-CB1EA6DD1F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85f09a-f3df-417f-a832-e45723debb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B8D95F-8546-4A50-8195-7721FE7B33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1F5715-5124-4356-90FD-E005BE93A3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inv</vt:lpstr>
      <vt:lpstr>invR</vt:lpstr>
      <vt:lpstr>size</vt:lpstr>
      <vt:lpstr>sizeR</vt:lpstr>
      <vt:lpstr>ra</vt:lpstr>
      <vt:lpstr>raR</vt:lpstr>
      <vt:lpstr>p_min</vt:lpstr>
      <vt:lpstr>c_e</vt:lpstr>
      <vt:lpstr>c_vom</vt:lpstr>
      <vt:lpstr>q_e</vt:lpstr>
      <vt:lpstr>c_fn</vt:lpstr>
      <vt:lpstr>fuelPrice</vt:lpstr>
      <vt:lpstr>emisPrice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Jorge Montalvo</cp:lastModifiedBy>
  <dcterms:created xsi:type="dcterms:W3CDTF">2015-06-05T18:17:20Z</dcterms:created>
  <dcterms:modified xsi:type="dcterms:W3CDTF">2019-12-07T02:12:20Z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0x010100A9D189806771F24B8310B648DD9B793E</vt:lpwstr>
  </property>
</Properties>
</file>