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ge\OneDrive\Documentos\DTU\Courses\Modelling and Analysis of Sustainable Energy Systems using Operations Research\Final Project\Model\"/>
    </mc:Choice>
  </mc:AlternateContent>
  <xr:revisionPtr revIDLastSave="0" documentId="13_ncr:1_{D94EC737-78EB-4406-B257-E8FC09966F04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invH" sheetId="2" r:id="rId1"/>
    <sheet name="sizeH" sheetId="10" r:id="rId2"/>
    <sheet name="p_minH" sheetId="1" r:id="rId3"/>
    <sheet name="c_fom" sheetId="5" r:id="rId4"/>
    <sheet name="n" sheetId="16" r:id="rId5"/>
    <sheet name="HInv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C11" i="2" l="1"/>
  <c r="C8" i="2"/>
  <c r="C10" i="2"/>
  <c r="C7" i="2"/>
  <c r="C12" i="2"/>
  <c r="C9" i="2"/>
  <c r="H2" i="2" l="1"/>
  <c r="I2" i="2"/>
  <c r="H3" i="2"/>
  <c r="I3" i="2"/>
  <c r="H4" i="2"/>
  <c r="I4" i="2"/>
</calcChain>
</file>

<file path=xl/sharedStrings.xml><?xml version="1.0" encoding="utf-8"?>
<sst xmlns="http://schemas.openxmlformats.org/spreadsheetml/2006/main" count="44" uniqueCount="22">
  <si>
    <t>Technology</t>
  </si>
  <si>
    <t>Size (MW)</t>
  </si>
  <si>
    <t>Size_Min (MW)</t>
  </si>
  <si>
    <t>Investment Cost ($/MW)</t>
  </si>
  <si>
    <t>Lifetime</t>
  </si>
  <si>
    <t>Rate of Return</t>
  </si>
  <si>
    <t>Annualized Investment Cost ($/MW)</t>
  </si>
  <si>
    <t>Annualized Investment Cost ($)</t>
  </si>
  <si>
    <t>Electrolyzer</t>
  </si>
  <si>
    <t>Storage</t>
  </si>
  <si>
    <t>FuelCell</t>
  </si>
  <si>
    <t>Fixed O&amp;M ($/MW)</t>
  </si>
  <si>
    <t>Efficiency</t>
  </si>
  <si>
    <t>Decrease Percentage</t>
  </si>
  <si>
    <t>New Investment Cost</t>
  </si>
  <si>
    <t>Electrolyzer 2030</t>
  </si>
  <si>
    <t>Electrolyzer 2050</t>
  </si>
  <si>
    <t>Storage 2030</t>
  </si>
  <si>
    <t>Storage 2050</t>
  </si>
  <si>
    <t>Fuel Cell 2030</t>
  </si>
  <si>
    <t>Fuel Cell 2050</t>
  </si>
  <si>
    <t>Investment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</si>
</sst>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27B4-6535-4430-A334-C418AD0351B5}">
  <sheetPr codeName="Sheet1"/>
  <dimension ref="A1:I12"/>
  <sheetViews>
    <sheetView workbookViewId="0">
      <selection activeCell="D10" sqref="D10:D12"/>
    </sheetView>
  </sheetViews>
  <sheetFormatPr defaultRowHeight="14.4" x14ac:dyDescent="0.3"/>
  <cols>
    <col min="1" max="1" width="10.6640625" bestFit="1" customWidth="1"/>
    <col min="2" max="2" width="30.77734375" bestFit="1" customWidth="1"/>
    <col min="3" max="3" width="16.109375" bestFit="1" customWidth="1"/>
    <col min="4" max="4" width="9.109375" bestFit="1" customWidth="1"/>
    <col min="5" max="5" width="7.6640625" bestFit="1" customWidth="1"/>
    <col min="6" max="6" width="21.33203125" bestFit="1" customWidth="1"/>
    <col min="7" max="7" width="12.88671875" bestFit="1" customWidth="1"/>
    <col min="8" max="9" width="12" bestFit="1" customWidth="1"/>
  </cols>
  <sheetData>
    <row r="1" spans="1:9" x14ac:dyDescent="0.3">
      <c r="A1" t="s">
        <v>0</v>
      </c>
      <c r="B1" t="s">
        <v>6</v>
      </c>
      <c r="D1" t="s">
        <v>1</v>
      </c>
      <c r="E1" t="s">
        <v>4</v>
      </c>
      <c r="F1" t="s">
        <v>3</v>
      </c>
      <c r="G1" t="s">
        <v>5</v>
      </c>
      <c r="H1" t="s">
        <v>7</v>
      </c>
      <c r="I1" t="s">
        <v>6</v>
      </c>
    </row>
    <row r="2" spans="1:9" x14ac:dyDescent="0.3">
      <c r="A2" t="s">
        <v>8</v>
      </c>
      <c r="B2" s="1">
        <v>145218.76265287015</v>
      </c>
      <c r="D2">
        <v>10</v>
      </c>
      <c r="E2">
        <v>15</v>
      </c>
      <c r="F2">
        <v>1215000</v>
      </c>
      <c r="G2">
        <v>0.1</v>
      </c>
      <c r="H2">
        <f t="shared" ref="H2:H4" si="0">(F2*D2)*(G2/((1+G2)*(1-(1+G2)^(-E2))))</f>
        <v>1452187.6265287015</v>
      </c>
      <c r="I2">
        <f t="shared" ref="I2:I4" si="1">(F2)*(G2/((1+G2)*(1-(1+G2)^(-E2))))</f>
        <v>145218.76265287015</v>
      </c>
    </row>
    <row r="3" spans="1:9" x14ac:dyDescent="0.3">
      <c r="A3" t="s">
        <v>9</v>
      </c>
      <c r="B3" s="1">
        <v>1176.5152988019395</v>
      </c>
      <c r="D3">
        <v>10</v>
      </c>
      <c r="E3">
        <v>30</v>
      </c>
      <c r="F3">
        <v>12200</v>
      </c>
      <c r="G3">
        <v>0.1</v>
      </c>
      <c r="H3">
        <f t="shared" si="0"/>
        <v>11765.152988019394</v>
      </c>
      <c r="I3">
        <f t="shared" si="1"/>
        <v>1176.5152988019395</v>
      </c>
    </row>
    <row r="4" spans="1:9" x14ac:dyDescent="0.3">
      <c r="A4" t="s">
        <v>10</v>
      </c>
      <c r="B4" s="1">
        <v>172111.12610710537</v>
      </c>
      <c r="D4">
        <v>0.1</v>
      </c>
      <c r="E4">
        <v>15</v>
      </c>
      <c r="F4">
        <v>1440000</v>
      </c>
      <c r="G4">
        <v>0.1</v>
      </c>
      <c r="H4">
        <f t="shared" si="0"/>
        <v>17211.112610710537</v>
      </c>
      <c r="I4">
        <f t="shared" si="1"/>
        <v>172111.12610710537</v>
      </c>
    </row>
    <row r="5" spans="1:9" x14ac:dyDescent="0.3">
      <c r="B5" s="1"/>
    </row>
    <row r="6" spans="1:9" x14ac:dyDescent="0.3">
      <c r="B6" s="1" t="s">
        <v>13</v>
      </c>
      <c r="C6" t="s">
        <v>14</v>
      </c>
    </row>
    <row r="7" spans="1:9" x14ac:dyDescent="0.3">
      <c r="A7" t="s">
        <v>15</v>
      </c>
      <c r="B7" s="2">
        <v>0.45454545454545459</v>
      </c>
      <c r="C7">
        <f>$F$2*(1-B7)</f>
        <v>662727.27272727271</v>
      </c>
      <c r="D7" s="4">
        <f>1-B7</f>
        <v>0.54545454545454541</v>
      </c>
    </row>
    <row r="8" spans="1:9" x14ac:dyDescent="0.3">
      <c r="A8" t="s">
        <v>17</v>
      </c>
      <c r="B8" s="2">
        <v>0.25</v>
      </c>
      <c r="C8">
        <f>(1-B8)*$F$3</f>
        <v>9150</v>
      </c>
      <c r="D8" s="4">
        <f t="shared" ref="D8:D12" si="2">1-B8</f>
        <v>0.75</v>
      </c>
    </row>
    <row r="9" spans="1:9" x14ac:dyDescent="0.3">
      <c r="A9" t="s">
        <v>19</v>
      </c>
      <c r="B9" s="2">
        <v>0.15379999999999999</v>
      </c>
      <c r="C9" s="3">
        <f>$F$4*(1-B9)</f>
        <v>1218528</v>
      </c>
      <c r="D9" s="4">
        <f t="shared" si="2"/>
        <v>0.84620000000000006</v>
      </c>
    </row>
    <row r="10" spans="1:9" x14ac:dyDescent="0.3">
      <c r="A10" t="s">
        <v>16</v>
      </c>
      <c r="B10" s="2">
        <v>0.63636363636363635</v>
      </c>
      <c r="C10">
        <f>$F$2*(1-B10)</f>
        <v>441818.18181818182</v>
      </c>
      <c r="D10" s="4">
        <f t="shared" si="2"/>
        <v>0.36363636363636365</v>
      </c>
    </row>
    <row r="11" spans="1:9" x14ac:dyDescent="0.3">
      <c r="A11" t="s">
        <v>18</v>
      </c>
      <c r="B11" s="2">
        <v>0.5</v>
      </c>
      <c r="C11">
        <f>(1-B11)*$F$3</f>
        <v>6100</v>
      </c>
      <c r="D11" s="4">
        <f t="shared" si="2"/>
        <v>0.5</v>
      </c>
    </row>
    <row r="12" spans="1:9" x14ac:dyDescent="0.3">
      <c r="A12" t="s">
        <v>20</v>
      </c>
      <c r="B12" s="2">
        <v>0.3846</v>
      </c>
      <c r="C12" s="3">
        <f>$F$4*(1-B12)</f>
        <v>886175.99999999988</v>
      </c>
      <c r="D12" s="4">
        <f t="shared" si="2"/>
        <v>0.61539999999999995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8399-9105-41EE-AA3C-D9AF809E30B1}">
  <sheetPr codeName="Sheet3"/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8</v>
      </c>
      <c r="B2">
        <v>10</v>
      </c>
    </row>
    <row r="3" spans="1:2" x14ac:dyDescent="0.3">
      <c r="A3" t="s">
        <v>9</v>
      </c>
      <c r="B3">
        <v>10</v>
      </c>
    </row>
    <row r="4" spans="1:2" x14ac:dyDescent="0.3">
      <c r="A4" t="s">
        <v>10</v>
      </c>
      <c r="B4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B4"/>
  <sheetViews>
    <sheetView workbookViewId="0"/>
  </sheetViews>
  <sheetFormatPr defaultRowHeight="14.4" x14ac:dyDescent="0.3"/>
  <cols>
    <col min="1" max="1" width="10.6640625" bestFit="1" customWidth="1"/>
    <col min="2" max="2" width="13.33203125" bestFit="1" customWidth="1"/>
    <col min="4" max="4" width="22.44140625" bestFit="1" customWidth="1"/>
    <col min="5" max="5" width="20.88671875" bestFit="1" customWidth="1"/>
    <col min="6" max="6" width="27.5546875" bestFit="1" customWidth="1"/>
    <col min="7" max="7" width="27.5546875" customWidth="1"/>
    <col min="8" max="8" width="17.5546875" bestFit="1" customWidth="1"/>
    <col min="9" max="9" width="27.88671875" bestFit="1" customWidth="1"/>
    <col min="15" max="16" width="12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8</v>
      </c>
      <c r="B2">
        <v>0</v>
      </c>
    </row>
    <row r="3" spans="1:2" x14ac:dyDescent="0.3">
      <c r="A3" t="s">
        <v>9</v>
      </c>
      <c r="B3">
        <v>0</v>
      </c>
    </row>
    <row r="4" spans="1:2" x14ac:dyDescent="0.3">
      <c r="A4" t="s">
        <v>10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916D-4BA5-4E96-96FA-B6696405CDDA}">
  <sheetPr codeName="Sheet9"/>
  <dimension ref="A1:B4"/>
  <sheetViews>
    <sheetView workbookViewId="0"/>
  </sheetViews>
  <sheetFormatPr defaultRowHeight="14.4" x14ac:dyDescent="0.3"/>
  <cols>
    <col min="1" max="1" width="10.6640625" bestFit="1" customWidth="1"/>
    <col min="2" max="2" width="20.44140625" bestFit="1" customWidth="1"/>
  </cols>
  <sheetData>
    <row r="1" spans="1:2" x14ac:dyDescent="0.3">
      <c r="A1" t="s">
        <v>0</v>
      </c>
      <c r="B1" t="s">
        <v>11</v>
      </c>
    </row>
    <row r="2" spans="1:2" x14ac:dyDescent="0.3">
      <c r="A2" t="s">
        <v>8</v>
      </c>
      <c r="B2" s="1">
        <v>61000</v>
      </c>
    </row>
    <row r="3" spans="1:2" x14ac:dyDescent="0.3">
      <c r="A3" t="s">
        <v>9</v>
      </c>
      <c r="B3">
        <v>0</v>
      </c>
    </row>
    <row r="4" spans="1:2" x14ac:dyDescent="0.3">
      <c r="A4" t="s">
        <v>10</v>
      </c>
      <c r="B4">
        <v>72000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271A-A9E7-4A4C-BCB7-D11E93064B55}">
  <dimension ref="A1:B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 t="s">
        <v>8</v>
      </c>
      <c r="B2">
        <v>0.57999999999999996</v>
      </c>
    </row>
    <row r="3" spans="1:2" x14ac:dyDescent="0.3">
      <c r="A3" t="s">
        <v>9</v>
      </c>
      <c r="B3">
        <v>1</v>
      </c>
    </row>
    <row r="4" spans="1:2" x14ac:dyDescent="0.3">
      <c r="A4" t="s">
        <v>10</v>
      </c>
      <c r="B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A669-6480-4A25-A59D-A844D6043C43}">
  <dimension ref="A1:B4"/>
  <sheetViews>
    <sheetView tabSelected="1" workbookViewId="0">
      <selection activeCell="B2" sqref="B2:B4"/>
    </sheetView>
  </sheetViews>
  <sheetFormatPr defaultRowHeight="14.4" x14ac:dyDescent="0.3"/>
  <sheetData>
    <row r="1" spans="1:2" x14ac:dyDescent="0.3">
      <c r="A1" t="s">
        <v>0</v>
      </c>
      <c r="B1" t="s">
        <v>21</v>
      </c>
    </row>
    <row r="2" spans="1:2" x14ac:dyDescent="0.3">
      <c r="A2" t="s">
        <v>8</v>
      </c>
      <c r="B2">
        <v>1</v>
      </c>
    </row>
    <row r="3" spans="1:2" x14ac:dyDescent="0.3">
      <c r="A3" t="s">
        <v>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189806771F24B8310B648DD9B793E" ma:contentTypeVersion="2" ma:contentTypeDescription="Create a new document." ma:contentTypeScope="" ma:versionID="c9b3d49cd912003f20852f7d5c2a4faa">
  <xsd:schema xmlns:xsd="http://www.w3.org/2001/XMLSchema" xmlns:xs="http://www.w3.org/2001/XMLSchema" xmlns:p="http://schemas.microsoft.com/office/2006/metadata/properties" xmlns:ns2="d085f09a-f3df-417f-a832-e45723debb87" targetNamespace="http://schemas.microsoft.com/office/2006/metadata/properties" ma:root="true" ma:fieldsID="cdd937657354d3c0fe803447aa293fe3" ns2:_="">
    <xsd:import namespace="d085f09a-f3df-417f-a832-e45723debb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5f09a-f3df-417f-a832-e45723debb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F86F2-6AA2-40A6-A50A-CB1EA6DD1F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85f09a-f3df-417f-a832-e45723debb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B8D95F-8546-4A50-8195-7721FE7B334F}">
  <ds:schemaRefs>
    <ds:schemaRef ds:uri="http://purl.org/dc/terms/"/>
    <ds:schemaRef ds:uri="d085f09a-f3df-417f-a832-e45723debb87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61F5715-5124-4356-90FD-E005BE93A3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invH</vt:lpstr>
      <vt:lpstr>sizeH</vt:lpstr>
      <vt:lpstr>p_minH</vt:lpstr>
      <vt:lpstr>c_fom</vt:lpstr>
      <vt:lpstr>n</vt:lpstr>
      <vt:lpstr>HInv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Jorge Montalvo</cp:lastModifiedBy>
  <dcterms:created xsi:type="dcterms:W3CDTF">2015-06-05T18:17:20Z</dcterms:created>
  <dcterms:modified xsi:type="dcterms:W3CDTF">2019-12-07T02:00:48Z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0x010100A9D189806771F24B8310B648DD9B793E</vt:lpwstr>
  </property>
</Properties>
</file>