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F124F5FE-97D0-487B-99F1-BADF6FE22506}" xr6:coauthVersionLast="31" xr6:coauthVersionMax="31" xr10:uidLastSave="{00000000-0000-0000-0000-000000000000}"/>
  <bookViews>
    <workbookView xWindow="0" yWindow="0" windowWidth="20736" windowHeight="9012" activeTab="1" xr2:uid="{00000000-000D-0000-FFFF-FFFF00000000}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M8" i="2" l="1"/>
  <c r="N8" i="2"/>
  <c r="O8" i="2"/>
  <c r="P8" i="2"/>
  <c r="M9" i="2"/>
  <c r="N9" i="2"/>
  <c r="O9" i="2"/>
  <c r="P9" i="2"/>
  <c r="M10" i="2"/>
  <c r="N10" i="2"/>
  <c r="O10" i="2"/>
  <c r="P10" i="2"/>
  <c r="E28" i="2"/>
  <c r="F28" i="2"/>
  <c r="G28" i="2"/>
  <c r="H28" i="2"/>
  <c r="I2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35" i="2"/>
  <c r="G35" i="2"/>
  <c r="H35" i="2"/>
  <c r="I35" i="2"/>
  <c r="J35" i="2"/>
  <c r="E35" i="2"/>
  <c r="D35" i="2" l="1"/>
  <c r="K10" i="2"/>
  <c r="K9" i="2"/>
  <c r="K8" i="2"/>
  <c r="D9" i="2"/>
  <c r="J10" i="2"/>
  <c r="J9" i="2"/>
  <c r="J8" i="2"/>
  <c r="F10" i="2"/>
  <c r="F9" i="2"/>
  <c r="F8" i="2"/>
  <c r="E8" i="2"/>
  <c r="D28" i="2"/>
  <c r="E21" i="2"/>
  <c r="E20" i="2"/>
  <c r="E19" i="2"/>
  <c r="D19" i="2"/>
  <c r="D20" i="2"/>
  <c r="D21" i="2"/>
  <c r="D8" i="2"/>
  <c r="I10" i="2"/>
  <c r="I9" i="2"/>
  <c r="I8" i="2"/>
  <c r="H10" i="2"/>
  <c r="G10" i="2"/>
  <c r="E10" i="2"/>
  <c r="H8" i="2"/>
  <c r="G8" i="2"/>
  <c r="H9" i="2"/>
  <c r="G9" i="2"/>
  <c r="D10" i="2"/>
  <c r="E9" i="2"/>
  <c r="C17" i="1" l="1"/>
  <c r="H19" i="1" s="1"/>
  <c r="K16" i="1"/>
  <c r="K377" i="1" s="1"/>
  <c r="C16" i="1"/>
  <c r="C8" i="1"/>
  <c r="H10" i="1" s="1"/>
  <c r="C7" i="1"/>
  <c r="C6" i="1"/>
  <c r="C5" i="1"/>
  <c r="K111" i="1" l="1"/>
  <c r="I46" i="1"/>
  <c r="K182" i="1"/>
  <c r="K247" i="1"/>
  <c r="K313" i="1"/>
  <c r="K378" i="1" s="1"/>
</calcChain>
</file>

<file path=xl/sharedStrings.xml><?xml version="1.0" encoding="utf-8"?>
<sst xmlns="http://schemas.openxmlformats.org/spreadsheetml/2006/main" count="139" uniqueCount="64">
  <si>
    <t>A</t>
  </si>
  <si>
    <t>水平</t>
  </si>
  <si>
    <t>次數</t>
  </si>
  <si>
    <t>m1(總車)=</t>
  </si>
  <si>
    <t>g</t>
  </si>
  <si>
    <t>a(m/s^2)</t>
  </si>
  <si>
    <t>m2(砝碼)=</t>
  </si>
  <si>
    <t>標準差(一)</t>
  </si>
  <si>
    <t>次數1在兩個標準差外故刪除</t>
  </si>
  <si>
    <t>平均值(一)</t>
  </si>
  <si>
    <t>標準差(二)</t>
  </si>
  <si>
    <t>平均值(二)</t>
  </si>
  <si>
    <t>g=</t>
  </si>
  <si>
    <t>m/s^2</t>
  </si>
  <si>
    <t>B</t>
  </si>
  <si>
    <t>斜坡</t>
  </si>
  <si>
    <t>h=</t>
  </si>
  <si>
    <t>cm</t>
  </si>
  <si>
    <t>L=</t>
  </si>
  <si>
    <t>標準差</t>
  </si>
  <si>
    <t>sinX=</t>
  </si>
  <si>
    <t>平均值</t>
  </si>
  <si>
    <t>有墊木塊1</t>
    <phoneticPr fontId="5" type="noConversion"/>
  </si>
  <si>
    <t>t</t>
    <phoneticPr fontId="5" type="noConversion"/>
  </si>
  <si>
    <t>y</t>
    <phoneticPr fontId="5" type="noConversion"/>
  </si>
  <si>
    <t>有墊木塊2</t>
    <phoneticPr fontId="5" type="noConversion"/>
  </si>
  <si>
    <t>t</t>
  </si>
  <si>
    <t>有墊木塊3</t>
    <phoneticPr fontId="5" type="noConversion"/>
  </si>
  <si>
    <t>有墊木塊4</t>
    <phoneticPr fontId="5" type="noConversion"/>
  </si>
  <si>
    <t>有墊木塊5</t>
    <phoneticPr fontId="5" type="noConversion"/>
  </si>
  <si>
    <t>有墊木塊6</t>
    <phoneticPr fontId="5" type="noConversion"/>
  </si>
  <si>
    <t>a=趨勢線方程式微分2次</t>
    <phoneticPr fontId="4" type="noConversion"/>
  </si>
  <si>
    <t>m/s^2</t>
    <phoneticPr fontId="4" type="noConversion"/>
  </si>
  <si>
    <t>g=</t>
    <phoneticPr fontId="4" type="noConversion"/>
  </si>
  <si>
    <t>g(average)=</t>
    <phoneticPr fontId="4" type="noConversion"/>
  </si>
  <si>
    <t>C</t>
    <phoneticPr fontId="4" type="noConversion"/>
  </si>
  <si>
    <t>討論:</t>
    <phoneticPr fontId="4" type="noConversion"/>
  </si>
  <si>
    <t>心得:</t>
    <phoneticPr fontId="4" type="noConversion"/>
  </si>
  <si>
    <t>g</t>
    <phoneticPr fontId="4" type="noConversion"/>
  </si>
  <si>
    <t>V2(小車)</t>
    <phoneticPr fontId="4" type="noConversion"/>
  </si>
  <si>
    <t>V1(小車)</t>
    <phoneticPr fontId="4" type="noConversion"/>
  </si>
  <si>
    <t>V2(大車)</t>
    <phoneticPr fontId="4" type="noConversion"/>
  </si>
  <si>
    <r>
      <t>m</t>
    </r>
    <r>
      <rPr>
        <sz val="12"/>
        <color rgb="FF000000"/>
        <rFont val="PMingLiu"/>
        <family val="1"/>
        <charset val="136"/>
      </rPr>
      <t>/s^2</t>
    </r>
    <phoneticPr fontId="4" type="noConversion"/>
  </si>
  <si>
    <r>
      <t>m</t>
    </r>
    <r>
      <rPr>
        <sz val="12"/>
        <color rgb="FF000000"/>
        <rFont val="PMingLiu"/>
        <family val="1"/>
        <charset val="136"/>
      </rPr>
      <t>/s^2</t>
    </r>
    <r>
      <rPr>
        <sz val="12"/>
        <color theme="1"/>
        <rFont val="新細明體"/>
        <family val="2"/>
        <charset val="136"/>
        <scheme val="minor"/>
      </rPr>
      <t/>
    </r>
  </si>
  <si>
    <t>e</t>
    <phoneticPr fontId="4" type="noConversion"/>
  </si>
  <si>
    <t>V3(大車撞後)</t>
    <phoneticPr fontId="4" type="noConversion"/>
  </si>
  <si>
    <t>V4(小車撞後)</t>
    <phoneticPr fontId="4" type="noConversion"/>
  </si>
  <si>
    <t>U1(小車理想)</t>
    <phoneticPr fontId="4" type="noConversion"/>
  </si>
  <si>
    <t>U2(大車理想)</t>
    <phoneticPr fontId="4" type="noConversion"/>
  </si>
  <si>
    <t>U1(大車理想)</t>
    <phoneticPr fontId="4" type="noConversion"/>
  </si>
  <si>
    <t>U2(小車理想)</t>
    <phoneticPr fontId="4" type="noConversion"/>
  </si>
  <si>
    <t>小撞大</t>
    <phoneticPr fontId="4" type="noConversion"/>
  </si>
  <si>
    <t>大撞小</t>
    <phoneticPr fontId="4" type="noConversion"/>
  </si>
  <si>
    <t>V1(大車)</t>
    <phoneticPr fontId="4" type="noConversion"/>
  </si>
  <si>
    <t>V3(小車撞後)</t>
    <phoneticPr fontId="4" type="noConversion"/>
  </si>
  <si>
    <t>V4(大車撞後)</t>
    <phoneticPr fontId="4" type="noConversion"/>
  </si>
  <si>
    <t>彈性</t>
    <phoneticPr fontId="4" type="noConversion"/>
  </si>
  <si>
    <t>非彈性</t>
    <phoneticPr fontId="4" type="noConversion"/>
  </si>
  <si>
    <t>大車</t>
    <phoneticPr fontId="4" type="noConversion"/>
  </si>
  <si>
    <t>小車</t>
    <phoneticPr fontId="4" type="noConversion"/>
  </si>
  <si>
    <t>V2(合體)</t>
    <phoneticPr fontId="4" type="noConversion"/>
  </si>
  <si>
    <t>V(理想合體)</t>
    <phoneticPr fontId="4" type="noConversion"/>
  </si>
  <si>
    <t>討論</t>
    <phoneticPr fontId="4" type="noConversion"/>
  </si>
  <si>
    <t>心得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</si>
</sst>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7">
    <font>
      <sz val="12"/>
      <color rgb="FF000000"/>
      <name val="PMingLiu"/>
    </font>
    <font>
      <sz val="12"/>
      <color theme="1"/>
      <name val="新細明體"/>
      <family val="2"/>
      <charset val="136"/>
      <scheme val="minor"/>
    </font>
    <font>
      <b/>
      <sz val="14"/>
      <color rgb="FFFF0000"/>
      <name val="PMingLiu"/>
      <family val="1"/>
      <charset val="136"/>
    </font>
    <font>
      <sz val="16"/>
      <color rgb="FF000000"/>
      <name val="PMingLiu"/>
      <family val="1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[1]工作表1!$C$4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[1]工作表1!$B$5:$B$64</c:f>
              <c:numCache>
                <c:formatCode>General</c:formatCode>
                <c:ptCount val="60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  <c:pt idx="35">
                  <c:v>0.58333333330000003</c:v>
                </c:pt>
                <c:pt idx="36">
                  <c:v>0.6</c:v>
                </c:pt>
                <c:pt idx="37">
                  <c:v>0.61666666670000003</c:v>
                </c:pt>
                <c:pt idx="38">
                  <c:v>0.63333333329999997</c:v>
                </c:pt>
                <c:pt idx="39">
                  <c:v>0.65</c:v>
                </c:pt>
                <c:pt idx="40">
                  <c:v>0.66666666669999997</c:v>
                </c:pt>
                <c:pt idx="41">
                  <c:v>0.68333333330000001</c:v>
                </c:pt>
                <c:pt idx="42">
                  <c:v>0.7</c:v>
                </c:pt>
                <c:pt idx="43">
                  <c:v>0.71666666670000001</c:v>
                </c:pt>
                <c:pt idx="44">
                  <c:v>0.73333333329999995</c:v>
                </c:pt>
                <c:pt idx="45">
                  <c:v>0.75</c:v>
                </c:pt>
                <c:pt idx="46">
                  <c:v>0.76666666670000005</c:v>
                </c:pt>
                <c:pt idx="47">
                  <c:v>0.78333333329999999</c:v>
                </c:pt>
                <c:pt idx="48">
                  <c:v>0.8</c:v>
                </c:pt>
                <c:pt idx="49">
                  <c:v>0.81666666669999999</c:v>
                </c:pt>
                <c:pt idx="50">
                  <c:v>0.83333333330000003</c:v>
                </c:pt>
                <c:pt idx="51">
                  <c:v>0.85</c:v>
                </c:pt>
                <c:pt idx="52">
                  <c:v>0.86666666670000003</c:v>
                </c:pt>
                <c:pt idx="53">
                  <c:v>0.88333333329999997</c:v>
                </c:pt>
                <c:pt idx="54">
                  <c:v>0.9</c:v>
                </c:pt>
                <c:pt idx="55">
                  <c:v>0.91666666669999997</c:v>
                </c:pt>
                <c:pt idx="56">
                  <c:v>0.93333333330000001</c:v>
                </c:pt>
                <c:pt idx="57">
                  <c:v>0.95</c:v>
                </c:pt>
                <c:pt idx="58">
                  <c:v>0.96666666670000001</c:v>
                </c:pt>
                <c:pt idx="59">
                  <c:v>0.98333333329999995</c:v>
                </c:pt>
              </c:numCache>
            </c:numRef>
          </c:xVal>
          <c:yVal>
            <c:numRef>
              <c:f>[1]工作表1!$C$5:$C$64</c:f>
              <c:numCache>
                <c:formatCode>General</c:formatCode>
                <c:ptCount val="60"/>
                <c:pt idx="0">
                  <c:v>-0.50456345400000002</c:v>
                </c:pt>
                <c:pt idx="1">
                  <c:v>-0.50066708370000002</c:v>
                </c:pt>
                <c:pt idx="2">
                  <c:v>-0.49588562120000002</c:v>
                </c:pt>
                <c:pt idx="3">
                  <c:v>-0.49108319490000002</c:v>
                </c:pt>
                <c:pt idx="4">
                  <c:v>-0.48653447760000001</c:v>
                </c:pt>
                <c:pt idx="5">
                  <c:v>-0.48161146919999998</c:v>
                </c:pt>
                <c:pt idx="6">
                  <c:v>-0.47680544029999999</c:v>
                </c:pt>
                <c:pt idx="7">
                  <c:v>-0.47212153849999999</c:v>
                </c:pt>
                <c:pt idx="8">
                  <c:v>-0.46693290990000003</c:v>
                </c:pt>
                <c:pt idx="9">
                  <c:v>-0.46173914739999999</c:v>
                </c:pt>
                <c:pt idx="10">
                  <c:v>-0.45676799979999999</c:v>
                </c:pt>
                <c:pt idx="11">
                  <c:v>-0.45199245059999998</c:v>
                </c:pt>
                <c:pt idx="12">
                  <c:v>-0.44656660370000001</c:v>
                </c:pt>
                <c:pt idx="13">
                  <c:v>-0.44144275989999998</c:v>
                </c:pt>
                <c:pt idx="14">
                  <c:v>-0.43632713690000002</c:v>
                </c:pt>
                <c:pt idx="15">
                  <c:v>-0.43071126970000001</c:v>
                </c:pt>
                <c:pt idx="16">
                  <c:v>-0.42525031839999999</c:v>
                </c:pt>
                <c:pt idx="17">
                  <c:v>-0.41967165779999999</c:v>
                </c:pt>
                <c:pt idx="18">
                  <c:v>-0.41444970959999999</c:v>
                </c:pt>
                <c:pt idx="19">
                  <c:v>-0.40891723549999998</c:v>
                </c:pt>
                <c:pt idx="20">
                  <c:v>-0.40337770220000002</c:v>
                </c:pt>
                <c:pt idx="21">
                  <c:v>-0.397665877</c:v>
                </c:pt>
                <c:pt idx="22">
                  <c:v>-0.39179249379999997</c:v>
                </c:pt>
                <c:pt idx="23">
                  <c:v>-0.38625551749999998</c:v>
                </c:pt>
                <c:pt idx="24">
                  <c:v>-0.38047843780000001</c:v>
                </c:pt>
                <c:pt idx="25">
                  <c:v>-0.37466958750000001</c:v>
                </c:pt>
                <c:pt idx="26">
                  <c:v>-0.36874831920000001</c:v>
                </c:pt>
                <c:pt idx="27">
                  <c:v>-0.36268530510000002</c:v>
                </c:pt>
                <c:pt idx="28">
                  <c:v>-0.35693452469999998</c:v>
                </c:pt>
                <c:pt idx="29">
                  <c:v>-0.35087299049999998</c:v>
                </c:pt>
                <c:pt idx="30">
                  <c:v>-0.34473037490000003</c:v>
                </c:pt>
                <c:pt idx="31">
                  <c:v>-0.33857494710000002</c:v>
                </c:pt>
                <c:pt idx="32">
                  <c:v>-0.33230409519999998</c:v>
                </c:pt>
                <c:pt idx="33">
                  <c:v>-0.32603154680000002</c:v>
                </c:pt>
                <c:pt idx="34">
                  <c:v>-0.31995223750000001</c:v>
                </c:pt>
                <c:pt idx="35">
                  <c:v>-0.31327514319999999</c:v>
                </c:pt>
                <c:pt idx="36">
                  <c:v>-0.30712599340000002</c:v>
                </c:pt>
                <c:pt idx="37">
                  <c:v>-0.3007319289</c:v>
                </c:pt>
                <c:pt idx="38">
                  <c:v>-0.29424240550000003</c:v>
                </c:pt>
                <c:pt idx="39">
                  <c:v>-0.28756905300000002</c:v>
                </c:pt>
                <c:pt idx="40">
                  <c:v>-0.28085098949999998</c:v>
                </c:pt>
                <c:pt idx="41">
                  <c:v>-0.27425043599999999</c:v>
                </c:pt>
                <c:pt idx="42">
                  <c:v>-0.2674551328</c:v>
                </c:pt>
                <c:pt idx="43">
                  <c:v>-0.26076283360000002</c:v>
                </c:pt>
                <c:pt idx="44">
                  <c:v>-0.25407309490000002</c:v>
                </c:pt>
                <c:pt idx="45">
                  <c:v>-0.2469326812</c:v>
                </c:pt>
                <c:pt idx="46">
                  <c:v>-0.23987524029999999</c:v>
                </c:pt>
                <c:pt idx="47">
                  <c:v>-0.23295237299999999</c:v>
                </c:pt>
                <c:pt idx="48">
                  <c:v>-0.22621011660000001</c:v>
                </c:pt>
                <c:pt idx="49">
                  <c:v>-0.21887899</c:v>
                </c:pt>
                <c:pt idx="50">
                  <c:v>-0.21177842180000001</c:v>
                </c:pt>
                <c:pt idx="51">
                  <c:v>-0.20452073979999999</c:v>
                </c:pt>
                <c:pt idx="52">
                  <c:v>-0.19733669600000001</c:v>
                </c:pt>
                <c:pt idx="53">
                  <c:v>-0.19005608970000001</c:v>
                </c:pt>
                <c:pt idx="54">
                  <c:v>-0.1828134089</c:v>
                </c:pt>
                <c:pt idx="55">
                  <c:v>-0.1753288851</c:v>
                </c:pt>
                <c:pt idx="56">
                  <c:v>-0.16781928330000001</c:v>
                </c:pt>
                <c:pt idx="57">
                  <c:v>-0.16005142580000001</c:v>
                </c:pt>
                <c:pt idx="58">
                  <c:v>-0.1524658112</c:v>
                </c:pt>
                <c:pt idx="59">
                  <c:v>-0.144871583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3-4217-AA9C-E912038E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816"/>
        <c:axId val="56859392"/>
      </c:scatterChart>
      <c:valAx>
        <c:axId val="568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59392"/>
        <c:crosses val="autoZero"/>
        <c:crossBetween val="midCat"/>
      </c:valAx>
      <c:valAx>
        <c:axId val="568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7634259259259263"/>
          <c:w val="0.873085739282589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[1]工作表1!$C$72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[1]工作表1!$B$73:$B$135</c:f>
              <c:numCache>
                <c:formatCode>General</c:formatCode>
                <c:ptCount val="63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  <c:pt idx="35">
                  <c:v>0.58333333330000003</c:v>
                </c:pt>
                <c:pt idx="36">
                  <c:v>0.6</c:v>
                </c:pt>
                <c:pt idx="37">
                  <c:v>0.61666666670000003</c:v>
                </c:pt>
                <c:pt idx="38">
                  <c:v>0.63333333329999997</c:v>
                </c:pt>
                <c:pt idx="39">
                  <c:v>0.65</c:v>
                </c:pt>
                <c:pt idx="40">
                  <c:v>0.66666666669999997</c:v>
                </c:pt>
                <c:pt idx="41">
                  <c:v>0.68333333330000001</c:v>
                </c:pt>
                <c:pt idx="42">
                  <c:v>0.7</c:v>
                </c:pt>
                <c:pt idx="43">
                  <c:v>0.71666666670000001</c:v>
                </c:pt>
                <c:pt idx="44">
                  <c:v>0.73333333329999995</c:v>
                </c:pt>
                <c:pt idx="45">
                  <c:v>0.75</c:v>
                </c:pt>
                <c:pt idx="46">
                  <c:v>0.76666666670000005</c:v>
                </c:pt>
                <c:pt idx="47">
                  <c:v>0.78333333329999999</c:v>
                </c:pt>
                <c:pt idx="48">
                  <c:v>0.8</c:v>
                </c:pt>
                <c:pt idx="49">
                  <c:v>0.81666666669999999</c:v>
                </c:pt>
                <c:pt idx="50">
                  <c:v>0.83333333330000003</c:v>
                </c:pt>
                <c:pt idx="51">
                  <c:v>0.85</c:v>
                </c:pt>
                <c:pt idx="52">
                  <c:v>0.86666666670000003</c:v>
                </c:pt>
                <c:pt idx="53">
                  <c:v>0.88333333329999997</c:v>
                </c:pt>
                <c:pt idx="54">
                  <c:v>0.9</c:v>
                </c:pt>
                <c:pt idx="55">
                  <c:v>0.91666666669999997</c:v>
                </c:pt>
                <c:pt idx="56">
                  <c:v>0.93333333330000001</c:v>
                </c:pt>
                <c:pt idx="57">
                  <c:v>0.95</c:v>
                </c:pt>
                <c:pt idx="58">
                  <c:v>0.96666666670000001</c:v>
                </c:pt>
                <c:pt idx="59">
                  <c:v>0.98333333329999995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1.0333333330000001</c:v>
                </c:pt>
              </c:numCache>
            </c:numRef>
          </c:xVal>
          <c:yVal>
            <c:numRef>
              <c:f>[1]工作表1!$C$73:$C$135</c:f>
              <c:numCache>
                <c:formatCode>General</c:formatCode>
                <c:ptCount val="63"/>
                <c:pt idx="0">
                  <c:v>-0.63088837180000001</c:v>
                </c:pt>
                <c:pt idx="1">
                  <c:v>-0.62698850390000005</c:v>
                </c:pt>
                <c:pt idx="2">
                  <c:v>-0.62284751199999999</c:v>
                </c:pt>
                <c:pt idx="3">
                  <c:v>-0.61838270510000004</c:v>
                </c:pt>
                <c:pt idx="4">
                  <c:v>-0.61444187139999995</c:v>
                </c:pt>
                <c:pt idx="5">
                  <c:v>-0.61010740480000003</c:v>
                </c:pt>
                <c:pt idx="6">
                  <c:v>-0.60612715880000001</c:v>
                </c:pt>
                <c:pt idx="7">
                  <c:v>-0.60157509769999995</c:v>
                </c:pt>
                <c:pt idx="8">
                  <c:v>-0.59746524720000005</c:v>
                </c:pt>
                <c:pt idx="9">
                  <c:v>-0.59290359059999997</c:v>
                </c:pt>
                <c:pt idx="10">
                  <c:v>-0.58866326469999997</c:v>
                </c:pt>
                <c:pt idx="11">
                  <c:v>-0.5838875993</c:v>
                </c:pt>
                <c:pt idx="12">
                  <c:v>-0.57965403790000003</c:v>
                </c:pt>
                <c:pt idx="13">
                  <c:v>-0.57482436859999997</c:v>
                </c:pt>
                <c:pt idx="14">
                  <c:v>-0.57001912649999997</c:v>
                </c:pt>
                <c:pt idx="15">
                  <c:v>-0.56565203509999995</c:v>
                </c:pt>
                <c:pt idx="16">
                  <c:v>-0.56072314140000001</c:v>
                </c:pt>
                <c:pt idx="17">
                  <c:v>-0.55613154720000002</c:v>
                </c:pt>
                <c:pt idx="18">
                  <c:v>-0.55114218709999996</c:v>
                </c:pt>
                <c:pt idx="19">
                  <c:v>-0.54602667599999999</c:v>
                </c:pt>
                <c:pt idx="20">
                  <c:v>-0.54131676100000004</c:v>
                </c:pt>
                <c:pt idx="21">
                  <c:v>-0.53630293880000002</c:v>
                </c:pt>
                <c:pt idx="22">
                  <c:v>-0.53148419000000002</c:v>
                </c:pt>
                <c:pt idx="23">
                  <c:v>-0.52635983980000001</c:v>
                </c:pt>
                <c:pt idx="24">
                  <c:v>-0.52088228830000005</c:v>
                </c:pt>
                <c:pt idx="25">
                  <c:v>-0.51593541590000003</c:v>
                </c:pt>
                <c:pt idx="26">
                  <c:v>-0.51056671819999999</c:v>
                </c:pt>
                <c:pt idx="27">
                  <c:v>-0.505210567</c:v>
                </c:pt>
                <c:pt idx="28">
                  <c:v>-0.49983792929999998</c:v>
                </c:pt>
                <c:pt idx="29">
                  <c:v>-0.49456868869999998</c:v>
                </c:pt>
                <c:pt idx="30">
                  <c:v>-0.4888416525</c:v>
                </c:pt>
                <c:pt idx="31">
                  <c:v>-0.48359593229999998</c:v>
                </c:pt>
                <c:pt idx="32">
                  <c:v>-0.47786279009999999</c:v>
                </c:pt>
                <c:pt idx="33">
                  <c:v>-0.47186364650000001</c:v>
                </c:pt>
                <c:pt idx="34">
                  <c:v>-0.46679180510000001</c:v>
                </c:pt>
                <c:pt idx="35">
                  <c:v>-0.460806571</c:v>
                </c:pt>
                <c:pt idx="36">
                  <c:v>-0.45484609729999997</c:v>
                </c:pt>
                <c:pt idx="37">
                  <c:v>-0.4486477478</c:v>
                </c:pt>
                <c:pt idx="38">
                  <c:v>-0.44319701830000002</c:v>
                </c:pt>
                <c:pt idx="39">
                  <c:v>-0.43701909430000002</c:v>
                </c:pt>
                <c:pt idx="40">
                  <c:v>-0.43108985840000003</c:v>
                </c:pt>
                <c:pt idx="41">
                  <c:v>-0.42502913390000002</c:v>
                </c:pt>
                <c:pt idx="42">
                  <c:v>-0.41946799429999998</c:v>
                </c:pt>
                <c:pt idx="43">
                  <c:v>-0.41314368930000001</c:v>
                </c:pt>
                <c:pt idx="44">
                  <c:v>-0.40660262889999998</c:v>
                </c:pt>
                <c:pt idx="45">
                  <c:v>-0.40019792059999998</c:v>
                </c:pt>
                <c:pt idx="46">
                  <c:v>-0.39373738920000001</c:v>
                </c:pt>
                <c:pt idx="47">
                  <c:v>-0.3875954372</c:v>
                </c:pt>
                <c:pt idx="48">
                  <c:v>-0.38115130749999998</c:v>
                </c:pt>
                <c:pt idx="49">
                  <c:v>-0.37461841219999997</c:v>
                </c:pt>
                <c:pt idx="50">
                  <c:v>-0.36794892439999999</c:v>
                </c:pt>
                <c:pt idx="51">
                  <c:v>-0.36127976000000001</c:v>
                </c:pt>
                <c:pt idx="52">
                  <c:v>-0.35434430210000001</c:v>
                </c:pt>
                <c:pt idx="53">
                  <c:v>-0.34752076840000001</c:v>
                </c:pt>
                <c:pt idx="54">
                  <c:v>-0.3405309265</c:v>
                </c:pt>
                <c:pt idx="55">
                  <c:v>-0.3336932708</c:v>
                </c:pt>
                <c:pt idx="56">
                  <c:v>-0.3274968043</c:v>
                </c:pt>
                <c:pt idx="57">
                  <c:v>-0.320555009</c:v>
                </c:pt>
                <c:pt idx="58">
                  <c:v>-0.31366483550000002</c:v>
                </c:pt>
                <c:pt idx="59">
                  <c:v>-0.30616689339999997</c:v>
                </c:pt>
                <c:pt idx="60">
                  <c:v>-0.29920172680000001</c:v>
                </c:pt>
                <c:pt idx="61">
                  <c:v>-0.2926323764</c:v>
                </c:pt>
                <c:pt idx="62">
                  <c:v>-0.28497674299999998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C-4390-878D-1D9C2348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1232"/>
        <c:axId val="94151808"/>
      </c:scatterChart>
      <c:valAx>
        <c:axId val="941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1808"/>
        <c:crosses val="autoZero"/>
        <c:crossBetween val="midCat"/>
      </c:valAx>
      <c:valAx>
        <c:axId val="94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[1]工作表1!$C$141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[1]工作表1!$B$142:$B$198</c:f>
              <c:numCache>
                <c:formatCode>General</c:formatCode>
                <c:ptCount val="57"/>
                <c:pt idx="0">
                  <c:v>0</c:v>
                </c:pt>
                <c:pt idx="1">
                  <c:v>3.3333333329999999E-2</c:v>
                </c:pt>
                <c:pt idx="2">
                  <c:v>0.05</c:v>
                </c:pt>
                <c:pt idx="3">
                  <c:v>6.6666666669999999E-2</c:v>
                </c:pt>
                <c:pt idx="4">
                  <c:v>8.3333333329999995E-2</c:v>
                </c:pt>
                <c:pt idx="5">
                  <c:v>0.1</c:v>
                </c:pt>
                <c:pt idx="6">
                  <c:v>0.1166666667</c:v>
                </c:pt>
                <c:pt idx="7">
                  <c:v>0.1333333333</c:v>
                </c:pt>
                <c:pt idx="8">
                  <c:v>0.15</c:v>
                </c:pt>
                <c:pt idx="9">
                  <c:v>0.16666666669999999</c:v>
                </c:pt>
                <c:pt idx="10">
                  <c:v>0.18333333330000001</c:v>
                </c:pt>
                <c:pt idx="11">
                  <c:v>0.2</c:v>
                </c:pt>
                <c:pt idx="12">
                  <c:v>0.21666666670000001</c:v>
                </c:pt>
                <c:pt idx="13">
                  <c:v>0.2333333333</c:v>
                </c:pt>
                <c:pt idx="14">
                  <c:v>0.25</c:v>
                </c:pt>
                <c:pt idx="15">
                  <c:v>0.2666666667</c:v>
                </c:pt>
                <c:pt idx="16">
                  <c:v>0.28333333329999999</c:v>
                </c:pt>
                <c:pt idx="17">
                  <c:v>0.3</c:v>
                </c:pt>
                <c:pt idx="18">
                  <c:v>0.31666666669999999</c:v>
                </c:pt>
                <c:pt idx="19">
                  <c:v>0.33333333329999998</c:v>
                </c:pt>
                <c:pt idx="20">
                  <c:v>0.35</c:v>
                </c:pt>
                <c:pt idx="21">
                  <c:v>0.36666666669999998</c:v>
                </c:pt>
                <c:pt idx="22">
                  <c:v>0.38333333330000002</c:v>
                </c:pt>
                <c:pt idx="23">
                  <c:v>0.4</c:v>
                </c:pt>
                <c:pt idx="24">
                  <c:v>0.41666666670000002</c:v>
                </c:pt>
                <c:pt idx="25">
                  <c:v>0.43333333330000001</c:v>
                </c:pt>
                <c:pt idx="26">
                  <c:v>0.45</c:v>
                </c:pt>
                <c:pt idx="27">
                  <c:v>0.46666666670000001</c:v>
                </c:pt>
                <c:pt idx="28">
                  <c:v>0.4833333333</c:v>
                </c:pt>
                <c:pt idx="29">
                  <c:v>0.5</c:v>
                </c:pt>
                <c:pt idx="30">
                  <c:v>0.51666666670000005</c:v>
                </c:pt>
                <c:pt idx="31">
                  <c:v>0.53333333329999999</c:v>
                </c:pt>
                <c:pt idx="32">
                  <c:v>0.55000000000000004</c:v>
                </c:pt>
                <c:pt idx="33">
                  <c:v>0.56666666669999999</c:v>
                </c:pt>
                <c:pt idx="34">
                  <c:v>0.58333333330000003</c:v>
                </c:pt>
                <c:pt idx="35">
                  <c:v>0.6</c:v>
                </c:pt>
                <c:pt idx="36">
                  <c:v>0.61666666670000003</c:v>
                </c:pt>
                <c:pt idx="37">
                  <c:v>0.63333333329999997</c:v>
                </c:pt>
                <c:pt idx="38">
                  <c:v>0.65</c:v>
                </c:pt>
                <c:pt idx="39">
                  <c:v>0.66666666669999997</c:v>
                </c:pt>
                <c:pt idx="40">
                  <c:v>0.68333333330000001</c:v>
                </c:pt>
                <c:pt idx="41">
                  <c:v>0.7</c:v>
                </c:pt>
                <c:pt idx="42">
                  <c:v>0.71666666670000001</c:v>
                </c:pt>
                <c:pt idx="43">
                  <c:v>0.73333333329999995</c:v>
                </c:pt>
                <c:pt idx="44">
                  <c:v>0.75</c:v>
                </c:pt>
                <c:pt idx="45">
                  <c:v>0.76666666670000005</c:v>
                </c:pt>
                <c:pt idx="46">
                  <c:v>0.78333333329999999</c:v>
                </c:pt>
                <c:pt idx="47">
                  <c:v>0.8</c:v>
                </c:pt>
                <c:pt idx="48">
                  <c:v>0.81666666669999999</c:v>
                </c:pt>
                <c:pt idx="49">
                  <c:v>0.83333333330000003</c:v>
                </c:pt>
                <c:pt idx="50">
                  <c:v>0.85</c:v>
                </c:pt>
                <c:pt idx="51">
                  <c:v>0.86666666670000003</c:v>
                </c:pt>
                <c:pt idx="52">
                  <c:v>0.88333333329999997</c:v>
                </c:pt>
                <c:pt idx="53">
                  <c:v>0.9</c:v>
                </c:pt>
                <c:pt idx="54">
                  <c:v>0.91666666669999997</c:v>
                </c:pt>
                <c:pt idx="55">
                  <c:v>0.93333333330000001</c:v>
                </c:pt>
                <c:pt idx="56">
                  <c:v>0.95</c:v>
                </c:pt>
              </c:numCache>
            </c:numRef>
          </c:xVal>
          <c:yVal>
            <c:numRef>
              <c:f>[1]工作表1!$C$142:$C$198</c:f>
              <c:numCache>
                <c:formatCode>General</c:formatCode>
                <c:ptCount val="57"/>
                <c:pt idx="0">
                  <c:v>-0.50899605410000004</c:v>
                </c:pt>
                <c:pt idx="1">
                  <c:v>-0.50059792810000003</c:v>
                </c:pt>
                <c:pt idx="2">
                  <c:v>-0.49630122770000001</c:v>
                </c:pt>
                <c:pt idx="3">
                  <c:v>-0.49162324930000001</c:v>
                </c:pt>
                <c:pt idx="4">
                  <c:v>-0.48702001290000002</c:v>
                </c:pt>
                <c:pt idx="5">
                  <c:v>-0.48236645099999997</c:v>
                </c:pt>
                <c:pt idx="6">
                  <c:v>-0.47786313060000002</c:v>
                </c:pt>
                <c:pt idx="7">
                  <c:v>-0.47334862989999998</c:v>
                </c:pt>
                <c:pt idx="8">
                  <c:v>-0.4686337961</c:v>
                </c:pt>
                <c:pt idx="9">
                  <c:v>-0.46419212850000002</c:v>
                </c:pt>
                <c:pt idx="10">
                  <c:v>-0.4593106448</c:v>
                </c:pt>
                <c:pt idx="11">
                  <c:v>-0.45455597739999998</c:v>
                </c:pt>
                <c:pt idx="12">
                  <c:v>-0.44962540000000001</c:v>
                </c:pt>
                <c:pt idx="13">
                  <c:v>-0.44460082579999999</c:v>
                </c:pt>
                <c:pt idx="14">
                  <c:v>-0.43975362899999998</c:v>
                </c:pt>
                <c:pt idx="15">
                  <c:v>-0.4346538056</c:v>
                </c:pt>
                <c:pt idx="16">
                  <c:v>-0.42951325089999998</c:v>
                </c:pt>
                <c:pt idx="17">
                  <c:v>-0.42439615089999999</c:v>
                </c:pt>
                <c:pt idx="18">
                  <c:v>-0.41922625219999998</c:v>
                </c:pt>
                <c:pt idx="19">
                  <c:v>-0.4138943772</c:v>
                </c:pt>
                <c:pt idx="20">
                  <c:v>-0.40882650749999999</c:v>
                </c:pt>
                <c:pt idx="21">
                  <c:v>-0.40365339950000001</c:v>
                </c:pt>
                <c:pt idx="22">
                  <c:v>-0.39839879810000001</c:v>
                </c:pt>
                <c:pt idx="23">
                  <c:v>-0.39284556349999999</c:v>
                </c:pt>
                <c:pt idx="24">
                  <c:v>-0.38765791849999998</c:v>
                </c:pt>
                <c:pt idx="25">
                  <c:v>-0.38219832720000002</c:v>
                </c:pt>
                <c:pt idx="26">
                  <c:v>-0.37677206499999999</c:v>
                </c:pt>
                <c:pt idx="27">
                  <c:v>-0.3711851437</c:v>
                </c:pt>
                <c:pt idx="28">
                  <c:v>-0.36529121219999999</c:v>
                </c:pt>
                <c:pt idx="29">
                  <c:v>-0.35991593960000001</c:v>
                </c:pt>
                <c:pt idx="30">
                  <c:v>-0.35400259960000002</c:v>
                </c:pt>
                <c:pt idx="31">
                  <c:v>-0.34828125729999998</c:v>
                </c:pt>
                <c:pt idx="32">
                  <c:v>-0.34246539660000003</c:v>
                </c:pt>
                <c:pt idx="33">
                  <c:v>-0.33656000660000002</c:v>
                </c:pt>
                <c:pt idx="34">
                  <c:v>-0.33065165299999999</c:v>
                </c:pt>
                <c:pt idx="35">
                  <c:v>-0.32471668300000001</c:v>
                </c:pt>
                <c:pt idx="36">
                  <c:v>-0.31855746880000002</c:v>
                </c:pt>
                <c:pt idx="37">
                  <c:v>-0.31257733609999999</c:v>
                </c:pt>
                <c:pt idx="38">
                  <c:v>-0.30629033719999998</c:v>
                </c:pt>
                <c:pt idx="39">
                  <c:v>-0.3001249406</c:v>
                </c:pt>
                <c:pt idx="40">
                  <c:v>-0.29388010079999999</c:v>
                </c:pt>
                <c:pt idx="41">
                  <c:v>-0.2874701972</c:v>
                </c:pt>
                <c:pt idx="42">
                  <c:v>-0.28109782010000001</c:v>
                </c:pt>
                <c:pt idx="43">
                  <c:v>-0.274533372</c:v>
                </c:pt>
                <c:pt idx="44">
                  <c:v>-0.2681538711</c:v>
                </c:pt>
                <c:pt idx="45">
                  <c:v>-0.26158568809999999</c:v>
                </c:pt>
                <c:pt idx="46">
                  <c:v>-0.25515493319999999</c:v>
                </c:pt>
                <c:pt idx="47">
                  <c:v>-0.2484233468</c:v>
                </c:pt>
                <c:pt idx="48">
                  <c:v>-0.24181097139999999</c:v>
                </c:pt>
                <c:pt idx="49">
                  <c:v>-0.23503395660000001</c:v>
                </c:pt>
                <c:pt idx="50">
                  <c:v>-0.22827768840000001</c:v>
                </c:pt>
                <c:pt idx="51">
                  <c:v>-0.22133187939999999</c:v>
                </c:pt>
                <c:pt idx="52">
                  <c:v>-0.21441186800000001</c:v>
                </c:pt>
                <c:pt idx="53">
                  <c:v>-0.2076451269</c:v>
                </c:pt>
                <c:pt idx="54">
                  <c:v>-0.20050497780000001</c:v>
                </c:pt>
                <c:pt idx="55">
                  <c:v>-0.1934450268</c:v>
                </c:pt>
                <c:pt idx="56">
                  <c:v>-0.18671883210000001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C-442F-A461-1B026FAE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3536"/>
        <c:axId val="94154112"/>
      </c:scatterChart>
      <c:valAx>
        <c:axId val="941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4112"/>
        <c:crosses val="autoZero"/>
        <c:crossBetween val="midCat"/>
      </c:valAx>
      <c:valAx>
        <c:axId val="94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[1]工作表1!$C$206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[1]工作表1!$B$207:$B$267</c:f>
              <c:numCache>
                <c:formatCode>General</c:formatCode>
                <c:ptCount val="61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  <c:pt idx="35">
                  <c:v>0.58333333330000003</c:v>
                </c:pt>
                <c:pt idx="36">
                  <c:v>0.6</c:v>
                </c:pt>
                <c:pt idx="37">
                  <c:v>0.61666666670000003</c:v>
                </c:pt>
                <c:pt idx="38">
                  <c:v>0.63333333329999997</c:v>
                </c:pt>
                <c:pt idx="39">
                  <c:v>0.65</c:v>
                </c:pt>
                <c:pt idx="40">
                  <c:v>0.66666666669999997</c:v>
                </c:pt>
                <c:pt idx="41">
                  <c:v>0.68333333330000001</c:v>
                </c:pt>
                <c:pt idx="42">
                  <c:v>0.7</c:v>
                </c:pt>
                <c:pt idx="43">
                  <c:v>0.71666666670000001</c:v>
                </c:pt>
                <c:pt idx="44">
                  <c:v>0.73333333329999995</c:v>
                </c:pt>
                <c:pt idx="45">
                  <c:v>0.75</c:v>
                </c:pt>
                <c:pt idx="46">
                  <c:v>0.76666666670000005</c:v>
                </c:pt>
                <c:pt idx="47">
                  <c:v>0.78333333329999999</c:v>
                </c:pt>
                <c:pt idx="48">
                  <c:v>0.8</c:v>
                </c:pt>
                <c:pt idx="49">
                  <c:v>0.81666666669999999</c:v>
                </c:pt>
                <c:pt idx="50">
                  <c:v>0.83333333330000003</c:v>
                </c:pt>
                <c:pt idx="51">
                  <c:v>0.85</c:v>
                </c:pt>
                <c:pt idx="52">
                  <c:v>0.86666666670000003</c:v>
                </c:pt>
                <c:pt idx="53">
                  <c:v>0.88333333329999997</c:v>
                </c:pt>
                <c:pt idx="54">
                  <c:v>0.9</c:v>
                </c:pt>
                <c:pt idx="55">
                  <c:v>0.91666666669999997</c:v>
                </c:pt>
                <c:pt idx="56">
                  <c:v>0.93333333330000001</c:v>
                </c:pt>
                <c:pt idx="57">
                  <c:v>0.95</c:v>
                </c:pt>
                <c:pt idx="58">
                  <c:v>0.96666666670000001</c:v>
                </c:pt>
                <c:pt idx="59">
                  <c:v>0.98333333329999995</c:v>
                </c:pt>
                <c:pt idx="60">
                  <c:v>1</c:v>
                </c:pt>
              </c:numCache>
            </c:numRef>
          </c:xVal>
          <c:yVal>
            <c:numRef>
              <c:f>[1]工作表1!$C$207:$C$267</c:f>
              <c:numCache>
                <c:formatCode>General</c:formatCode>
                <c:ptCount val="61"/>
                <c:pt idx="0">
                  <c:v>-0.48460155659999998</c:v>
                </c:pt>
                <c:pt idx="1">
                  <c:v>-0.48048476829999998</c:v>
                </c:pt>
                <c:pt idx="2">
                  <c:v>-0.47633259249999998</c:v>
                </c:pt>
                <c:pt idx="3">
                  <c:v>-0.47220272759999998</c:v>
                </c:pt>
                <c:pt idx="4">
                  <c:v>-0.46792963669999998</c:v>
                </c:pt>
                <c:pt idx="5">
                  <c:v>-0.46353640899999998</c:v>
                </c:pt>
                <c:pt idx="6">
                  <c:v>-0.4588078686</c:v>
                </c:pt>
                <c:pt idx="7">
                  <c:v>-0.4545786651</c:v>
                </c:pt>
                <c:pt idx="8">
                  <c:v>-0.45020741260000002</c:v>
                </c:pt>
                <c:pt idx="9">
                  <c:v>-0.44568621180000001</c:v>
                </c:pt>
                <c:pt idx="10">
                  <c:v>-0.441054153</c:v>
                </c:pt>
                <c:pt idx="11">
                  <c:v>-0.43633684890000002</c:v>
                </c:pt>
                <c:pt idx="12">
                  <c:v>-0.43149414219999999</c:v>
                </c:pt>
                <c:pt idx="13">
                  <c:v>-0.4266618016</c:v>
                </c:pt>
                <c:pt idx="14">
                  <c:v>-0.42193078360000003</c:v>
                </c:pt>
                <c:pt idx="15">
                  <c:v>-0.41720063660000001</c:v>
                </c:pt>
                <c:pt idx="16">
                  <c:v>-0.4122029337</c:v>
                </c:pt>
                <c:pt idx="17">
                  <c:v>-0.40737759330000001</c:v>
                </c:pt>
                <c:pt idx="18">
                  <c:v>-0.40228814750000003</c:v>
                </c:pt>
                <c:pt idx="19">
                  <c:v>-0.39730378779999997</c:v>
                </c:pt>
                <c:pt idx="20">
                  <c:v>-0.39216945339999998</c:v>
                </c:pt>
                <c:pt idx="21">
                  <c:v>-0.38685843869999997</c:v>
                </c:pt>
                <c:pt idx="22">
                  <c:v>-0.38163797529999999</c:v>
                </c:pt>
                <c:pt idx="23">
                  <c:v>-0.3764966374</c:v>
                </c:pt>
                <c:pt idx="24">
                  <c:v>-0.37119259919999997</c:v>
                </c:pt>
                <c:pt idx="25">
                  <c:v>-0.36593539250000001</c:v>
                </c:pt>
                <c:pt idx="26">
                  <c:v>-0.36052967619999998</c:v>
                </c:pt>
                <c:pt idx="27">
                  <c:v>-0.35503364100000001</c:v>
                </c:pt>
                <c:pt idx="28">
                  <c:v>-0.34952955289999998</c:v>
                </c:pt>
                <c:pt idx="29">
                  <c:v>-0.34407099190000001</c:v>
                </c:pt>
                <c:pt idx="30">
                  <c:v>-0.33829416369999998</c:v>
                </c:pt>
                <c:pt idx="31">
                  <c:v>-0.33279816499999998</c:v>
                </c:pt>
                <c:pt idx="32">
                  <c:v>-0.32713226969999998</c:v>
                </c:pt>
                <c:pt idx="33">
                  <c:v>-0.32139518039999998</c:v>
                </c:pt>
                <c:pt idx="34">
                  <c:v>-0.3153576011</c:v>
                </c:pt>
                <c:pt idx="35">
                  <c:v>-0.30978858749999999</c:v>
                </c:pt>
                <c:pt idx="36">
                  <c:v>-0.3037645196</c:v>
                </c:pt>
                <c:pt idx="37">
                  <c:v>-0.2977633978</c:v>
                </c:pt>
                <c:pt idx="38">
                  <c:v>-0.29187515390000002</c:v>
                </c:pt>
                <c:pt idx="39">
                  <c:v>-0.28579140219999999</c:v>
                </c:pt>
                <c:pt idx="40">
                  <c:v>-0.2795982951</c:v>
                </c:pt>
                <c:pt idx="41">
                  <c:v>-0.27335232799999998</c:v>
                </c:pt>
                <c:pt idx="42">
                  <c:v>-0.26715593230000001</c:v>
                </c:pt>
                <c:pt idx="43">
                  <c:v>-0.26092215130000002</c:v>
                </c:pt>
                <c:pt idx="44">
                  <c:v>-0.254649499</c:v>
                </c:pt>
                <c:pt idx="45">
                  <c:v>-0.24837399099999999</c:v>
                </c:pt>
                <c:pt idx="46">
                  <c:v>-0.2418279542</c:v>
                </c:pt>
                <c:pt idx="47">
                  <c:v>-0.23533407740000001</c:v>
                </c:pt>
                <c:pt idx="48">
                  <c:v>-0.22876142120000001</c:v>
                </c:pt>
                <c:pt idx="49">
                  <c:v>-0.22208757940000001</c:v>
                </c:pt>
                <c:pt idx="50">
                  <c:v>-0.21562420190000001</c:v>
                </c:pt>
                <c:pt idx="51">
                  <c:v>-0.2088863976</c:v>
                </c:pt>
                <c:pt idx="52">
                  <c:v>-0.20240257219999999</c:v>
                </c:pt>
                <c:pt idx="53">
                  <c:v>-0.195591874</c:v>
                </c:pt>
                <c:pt idx="54">
                  <c:v>-0.18854747490000001</c:v>
                </c:pt>
                <c:pt idx="55">
                  <c:v>-0.18161188659999999</c:v>
                </c:pt>
                <c:pt idx="56">
                  <c:v>-0.17458240859999999</c:v>
                </c:pt>
                <c:pt idx="57">
                  <c:v>-0.16778425920000001</c:v>
                </c:pt>
                <c:pt idx="58">
                  <c:v>-0.16064031100000001</c:v>
                </c:pt>
                <c:pt idx="59">
                  <c:v>-0.15383692400000001</c:v>
                </c:pt>
                <c:pt idx="60">
                  <c:v>-0.14669508249999999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0-4ECA-8FC4-67F50538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5840"/>
        <c:axId val="94156416"/>
      </c:scatterChart>
      <c:valAx>
        <c:axId val="941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6416"/>
        <c:crosses val="autoZero"/>
        <c:crossBetween val="midCat"/>
      </c:valAx>
      <c:valAx>
        <c:axId val="94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[1]工作表1!$C$273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[1]工作表1!$B$274:$B$329</c:f>
              <c:numCache>
                <c:formatCode>General</c:formatCode>
                <c:ptCount val="56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  <c:pt idx="35">
                  <c:v>0.58333333330000003</c:v>
                </c:pt>
                <c:pt idx="36">
                  <c:v>0.6</c:v>
                </c:pt>
                <c:pt idx="37">
                  <c:v>0.61666666670000003</c:v>
                </c:pt>
                <c:pt idx="38">
                  <c:v>0.63333333329999997</c:v>
                </c:pt>
                <c:pt idx="39">
                  <c:v>0.65</c:v>
                </c:pt>
                <c:pt idx="40">
                  <c:v>0.66666666669999997</c:v>
                </c:pt>
                <c:pt idx="41">
                  <c:v>0.68333333330000001</c:v>
                </c:pt>
                <c:pt idx="42">
                  <c:v>0.7</c:v>
                </c:pt>
                <c:pt idx="43">
                  <c:v>0.71666666670000001</c:v>
                </c:pt>
                <c:pt idx="44">
                  <c:v>0.73333333329999995</c:v>
                </c:pt>
                <c:pt idx="45">
                  <c:v>0.75</c:v>
                </c:pt>
                <c:pt idx="46">
                  <c:v>0.76666666670000005</c:v>
                </c:pt>
                <c:pt idx="47">
                  <c:v>0.78333333329999999</c:v>
                </c:pt>
                <c:pt idx="48">
                  <c:v>0.8</c:v>
                </c:pt>
                <c:pt idx="49">
                  <c:v>0.81666666669999999</c:v>
                </c:pt>
                <c:pt idx="50">
                  <c:v>0.83333333330000003</c:v>
                </c:pt>
                <c:pt idx="51">
                  <c:v>0.85</c:v>
                </c:pt>
                <c:pt idx="52">
                  <c:v>0.86666666670000003</c:v>
                </c:pt>
                <c:pt idx="53">
                  <c:v>0.88333333329999997</c:v>
                </c:pt>
                <c:pt idx="54">
                  <c:v>0.9</c:v>
                </c:pt>
                <c:pt idx="55">
                  <c:v>0.91666666669999997</c:v>
                </c:pt>
              </c:numCache>
            </c:numRef>
          </c:xVal>
          <c:yVal>
            <c:numRef>
              <c:f>[1]工作表1!$C$274:$C$329</c:f>
              <c:numCache>
                <c:formatCode>General</c:formatCode>
                <c:ptCount val="56"/>
                <c:pt idx="0">
                  <c:v>-0.46163374680000002</c:v>
                </c:pt>
                <c:pt idx="1">
                  <c:v>-0.45741831049999998</c:v>
                </c:pt>
                <c:pt idx="2">
                  <c:v>-0.45275120089999998</c:v>
                </c:pt>
                <c:pt idx="3">
                  <c:v>-0.44814539840000001</c:v>
                </c:pt>
                <c:pt idx="4">
                  <c:v>-0.44352203029999998</c:v>
                </c:pt>
                <c:pt idx="5">
                  <c:v>-0.43880814309999999</c:v>
                </c:pt>
                <c:pt idx="6">
                  <c:v>-0.43376774709999999</c:v>
                </c:pt>
                <c:pt idx="7">
                  <c:v>-0.42892269440000003</c:v>
                </c:pt>
                <c:pt idx="8">
                  <c:v>-0.42422956439999998</c:v>
                </c:pt>
                <c:pt idx="9">
                  <c:v>-0.4192076018</c:v>
                </c:pt>
                <c:pt idx="10">
                  <c:v>-0.41398601080000003</c:v>
                </c:pt>
                <c:pt idx="11">
                  <c:v>-0.40892134949999998</c:v>
                </c:pt>
                <c:pt idx="12">
                  <c:v>-0.40355597199999999</c:v>
                </c:pt>
                <c:pt idx="13">
                  <c:v>-0.3984348801</c:v>
                </c:pt>
                <c:pt idx="14">
                  <c:v>-0.39326044729999998</c:v>
                </c:pt>
                <c:pt idx="15">
                  <c:v>-0.38798795250000001</c:v>
                </c:pt>
                <c:pt idx="16">
                  <c:v>-0.38280507400000002</c:v>
                </c:pt>
                <c:pt idx="17">
                  <c:v>-0.37766442220000002</c:v>
                </c:pt>
                <c:pt idx="18">
                  <c:v>-0.3719873829</c:v>
                </c:pt>
                <c:pt idx="19">
                  <c:v>-0.36679225230000001</c:v>
                </c:pt>
                <c:pt idx="20">
                  <c:v>-0.36118909240000002</c:v>
                </c:pt>
                <c:pt idx="21">
                  <c:v>-0.35538438709999998</c:v>
                </c:pt>
                <c:pt idx="22">
                  <c:v>-0.34970673340000002</c:v>
                </c:pt>
                <c:pt idx="23">
                  <c:v>-0.34399705409999998</c:v>
                </c:pt>
                <c:pt idx="24">
                  <c:v>-0.33825952809999998</c:v>
                </c:pt>
                <c:pt idx="25">
                  <c:v>-0.33248063430000002</c:v>
                </c:pt>
                <c:pt idx="26">
                  <c:v>-0.32687831429999997</c:v>
                </c:pt>
                <c:pt idx="27">
                  <c:v>-0.32062988450000002</c:v>
                </c:pt>
                <c:pt idx="28">
                  <c:v>-0.31487176369999997</c:v>
                </c:pt>
                <c:pt idx="29">
                  <c:v>-0.30889637219999999</c:v>
                </c:pt>
                <c:pt idx="30">
                  <c:v>-0.30281696270000003</c:v>
                </c:pt>
                <c:pt idx="31">
                  <c:v>-0.29676004859999999</c:v>
                </c:pt>
                <c:pt idx="32">
                  <c:v>-0.29053265290000002</c:v>
                </c:pt>
                <c:pt idx="33">
                  <c:v>-0.28434105500000001</c:v>
                </c:pt>
                <c:pt idx="34">
                  <c:v>-0.27806582429999999</c:v>
                </c:pt>
                <c:pt idx="35">
                  <c:v>-0.27188332809999999</c:v>
                </c:pt>
                <c:pt idx="36">
                  <c:v>-0.26561832730000001</c:v>
                </c:pt>
                <c:pt idx="37">
                  <c:v>-0.25933032519999999</c:v>
                </c:pt>
                <c:pt idx="38">
                  <c:v>-0.2528384863</c:v>
                </c:pt>
                <c:pt idx="39">
                  <c:v>-0.24605775369999999</c:v>
                </c:pt>
                <c:pt idx="40">
                  <c:v>-0.23936356389999999</c:v>
                </c:pt>
                <c:pt idx="41">
                  <c:v>-0.23257966290000001</c:v>
                </c:pt>
                <c:pt idx="42">
                  <c:v>-0.22583319490000001</c:v>
                </c:pt>
                <c:pt idx="43">
                  <c:v>-0.21904024180000001</c:v>
                </c:pt>
                <c:pt idx="44">
                  <c:v>-0.21228999479999999</c:v>
                </c:pt>
                <c:pt idx="45">
                  <c:v>-0.20526989940000001</c:v>
                </c:pt>
                <c:pt idx="46">
                  <c:v>-0.19825538100000001</c:v>
                </c:pt>
                <c:pt idx="47">
                  <c:v>-0.1912639307</c:v>
                </c:pt>
                <c:pt idx="48">
                  <c:v>-0.18426243619999999</c:v>
                </c:pt>
                <c:pt idx="49">
                  <c:v>-0.1770938376</c:v>
                </c:pt>
                <c:pt idx="50">
                  <c:v>-0.16972818519999999</c:v>
                </c:pt>
                <c:pt idx="51">
                  <c:v>-0.16253391419999999</c:v>
                </c:pt>
                <c:pt idx="52">
                  <c:v>-0.15525002409999999</c:v>
                </c:pt>
                <c:pt idx="53">
                  <c:v>-0.14808312379999999</c:v>
                </c:pt>
                <c:pt idx="54">
                  <c:v>-0.14069772550000001</c:v>
                </c:pt>
                <c:pt idx="55">
                  <c:v>-0.13383492189999999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C-4F58-9AEE-A46B4E0C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8144"/>
        <c:axId val="95412224"/>
      </c:scatterChart>
      <c:valAx>
        <c:axId val="941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12224"/>
        <c:crosses val="autoZero"/>
        <c:crossBetween val="midCat"/>
      </c:valAx>
      <c:valAx>
        <c:axId val="95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[1]工作表1!$C$335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[1]工作表1!$B$336:$B$397</c:f>
              <c:numCache>
                <c:formatCode>General</c:formatCode>
                <c:ptCount val="62"/>
                <c:pt idx="0">
                  <c:v>0</c:v>
                </c:pt>
                <c:pt idx="1">
                  <c:v>3.3333333329999999E-2</c:v>
                </c:pt>
                <c:pt idx="2">
                  <c:v>0.05</c:v>
                </c:pt>
                <c:pt idx="3">
                  <c:v>6.6666666669999999E-2</c:v>
                </c:pt>
                <c:pt idx="4">
                  <c:v>8.3333333329999995E-2</c:v>
                </c:pt>
                <c:pt idx="5">
                  <c:v>0.1</c:v>
                </c:pt>
                <c:pt idx="6">
                  <c:v>0.1166666667</c:v>
                </c:pt>
                <c:pt idx="7">
                  <c:v>0.1333333333</c:v>
                </c:pt>
                <c:pt idx="8">
                  <c:v>0.15</c:v>
                </c:pt>
                <c:pt idx="9">
                  <c:v>0.16666666669999999</c:v>
                </c:pt>
                <c:pt idx="10">
                  <c:v>0.18333333330000001</c:v>
                </c:pt>
                <c:pt idx="11">
                  <c:v>0.2</c:v>
                </c:pt>
                <c:pt idx="12">
                  <c:v>0.21666666670000001</c:v>
                </c:pt>
                <c:pt idx="13">
                  <c:v>0.2333333333</c:v>
                </c:pt>
                <c:pt idx="14">
                  <c:v>0.25</c:v>
                </c:pt>
                <c:pt idx="15">
                  <c:v>0.2666666667</c:v>
                </c:pt>
                <c:pt idx="16">
                  <c:v>0.28333333329999999</c:v>
                </c:pt>
                <c:pt idx="17">
                  <c:v>0.3</c:v>
                </c:pt>
                <c:pt idx="18">
                  <c:v>0.31666666669999999</c:v>
                </c:pt>
                <c:pt idx="19">
                  <c:v>0.33333333329999998</c:v>
                </c:pt>
                <c:pt idx="20">
                  <c:v>0.35</c:v>
                </c:pt>
                <c:pt idx="21">
                  <c:v>0.36666666669999998</c:v>
                </c:pt>
                <c:pt idx="22">
                  <c:v>0.38333333330000002</c:v>
                </c:pt>
                <c:pt idx="23">
                  <c:v>0.4</c:v>
                </c:pt>
                <c:pt idx="24">
                  <c:v>0.41666666670000002</c:v>
                </c:pt>
                <c:pt idx="25">
                  <c:v>0.43333333330000001</c:v>
                </c:pt>
                <c:pt idx="26">
                  <c:v>0.45</c:v>
                </c:pt>
                <c:pt idx="27">
                  <c:v>0.46666666670000001</c:v>
                </c:pt>
                <c:pt idx="28">
                  <c:v>0.4833333333</c:v>
                </c:pt>
                <c:pt idx="29">
                  <c:v>0.5</c:v>
                </c:pt>
                <c:pt idx="30">
                  <c:v>0.51666666670000005</c:v>
                </c:pt>
                <c:pt idx="31">
                  <c:v>0.53333333329999999</c:v>
                </c:pt>
                <c:pt idx="32">
                  <c:v>0.55000000000000004</c:v>
                </c:pt>
                <c:pt idx="33">
                  <c:v>0.56666666669999999</c:v>
                </c:pt>
                <c:pt idx="34">
                  <c:v>0.58333333330000003</c:v>
                </c:pt>
                <c:pt idx="35">
                  <c:v>0.6</c:v>
                </c:pt>
                <c:pt idx="36">
                  <c:v>0.61666666670000003</c:v>
                </c:pt>
                <c:pt idx="37">
                  <c:v>0.63333333329999997</c:v>
                </c:pt>
                <c:pt idx="38">
                  <c:v>0.65</c:v>
                </c:pt>
                <c:pt idx="39">
                  <c:v>0.66666666669999997</c:v>
                </c:pt>
                <c:pt idx="40">
                  <c:v>0.68333333330000001</c:v>
                </c:pt>
                <c:pt idx="41">
                  <c:v>0.7</c:v>
                </c:pt>
                <c:pt idx="42">
                  <c:v>0.71666666670000001</c:v>
                </c:pt>
                <c:pt idx="43">
                  <c:v>0.73333333329999995</c:v>
                </c:pt>
                <c:pt idx="44">
                  <c:v>0.75</c:v>
                </c:pt>
                <c:pt idx="45">
                  <c:v>0.76666666670000005</c:v>
                </c:pt>
                <c:pt idx="46">
                  <c:v>0.78333333329999999</c:v>
                </c:pt>
                <c:pt idx="47">
                  <c:v>0.8</c:v>
                </c:pt>
                <c:pt idx="48">
                  <c:v>0.81666666669999999</c:v>
                </c:pt>
                <c:pt idx="49">
                  <c:v>0.83333333330000003</c:v>
                </c:pt>
                <c:pt idx="50">
                  <c:v>0.85</c:v>
                </c:pt>
                <c:pt idx="51">
                  <c:v>0.86666666670000003</c:v>
                </c:pt>
                <c:pt idx="52">
                  <c:v>0.88333333329999997</c:v>
                </c:pt>
                <c:pt idx="53">
                  <c:v>0.9</c:v>
                </c:pt>
                <c:pt idx="54">
                  <c:v>0.91666666669999997</c:v>
                </c:pt>
                <c:pt idx="55">
                  <c:v>0.93333333330000001</c:v>
                </c:pt>
                <c:pt idx="56">
                  <c:v>0.95</c:v>
                </c:pt>
                <c:pt idx="57">
                  <c:v>0.96666666670000001</c:v>
                </c:pt>
                <c:pt idx="58">
                  <c:v>0.98333333329999995</c:v>
                </c:pt>
                <c:pt idx="59">
                  <c:v>1</c:v>
                </c:pt>
                <c:pt idx="60">
                  <c:v>1.016666667</c:v>
                </c:pt>
                <c:pt idx="61">
                  <c:v>1.0333333330000001</c:v>
                </c:pt>
              </c:numCache>
            </c:numRef>
          </c:xVal>
          <c:yVal>
            <c:numRef>
              <c:f>[1]工作表1!$C$336:$C$397</c:f>
              <c:numCache>
                <c:formatCode>General</c:formatCode>
                <c:ptCount val="62"/>
                <c:pt idx="0">
                  <c:v>-0.56881229190000004</c:v>
                </c:pt>
                <c:pt idx="1">
                  <c:v>-0.5604773381</c:v>
                </c:pt>
                <c:pt idx="2">
                  <c:v>-0.55635179609999996</c:v>
                </c:pt>
                <c:pt idx="3">
                  <c:v>-0.55224091779999995</c:v>
                </c:pt>
                <c:pt idx="4">
                  <c:v>-0.54802284059999995</c:v>
                </c:pt>
                <c:pt idx="5">
                  <c:v>-0.54389721670000002</c:v>
                </c:pt>
                <c:pt idx="6">
                  <c:v>-0.53979333799999996</c:v>
                </c:pt>
                <c:pt idx="7">
                  <c:v>-0.53535737589999999</c:v>
                </c:pt>
                <c:pt idx="8">
                  <c:v>-0.53085185589999995</c:v>
                </c:pt>
                <c:pt idx="9">
                  <c:v>-0.52636829519999995</c:v>
                </c:pt>
                <c:pt idx="10">
                  <c:v>-0.52169065160000005</c:v>
                </c:pt>
                <c:pt idx="11">
                  <c:v>-0.51713375760000002</c:v>
                </c:pt>
                <c:pt idx="12">
                  <c:v>-0.51245865759999998</c:v>
                </c:pt>
                <c:pt idx="13">
                  <c:v>-0.50767155870000003</c:v>
                </c:pt>
                <c:pt idx="14">
                  <c:v>-0.50299515230000003</c:v>
                </c:pt>
                <c:pt idx="15">
                  <c:v>-0.49817806260000003</c:v>
                </c:pt>
                <c:pt idx="16">
                  <c:v>-0.49320729120000001</c:v>
                </c:pt>
                <c:pt idx="17">
                  <c:v>-0.48850501219999998</c:v>
                </c:pt>
                <c:pt idx="18">
                  <c:v>-0.48331212089999998</c:v>
                </c:pt>
                <c:pt idx="19">
                  <c:v>-0.47821646769999998</c:v>
                </c:pt>
                <c:pt idx="20">
                  <c:v>-0.47340512579999999</c:v>
                </c:pt>
                <c:pt idx="21">
                  <c:v>-0.46825489370000001</c:v>
                </c:pt>
                <c:pt idx="22">
                  <c:v>-0.46303847199999998</c:v>
                </c:pt>
                <c:pt idx="23">
                  <c:v>-0.45816728909999999</c:v>
                </c:pt>
                <c:pt idx="24">
                  <c:v>-0.45267133230000001</c:v>
                </c:pt>
                <c:pt idx="25">
                  <c:v>-0.44741727920000002</c:v>
                </c:pt>
                <c:pt idx="26">
                  <c:v>-0.44225354020000002</c:v>
                </c:pt>
                <c:pt idx="27">
                  <c:v>-0.43706310390000003</c:v>
                </c:pt>
                <c:pt idx="28">
                  <c:v>-0.43144881499999999</c:v>
                </c:pt>
                <c:pt idx="29">
                  <c:v>-0.42604098410000002</c:v>
                </c:pt>
                <c:pt idx="30">
                  <c:v>-0.42052244760000002</c:v>
                </c:pt>
                <c:pt idx="31">
                  <c:v>-0.4148442181</c:v>
                </c:pt>
                <c:pt idx="32">
                  <c:v>-0.40909493749999998</c:v>
                </c:pt>
                <c:pt idx="33">
                  <c:v>-0.40369930399999998</c:v>
                </c:pt>
                <c:pt idx="34">
                  <c:v>-0.39782207289999999</c:v>
                </c:pt>
                <c:pt idx="35">
                  <c:v>-0.39190430879999999</c:v>
                </c:pt>
                <c:pt idx="36">
                  <c:v>-0.3863338704</c:v>
                </c:pt>
                <c:pt idx="37">
                  <c:v>-0.38026795839999999</c:v>
                </c:pt>
                <c:pt idx="38">
                  <c:v>-0.37422269400000002</c:v>
                </c:pt>
                <c:pt idx="39">
                  <c:v>-0.36826436359999998</c:v>
                </c:pt>
                <c:pt idx="40">
                  <c:v>-0.3622467848</c:v>
                </c:pt>
                <c:pt idx="41">
                  <c:v>-0.35620984169999997</c:v>
                </c:pt>
                <c:pt idx="42">
                  <c:v>-0.34996913680000002</c:v>
                </c:pt>
                <c:pt idx="43">
                  <c:v>-0.3437568399</c:v>
                </c:pt>
                <c:pt idx="44">
                  <c:v>-0.33744754710000002</c:v>
                </c:pt>
                <c:pt idx="45">
                  <c:v>-0.33134442549999998</c:v>
                </c:pt>
                <c:pt idx="46">
                  <c:v>-0.32506469929999998</c:v>
                </c:pt>
                <c:pt idx="47">
                  <c:v>-0.3184698212</c:v>
                </c:pt>
                <c:pt idx="48">
                  <c:v>-0.31177478240000001</c:v>
                </c:pt>
                <c:pt idx="49">
                  <c:v>-0.305308623</c:v>
                </c:pt>
                <c:pt idx="50">
                  <c:v>-0.2990237872</c:v>
                </c:pt>
                <c:pt idx="51">
                  <c:v>-0.29230720170000002</c:v>
                </c:pt>
                <c:pt idx="52">
                  <c:v>-0.28565824670000001</c:v>
                </c:pt>
                <c:pt idx="53">
                  <c:v>-0.27886838600000002</c:v>
                </c:pt>
                <c:pt idx="54">
                  <c:v>-0.27207857940000002</c:v>
                </c:pt>
                <c:pt idx="55">
                  <c:v>-0.26503019109999998</c:v>
                </c:pt>
                <c:pt idx="56">
                  <c:v>-0.25812768089999999</c:v>
                </c:pt>
                <c:pt idx="57">
                  <c:v>-0.25105120530000002</c:v>
                </c:pt>
                <c:pt idx="58">
                  <c:v>-0.2439724248</c:v>
                </c:pt>
                <c:pt idx="59">
                  <c:v>-0.23701636619999999</c:v>
                </c:pt>
                <c:pt idx="60">
                  <c:v>-0.2301420884</c:v>
                </c:pt>
                <c:pt idx="61">
                  <c:v>-0.22345833449999999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5-464A-AD8A-543D41E1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3952"/>
        <c:axId val="95414528"/>
      </c:scatterChart>
      <c:valAx>
        <c:axId val="954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14528"/>
        <c:crosses val="autoZero"/>
        <c:crossBetween val="midCat"/>
      </c:valAx>
      <c:valAx>
        <c:axId val="95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8</xdr:row>
      <xdr:rowOff>85725</xdr:rowOff>
    </xdr:from>
    <xdr:ext cx="2305050" cy="476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95046" y="3545994"/>
          <a:ext cx="2301909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g=a(m1+m2)/m2</a:t>
          </a:r>
          <a:endParaRPr sz="1400"/>
        </a:p>
      </xdr:txBody>
    </xdr:sp>
    <xdr:clientData fLocksWithSheet="0"/>
  </xdr:oneCellAnchor>
  <xdr:oneCellAnchor>
    <xdr:from>
      <xdr:col>9</xdr:col>
      <xdr:colOff>430530</xdr:colOff>
      <xdr:row>17</xdr:row>
      <xdr:rowOff>13335</xdr:rowOff>
    </xdr:from>
    <xdr:ext cx="3571875" cy="476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682490" y="3510915"/>
          <a:ext cx="3571875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g=(m1+m2)a/(m2-m1sinx)</a:t>
          </a:r>
          <a:endParaRPr sz="2400"/>
        </a:p>
      </xdr:txBody>
    </xdr:sp>
    <xdr:clientData fLocksWithSheet="0"/>
  </xdr:oneCellAnchor>
  <xdr:twoCellAnchor>
    <xdr:from>
      <xdr:col>4</xdr:col>
      <xdr:colOff>72390</xdr:colOff>
      <xdr:row>26</xdr:row>
      <xdr:rowOff>99060</xdr:rowOff>
    </xdr:from>
    <xdr:to>
      <xdr:col>11</xdr:col>
      <xdr:colOff>377190</xdr:colOff>
      <xdr:row>39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93</xdr:row>
      <xdr:rowOff>7620</xdr:rowOff>
    </xdr:from>
    <xdr:to>
      <xdr:col>11</xdr:col>
      <xdr:colOff>354330</xdr:colOff>
      <xdr:row>106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163</xdr:row>
      <xdr:rowOff>91440</xdr:rowOff>
    </xdr:from>
    <xdr:to>
      <xdr:col>11</xdr:col>
      <xdr:colOff>346710</xdr:colOff>
      <xdr:row>176</xdr:row>
      <xdr:rowOff>160020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228</xdr:row>
      <xdr:rowOff>137160</xdr:rowOff>
    </xdr:from>
    <xdr:to>
      <xdr:col>11</xdr:col>
      <xdr:colOff>285750</xdr:colOff>
      <xdr:row>242</xdr:row>
      <xdr:rowOff>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87630</xdr:colOff>
      <xdr:row>294</xdr:row>
      <xdr:rowOff>175260</xdr:rowOff>
    </xdr:from>
    <xdr:to>
      <xdr:col>11</xdr:col>
      <xdr:colOff>392430</xdr:colOff>
      <xdr:row>308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64770</xdr:colOff>
      <xdr:row>358</xdr:row>
      <xdr:rowOff>83820</xdr:rowOff>
    </xdr:from>
    <xdr:to>
      <xdr:col>11</xdr:col>
      <xdr:colOff>369570</xdr:colOff>
      <xdr:row>371</xdr:row>
      <xdr:rowOff>152400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19049</xdr:colOff>
      <xdr:row>423</xdr:row>
      <xdr:rowOff>9525</xdr:rowOff>
    </xdr:from>
    <xdr:to>
      <xdr:col>15</xdr:col>
      <xdr:colOff>361949</xdr:colOff>
      <xdr:row>426</xdr:row>
      <xdr:rowOff>152400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7749" y="88649175"/>
          <a:ext cx="7343775" cy="771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200"/>
            <a:t>這次實驗數據尤其</a:t>
          </a:r>
          <a:r>
            <a:rPr lang="en-US" altLang="zh-TW" sz="1200"/>
            <a:t>BC</a:t>
          </a:r>
          <a:r>
            <a:rPr lang="zh-TW" altLang="en-US" sz="1200"/>
            <a:t>部分數據誤差偏大，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而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zh-TW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值偏小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可能的原因有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氣軌是否水平，以及滑輪摩擦，線是否水平，送風氣</a:t>
          </a:r>
          <a:r>
            <a:rPr lang="zh-TW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量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......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而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C(Tracker) 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部分實驗數據差不多，證明了是滑車</a:t>
          </a:r>
          <a:r>
            <a:rPr lang="en-US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值偏小的關係，</a:t>
          </a:r>
          <a:r>
            <a:rPr lang="zh-TW" altLang="en-US" sz="1200"/>
            <a:t>我們認為是滑輪的摩擦力偏大的關係，造成滑車</a:t>
          </a:r>
          <a:r>
            <a:rPr lang="en-US" altLang="zh-TW" sz="1200"/>
            <a:t>a</a:t>
          </a:r>
          <a:r>
            <a:rPr lang="zh-TW" altLang="en-US" sz="1200"/>
            <a:t>值偏小，此外我們為了使線保持水平，而使滑輪會歪掉，我覺得綜合以上的因素造成</a:t>
          </a:r>
          <a:r>
            <a:rPr lang="en-US" altLang="zh-TW" sz="1200"/>
            <a:t>a</a:t>
          </a:r>
          <a:r>
            <a:rPr lang="zh-TW" altLang="en-US" sz="1200"/>
            <a:t>值偏低的原因。</a:t>
          </a:r>
          <a:endParaRPr lang="en-US" altLang="zh-TW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en-US" sz="1200"/>
        </a:p>
      </xdr:txBody>
    </xdr:sp>
    <xdr:clientData/>
  </xdr:twoCellAnchor>
  <xdr:oneCellAnchor>
    <xdr:from>
      <xdr:col>2</xdr:col>
      <xdr:colOff>19050</xdr:colOff>
      <xdr:row>427</xdr:row>
      <xdr:rowOff>57149</xdr:rowOff>
    </xdr:from>
    <xdr:ext cx="6677025" cy="692690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047750" y="89534999"/>
          <a:ext cx="6677025" cy="692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200"/>
            <a:t>這次的實驗對我們來說是非常新鮮的體驗，學會了自己組器材使用計算器分析數據。經過這次時眼也讓我們知道摩擦力對加速度的影響有多大，即便氣軌已幾乎無摩擦力，但滑輪上的摩擦力還是對實驗有相當的影響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259080</xdr:colOff>
      <xdr:row>39</xdr:row>
      <xdr:rowOff>76200</xdr:rowOff>
    </xdr:from>
    <xdr:ext cx="2697480" cy="1926746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42D7A4E-B16E-47EA-8DBB-8494939EEE79}"/>
            </a:ext>
          </a:extLst>
        </xdr:cNvPr>
        <xdr:cNvSpPr txBox="1"/>
      </xdr:nvSpPr>
      <xdr:spPr>
        <a:xfrm>
          <a:off x="1912620" y="8100060"/>
          <a:ext cx="2697480" cy="1926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100"/>
            <a:t>無論是彈性碰撞或是完全非彈性碰撞，我們這組所做出</a:t>
          </a:r>
          <a:r>
            <a:rPr lang="en-US" altLang="zh-TW" sz="1100"/>
            <a:t>"</a:t>
          </a:r>
          <a:r>
            <a:rPr lang="zh-TW" altLang="en-US" sz="1100"/>
            <a:t>小車撞大車</a:t>
          </a:r>
          <a:r>
            <a:rPr lang="en-US" altLang="zh-TW" sz="1100"/>
            <a:t>"</a:t>
          </a:r>
          <a:r>
            <a:rPr lang="zh-TW" altLang="en-US" sz="1100"/>
            <a:t>的實驗數據都有蠻大的誤差，而</a:t>
          </a:r>
          <a:r>
            <a:rPr lang="en-US" altLang="zh-TW" sz="1100"/>
            <a:t>"</a:t>
          </a:r>
          <a:r>
            <a:rPr lang="zh-TW" altLang="en-US" sz="1100"/>
            <a:t>大車撞小車</a:t>
          </a:r>
          <a:r>
            <a:rPr lang="en-US" altLang="zh-TW" sz="1100"/>
            <a:t>"</a:t>
          </a:r>
          <a:r>
            <a:rPr lang="zh-TW" altLang="en-US" sz="1100"/>
            <a:t>的實驗數據誤差不大。就彈性碰撞實驗而言，我們認為是小車撞大車時，能量損失在橡皮筋上太多，所以大車的末速比理想值小。就完全非彈性碰撞而言，我們認為在碰撞時，小車的針並沒有很準確的插進大車的洞，這導致能量的損失，所以合體速度比理想值小。</a:t>
          </a:r>
          <a:endParaRPr lang="en-US" altLang="zh-TW" sz="1100"/>
        </a:p>
      </xdr:txBody>
    </xdr:sp>
    <xdr:clientData/>
  </xdr:oneCellAnchor>
  <xdr:oneCellAnchor>
    <xdr:from>
      <xdr:col>3</xdr:col>
      <xdr:colOff>236220</xdr:colOff>
      <xdr:row>49</xdr:row>
      <xdr:rowOff>144780</xdr:rowOff>
    </xdr:from>
    <xdr:ext cx="2583180" cy="214884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0B83A29-6BA6-406C-A9C7-556B8DD3DCA7}"/>
            </a:ext>
          </a:extLst>
        </xdr:cNvPr>
        <xdr:cNvSpPr txBox="1"/>
      </xdr:nvSpPr>
      <xdr:spPr>
        <a:xfrm>
          <a:off x="1889760" y="10226040"/>
          <a:ext cx="2583180" cy="214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TW" altLang="en-US" sz="1100"/>
            <a:t>這次的實驗讓我們理解到在碰撞過程中，能量能否完全轉換是影響實驗結果的關鍵。</a:t>
          </a:r>
          <a:endParaRPr lang="en-US" altLang="zh-TW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222;&#29289;&#23526;&#39511;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4">
          <cell r="C4" t="str">
            <v>y</v>
          </cell>
        </row>
        <row r="5">
          <cell r="B5">
            <v>0</v>
          </cell>
          <cell r="C5">
            <v>-0.50456345400000002</v>
          </cell>
        </row>
        <row r="6">
          <cell r="B6">
            <v>1.666666667E-2</v>
          </cell>
          <cell r="C6">
            <v>-0.50066708370000002</v>
          </cell>
        </row>
        <row r="7">
          <cell r="B7">
            <v>3.3333333329999999E-2</v>
          </cell>
          <cell r="C7">
            <v>-0.49588562120000002</v>
          </cell>
        </row>
        <row r="8">
          <cell r="B8">
            <v>0.05</v>
          </cell>
          <cell r="C8">
            <v>-0.49108319490000002</v>
          </cell>
        </row>
        <row r="9">
          <cell r="B9">
            <v>6.6666666669999999E-2</v>
          </cell>
          <cell r="C9">
            <v>-0.48653447760000001</v>
          </cell>
        </row>
        <row r="10">
          <cell r="B10">
            <v>8.3333333329999995E-2</v>
          </cell>
          <cell r="C10">
            <v>-0.48161146919999998</v>
          </cell>
        </row>
        <row r="11">
          <cell r="B11">
            <v>0.1</v>
          </cell>
          <cell r="C11">
            <v>-0.47680544029999999</v>
          </cell>
        </row>
        <row r="12">
          <cell r="B12">
            <v>0.1166666667</v>
          </cell>
          <cell r="C12">
            <v>-0.47212153849999999</v>
          </cell>
        </row>
        <row r="13">
          <cell r="B13">
            <v>0.1333333333</v>
          </cell>
          <cell r="C13">
            <v>-0.46693290990000003</v>
          </cell>
        </row>
        <row r="14">
          <cell r="B14">
            <v>0.15</v>
          </cell>
          <cell r="C14">
            <v>-0.46173914739999999</v>
          </cell>
        </row>
        <row r="15">
          <cell r="B15">
            <v>0.16666666669999999</v>
          </cell>
          <cell r="C15">
            <v>-0.45676799979999999</v>
          </cell>
        </row>
        <row r="16">
          <cell r="B16">
            <v>0.18333333330000001</v>
          </cell>
          <cell r="C16">
            <v>-0.45199245059999998</v>
          </cell>
        </row>
        <row r="17">
          <cell r="B17">
            <v>0.2</v>
          </cell>
          <cell r="C17">
            <v>-0.44656660370000001</v>
          </cell>
        </row>
        <row r="18">
          <cell r="B18">
            <v>0.21666666670000001</v>
          </cell>
          <cell r="C18">
            <v>-0.44144275989999998</v>
          </cell>
        </row>
        <row r="19">
          <cell r="B19">
            <v>0.2333333333</v>
          </cell>
          <cell r="C19">
            <v>-0.43632713690000002</v>
          </cell>
        </row>
        <row r="20">
          <cell r="B20">
            <v>0.25</v>
          </cell>
          <cell r="C20">
            <v>-0.43071126970000001</v>
          </cell>
        </row>
        <row r="21">
          <cell r="B21">
            <v>0.2666666667</v>
          </cell>
          <cell r="C21">
            <v>-0.42525031839999999</v>
          </cell>
        </row>
        <row r="22">
          <cell r="B22">
            <v>0.28333333329999999</v>
          </cell>
          <cell r="C22">
            <v>-0.41967165779999999</v>
          </cell>
        </row>
        <row r="23">
          <cell r="B23">
            <v>0.3</v>
          </cell>
          <cell r="C23">
            <v>-0.41444970959999999</v>
          </cell>
        </row>
        <row r="24">
          <cell r="B24">
            <v>0.31666666669999999</v>
          </cell>
          <cell r="C24">
            <v>-0.40891723549999998</v>
          </cell>
        </row>
        <row r="25">
          <cell r="B25">
            <v>0.33333333329999998</v>
          </cell>
          <cell r="C25">
            <v>-0.40337770220000002</v>
          </cell>
        </row>
        <row r="26">
          <cell r="B26">
            <v>0.35</v>
          </cell>
          <cell r="C26">
            <v>-0.397665877</v>
          </cell>
        </row>
        <row r="27">
          <cell r="B27">
            <v>0.36666666669999998</v>
          </cell>
          <cell r="C27">
            <v>-0.39179249379999997</v>
          </cell>
        </row>
        <row r="28">
          <cell r="B28">
            <v>0.38333333330000002</v>
          </cell>
          <cell r="C28">
            <v>-0.38625551749999998</v>
          </cell>
        </row>
        <row r="29">
          <cell r="B29">
            <v>0.4</v>
          </cell>
          <cell r="C29">
            <v>-0.38047843780000001</v>
          </cell>
        </row>
        <row r="30">
          <cell r="B30">
            <v>0.41666666670000002</v>
          </cell>
          <cell r="C30">
            <v>-0.37466958750000001</v>
          </cell>
        </row>
        <row r="31">
          <cell r="B31">
            <v>0.43333333330000001</v>
          </cell>
          <cell r="C31">
            <v>-0.36874831920000001</v>
          </cell>
        </row>
        <row r="32">
          <cell r="B32">
            <v>0.45</v>
          </cell>
          <cell r="C32">
            <v>-0.36268530510000002</v>
          </cell>
        </row>
        <row r="33">
          <cell r="B33">
            <v>0.46666666670000001</v>
          </cell>
          <cell r="C33">
            <v>-0.35693452469999998</v>
          </cell>
        </row>
        <row r="34">
          <cell r="B34">
            <v>0.4833333333</v>
          </cell>
          <cell r="C34">
            <v>-0.35087299049999998</v>
          </cell>
        </row>
        <row r="35">
          <cell r="B35">
            <v>0.5</v>
          </cell>
          <cell r="C35">
            <v>-0.34473037490000003</v>
          </cell>
        </row>
        <row r="36">
          <cell r="B36">
            <v>0.51666666670000005</v>
          </cell>
          <cell r="C36">
            <v>-0.33857494710000002</v>
          </cell>
        </row>
        <row r="37">
          <cell r="B37">
            <v>0.53333333329999999</v>
          </cell>
          <cell r="C37">
            <v>-0.33230409519999998</v>
          </cell>
        </row>
        <row r="38">
          <cell r="B38">
            <v>0.55000000000000004</v>
          </cell>
          <cell r="C38">
            <v>-0.32603154680000002</v>
          </cell>
        </row>
        <row r="39">
          <cell r="B39">
            <v>0.56666666669999999</v>
          </cell>
          <cell r="C39">
            <v>-0.31995223750000001</v>
          </cell>
        </row>
        <row r="40">
          <cell r="B40">
            <v>0.58333333330000003</v>
          </cell>
          <cell r="C40">
            <v>-0.31327514319999999</v>
          </cell>
        </row>
        <row r="41">
          <cell r="B41">
            <v>0.6</v>
          </cell>
          <cell r="C41">
            <v>-0.30712599340000002</v>
          </cell>
        </row>
        <row r="42">
          <cell r="B42">
            <v>0.61666666670000003</v>
          </cell>
          <cell r="C42">
            <v>-0.3007319289</v>
          </cell>
        </row>
        <row r="43">
          <cell r="B43">
            <v>0.63333333329999997</v>
          </cell>
          <cell r="C43">
            <v>-0.29424240550000003</v>
          </cell>
        </row>
        <row r="44">
          <cell r="B44">
            <v>0.65</v>
          </cell>
          <cell r="C44">
            <v>-0.28756905300000002</v>
          </cell>
        </row>
        <row r="45">
          <cell r="B45">
            <v>0.66666666669999997</v>
          </cell>
          <cell r="C45">
            <v>-0.28085098949999998</v>
          </cell>
        </row>
        <row r="46">
          <cell r="B46">
            <v>0.68333333330000001</v>
          </cell>
          <cell r="C46">
            <v>-0.27425043599999999</v>
          </cell>
        </row>
        <row r="47">
          <cell r="B47">
            <v>0.7</v>
          </cell>
          <cell r="C47">
            <v>-0.2674551328</v>
          </cell>
        </row>
        <row r="48">
          <cell r="B48">
            <v>0.71666666670000001</v>
          </cell>
          <cell r="C48">
            <v>-0.26076283360000002</v>
          </cell>
        </row>
        <row r="49">
          <cell r="B49">
            <v>0.73333333329999995</v>
          </cell>
          <cell r="C49">
            <v>-0.25407309490000002</v>
          </cell>
        </row>
        <row r="50">
          <cell r="B50">
            <v>0.75</v>
          </cell>
          <cell r="C50">
            <v>-0.2469326812</v>
          </cell>
        </row>
        <row r="51">
          <cell r="B51">
            <v>0.76666666670000005</v>
          </cell>
          <cell r="C51">
            <v>-0.23987524029999999</v>
          </cell>
        </row>
        <row r="52">
          <cell r="B52">
            <v>0.78333333329999999</v>
          </cell>
          <cell r="C52">
            <v>-0.23295237299999999</v>
          </cell>
        </row>
        <row r="53">
          <cell r="B53">
            <v>0.8</v>
          </cell>
          <cell r="C53">
            <v>-0.22621011660000001</v>
          </cell>
        </row>
        <row r="54">
          <cell r="B54">
            <v>0.81666666669999999</v>
          </cell>
          <cell r="C54">
            <v>-0.21887899</v>
          </cell>
        </row>
        <row r="55">
          <cell r="B55">
            <v>0.83333333330000003</v>
          </cell>
          <cell r="C55">
            <v>-0.21177842180000001</v>
          </cell>
        </row>
        <row r="56">
          <cell r="B56">
            <v>0.85</v>
          </cell>
          <cell r="C56">
            <v>-0.20452073979999999</v>
          </cell>
        </row>
        <row r="57">
          <cell r="B57">
            <v>0.86666666670000003</v>
          </cell>
          <cell r="C57">
            <v>-0.19733669600000001</v>
          </cell>
        </row>
        <row r="58">
          <cell r="B58">
            <v>0.88333333329999997</v>
          </cell>
          <cell r="C58">
            <v>-0.19005608970000001</v>
          </cell>
        </row>
        <row r="59">
          <cell r="B59">
            <v>0.9</v>
          </cell>
          <cell r="C59">
            <v>-0.1828134089</v>
          </cell>
        </row>
        <row r="60">
          <cell r="B60">
            <v>0.91666666669999997</v>
          </cell>
          <cell r="C60">
            <v>-0.1753288851</v>
          </cell>
        </row>
        <row r="61">
          <cell r="B61">
            <v>0.93333333330000001</v>
          </cell>
          <cell r="C61">
            <v>-0.16781928330000001</v>
          </cell>
        </row>
        <row r="62">
          <cell r="B62">
            <v>0.95</v>
          </cell>
          <cell r="C62">
            <v>-0.16005142580000001</v>
          </cell>
        </row>
        <row r="63">
          <cell r="B63">
            <v>0.96666666670000001</v>
          </cell>
          <cell r="C63">
            <v>-0.1524658112</v>
          </cell>
        </row>
        <row r="64">
          <cell r="B64">
            <v>0.98333333329999995</v>
          </cell>
          <cell r="C64">
            <v>-0.144871583</v>
          </cell>
        </row>
        <row r="72">
          <cell r="C72" t="str">
            <v>y</v>
          </cell>
        </row>
        <row r="73">
          <cell r="B73">
            <v>0</v>
          </cell>
          <cell r="C73">
            <v>-0.63088837180000001</v>
          </cell>
        </row>
        <row r="74">
          <cell r="B74">
            <v>1.666666667E-2</v>
          </cell>
          <cell r="C74">
            <v>-0.62698850390000005</v>
          </cell>
        </row>
        <row r="75">
          <cell r="B75">
            <v>3.3333333329999999E-2</v>
          </cell>
          <cell r="C75">
            <v>-0.62284751199999999</v>
          </cell>
        </row>
        <row r="76">
          <cell r="B76">
            <v>0.05</v>
          </cell>
          <cell r="C76">
            <v>-0.61838270510000004</v>
          </cell>
        </row>
        <row r="77">
          <cell r="B77">
            <v>6.6666666669999999E-2</v>
          </cell>
          <cell r="C77">
            <v>-0.61444187139999995</v>
          </cell>
        </row>
        <row r="78">
          <cell r="B78">
            <v>8.3333333329999995E-2</v>
          </cell>
          <cell r="C78">
            <v>-0.61010740480000003</v>
          </cell>
        </row>
        <row r="79">
          <cell r="B79">
            <v>0.1</v>
          </cell>
          <cell r="C79">
            <v>-0.60612715880000001</v>
          </cell>
        </row>
        <row r="80">
          <cell r="B80">
            <v>0.1166666667</v>
          </cell>
          <cell r="C80">
            <v>-0.60157509769999995</v>
          </cell>
        </row>
        <row r="81">
          <cell r="B81">
            <v>0.1333333333</v>
          </cell>
          <cell r="C81">
            <v>-0.59746524720000005</v>
          </cell>
        </row>
        <row r="82">
          <cell r="B82">
            <v>0.15</v>
          </cell>
          <cell r="C82">
            <v>-0.59290359059999997</v>
          </cell>
        </row>
        <row r="83">
          <cell r="B83">
            <v>0.16666666669999999</v>
          </cell>
          <cell r="C83">
            <v>-0.58866326469999997</v>
          </cell>
        </row>
        <row r="84">
          <cell r="B84">
            <v>0.18333333330000001</v>
          </cell>
          <cell r="C84">
            <v>-0.5838875993</v>
          </cell>
        </row>
        <row r="85">
          <cell r="B85">
            <v>0.2</v>
          </cell>
          <cell r="C85">
            <v>-0.57965403790000003</v>
          </cell>
        </row>
        <row r="86">
          <cell r="B86">
            <v>0.21666666670000001</v>
          </cell>
          <cell r="C86">
            <v>-0.57482436859999997</v>
          </cell>
        </row>
        <row r="87">
          <cell r="B87">
            <v>0.2333333333</v>
          </cell>
          <cell r="C87">
            <v>-0.57001912649999997</v>
          </cell>
        </row>
        <row r="88">
          <cell r="B88">
            <v>0.25</v>
          </cell>
          <cell r="C88">
            <v>-0.56565203509999995</v>
          </cell>
        </row>
        <row r="89">
          <cell r="B89">
            <v>0.2666666667</v>
          </cell>
          <cell r="C89">
            <v>-0.56072314140000001</v>
          </cell>
        </row>
        <row r="90">
          <cell r="B90">
            <v>0.28333333329999999</v>
          </cell>
          <cell r="C90">
            <v>-0.55613154720000002</v>
          </cell>
        </row>
        <row r="91">
          <cell r="B91">
            <v>0.3</v>
          </cell>
          <cell r="C91">
            <v>-0.55114218709999996</v>
          </cell>
        </row>
        <row r="92">
          <cell r="B92">
            <v>0.31666666669999999</v>
          </cell>
          <cell r="C92">
            <v>-0.54602667599999999</v>
          </cell>
        </row>
        <row r="93">
          <cell r="B93">
            <v>0.33333333329999998</v>
          </cell>
          <cell r="C93">
            <v>-0.54131676100000004</v>
          </cell>
        </row>
        <row r="94">
          <cell r="B94">
            <v>0.35</v>
          </cell>
          <cell r="C94">
            <v>-0.53630293880000002</v>
          </cell>
        </row>
        <row r="95">
          <cell r="B95">
            <v>0.36666666669999998</v>
          </cell>
          <cell r="C95">
            <v>-0.53148419000000002</v>
          </cell>
        </row>
        <row r="96">
          <cell r="B96">
            <v>0.38333333330000002</v>
          </cell>
          <cell r="C96">
            <v>-0.52635983980000001</v>
          </cell>
        </row>
        <row r="97">
          <cell r="B97">
            <v>0.4</v>
          </cell>
          <cell r="C97">
            <v>-0.52088228830000005</v>
          </cell>
        </row>
        <row r="98">
          <cell r="B98">
            <v>0.41666666670000002</v>
          </cell>
          <cell r="C98">
            <v>-0.51593541590000003</v>
          </cell>
        </row>
        <row r="99">
          <cell r="B99">
            <v>0.43333333330000001</v>
          </cell>
          <cell r="C99">
            <v>-0.51056671819999999</v>
          </cell>
        </row>
        <row r="100">
          <cell r="B100">
            <v>0.45</v>
          </cell>
          <cell r="C100">
            <v>-0.505210567</v>
          </cell>
        </row>
        <row r="101">
          <cell r="B101">
            <v>0.46666666670000001</v>
          </cell>
          <cell r="C101">
            <v>-0.49983792929999998</v>
          </cell>
        </row>
        <row r="102">
          <cell r="B102">
            <v>0.4833333333</v>
          </cell>
          <cell r="C102">
            <v>-0.49456868869999998</v>
          </cell>
        </row>
        <row r="103">
          <cell r="B103">
            <v>0.5</v>
          </cell>
          <cell r="C103">
            <v>-0.4888416525</v>
          </cell>
        </row>
        <row r="104">
          <cell r="B104">
            <v>0.51666666670000005</v>
          </cell>
          <cell r="C104">
            <v>-0.48359593229999998</v>
          </cell>
        </row>
        <row r="105">
          <cell r="B105">
            <v>0.53333333329999999</v>
          </cell>
          <cell r="C105">
            <v>-0.47786279009999999</v>
          </cell>
        </row>
        <row r="106">
          <cell r="B106">
            <v>0.55000000000000004</v>
          </cell>
          <cell r="C106">
            <v>-0.47186364650000001</v>
          </cell>
        </row>
        <row r="107">
          <cell r="B107">
            <v>0.56666666669999999</v>
          </cell>
          <cell r="C107">
            <v>-0.46679180510000001</v>
          </cell>
        </row>
        <row r="108">
          <cell r="B108">
            <v>0.58333333330000003</v>
          </cell>
          <cell r="C108">
            <v>-0.460806571</v>
          </cell>
        </row>
        <row r="109">
          <cell r="B109">
            <v>0.6</v>
          </cell>
          <cell r="C109">
            <v>-0.45484609729999997</v>
          </cell>
        </row>
        <row r="110">
          <cell r="B110">
            <v>0.61666666670000003</v>
          </cell>
          <cell r="C110">
            <v>-0.4486477478</v>
          </cell>
        </row>
        <row r="111">
          <cell r="B111">
            <v>0.63333333329999997</v>
          </cell>
          <cell r="C111">
            <v>-0.44319701830000002</v>
          </cell>
        </row>
        <row r="112">
          <cell r="B112">
            <v>0.65</v>
          </cell>
          <cell r="C112">
            <v>-0.43701909430000002</v>
          </cell>
        </row>
        <row r="113">
          <cell r="B113">
            <v>0.66666666669999997</v>
          </cell>
          <cell r="C113">
            <v>-0.43108985840000003</v>
          </cell>
        </row>
        <row r="114">
          <cell r="B114">
            <v>0.68333333330000001</v>
          </cell>
          <cell r="C114">
            <v>-0.42502913390000002</v>
          </cell>
        </row>
        <row r="115">
          <cell r="B115">
            <v>0.7</v>
          </cell>
          <cell r="C115">
            <v>-0.41946799429999998</v>
          </cell>
        </row>
        <row r="116">
          <cell r="B116">
            <v>0.71666666670000001</v>
          </cell>
          <cell r="C116">
            <v>-0.41314368930000001</v>
          </cell>
        </row>
        <row r="117">
          <cell r="B117">
            <v>0.73333333329999995</v>
          </cell>
          <cell r="C117">
            <v>-0.40660262889999998</v>
          </cell>
        </row>
        <row r="118">
          <cell r="B118">
            <v>0.75</v>
          </cell>
          <cell r="C118">
            <v>-0.40019792059999998</v>
          </cell>
        </row>
        <row r="119">
          <cell r="B119">
            <v>0.76666666670000005</v>
          </cell>
          <cell r="C119">
            <v>-0.39373738920000001</v>
          </cell>
        </row>
        <row r="120">
          <cell r="B120">
            <v>0.78333333329999999</v>
          </cell>
          <cell r="C120">
            <v>-0.3875954372</v>
          </cell>
        </row>
        <row r="121">
          <cell r="B121">
            <v>0.8</v>
          </cell>
          <cell r="C121">
            <v>-0.38115130749999998</v>
          </cell>
        </row>
        <row r="122">
          <cell r="B122">
            <v>0.81666666669999999</v>
          </cell>
          <cell r="C122">
            <v>-0.37461841219999997</v>
          </cell>
        </row>
        <row r="123">
          <cell r="B123">
            <v>0.83333333330000003</v>
          </cell>
          <cell r="C123">
            <v>-0.36794892439999999</v>
          </cell>
        </row>
        <row r="124">
          <cell r="B124">
            <v>0.85</v>
          </cell>
          <cell r="C124">
            <v>-0.36127976000000001</v>
          </cell>
        </row>
        <row r="125">
          <cell r="B125">
            <v>0.86666666670000003</v>
          </cell>
          <cell r="C125">
            <v>-0.35434430210000001</v>
          </cell>
        </row>
        <row r="126">
          <cell r="B126">
            <v>0.88333333329999997</v>
          </cell>
          <cell r="C126">
            <v>-0.34752076840000001</v>
          </cell>
        </row>
        <row r="127">
          <cell r="B127">
            <v>0.9</v>
          </cell>
          <cell r="C127">
            <v>-0.3405309265</v>
          </cell>
        </row>
        <row r="128">
          <cell r="B128">
            <v>0.91666666669999997</v>
          </cell>
          <cell r="C128">
            <v>-0.3336932708</v>
          </cell>
        </row>
        <row r="129">
          <cell r="B129">
            <v>0.93333333330000001</v>
          </cell>
          <cell r="C129">
            <v>-0.3274968043</v>
          </cell>
        </row>
        <row r="130">
          <cell r="B130">
            <v>0.95</v>
          </cell>
          <cell r="C130">
            <v>-0.320555009</v>
          </cell>
        </row>
        <row r="131">
          <cell r="B131">
            <v>0.96666666670000001</v>
          </cell>
          <cell r="C131">
            <v>-0.31366483550000002</v>
          </cell>
        </row>
        <row r="132">
          <cell r="B132">
            <v>0.98333333329999995</v>
          </cell>
          <cell r="C132">
            <v>-0.30616689339999997</v>
          </cell>
        </row>
        <row r="133">
          <cell r="B133">
            <v>1</v>
          </cell>
          <cell r="C133">
            <v>-0.29920172680000001</v>
          </cell>
        </row>
        <row r="134">
          <cell r="B134">
            <v>1.016666667</v>
          </cell>
          <cell r="C134">
            <v>-0.2926323764</v>
          </cell>
        </row>
        <row r="135">
          <cell r="B135">
            <v>1.0333333330000001</v>
          </cell>
          <cell r="C135">
            <v>-0.28497674299999998</v>
          </cell>
        </row>
        <row r="141">
          <cell r="C141" t="str">
            <v>y</v>
          </cell>
        </row>
        <row r="142">
          <cell r="B142">
            <v>0</v>
          </cell>
          <cell r="C142">
            <v>-0.50899605410000004</v>
          </cell>
        </row>
        <row r="143">
          <cell r="B143">
            <v>3.3333333329999999E-2</v>
          </cell>
          <cell r="C143">
            <v>-0.50059792810000003</v>
          </cell>
        </row>
        <row r="144">
          <cell r="B144">
            <v>0.05</v>
          </cell>
          <cell r="C144">
            <v>-0.49630122770000001</v>
          </cell>
        </row>
        <row r="145">
          <cell r="B145">
            <v>6.6666666669999999E-2</v>
          </cell>
          <cell r="C145">
            <v>-0.49162324930000001</v>
          </cell>
        </row>
        <row r="146">
          <cell r="B146">
            <v>8.3333333329999995E-2</v>
          </cell>
          <cell r="C146">
            <v>-0.48702001290000002</v>
          </cell>
        </row>
        <row r="147">
          <cell r="B147">
            <v>0.1</v>
          </cell>
          <cell r="C147">
            <v>-0.48236645099999997</v>
          </cell>
        </row>
        <row r="148">
          <cell r="B148">
            <v>0.1166666667</v>
          </cell>
          <cell r="C148">
            <v>-0.47786313060000002</v>
          </cell>
        </row>
        <row r="149">
          <cell r="B149">
            <v>0.1333333333</v>
          </cell>
          <cell r="C149">
            <v>-0.47334862989999998</v>
          </cell>
        </row>
        <row r="150">
          <cell r="B150">
            <v>0.15</v>
          </cell>
          <cell r="C150">
            <v>-0.4686337961</v>
          </cell>
        </row>
        <row r="151">
          <cell r="B151">
            <v>0.16666666669999999</v>
          </cell>
          <cell r="C151">
            <v>-0.46419212850000002</v>
          </cell>
        </row>
        <row r="152">
          <cell r="B152">
            <v>0.18333333330000001</v>
          </cell>
          <cell r="C152">
            <v>-0.4593106448</v>
          </cell>
        </row>
        <row r="153">
          <cell r="B153">
            <v>0.2</v>
          </cell>
          <cell r="C153">
            <v>-0.45455597739999998</v>
          </cell>
        </row>
        <row r="154">
          <cell r="B154">
            <v>0.21666666670000001</v>
          </cell>
          <cell r="C154">
            <v>-0.44962540000000001</v>
          </cell>
        </row>
        <row r="155">
          <cell r="B155">
            <v>0.2333333333</v>
          </cell>
          <cell r="C155">
            <v>-0.44460082579999999</v>
          </cell>
        </row>
        <row r="156">
          <cell r="B156">
            <v>0.25</v>
          </cell>
          <cell r="C156">
            <v>-0.43975362899999998</v>
          </cell>
        </row>
        <row r="157">
          <cell r="B157">
            <v>0.2666666667</v>
          </cell>
          <cell r="C157">
            <v>-0.4346538056</v>
          </cell>
        </row>
        <row r="158">
          <cell r="B158">
            <v>0.28333333329999999</v>
          </cell>
          <cell r="C158">
            <v>-0.42951325089999998</v>
          </cell>
        </row>
        <row r="159">
          <cell r="B159">
            <v>0.3</v>
          </cell>
          <cell r="C159">
            <v>-0.42439615089999999</v>
          </cell>
        </row>
        <row r="160">
          <cell r="B160">
            <v>0.31666666669999999</v>
          </cell>
          <cell r="C160">
            <v>-0.41922625219999998</v>
          </cell>
        </row>
        <row r="161">
          <cell r="B161">
            <v>0.33333333329999998</v>
          </cell>
          <cell r="C161">
            <v>-0.4138943772</v>
          </cell>
        </row>
        <row r="162">
          <cell r="B162">
            <v>0.35</v>
          </cell>
          <cell r="C162">
            <v>-0.40882650749999999</v>
          </cell>
        </row>
        <row r="163">
          <cell r="B163">
            <v>0.36666666669999998</v>
          </cell>
          <cell r="C163">
            <v>-0.40365339950000001</v>
          </cell>
        </row>
        <row r="164">
          <cell r="B164">
            <v>0.38333333330000002</v>
          </cell>
          <cell r="C164">
            <v>-0.39839879810000001</v>
          </cell>
        </row>
        <row r="165">
          <cell r="B165">
            <v>0.4</v>
          </cell>
          <cell r="C165">
            <v>-0.39284556349999999</v>
          </cell>
        </row>
        <row r="166">
          <cell r="B166">
            <v>0.41666666670000002</v>
          </cell>
          <cell r="C166">
            <v>-0.38765791849999998</v>
          </cell>
        </row>
        <row r="167">
          <cell r="B167">
            <v>0.43333333330000001</v>
          </cell>
          <cell r="C167">
            <v>-0.38219832720000002</v>
          </cell>
        </row>
        <row r="168">
          <cell r="B168">
            <v>0.45</v>
          </cell>
          <cell r="C168">
            <v>-0.37677206499999999</v>
          </cell>
        </row>
        <row r="169">
          <cell r="B169">
            <v>0.46666666670000001</v>
          </cell>
          <cell r="C169">
            <v>-0.3711851437</v>
          </cell>
        </row>
        <row r="170">
          <cell r="B170">
            <v>0.4833333333</v>
          </cell>
          <cell r="C170">
            <v>-0.36529121219999999</v>
          </cell>
        </row>
        <row r="171">
          <cell r="B171">
            <v>0.5</v>
          </cell>
          <cell r="C171">
            <v>-0.35991593960000001</v>
          </cell>
        </row>
        <row r="172">
          <cell r="B172">
            <v>0.51666666670000005</v>
          </cell>
          <cell r="C172">
            <v>-0.35400259960000002</v>
          </cell>
        </row>
        <row r="173">
          <cell r="B173">
            <v>0.53333333329999999</v>
          </cell>
          <cell r="C173">
            <v>-0.34828125729999998</v>
          </cell>
        </row>
        <row r="174">
          <cell r="B174">
            <v>0.55000000000000004</v>
          </cell>
          <cell r="C174">
            <v>-0.34246539660000003</v>
          </cell>
        </row>
        <row r="175">
          <cell r="B175">
            <v>0.56666666669999999</v>
          </cell>
          <cell r="C175">
            <v>-0.33656000660000002</v>
          </cell>
        </row>
        <row r="176">
          <cell r="B176">
            <v>0.58333333330000003</v>
          </cell>
          <cell r="C176">
            <v>-0.33065165299999999</v>
          </cell>
        </row>
        <row r="177">
          <cell r="B177">
            <v>0.6</v>
          </cell>
          <cell r="C177">
            <v>-0.32471668300000001</v>
          </cell>
        </row>
        <row r="178">
          <cell r="B178">
            <v>0.61666666670000003</v>
          </cell>
          <cell r="C178">
            <v>-0.31855746880000002</v>
          </cell>
        </row>
        <row r="179">
          <cell r="B179">
            <v>0.63333333329999997</v>
          </cell>
          <cell r="C179">
            <v>-0.31257733609999999</v>
          </cell>
        </row>
        <row r="180">
          <cell r="B180">
            <v>0.65</v>
          </cell>
          <cell r="C180">
            <v>-0.30629033719999998</v>
          </cell>
        </row>
        <row r="181">
          <cell r="B181">
            <v>0.66666666669999997</v>
          </cell>
          <cell r="C181">
            <v>-0.3001249406</v>
          </cell>
        </row>
        <row r="182">
          <cell r="B182">
            <v>0.68333333330000001</v>
          </cell>
          <cell r="C182">
            <v>-0.29388010079999999</v>
          </cell>
        </row>
        <row r="183">
          <cell r="B183">
            <v>0.7</v>
          </cell>
          <cell r="C183">
            <v>-0.2874701972</v>
          </cell>
        </row>
        <row r="184">
          <cell r="B184">
            <v>0.71666666670000001</v>
          </cell>
          <cell r="C184">
            <v>-0.28109782010000001</v>
          </cell>
        </row>
        <row r="185">
          <cell r="B185">
            <v>0.73333333329999995</v>
          </cell>
          <cell r="C185">
            <v>-0.274533372</v>
          </cell>
        </row>
        <row r="186">
          <cell r="B186">
            <v>0.75</v>
          </cell>
          <cell r="C186">
            <v>-0.2681538711</v>
          </cell>
        </row>
        <row r="187">
          <cell r="B187">
            <v>0.76666666670000005</v>
          </cell>
          <cell r="C187">
            <v>-0.26158568809999999</v>
          </cell>
        </row>
        <row r="188">
          <cell r="B188">
            <v>0.78333333329999999</v>
          </cell>
          <cell r="C188">
            <v>-0.25515493319999999</v>
          </cell>
        </row>
        <row r="189">
          <cell r="B189">
            <v>0.8</v>
          </cell>
          <cell r="C189">
            <v>-0.2484233468</v>
          </cell>
        </row>
        <row r="190">
          <cell r="B190">
            <v>0.81666666669999999</v>
          </cell>
          <cell r="C190">
            <v>-0.24181097139999999</v>
          </cell>
        </row>
        <row r="191">
          <cell r="B191">
            <v>0.83333333330000003</v>
          </cell>
          <cell r="C191">
            <v>-0.23503395660000001</v>
          </cell>
        </row>
        <row r="192">
          <cell r="B192">
            <v>0.85</v>
          </cell>
          <cell r="C192">
            <v>-0.22827768840000001</v>
          </cell>
        </row>
        <row r="193">
          <cell r="B193">
            <v>0.86666666670000003</v>
          </cell>
          <cell r="C193">
            <v>-0.22133187939999999</v>
          </cell>
        </row>
        <row r="194">
          <cell r="B194">
            <v>0.88333333329999997</v>
          </cell>
          <cell r="C194">
            <v>-0.21441186800000001</v>
          </cell>
        </row>
        <row r="195">
          <cell r="B195">
            <v>0.9</v>
          </cell>
          <cell r="C195">
            <v>-0.2076451269</v>
          </cell>
        </row>
        <row r="196">
          <cell r="B196">
            <v>0.91666666669999997</v>
          </cell>
          <cell r="C196">
            <v>-0.20050497780000001</v>
          </cell>
        </row>
        <row r="197">
          <cell r="B197">
            <v>0.93333333330000001</v>
          </cell>
          <cell r="C197">
            <v>-0.1934450268</v>
          </cell>
        </row>
        <row r="198">
          <cell r="B198">
            <v>0.95</v>
          </cell>
          <cell r="C198">
            <v>-0.18671883210000001</v>
          </cell>
        </row>
        <row r="206">
          <cell r="C206" t="str">
            <v>y</v>
          </cell>
        </row>
        <row r="207">
          <cell r="B207">
            <v>0</v>
          </cell>
          <cell r="C207">
            <v>-0.48460155659999998</v>
          </cell>
        </row>
        <row r="208">
          <cell r="B208">
            <v>1.666666667E-2</v>
          </cell>
          <cell r="C208">
            <v>-0.48048476829999998</v>
          </cell>
        </row>
        <row r="209">
          <cell r="B209">
            <v>3.3333333329999999E-2</v>
          </cell>
          <cell r="C209">
            <v>-0.47633259249999998</v>
          </cell>
        </row>
        <row r="210">
          <cell r="B210">
            <v>0.05</v>
          </cell>
          <cell r="C210">
            <v>-0.47220272759999998</v>
          </cell>
        </row>
        <row r="211">
          <cell r="B211">
            <v>6.6666666669999999E-2</v>
          </cell>
          <cell r="C211">
            <v>-0.46792963669999998</v>
          </cell>
        </row>
        <row r="212">
          <cell r="B212">
            <v>8.3333333329999995E-2</v>
          </cell>
          <cell r="C212">
            <v>-0.46353640899999998</v>
          </cell>
        </row>
        <row r="213">
          <cell r="B213">
            <v>0.1</v>
          </cell>
          <cell r="C213">
            <v>-0.4588078686</v>
          </cell>
        </row>
        <row r="214">
          <cell r="B214">
            <v>0.1166666667</v>
          </cell>
          <cell r="C214">
            <v>-0.4545786651</v>
          </cell>
        </row>
        <row r="215">
          <cell r="B215">
            <v>0.1333333333</v>
          </cell>
          <cell r="C215">
            <v>-0.45020741260000002</v>
          </cell>
        </row>
        <row r="216">
          <cell r="B216">
            <v>0.15</v>
          </cell>
          <cell r="C216">
            <v>-0.44568621180000001</v>
          </cell>
        </row>
        <row r="217">
          <cell r="B217">
            <v>0.16666666669999999</v>
          </cell>
          <cell r="C217">
            <v>-0.441054153</v>
          </cell>
        </row>
        <row r="218">
          <cell r="B218">
            <v>0.18333333330000001</v>
          </cell>
          <cell r="C218">
            <v>-0.43633684890000002</v>
          </cell>
        </row>
        <row r="219">
          <cell r="B219">
            <v>0.2</v>
          </cell>
          <cell r="C219">
            <v>-0.43149414219999999</v>
          </cell>
        </row>
        <row r="220">
          <cell r="B220">
            <v>0.21666666670000001</v>
          </cell>
          <cell r="C220">
            <v>-0.4266618016</v>
          </cell>
        </row>
        <row r="221">
          <cell r="B221">
            <v>0.2333333333</v>
          </cell>
          <cell r="C221">
            <v>-0.42193078360000003</v>
          </cell>
        </row>
        <row r="222">
          <cell r="B222">
            <v>0.25</v>
          </cell>
          <cell r="C222">
            <v>-0.41720063660000001</v>
          </cell>
        </row>
        <row r="223">
          <cell r="B223">
            <v>0.2666666667</v>
          </cell>
          <cell r="C223">
            <v>-0.4122029337</v>
          </cell>
        </row>
        <row r="224">
          <cell r="B224">
            <v>0.28333333329999999</v>
          </cell>
          <cell r="C224">
            <v>-0.40737759330000001</v>
          </cell>
        </row>
        <row r="225">
          <cell r="B225">
            <v>0.3</v>
          </cell>
          <cell r="C225">
            <v>-0.40228814750000003</v>
          </cell>
        </row>
        <row r="226">
          <cell r="B226">
            <v>0.31666666669999999</v>
          </cell>
          <cell r="C226">
            <v>-0.39730378779999997</v>
          </cell>
        </row>
        <row r="227">
          <cell r="B227">
            <v>0.33333333329999998</v>
          </cell>
          <cell r="C227">
            <v>-0.39216945339999998</v>
          </cell>
        </row>
        <row r="228">
          <cell r="B228">
            <v>0.35</v>
          </cell>
          <cell r="C228">
            <v>-0.38685843869999997</v>
          </cell>
        </row>
        <row r="229">
          <cell r="B229">
            <v>0.36666666669999998</v>
          </cell>
          <cell r="C229">
            <v>-0.38163797529999999</v>
          </cell>
        </row>
        <row r="230">
          <cell r="B230">
            <v>0.38333333330000002</v>
          </cell>
          <cell r="C230">
            <v>-0.3764966374</v>
          </cell>
        </row>
        <row r="231">
          <cell r="B231">
            <v>0.4</v>
          </cell>
          <cell r="C231">
            <v>-0.37119259919999997</v>
          </cell>
        </row>
        <row r="232">
          <cell r="B232">
            <v>0.41666666670000002</v>
          </cell>
          <cell r="C232">
            <v>-0.36593539250000001</v>
          </cell>
        </row>
        <row r="233">
          <cell r="B233">
            <v>0.43333333330000001</v>
          </cell>
          <cell r="C233">
            <v>-0.36052967619999998</v>
          </cell>
        </row>
        <row r="234">
          <cell r="B234">
            <v>0.45</v>
          </cell>
          <cell r="C234">
            <v>-0.35503364100000001</v>
          </cell>
        </row>
        <row r="235">
          <cell r="B235">
            <v>0.46666666670000001</v>
          </cell>
          <cell r="C235">
            <v>-0.34952955289999998</v>
          </cell>
        </row>
        <row r="236">
          <cell r="B236">
            <v>0.4833333333</v>
          </cell>
          <cell r="C236">
            <v>-0.34407099190000001</v>
          </cell>
        </row>
        <row r="237">
          <cell r="B237">
            <v>0.5</v>
          </cell>
          <cell r="C237">
            <v>-0.33829416369999998</v>
          </cell>
        </row>
        <row r="238">
          <cell r="B238">
            <v>0.51666666670000005</v>
          </cell>
          <cell r="C238">
            <v>-0.33279816499999998</v>
          </cell>
        </row>
        <row r="239">
          <cell r="B239">
            <v>0.53333333329999999</v>
          </cell>
          <cell r="C239">
            <v>-0.32713226969999998</v>
          </cell>
        </row>
        <row r="240">
          <cell r="B240">
            <v>0.55000000000000004</v>
          </cell>
          <cell r="C240">
            <v>-0.32139518039999998</v>
          </cell>
        </row>
        <row r="241">
          <cell r="B241">
            <v>0.56666666669999999</v>
          </cell>
          <cell r="C241">
            <v>-0.3153576011</v>
          </cell>
        </row>
        <row r="242">
          <cell r="B242">
            <v>0.58333333330000003</v>
          </cell>
          <cell r="C242">
            <v>-0.30978858749999999</v>
          </cell>
        </row>
        <row r="243">
          <cell r="B243">
            <v>0.6</v>
          </cell>
          <cell r="C243">
            <v>-0.3037645196</v>
          </cell>
        </row>
        <row r="244">
          <cell r="B244">
            <v>0.61666666670000003</v>
          </cell>
          <cell r="C244">
            <v>-0.2977633978</v>
          </cell>
        </row>
        <row r="245">
          <cell r="B245">
            <v>0.63333333329999997</v>
          </cell>
          <cell r="C245">
            <v>-0.29187515390000002</v>
          </cell>
        </row>
        <row r="246">
          <cell r="B246">
            <v>0.65</v>
          </cell>
          <cell r="C246">
            <v>-0.28579140219999999</v>
          </cell>
        </row>
        <row r="247">
          <cell r="B247">
            <v>0.66666666669999997</v>
          </cell>
          <cell r="C247">
            <v>-0.2795982951</v>
          </cell>
        </row>
        <row r="248">
          <cell r="B248">
            <v>0.68333333330000001</v>
          </cell>
          <cell r="C248">
            <v>-0.27335232799999998</v>
          </cell>
        </row>
        <row r="249">
          <cell r="B249">
            <v>0.7</v>
          </cell>
          <cell r="C249">
            <v>-0.26715593230000001</v>
          </cell>
        </row>
        <row r="250">
          <cell r="B250">
            <v>0.71666666670000001</v>
          </cell>
          <cell r="C250">
            <v>-0.26092215130000002</v>
          </cell>
        </row>
        <row r="251">
          <cell r="B251">
            <v>0.73333333329999995</v>
          </cell>
          <cell r="C251">
            <v>-0.254649499</v>
          </cell>
        </row>
        <row r="252">
          <cell r="B252">
            <v>0.75</v>
          </cell>
          <cell r="C252">
            <v>-0.24837399099999999</v>
          </cell>
        </row>
        <row r="253">
          <cell r="B253">
            <v>0.76666666670000005</v>
          </cell>
          <cell r="C253">
            <v>-0.2418279542</v>
          </cell>
        </row>
        <row r="254">
          <cell r="B254">
            <v>0.78333333329999999</v>
          </cell>
          <cell r="C254">
            <v>-0.23533407740000001</v>
          </cell>
        </row>
        <row r="255">
          <cell r="B255">
            <v>0.8</v>
          </cell>
          <cell r="C255">
            <v>-0.22876142120000001</v>
          </cell>
        </row>
        <row r="256">
          <cell r="B256">
            <v>0.81666666669999999</v>
          </cell>
          <cell r="C256">
            <v>-0.22208757940000001</v>
          </cell>
        </row>
        <row r="257">
          <cell r="B257">
            <v>0.83333333330000003</v>
          </cell>
          <cell r="C257">
            <v>-0.21562420190000001</v>
          </cell>
        </row>
        <row r="258">
          <cell r="B258">
            <v>0.85</v>
          </cell>
          <cell r="C258">
            <v>-0.2088863976</v>
          </cell>
        </row>
        <row r="259">
          <cell r="B259">
            <v>0.86666666670000003</v>
          </cell>
          <cell r="C259">
            <v>-0.20240257219999999</v>
          </cell>
        </row>
        <row r="260">
          <cell r="B260">
            <v>0.88333333329999997</v>
          </cell>
          <cell r="C260">
            <v>-0.195591874</v>
          </cell>
        </row>
        <row r="261">
          <cell r="B261">
            <v>0.9</v>
          </cell>
          <cell r="C261">
            <v>-0.18854747490000001</v>
          </cell>
        </row>
        <row r="262">
          <cell r="B262">
            <v>0.91666666669999997</v>
          </cell>
          <cell r="C262">
            <v>-0.18161188659999999</v>
          </cell>
        </row>
        <row r="263">
          <cell r="B263">
            <v>0.93333333330000001</v>
          </cell>
          <cell r="C263">
            <v>-0.17458240859999999</v>
          </cell>
        </row>
        <row r="264">
          <cell r="B264">
            <v>0.95</v>
          </cell>
          <cell r="C264">
            <v>-0.16778425920000001</v>
          </cell>
        </row>
        <row r="265">
          <cell r="B265">
            <v>0.96666666670000001</v>
          </cell>
          <cell r="C265">
            <v>-0.16064031100000001</v>
          </cell>
        </row>
        <row r="266">
          <cell r="B266">
            <v>0.98333333329999995</v>
          </cell>
          <cell r="C266">
            <v>-0.15383692400000001</v>
          </cell>
        </row>
        <row r="267">
          <cell r="B267">
            <v>1</v>
          </cell>
          <cell r="C267">
            <v>-0.14669508249999999</v>
          </cell>
        </row>
        <row r="273">
          <cell r="C273" t="str">
            <v>y</v>
          </cell>
        </row>
        <row r="274">
          <cell r="B274">
            <v>0</v>
          </cell>
          <cell r="C274">
            <v>-0.46163374680000002</v>
          </cell>
        </row>
        <row r="275">
          <cell r="B275">
            <v>1.666666667E-2</v>
          </cell>
          <cell r="C275">
            <v>-0.45741831049999998</v>
          </cell>
        </row>
        <row r="276">
          <cell r="B276">
            <v>3.3333333329999999E-2</v>
          </cell>
          <cell r="C276">
            <v>-0.45275120089999998</v>
          </cell>
        </row>
        <row r="277">
          <cell r="B277">
            <v>0.05</v>
          </cell>
          <cell r="C277">
            <v>-0.44814539840000001</v>
          </cell>
        </row>
        <row r="278">
          <cell r="B278">
            <v>6.6666666669999999E-2</v>
          </cell>
          <cell r="C278">
            <v>-0.44352203029999998</v>
          </cell>
        </row>
        <row r="279">
          <cell r="B279">
            <v>8.3333333329999995E-2</v>
          </cell>
          <cell r="C279">
            <v>-0.43880814309999999</v>
          </cell>
        </row>
        <row r="280">
          <cell r="B280">
            <v>0.1</v>
          </cell>
          <cell r="C280">
            <v>-0.43376774709999999</v>
          </cell>
        </row>
        <row r="281">
          <cell r="B281">
            <v>0.1166666667</v>
          </cell>
          <cell r="C281">
            <v>-0.42892269440000003</v>
          </cell>
        </row>
        <row r="282">
          <cell r="B282">
            <v>0.1333333333</v>
          </cell>
          <cell r="C282">
            <v>-0.42422956439999998</v>
          </cell>
        </row>
        <row r="283">
          <cell r="B283">
            <v>0.15</v>
          </cell>
          <cell r="C283">
            <v>-0.4192076018</v>
          </cell>
        </row>
        <row r="284">
          <cell r="B284">
            <v>0.16666666669999999</v>
          </cell>
          <cell r="C284">
            <v>-0.41398601080000003</v>
          </cell>
        </row>
        <row r="285">
          <cell r="B285">
            <v>0.18333333330000001</v>
          </cell>
          <cell r="C285">
            <v>-0.40892134949999998</v>
          </cell>
        </row>
        <row r="286">
          <cell r="B286">
            <v>0.2</v>
          </cell>
          <cell r="C286">
            <v>-0.40355597199999999</v>
          </cell>
        </row>
        <row r="287">
          <cell r="B287">
            <v>0.21666666670000001</v>
          </cell>
          <cell r="C287">
            <v>-0.3984348801</v>
          </cell>
        </row>
        <row r="288">
          <cell r="B288">
            <v>0.2333333333</v>
          </cell>
          <cell r="C288">
            <v>-0.39326044729999998</v>
          </cell>
        </row>
        <row r="289">
          <cell r="B289">
            <v>0.25</v>
          </cell>
          <cell r="C289">
            <v>-0.38798795250000001</v>
          </cell>
        </row>
        <row r="290">
          <cell r="B290">
            <v>0.2666666667</v>
          </cell>
          <cell r="C290">
            <v>-0.38280507400000002</v>
          </cell>
        </row>
        <row r="291">
          <cell r="B291">
            <v>0.28333333329999999</v>
          </cell>
          <cell r="C291">
            <v>-0.37766442220000002</v>
          </cell>
        </row>
        <row r="292">
          <cell r="B292">
            <v>0.3</v>
          </cell>
          <cell r="C292">
            <v>-0.3719873829</v>
          </cell>
        </row>
        <row r="293">
          <cell r="B293">
            <v>0.31666666669999999</v>
          </cell>
          <cell r="C293">
            <v>-0.36679225230000001</v>
          </cell>
        </row>
        <row r="294">
          <cell r="B294">
            <v>0.33333333329999998</v>
          </cell>
          <cell r="C294">
            <v>-0.36118909240000002</v>
          </cell>
        </row>
        <row r="295">
          <cell r="B295">
            <v>0.35</v>
          </cell>
          <cell r="C295">
            <v>-0.35538438709999998</v>
          </cell>
        </row>
        <row r="296">
          <cell r="B296">
            <v>0.36666666669999998</v>
          </cell>
          <cell r="C296">
            <v>-0.34970673340000002</v>
          </cell>
        </row>
        <row r="297">
          <cell r="B297">
            <v>0.38333333330000002</v>
          </cell>
          <cell r="C297">
            <v>-0.34399705409999998</v>
          </cell>
        </row>
        <row r="298">
          <cell r="B298">
            <v>0.4</v>
          </cell>
          <cell r="C298">
            <v>-0.33825952809999998</v>
          </cell>
        </row>
        <row r="299">
          <cell r="B299">
            <v>0.41666666670000002</v>
          </cell>
          <cell r="C299">
            <v>-0.33248063430000002</v>
          </cell>
        </row>
        <row r="300">
          <cell r="B300">
            <v>0.43333333330000001</v>
          </cell>
          <cell r="C300">
            <v>-0.32687831429999997</v>
          </cell>
        </row>
        <row r="301">
          <cell r="B301">
            <v>0.45</v>
          </cell>
          <cell r="C301">
            <v>-0.32062988450000002</v>
          </cell>
        </row>
        <row r="302">
          <cell r="B302">
            <v>0.46666666670000001</v>
          </cell>
          <cell r="C302">
            <v>-0.31487176369999997</v>
          </cell>
        </row>
        <row r="303">
          <cell r="B303">
            <v>0.4833333333</v>
          </cell>
          <cell r="C303">
            <v>-0.30889637219999999</v>
          </cell>
        </row>
        <row r="304">
          <cell r="B304">
            <v>0.5</v>
          </cell>
          <cell r="C304">
            <v>-0.30281696270000003</v>
          </cell>
        </row>
        <row r="305">
          <cell r="B305">
            <v>0.51666666670000005</v>
          </cell>
          <cell r="C305">
            <v>-0.29676004859999999</v>
          </cell>
        </row>
        <row r="306">
          <cell r="B306">
            <v>0.53333333329999999</v>
          </cell>
          <cell r="C306">
            <v>-0.29053265290000002</v>
          </cell>
        </row>
        <row r="307">
          <cell r="B307">
            <v>0.55000000000000004</v>
          </cell>
          <cell r="C307">
            <v>-0.28434105500000001</v>
          </cell>
        </row>
        <row r="308">
          <cell r="B308">
            <v>0.56666666669999999</v>
          </cell>
          <cell r="C308">
            <v>-0.27806582429999999</v>
          </cell>
        </row>
        <row r="309">
          <cell r="B309">
            <v>0.58333333330000003</v>
          </cell>
          <cell r="C309">
            <v>-0.27188332809999999</v>
          </cell>
        </row>
        <row r="310">
          <cell r="B310">
            <v>0.6</v>
          </cell>
          <cell r="C310">
            <v>-0.26561832730000001</v>
          </cell>
        </row>
        <row r="311">
          <cell r="B311">
            <v>0.61666666670000003</v>
          </cell>
          <cell r="C311">
            <v>-0.25933032519999999</v>
          </cell>
        </row>
        <row r="312">
          <cell r="B312">
            <v>0.63333333329999997</v>
          </cell>
          <cell r="C312">
            <v>-0.2528384863</v>
          </cell>
        </row>
        <row r="313">
          <cell r="B313">
            <v>0.65</v>
          </cell>
          <cell r="C313">
            <v>-0.24605775369999999</v>
          </cell>
        </row>
        <row r="314">
          <cell r="B314">
            <v>0.66666666669999997</v>
          </cell>
          <cell r="C314">
            <v>-0.23936356389999999</v>
          </cell>
        </row>
        <row r="315">
          <cell r="B315">
            <v>0.68333333330000001</v>
          </cell>
          <cell r="C315">
            <v>-0.23257966290000001</v>
          </cell>
        </row>
        <row r="316">
          <cell r="B316">
            <v>0.7</v>
          </cell>
          <cell r="C316">
            <v>-0.22583319490000001</v>
          </cell>
        </row>
        <row r="317">
          <cell r="B317">
            <v>0.71666666670000001</v>
          </cell>
          <cell r="C317">
            <v>-0.21904024180000001</v>
          </cell>
        </row>
        <row r="318">
          <cell r="B318">
            <v>0.73333333329999995</v>
          </cell>
          <cell r="C318">
            <v>-0.21228999479999999</v>
          </cell>
        </row>
        <row r="319">
          <cell r="B319">
            <v>0.75</v>
          </cell>
          <cell r="C319">
            <v>-0.20526989940000001</v>
          </cell>
        </row>
        <row r="320">
          <cell r="B320">
            <v>0.76666666670000005</v>
          </cell>
          <cell r="C320">
            <v>-0.19825538100000001</v>
          </cell>
        </row>
        <row r="321">
          <cell r="B321">
            <v>0.78333333329999999</v>
          </cell>
          <cell r="C321">
            <v>-0.1912639307</v>
          </cell>
        </row>
        <row r="322">
          <cell r="B322">
            <v>0.8</v>
          </cell>
          <cell r="C322">
            <v>-0.18426243619999999</v>
          </cell>
        </row>
        <row r="323">
          <cell r="B323">
            <v>0.81666666669999999</v>
          </cell>
          <cell r="C323">
            <v>-0.1770938376</v>
          </cell>
        </row>
        <row r="324">
          <cell r="B324">
            <v>0.83333333330000003</v>
          </cell>
          <cell r="C324">
            <v>-0.16972818519999999</v>
          </cell>
        </row>
        <row r="325">
          <cell r="B325">
            <v>0.85</v>
          </cell>
          <cell r="C325">
            <v>-0.16253391419999999</v>
          </cell>
        </row>
        <row r="326">
          <cell r="B326">
            <v>0.86666666670000003</v>
          </cell>
          <cell r="C326">
            <v>-0.15525002409999999</v>
          </cell>
        </row>
        <row r="327">
          <cell r="B327">
            <v>0.88333333329999997</v>
          </cell>
          <cell r="C327">
            <v>-0.14808312379999999</v>
          </cell>
        </row>
        <row r="328">
          <cell r="B328">
            <v>0.9</v>
          </cell>
          <cell r="C328">
            <v>-0.14069772550000001</v>
          </cell>
        </row>
        <row r="329">
          <cell r="B329">
            <v>0.91666666669999997</v>
          </cell>
          <cell r="C329">
            <v>-0.13383492189999999</v>
          </cell>
        </row>
        <row r="335">
          <cell r="C335" t="str">
            <v>y</v>
          </cell>
        </row>
        <row r="336">
          <cell r="B336">
            <v>0</v>
          </cell>
          <cell r="C336">
            <v>-0.56881229190000004</v>
          </cell>
        </row>
        <row r="337">
          <cell r="B337">
            <v>3.3333333329999999E-2</v>
          </cell>
          <cell r="C337">
            <v>-0.5604773381</v>
          </cell>
        </row>
        <row r="338">
          <cell r="B338">
            <v>0.05</v>
          </cell>
          <cell r="C338">
            <v>-0.55635179609999996</v>
          </cell>
        </row>
        <row r="339">
          <cell r="B339">
            <v>6.6666666669999999E-2</v>
          </cell>
          <cell r="C339">
            <v>-0.55224091779999995</v>
          </cell>
        </row>
        <row r="340">
          <cell r="B340">
            <v>8.3333333329999995E-2</v>
          </cell>
          <cell r="C340">
            <v>-0.54802284059999995</v>
          </cell>
        </row>
        <row r="341">
          <cell r="B341">
            <v>0.1</v>
          </cell>
          <cell r="C341">
            <v>-0.54389721670000002</v>
          </cell>
        </row>
        <row r="342">
          <cell r="B342">
            <v>0.1166666667</v>
          </cell>
          <cell r="C342">
            <v>-0.53979333799999996</v>
          </cell>
        </row>
        <row r="343">
          <cell r="B343">
            <v>0.1333333333</v>
          </cell>
          <cell r="C343">
            <v>-0.53535737589999999</v>
          </cell>
        </row>
        <row r="344">
          <cell r="B344">
            <v>0.15</v>
          </cell>
          <cell r="C344">
            <v>-0.53085185589999995</v>
          </cell>
        </row>
        <row r="345">
          <cell r="B345">
            <v>0.16666666669999999</v>
          </cell>
          <cell r="C345">
            <v>-0.52636829519999995</v>
          </cell>
        </row>
        <row r="346">
          <cell r="B346">
            <v>0.18333333330000001</v>
          </cell>
          <cell r="C346">
            <v>-0.52169065160000005</v>
          </cell>
        </row>
        <row r="347">
          <cell r="B347">
            <v>0.2</v>
          </cell>
          <cell r="C347">
            <v>-0.51713375760000002</v>
          </cell>
        </row>
        <row r="348">
          <cell r="B348">
            <v>0.21666666670000001</v>
          </cell>
          <cell r="C348">
            <v>-0.51245865759999998</v>
          </cell>
        </row>
        <row r="349">
          <cell r="B349">
            <v>0.2333333333</v>
          </cell>
          <cell r="C349">
            <v>-0.50767155870000003</v>
          </cell>
        </row>
        <row r="350">
          <cell r="B350">
            <v>0.25</v>
          </cell>
          <cell r="C350">
            <v>-0.50299515230000003</v>
          </cell>
        </row>
        <row r="351">
          <cell r="B351">
            <v>0.2666666667</v>
          </cell>
          <cell r="C351">
            <v>-0.49817806260000003</v>
          </cell>
        </row>
        <row r="352">
          <cell r="B352">
            <v>0.28333333329999999</v>
          </cell>
          <cell r="C352">
            <v>-0.49320729120000001</v>
          </cell>
        </row>
        <row r="353">
          <cell r="B353">
            <v>0.3</v>
          </cell>
          <cell r="C353">
            <v>-0.48850501219999998</v>
          </cell>
        </row>
        <row r="354">
          <cell r="B354">
            <v>0.31666666669999999</v>
          </cell>
          <cell r="C354">
            <v>-0.48331212089999998</v>
          </cell>
        </row>
        <row r="355">
          <cell r="B355">
            <v>0.33333333329999998</v>
          </cell>
          <cell r="C355">
            <v>-0.47821646769999998</v>
          </cell>
        </row>
        <row r="356">
          <cell r="B356">
            <v>0.35</v>
          </cell>
          <cell r="C356">
            <v>-0.47340512579999999</v>
          </cell>
        </row>
        <row r="357">
          <cell r="B357">
            <v>0.36666666669999998</v>
          </cell>
          <cell r="C357">
            <v>-0.46825489370000001</v>
          </cell>
        </row>
        <row r="358">
          <cell r="B358">
            <v>0.38333333330000002</v>
          </cell>
          <cell r="C358">
            <v>-0.46303847199999998</v>
          </cell>
        </row>
        <row r="359">
          <cell r="B359">
            <v>0.4</v>
          </cell>
          <cell r="C359">
            <v>-0.45816728909999999</v>
          </cell>
        </row>
        <row r="360">
          <cell r="B360">
            <v>0.41666666670000002</v>
          </cell>
          <cell r="C360">
            <v>-0.45267133230000001</v>
          </cell>
        </row>
        <row r="361">
          <cell r="B361">
            <v>0.43333333330000001</v>
          </cell>
          <cell r="C361">
            <v>-0.44741727920000002</v>
          </cell>
        </row>
        <row r="362">
          <cell r="B362">
            <v>0.45</v>
          </cell>
          <cell r="C362">
            <v>-0.44225354020000002</v>
          </cell>
        </row>
        <row r="363">
          <cell r="B363">
            <v>0.46666666670000001</v>
          </cell>
          <cell r="C363">
            <v>-0.43706310390000003</v>
          </cell>
        </row>
        <row r="364">
          <cell r="B364">
            <v>0.4833333333</v>
          </cell>
          <cell r="C364">
            <v>-0.43144881499999999</v>
          </cell>
        </row>
        <row r="365">
          <cell r="B365">
            <v>0.5</v>
          </cell>
          <cell r="C365">
            <v>-0.42604098410000002</v>
          </cell>
        </row>
        <row r="366">
          <cell r="B366">
            <v>0.51666666670000005</v>
          </cell>
          <cell r="C366">
            <v>-0.42052244760000002</v>
          </cell>
        </row>
        <row r="367">
          <cell r="B367">
            <v>0.53333333329999999</v>
          </cell>
          <cell r="C367">
            <v>-0.4148442181</v>
          </cell>
        </row>
        <row r="368">
          <cell r="B368">
            <v>0.55000000000000004</v>
          </cell>
          <cell r="C368">
            <v>-0.40909493749999998</v>
          </cell>
        </row>
        <row r="369">
          <cell r="B369">
            <v>0.56666666669999999</v>
          </cell>
          <cell r="C369">
            <v>-0.40369930399999998</v>
          </cell>
        </row>
        <row r="370">
          <cell r="B370">
            <v>0.58333333330000003</v>
          </cell>
          <cell r="C370">
            <v>-0.39782207289999999</v>
          </cell>
        </row>
        <row r="371">
          <cell r="B371">
            <v>0.6</v>
          </cell>
          <cell r="C371">
            <v>-0.39190430879999999</v>
          </cell>
        </row>
        <row r="372">
          <cell r="B372">
            <v>0.61666666670000003</v>
          </cell>
          <cell r="C372">
            <v>-0.3863338704</v>
          </cell>
        </row>
        <row r="373">
          <cell r="B373">
            <v>0.63333333329999997</v>
          </cell>
          <cell r="C373">
            <v>-0.38026795839999999</v>
          </cell>
        </row>
        <row r="374">
          <cell r="B374">
            <v>0.65</v>
          </cell>
          <cell r="C374">
            <v>-0.37422269400000002</v>
          </cell>
        </row>
        <row r="375">
          <cell r="B375">
            <v>0.66666666669999997</v>
          </cell>
          <cell r="C375">
            <v>-0.36826436359999998</v>
          </cell>
        </row>
        <row r="376">
          <cell r="B376">
            <v>0.68333333330000001</v>
          </cell>
          <cell r="C376">
            <v>-0.3622467848</v>
          </cell>
        </row>
        <row r="377">
          <cell r="B377">
            <v>0.7</v>
          </cell>
          <cell r="C377">
            <v>-0.35620984169999997</v>
          </cell>
        </row>
        <row r="378">
          <cell r="B378">
            <v>0.71666666670000001</v>
          </cell>
          <cell r="C378">
            <v>-0.34996913680000002</v>
          </cell>
        </row>
        <row r="379">
          <cell r="B379">
            <v>0.73333333329999995</v>
          </cell>
          <cell r="C379">
            <v>-0.3437568399</v>
          </cell>
        </row>
        <row r="380">
          <cell r="B380">
            <v>0.75</v>
          </cell>
          <cell r="C380">
            <v>-0.33744754710000002</v>
          </cell>
        </row>
        <row r="381">
          <cell r="B381">
            <v>0.76666666670000005</v>
          </cell>
          <cell r="C381">
            <v>-0.33134442549999998</v>
          </cell>
        </row>
        <row r="382">
          <cell r="B382">
            <v>0.78333333329999999</v>
          </cell>
          <cell r="C382">
            <v>-0.32506469929999998</v>
          </cell>
        </row>
        <row r="383">
          <cell r="B383">
            <v>0.8</v>
          </cell>
          <cell r="C383">
            <v>-0.3184698212</v>
          </cell>
        </row>
        <row r="384">
          <cell r="B384">
            <v>0.81666666669999999</v>
          </cell>
          <cell r="C384">
            <v>-0.31177478240000001</v>
          </cell>
        </row>
        <row r="385">
          <cell r="B385">
            <v>0.83333333330000003</v>
          </cell>
          <cell r="C385">
            <v>-0.305308623</v>
          </cell>
        </row>
        <row r="386">
          <cell r="B386">
            <v>0.85</v>
          </cell>
          <cell r="C386">
            <v>-0.2990237872</v>
          </cell>
        </row>
        <row r="387">
          <cell r="B387">
            <v>0.86666666670000003</v>
          </cell>
          <cell r="C387">
            <v>-0.29230720170000002</v>
          </cell>
        </row>
        <row r="388">
          <cell r="B388">
            <v>0.88333333329999997</v>
          </cell>
          <cell r="C388">
            <v>-0.28565824670000001</v>
          </cell>
        </row>
        <row r="389">
          <cell r="B389">
            <v>0.9</v>
          </cell>
          <cell r="C389">
            <v>-0.27886838600000002</v>
          </cell>
        </row>
        <row r="390">
          <cell r="B390">
            <v>0.91666666669999997</v>
          </cell>
          <cell r="C390">
            <v>-0.27207857940000002</v>
          </cell>
        </row>
        <row r="391">
          <cell r="B391">
            <v>0.93333333330000001</v>
          </cell>
          <cell r="C391">
            <v>-0.26503019109999998</v>
          </cell>
        </row>
        <row r="392">
          <cell r="B392">
            <v>0.95</v>
          </cell>
          <cell r="C392">
            <v>-0.25812768089999999</v>
          </cell>
        </row>
        <row r="393">
          <cell r="B393">
            <v>0.96666666670000001</v>
          </cell>
          <cell r="C393">
            <v>-0.25105120530000002</v>
          </cell>
        </row>
        <row r="394">
          <cell r="B394">
            <v>0.98333333329999995</v>
          </cell>
          <cell r="C394">
            <v>-0.2439724248</v>
          </cell>
        </row>
        <row r="395">
          <cell r="B395">
            <v>1</v>
          </cell>
          <cell r="C395">
            <v>-0.23701636619999999</v>
          </cell>
        </row>
        <row r="396">
          <cell r="B396">
            <v>1.016666667</v>
          </cell>
          <cell r="C396">
            <v>-0.2301420884</v>
          </cell>
        </row>
        <row r="397">
          <cell r="B397">
            <v>1.0333333330000001</v>
          </cell>
          <cell r="C397">
            <v>-0.22345833449999999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181" workbookViewId="0">
      <selection activeCell="D444" sqref="D444"/>
    </sheetView>
  </sheetViews>
  <sheetFormatPr defaultColWidth="11.21875" defaultRowHeight="15" customHeight="1"/>
  <cols>
    <col min="1" max="2" width="6.77734375" customWidth="1"/>
    <col min="3" max="3" width="7.77734375" customWidth="1"/>
    <col min="4" max="9" width="6.77734375" customWidth="1"/>
    <col min="10" max="10" width="9.21875" customWidth="1"/>
    <col min="11" max="11" width="7.33203125" customWidth="1"/>
    <col min="12" max="26" width="6.77734375" customWidth="1"/>
  </cols>
  <sheetData>
    <row r="1" spans="2:12" ht="16.5" customHeight="1"/>
    <row r="2" spans="2:12" ht="16.5" customHeight="1"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2:12" ht="16.5" customHeight="1">
      <c r="B3" t="s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/>
      <c r="J3" s="1" t="s">
        <v>3</v>
      </c>
      <c r="K3" s="2">
        <v>205.1</v>
      </c>
      <c r="L3" s="1" t="s">
        <v>4</v>
      </c>
    </row>
    <row r="4" spans="2:12" ht="16.5" customHeight="1">
      <c r="B4" s="1" t="s">
        <v>5</v>
      </c>
      <c r="C4" s="1">
        <v>0.37</v>
      </c>
      <c r="D4" s="2">
        <v>0.5</v>
      </c>
      <c r="E4" s="2">
        <v>0.5</v>
      </c>
      <c r="F4" s="2">
        <v>0.5</v>
      </c>
      <c r="G4" s="2">
        <v>0.5</v>
      </c>
      <c r="H4" s="2">
        <v>0.5</v>
      </c>
      <c r="I4" s="1"/>
      <c r="J4" s="1" t="s">
        <v>6</v>
      </c>
      <c r="K4" s="2">
        <v>11.8</v>
      </c>
      <c r="L4" s="1" t="s">
        <v>4</v>
      </c>
    </row>
    <row r="5" spans="2:12" ht="16.5" customHeight="1">
      <c r="B5" s="1" t="s">
        <v>7</v>
      </c>
      <c r="C5" s="3">
        <f>STDEVA(C4:H4)</f>
        <v>5.3072277760301989E-2</v>
      </c>
      <c r="D5" s="1"/>
      <c r="E5" s="10" t="s">
        <v>8</v>
      </c>
      <c r="F5" s="11"/>
      <c r="G5" s="11"/>
      <c r="H5" s="11"/>
      <c r="I5" s="11"/>
      <c r="J5" s="1"/>
      <c r="K5" s="1"/>
      <c r="L5" s="1"/>
    </row>
    <row r="6" spans="2:12" ht="16.5" customHeight="1">
      <c r="B6" s="1" t="s">
        <v>9</v>
      </c>
      <c r="C6" s="3">
        <f>AVERAGE(C4:H4)</f>
        <v>0.47833333333333333</v>
      </c>
      <c r="D6" s="1"/>
      <c r="E6" s="11"/>
      <c r="F6" s="11"/>
      <c r="G6" s="11"/>
      <c r="H6" s="11"/>
      <c r="I6" s="11"/>
      <c r="J6" s="1"/>
      <c r="K6" s="1"/>
      <c r="L6" s="1"/>
    </row>
    <row r="7" spans="2:12" ht="16.5" customHeight="1">
      <c r="B7" s="1" t="s">
        <v>10</v>
      </c>
      <c r="C7" s="3">
        <f>STDEVA(D4:H4)</f>
        <v>0</v>
      </c>
      <c r="D7" s="1"/>
      <c r="E7" s="1"/>
      <c r="F7" s="1"/>
      <c r="G7" s="1"/>
      <c r="H7" s="1"/>
      <c r="I7" s="1"/>
      <c r="J7" s="1"/>
      <c r="K7" s="1"/>
      <c r="L7" s="1"/>
    </row>
    <row r="8" spans="2:12" ht="16.5" customHeight="1">
      <c r="B8" s="1" t="s">
        <v>11</v>
      </c>
      <c r="C8" s="3">
        <f>AVERAGE(D4:H4)</f>
        <v>0.5</v>
      </c>
      <c r="D8" s="1"/>
      <c r="E8" s="1"/>
      <c r="F8" s="1"/>
      <c r="G8" s="1"/>
      <c r="H8" s="1"/>
      <c r="I8" s="1"/>
      <c r="J8" s="1"/>
      <c r="K8" s="1"/>
      <c r="L8" s="1"/>
    </row>
    <row r="9" spans="2:12" ht="16.5" customHeight="1">
      <c r="B9" s="1"/>
      <c r="C9" s="1"/>
      <c r="D9" s="1"/>
      <c r="H9" s="1"/>
      <c r="I9" s="1"/>
      <c r="J9" s="1"/>
      <c r="K9" s="1"/>
      <c r="L9" s="1"/>
    </row>
    <row r="10" spans="2:12" ht="16.5" customHeight="1">
      <c r="B10" s="1"/>
      <c r="C10" s="1"/>
      <c r="D10" s="1"/>
      <c r="E10" s="1"/>
      <c r="G10" s="4" t="s">
        <v>12</v>
      </c>
      <c r="H10" s="4">
        <f>(K3+K4)*C8/K4</f>
        <v>9.1906779661016937</v>
      </c>
      <c r="I10" s="1" t="s">
        <v>13</v>
      </c>
      <c r="J10" s="1"/>
      <c r="K10" s="1"/>
      <c r="L10" s="1"/>
    </row>
    <row r="11" spans="2:12" ht="16.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ht="16.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ht="16.5" customHeight="1">
      <c r="B13" s="1" t="s">
        <v>14</v>
      </c>
      <c r="C13" s="1" t="s">
        <v>15</v>
      </c>
      <c r="D13" s="1"/>
      <c r="E13" s="1"/>
      <c r="F13" s="1"/>
      <c r="G13" s="1"/>
      <c r="H13" s="1"/>
      <c r="I13" s="1"/>
      <c r="J13" s="1"/>
      <c r="K13" s="1"/>
      <c r="L13" s="1"/>
    </row>
    <row r="14" spans="2:12" ht="16.5" customHeight="1">
      <c r="B14" s="1" t="s">
        <v>2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/>
      <c r="J14" s="1" t="s">
        <v>16</v>
      </c>
      <c r="K14" s="1">
        <v>3.49</v>
      </c>
      <c r="L14" s="1" t="s">
        <v>17</v>
      </c>
    </row>
    <row r="15" spans="2:12" ht="16.5" customHeight="1">
      <c r="B15" s="1" t="s">
        <v>5</v>
      </c>
      <c r="C15" s="2">
        <v>0.19</v>
      </c>
      <c r="D15" s="2">
        <v>0.19</v>
      </c>
      <c r="E15" s="2">
        <v>0.19</v>
      </c>
      <c r="F15" s="2">
        <v>0.19</v>
      </c>
      <c r="G15" s="2">
        <v>0.18</v>
      </c>
      <c r="H15" s="2">
        <v>0.18</v>
      </c>
      <c r="I15" s="1"/>
      <c r="J15" s="1" t="s">
        <v>18</v>
      </c>
      <c r="K15" s="2">
        <v>100</v>
      </c>
      <c r="L15" s="1" t="s">
        <v>17</v>
      </c>
    </row>
    <row r="16" spans="2:12" ht="16.5" customHeight="1">
      <c r="B16" s="1" t="s">
        <v>19</v>
      </c>
      <c r="C16" s="3">
        <f>STDEVA(C15:H15)</f>
        <v>5.1639777949432277E-3</v>
      </c>
      <c r="D16" s="1"/>
      <c r="E16" s="1"/>
      <c r="F16" s="1"/>
      <c r="G16" s="1"/>
      <c r="H16" s="1"/>
      <c r="I16" s="1"/>
      <c r="J16" s="1" t="s">
        <v>20</v>
      </c>
      <c r="K16" s="1">
        <f>K14/K15</f>
        <v>3.49E-2</v>
      </c>
      <c r="L16" s="1"/>
    </row>
    <row r="17" spans="1:12" ht="16.5" customHeight="1">
      <c r="B17" s="1" t="s">
        <v>21</v>
      </c>
      <c r="C17" s="3">
        <f>AVERAGE(C15:H15)</f>
        <v>0.18666666666666665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6.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6.5" customHeight="1">
      <c r="G19" s="4" t="s">
        <v>12</v>
      </c>
      <c r="H19" s="4">
        <f>((K3+K4)*C17)/(K4-K3*K16)</f>
        <v>8.7220837525123791</v>
      </c>
      <c r="I19" s="1" t="s">
        <v>13</v>
      </c>
    </row>
    <row r="20" spans="1:12" ht="16.5" customHeight="1"/>
    <row r="21" spans="1:12" ht="16.5" customHeight="1">
      <c r="B21" s="8" t="s">
        <v>35</v>
      </c>
    </row>
    <row r="22" spans="1:12" ht="16.5" customHeight="1"/>
    <row r="23" spans="1:12" ht="16.5" customHeight="1"/>
    <row r="24" spans="1:12" ht="16.5" customHeight="1"/>
    <row r="25" spans="1:12" ht="16.5" customHeight="1">
      <c r="A25" s="6" t="s">
        <v>22</v>
      </c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</row>
    <row r="26" spans="1:12" ht="16.5" customHeight="1">
      <c r="A26" s="6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</row>
    <row r="27" spans="1:12" ht="16.5" customHeight="1">
      <c r="A27" s="6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</row>
    <row r="28" spans="1:12" ht="16.5" customHeight="1">
      <c r="A28" s="6"/>
      <c r="B28" s="7" t="s">
        <v>23</v>
      </c>
      <c r="C28" s="7" t="s">
        <v>24</v>
      </c>
      <c r="D28" s="6"/>
      <c r="E28" s="6"/>
      <c r="F28" s="6"/>
      <c r="G28" s="6"/>
      <c r="H28" s="6"/>
      <c r="I28" s="6"/>
      <c r="J28" s="6"/>
      <c r="K28" s="6"/>
      <c r="L28" s="6"/>
    </row>
    <row r="29" spans="1:12" ht="16.5" customHeight="1">
      <c r="A29" s="6"/>
      <c r="B29" s="7">
        <v>0</v>
      </c>
      <c r="C29" s="7">
        <v>-0.50456345400000002</v>
      </c>
      <c r="D29" s="6"/>
      <c r="E29" s="6"/>
      <c r="F29" s="6"/>
      <c r="G29" s="6"/>
      <c r="H29" s="6"/>
      <c r="I29" s="6"/>
      <c r="J29" s="6"/>
      <c r="K29" s="6"/>
      <c r="L29" s="6"/>
    </row>
    <row r="30" spans="1:12" ht="16.5" customHeight="1">
      <c r="A30" s="6"/>
      <c r="B30" s="7">
        <v>1.666666667E-2</v>
      </c>
      <c r="C30" s="7">
        <v>-0.50066708370000002</v>
      </c>
      <c r="D30" s="6"/>
      <c r="E30" s="6"/>
      <c r="F30" s="6"/>
      <c r="G30" s="6"/>
      <c r="H30" s="6"/>
      <c r="I30" s="6"/>
      <c r="J30" s="6"/>
      <c r="K30" s="6"/>
      <c r="L30" s="6"/>
    </row>
    <row r="31" spans="1:12" ht="16.5" customHeight="1">
      <c r="A31" s="6"/>
      <c r="B31" s="7">
        <v>3.3333333329999999E-2</v>
      </c>
      <c r="C31" s="7">
        <v>-0.49588562120000002</v>
      </c>
      <c r="D31" s="6"/>
      <c r="E31" s="6"/>
      <c r="F31" s="6"/>
      <c r="G31" s="6"/>
      <c r="H31" s="6"/>
      <c r="I31" s="6"/>
      <c r="J31" s="6"/>
      <c r="K31" s="6"/>
      <c r="L31" s="6"/>
    </row>
    <row r="32" spans="1:12" ht="16.5" customHeight="1">
      <c r="A32" s="6"/>
      <c r="B32" s="7">
        <v>0.05</v>
      </c>
      <c r="C32" s="7">
        <v>-0.49108319490000002</v>
      </c>
      <c r="D32" s="6"/>
      <c r="E32" s="6"/>
      <c r="F32" s="6"/>
      <c r="G32" s="6"/>
      <c r="H32" s="6"/>
      <c r="I32" s="6"/>
      <c r="J32" s="6"/>
      <c r="K32" s="6"/>
      <c r="L32" s="6"/>
    </row>
    <row r="33" spans="1:12" ht="16.5" customHeight="1">
      <c r="A33" s="6"/>
      <c r="B33" s="7">
        <v>6.6666666669999999E-2</v>
      </c>
      <c r="C33" s="7">
        <v>-0.48653447760000001</v>
      </c>
      <c r="D33" s="6"/>
      <c r="E33" s="6"/>
      <c r="F33" s="6"/>
      <c r="G33" s="6"/>
      <c r="H33" s="6"/>
      <c r="I33" s="6"/>
      <c r="J33" s="6"/>
      <c r="K33" s="6"/>
      <c r="L33" s="6"/>
    </row>
    <row r="34" spans="1:12" ht="16.5" customHeight="1">
      <c r="A34" s="6"/>
      <c r="B34" s="7">
        <v>8.3333333329999995E-2</v>
      </c>
      <c r="C34" s="7">
        <v>-0.48161146919999998</v>
      </c>
      <c r="D34" s="6"/>
      <c r="E34" s="6"/>
      <c r="F34" s="6"/>
      <c r="G34" s="6"/>
      <c r="H34" s="6"/>
      <c r="I34" s="6"/>
      <c r="J34" s="6"/>
      <c r="K34" s="6"/>
      <c r="L34" s="6"/>
    </row>
    <row r="35" spans="1:12" ht="16.5" customHeight="1">
      <c r="A35" s="6"/>
      <c r="B35" s="7">
        <v>0.1</v>
      </c>
      <c r="C35" s="7">
        <v>-0.47680544029999999</v>
      </c>
      <c r="D35" s="6"/>
      <c r="E35" s="6"/>
      <c r="F35" s="6"/>
      <c r="G35" s="6"/>
      <c r="H35" s="6"/>
      <c r="I35" s="6"/>
      <c r="J35" s="6"/>
      <c r="K35" s="6"/>
      <c r="L35" s="6"/>
    </row>
    <row r="36" spans="1:12" ht="16.5" customHeight="1">
      <c r="A36" s="6"/>
      <c r="B36" s="7">
        <v>0.1166666667</v>
      </c>
      <c r="C36" s="7">
        <v>-0.47212153849999999</v>
      </c>
      <c r="D36" s="6"/>
      <c r="E36" s="6"/>
      <c r="F36" s="6"/>
      <c r="G36" s="6"/>
      <c r="H36" s="6"/>
      <c r="I36" s="6"/>
      <c r="J36" s="6"/>
      <c r="K36" s="6"/>
      <c r="L36" s="6"/>
    </row>
    <row r="37" spans="1:12" ht="16.5" customHeight="1">
      <c r="A37" s="6"/>
      <c r="B37" s="7">
        <v>0.1333333333</v>
      </c>
      <c r="C37" s="7">
        <v>-0.46693290990000003</v>
      </c>
      <c r="D37" s="6"/>
      <c r="E37" s="6"/>
      <c r="F37" s="6"/>
      <c r="G37" s="6"/>
      <c r="H37" s="6"/>
      <c r="I37" s="6"/>
      <c r="J37" s="6"/>
      <c r="K37" s="6"/>
      <c r="L37" s="6"/>
    </row>
    <row r="38" spans="1:12" ht="16.5" customHeight="1">
      <c r="A38" s="6"/>
      <c r="B38" s="7">
        <v>0.15</v>
      </c>
      <c r="C38" s="7">
        <v>-0.46173914739999999</v>
      </c>
      <c r="D38" s="6"/>
      <c r="E38" s="6"/>
      <c r="F38" s="6"/>
      <c r="G38" s="6"/>
      <c r="H38" s="6"/>
      <c r="I38" s="6"/>
      <c r="J38" s="6"/>
      <c r="K38" s="6"/>
      <c r="L38" s="6"/>
    </row>
    <row r="39" spans="1:12" ht="16.5" customHeight="1">
      <c r="A39" s="6"/>
      <c r="B39" s="7">
        <v>0.16666666669999999</v>
      </c>
      <c r="C39" s="7">
        <v>-0.45676799979999999</v>
      </c>
      <c r="D39" s="6"/>
      <c r="E39" s="6"/>
      <c r="F39" s="6"/>
      <c r="G39" s="6"/>
      <c r="H39" s="6"/>
      <c r="I39" s="6"/>
      <c r="J39" s="6"/>
      <c r="K39" s="6"/>
      <c r="L39" s="6"/>
    </row>
    <row r="40" spans="1:12" ht="16.5" customHeight="1">
      <c r="A40" s="6"/>
      <c r="B40" s="7">
        <v>0.18333333330000001</v>
      </c>
      <c r="C40" s="7">
        <v>-0.45199245059999998</v>
      </c>
      <c r="D40" s="6"/>
      <c r="E40" s="6"/>
      <c r="F40" s="6"/>
      <c r="G40" s="6"/>
      <c r="H40" s="6"/>
      <c r="I40" s="6"/>
      <c r="J40" s="6"/>
      <c r="K40" s="6"/>
      <c r="L40" s="6"/>
    </row>
    <row r="41" spans="1:12" ht="16.5" customHeight="1">
      <c r="A41" s="6"/>
      <c r="B41" s="7">
        <v>0.2</v>
      </c>
      <c r="C41" s="7">
        <v>-0.44656660370000001</v>
      </c>
      <c r="D41" s="6"/>
      <c r="E41" s="6"/>
      <c r="F41" s="6"/>
      <c r="G41" s="6"/>
      <c r="H41" s="6"/>
      <c r="I41" s="6"/>
      <c r="J41" s="6"/>
      <c r="K41" s="6"/>
      <c r="L41" s="6"/>
    </row>
    <row r="42" spans="1:12" ht="16.5" customHeight="1">
      <c r="A42" s="6"/>
      <c r="B42" s="7">
        <v>0.21666666670000001</v>
      </c>
      <c r="C42" s="7">
        <v>-0.44144275989999998</v>
      </c>
      <c r="D42" s="6"/>
      <c r="E42" s="6"/>
      <c r="F42" s="6"/>
      <c r="G42" s="6"/>
      <c r="H42" s="6"/>
      <c r="I42" s="6"/>
      <c r="J42" s="6"/>
      <c r="K42" s="6"/>
      <c r="L42" s="6"/>
    </row>
    <row r="43" spans="1:12" ht="16.5" customHeight="1">
      <c r="A43" s="6"/>
      <c r="B43" s="7">
        <v>0.2333333333</v>
      </c>
      <c r="C43" s="7">
        <v>-0.43632713690000002</v>
      </c>
      <c r="D43" s="6"/>
      <c r="E43" s="6"/>
      <c r="F43" s="12" t="s">
        <v>31</v>
      </c>
      <c r="G43" s="12"/>
      <c r="H43" s="12"/>
      <c r="I43" s="12"/>
      <c r="J43" s="6">
        <v>0.18820000000000001</v>
      </c>
      <c r="K43" s="6" t="s">
        <v>32</v>
      </c>
      <c r="L43" s="6"/>
    </row>
    <row r="44" spans="1:12" ht="16.5" customHeight="1">
      <c r="A44" s="6"/>
      <c r="B44" s="7">
        <v>0.25</v>
      </c>
      <c r="C44" s="7">
        <v>-0.43071126970000001</v>
      </c>
      <c r="D44" s="6"/>
      <c r="E44" s="6"/>
      <c r="F44" s="6"/>
      <c r="G44" s="6"/>
      <c r="H44" s="6"/>
      <c r="I44" s="6"/>
      <c r="J44" s="6"/>
      <c r="K44" s="6"/>
      <c r="L44" s="6"/>
    </row>
    <row r="45" spans="1:12" ht="16.5" customHeight="1">
      <c r="A45" s="6"/>
      <c r="B45" s="7">
        <v>0.2666666667</v>
      </c>
      <c r="C45" s="7">
        <v>-0.42525031839999999</v>
      </c>
      <c r="D45" s="6"/>
      <c r="E45" s="6"/>
      <c r="F45" s="6"/>
      <c r="G45" s="6"/>
      <c r="H45" s="6"/>
      <c r="I45" s="6"/>
      <c r="J45" s="6"/>
      <c r="K45" s="6"/>
      <c r="L45" s="6"/>
    </row>
    <row r="46" spans="1:12" ht="16.5" customHeight="1">
      <c r="A46" s="6"/>
      <c r="B46" s="7">
        <v>0.28333333329999999</v>
      </c>
      <c r="C46" s="7">
        <v>-0.41967165779999999</v>
      </c>
      <c r="D46" s="6"/>
      <c r="E46" s="6"/>
      <c r="F46" s="6"/>
      <c r="G46" s="6"/>
      <c r="H46" s="6" t="s">
        <v>33</v>
      </c>
      <c r="I46" s="6">
        <f>((K3+K4)*J43)/(K4-K3*K16)</f>
        <v>8.7937294404794457</v>
      </c>
      <c r="J46" s="6" t="s">
        <v>32</v>
      </c>
      <c r="K46" s="6"/>
      <c r="L46" s="6"/>
    </row>
    <row r="47" spans="1:12" ht="16.5" customHeight="1">
      <c r="A47" s="6"/>
      <c r="B47" s="7">
        <v>0.3</v>
      </c>
      <c r="C47" s="7">
        <v>-0.41444970959999999</v>
      </c>
      <c r="D47" s="6"/>
      <c r="E47" s="6"/>
      <c r="F47" s="6"/>
      <c r="G47" s="6"/>
      <c r="H47" s="6"/>
      <c r="I47" s="6"/>
      <c r="J47" s="6"/>
      <c r="K47" s="6"/>
      <c r="L47" s="6"/>
    </row>
    <row r="48" spans="1:12" ht="16.5" customHeight="1">
      <c r="A48" s="6"/>
      <c r="B48" s="7">
        <v>0.31666666669999999</v>
      </c>
      <c r="C48" s="7">
        <v>-0.40891723549999998</v>
      </c>
      <c r="D48" s="6"/>
      <c r="E48" s="6"/>
      <c r="F48" s="6"/>
      <c r="G48" s="6"/>
      <c r="H48" s="6"/>
      <c r="I48" s="6"/>
      <c r="J48" s="6"/>
      <c r="K48" s="6"/>
      <c r="L48" s="6"/>
    </row>
    <row r="49" spans="1:12" ht="16.5" customHeight="1">
      <c r="A49" s="6"/>
      <c r="B49" s="7">
        <v>0.33333333329999998</v>
      </c>
      <c r="C49" s="7">
        <v>-0.40337770220000002</v>
      </c>
      <c r="D49" s="6"/>
      <c r="E49" s="6"/>
      <c r="F49" s="6"/>
      <c r="G49" s="6"/>
      <c r="H49" s="6"/>
      <c r="I49" s="6"/>
      <c r="J49" s="6"/>
      <c r="K49" s="6"/>
      <c r="L49" s="6"/>
    </row>
    <row r="50" spans="1:12" ht="16.5" customHeight="1">
      <c r="A50" s="6"/>
      <c r="B50" s="7">
        <v>0.35</v>
      </c>
      <c r="C50" s="7">
        <v>-0.397665877</v>
      </c>
      <c r="D50" s="6"/>
      <c r="E50" s="6"/>
      <c r="F50" s="6"/>
      <c r="G50" s="6"/>
      <c r="H50" s="6"/>
      <c r="I50" s="6"/>
      <c r="J50" s="6"/>
      <c r="K50" s="6"/>
      <c r="L50" s="6"/>
    </row>
    <row r="51" spans="1:12" ht="16.5" customHeight="1">
      <c r="A51" s="6"/>
      <c r="B51" s="7">
        <v>0.36666666669999998</v>
      </c>
      <c r="C51" s="7">
        <v>-0.39179249379999997</v>
      </c>
      <c r="D51" s="6"/>
      <c r="E51" s="6"/>
      <c r="F51" s="6"/>
      <c r="G51" s="6"/>
      <c r="H51" s="6"/>
      <c r="I51" s="6"/>
      <c r="J51" s="6"/>
      <c r="K51" s="6"/>
      <c r="L51" s="6"/>
    </row>
    <row r="52" spans="1:12" ht="16.5" customHeight="1">
      <c r="A52" s="6"/>
      <c r="B52" s="7">
        <v>0.38333333330000002</v>
      </c>
      <c r="C52" s="7">
        <v>-0.38625551749999998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ht="16.5" customHeight="1">
      <c r="A53" s="6"/>
      <c r="B53" s="7">
        <v>0.4</v>
      </c>
      <c r="C53" s="7">
        <v>-0.38047843780000001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ht="16.5" customHeight="1">
      <c r="A54" s="6"/>
      <c r="B54" s="7">
        <v>0.41666666670000002</v>
      </c>
      <c r="C54" s="7">
        <v>-0.37466958750000001</v>
      </c>
      <c r="D54" s="6"/>
      <c r="E54" s="6"/>
      <c r="F54" s="6"/>
      <c r="G54" s="6"/>
      <c r="H54" s="6"/>
      <c r="I54" s="6"/>
      <c r="J54" s="6"/>
      <c r="K54" s="6"/>
      <c r="L54" s="6"/>
    </row>
    <row r="55" spans="1:12" ht="16.5" customHeight="1">
      <c r="A55" s="6"/>
      <c r="B55" s="7">
        <v>0.43333333330000001</v>
      </c>
      <c r="C55" s="7">
        <v>-0.36874831920000001</v>
      </c>
      <c r="D55" s="6"/>
      <c r="E55" s="6"/>
      <c r="F55" s="6"/>
      <c r="G55" s="6"/>
      <c r="H55" s="6"/>
      <c r="I55" s="6"/>
      <c r="J55" s="6"/>
      <c r="K55" s="6"/>
      <c r="L55" s="6"/>
    </row>
    <row r="56" spans="1:12" ht="16.5" customHeight="1">
      <c r="A56" s="6"/>
      <c r="B56" s="7">
        <v>0.45</v>
      </c>
      <c r="C56" s="7">
        <v>-0.36268530510000002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ht="16.5" customHeight="1">
      <c r="A57" s="6"/>
      <c r="B57" s="7">
        <v>0.46666666670000001</v>
      </c>
      <c r="C57" s="7">
        <v>-0.35693452469999998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ht="16.5" customHeight="1">
      <c r="A58" s="6"/>
      <c r="B58" s="7">
        <v>0.4833333333</v>
      </c>
      <c r="C58" s="7">
        <v>-0.35087299049999998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ht="16.5" customHeight="1">
      <c r="A59" s="6"/>
      <c r="B59" s="7">
        <v>0.5</v>
      </c>
      <c r="C59" s="7">
        <v>-0.34473037490000003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ht="16.5" customHeight="1">
      <c r="A60" s="6"/>
      <c r="B60" s="7">
        <v>0.51666666670000005</v>
      </c>
      <c r="C60" s="7">
        <v>-0.33857494710000002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ht="16.5" customHeight="1">
      <c r="A61" s="6"/>
      <c r="B61" s="7">
        <v>0.53333333329999999</v>
      </c>
      <c r="C61" s="7">
        <v>-0.33230409519999998</v>
      </c>
      <c r="D61" s="6"/>
      <c r="E61" s="6"/>
      <c r="F61" s="6"/>
      <c r="G61" s="6"/>
      <c r="H61" s="6"/>
      <c r="I61" s="6"/>
      <c r="J61" s="6"/>
      <c r="K61" s="6"/>
      <c r="L61" s="6"/>
    </row>
    <row r="62" spans="1:12" ht="16.5" customHeight="1">
      <c r="A62" s="6"/>
      <c r="B62" s="7">
        <v>0.55000000000000004</v>
      </c>
      <c r="C62" s="7">
        <v>-0.32603154680000002</v>
      </c>
      <c r="D62" s="6"/>
      <c r="E62" s="6"/>
      <c r="F62" s="6"/>
      <c r="G62" s="6"/>
      <c r="H62" s="6"/>
      <c r="I62" s="6"/>
      <c r="J62" s="6"/>
      <c r="K62" s="6"/>
      <c r="L62" s="6"/>
    </row>
    <row r="63" spans="1:12" ht="16.5" customHeight="1">
      <c r="A63" s="6"/>
      <c r="B63" s="7">
        <v>0.56666666669999999</v>
      </c>
      <c r="C63" s="7">
        <v>-0.31995223750000001</v>
      </c>
      <c r="D63" s="6"/>
      <c r="E63" s="6"/>
      <c r="F63" s="6"/>
      <c r="G63" s="6"/>
      <c r="H63" s="6"/>
      <c r="I63" s="6"/>
      <c r="J63" s="6"/>
      <c r="K63" s="6"/>
      <c r="L63" s="6"/>
    </row>
    <row r="64" spans="1:12" ht="16.5" customHeight="1">
      <c r="A64" s="6"/>
      <c r="B64" s="7">
        <v>0.58333333330000003</v>
      </c>
      <c r="C64" s="7">
        <v>-0.31327514319999999</v>
      </c>
      <c r="D64" s="6"/>
      <c r="E64" s="6"/>
      <c r="F64" s="6"/>
      <c r="G64" s="6"/>
      <c r="H64" s="6"/>
      <c r="I64" s="6"/>
      <c r="J64" s="6"/>
      <c r="K64" s="6"/>
      <c r="L64" s="6"/>
    </row>
    <row r="65" spans="1:12" ht="16.5" customHeight="1">
      <c r="A65" s="6"/>
      <c r="B65" s="7">
        <v>0.6</v>
      </c>
      <c r="C65" s="7">
        <v>-0.30712599340000002</v>
      </c>
      <c r="D65" s="6"/>
      <c r="E65" s="6"/>
      <c r="F65" s="6"/>
      <c r="G65" s="6"/>
      <c r="H65" s="6"/>
      <c r="I65" s="6"/>
      <c r="J65" s="6"/>
      <c r="K65" s="6"/>
      <c r="L65" s="6"/>
    </row>
    <row r="66" spans="1:12" ht="16.5" customHeight="1">
      <c r="A66" s="6"/>
      <c r="B66" s="7">
        <v>0.61666666670000003</v>
      </c>
      <c r="C66" s="7">
        <v>-0.3007319289</v>
      </c>
      <c r="D66" s="6"/>
      <c r="E66" s="6"/>
      <c r="F66" s="6"/>
      <c r="G66" s="6"/>
      <c r="H66" s="6"/>
      <c r="I66" s="6"/>
      <c r="J66" s="6"/>
      <c r="K66" s="6"/>
      <c r="L66" s="6"/>
    </row>
    <row r="67" spans="1:12" ht="16.5" customHeight="1">
      <c r="A67" s="6"/>
      <c r="B67" s="7">
        <v>0.63333333329999997</v>
      </c>
      <c r="C67" s="7">
        <v>-0.29424240550000003</v>
      </c>
      <c r="D67" s="6"/>
      <c r="E67" s="6"/>
      <c r="F67" s="6"/>
      <c r="G67" s="6"/>
      <c r="H67" s="6"/>
      <c r="I67" s="6"/>
      <c r="J67" s="6"/>
      <c r="K67" s="6"/>
      <c r="L67" s="6"/>
    </row>
    <row r="68" spans="1:12" ht="16.5" customHeight="1">
      <c r="A68" s="6"/>
      <c r="B68" s="7">
        <v>0.65</v>
      </c>
      <c r="C68" s="7">
        <v>-0.28756905300000002</v>
      </c>
      <c r="D68" s="6"/>
      <c r="E68" s="6"/>
      <c r="F68" s="6"/>
      <c r="G68" s="6"/>
      <c r="H68" s="6"/>
      <c r="I68" s="6"/>
      <c r="J68" s="6"/>
      <c r="K68" s="6"/>
      <c r="L68" s="6"/>
    </row>
    <row r="69" spans="1:12" ht="16.5" customHeight="1">
      <c r="A69" s="6"/>
      <c r="B69" s="7">
        <v>0.66666666669999997</v>
      </c>
      <c r="C69" s="7">
        <v>-0.28085098949999998</v>
      </c>
      <c r="D69" s="6"/>
      <c r="E69" s="6"/>
      <c r="F69" s="6"/>
      <c r="G69" s="6"/>
      <c r="H69" s="6"/>
      <c r="I69" s="6"/>
      <c r="J69" s="6"/>
      <c r="K69" s="6"/>
      <c r="L69" s="6"/>
    </row>
    <row r="70" spans="1:12" ht="16.5" customHeight="1">
      <c r="A70" s="6"/>
      <c r="B70" s="7">
        <v>0.68333333330000001</v>
      </c>
      <c r="C70" s="7">
        <v>-0.27425043599999999</v>
      </c>
      <c r="D70" s="6"/>
      <c r="E70" s="6"/>
      <c r="F70" s="6"/>
      <c r="G70" s="6"/>
      <c r="H70" s="6"/>
      <c r="I70" s="6"/>
      <c r="J70" s="6"/>
      <c r="K70" s="6"/>
      <c r="L70" s="6"/>
    </row>
    <row r="71" spans="1:12" ht="16.5" customHeight="1">
      <c r="A71" s="6"/>
      <c r="B71" s="7">
        <v>0.7</v>
      </c>
      <c r="C71" s="7">
        <v>-0.2674551328</v>
      </c>
      <c r="D71" s="6"/>
      <c r="E71" s="6"/>
      <c r="F71" s="6"/>
      <c r="G71" s="6"/>
      <c r="H71" s="6"/>
      <c r="I71" s="6"/>
      <c r="J71" s="6"/>
      <c r="K71" s="6"/>
      <c r="L71" s="6"/>
    </row>
    <row r="72" spans="1:12" ht="16.5" customHeight="1">
      <c r="A72" s="6"/>
      <c r="B72" s="7">
        <v>0.71666666670000001</v>
      </c>
      <c r="C72" s="7">
        <v>-0.26076283360000002</v>
      </c>
      <c r="D72" s="6"/>
      <c r="E72" s="6"/>
      <c r="F72" s="6"/>
      <c r="G72" s="6"/>
      <c r="H72" s="6"/>
      <c r="I72" s="6"/>
      <c r="J72" s="6"/>
      <c r="K72" s="6"/>
      <c r="L72" s="6"/>
    </row>
    <row r="73" spans="1:12" ht="16.5" customHeight="1">
      <c r="A73" s="6"/>
      <c r="B73" s="7">
        <v>0.73333333329999995</v>
      </c>
      <c r="C73" s="7">
        <v>-0.25407309490000002</v>
      </c>
      <c r="D73" s="6"/>
      <c r="E73" s="6"/>
      <c r="F73" s="6"/>
      <c r="G73" s="6"/>
      <c r="H73" s="6"/>
      <c r="I73" s="6"/>
      <c r="J73" s="6"/>
      <c r="K73" s="6"/>
      <c r="L73" s="6"/>
    </row>
    <row r="74" spans="1:12" ht="16.5" customHeight="1">
      <c r="A74" s="6"/>
      <c r="B74" s="7">
        <v>0.75</v>
      </c>
      <c r="C74" s="7">
        <v>-0.2469326812</v>
      </c>
      <c r="D74" s="6"/>
      <c r="E74" s="6"/>
      <c r="F74" s="6"/>
      <c r="G74" s="6"/>
      <c r="H74" s="6"/>
      <c r="I74" s="6"/>
      <c r="J74" s="6"/>
      <c r="K74" s="6"/>
      <c r="L74" s="6"/>
    </row>
    <row r="75" spans="1:12" ht="16.5" customHeight="1">
      <c r="A75" s="6"/>
      <c r="B75" s="7">
        <v>0.76666666670000005</v>
      </c>
      <c r="C75" s="7">
        <v>-0.23987524029999999</v>
      </c>
      <c r="D75" s="6"/>
      <c r="E75" s="6"/>
      <c r="F75" s="6"/>
      <c r="G75" s="6"/>
      <c r="H75" s="6"/>
      <c r="I75" s="6"/>
      <c r="J75" s="6"/>
      <c r="K75" s="6"/>
      <c r="L75" s="6"/>
    </row>
    <row r="76" spans="1:12" ht="16.5" customHeight="1">
      <c r="A76" s="6"/>
      <c r="B76" s="7">
        <v>0.78333333329999999</v>
      </c>
      <c r="C76" s="7">
        <v>-0.23295237299999999</v>
      </c>
      <c r="D76" s="6"/>
      <c r="E76" s="6"/>
      <c r="F76" s="6"/>
      <c r="G76" s="6"/>
      <c r="H76" s="6"/>
      <c r="I76" s="6"/>
      <c r="J76" s="6"/>
      <c r="K76" s="6"/>
      <c r="L76" s="6"/>
    </row>
    <row r="77" spans="1:12" ht="16.5" customHeight="1">
      <c r="A77" s="6"/>
      <c r="B77" s="7">
        <v>0.8</v>
      </c>
      <c r="C77" s="7">
        <v>-0.22621011660000001</v>
      </c>
      <c r="D77" s="6"/>
      <c r="E77" s="6"/>
      <c r="F77" s="6"/>
      <c r="G77" s="6"/>
      <c r="H77" s="6"/>
      <c r="I77" s="6"/>
      <c r="J77" s="6"/>
      <c r="K77" s="6"/>
      <c r="L77" s="6"/>
    </row>
    <row r="78" spans="1:12" ht="16.5" customHeight="1">
      <c r="A78" s="6"/>
      <c r="B78" s="7">
        <v>0.81666666669999999</v>
      </c>
      <c r="C78" s="7">
        <v>-0.21887899</v>
      </c>
      <c r="D78" s="6"/>
      <c r="E78" s="6"/>
      <c r="F78" s="6"/>
      <c r="G78" s="6"/>
      <c r="H78" s="6"/>
      <c r="I78" s="6"/>
      <c r="J78" s="6"/>
      <c r="K78" s="6"/>
      <c r="L78" s="6"/>
    </row>
    <row r="79" spans="1:12" ht="16.5" customHeight="1">
      <c r="A79" s="6"/>
      <c r="B79" s="7">
        <v>0.83333333330000003</v>
      </c>
      <c r="C79" s="7">
        <v>-0.21177842180000001</v>
      </c>
      <c r="D79" s="6"/>
      <c r="E79" s="6"/>
      <c r="F79" s="6"/>
      <c r="G79" s="6"/>
      <c r="H79" s="6"/>
      <c r="I79" s="6"/>
      <c r="J79" s="6"/>
      <c r="K79" s="6"/>
      <c r="L79" s="6"/>
    </row>
    <row r="80" spans="1:12" ht="16.5" customHeight="1">
      <c r="A80" s="6"/>
      <c r="B80" s="7">
        <v>0.85</v>
      </c>
      <c r="C80" s="7">
        <v>-0.20452073979999999</v>
      </c>
      <c r="D80" s="6"/>
      <c r="E80" s="6"/>
      <c r="F80" s="6"/>
      <c r="G80" s="6"/>
      <c r="H80" s="6"/>
      <c r="I80" s="6"/>
      <c r="J80" s="6"/>
      <c r="K80" s="6"/>
      <c r="L80" s="6"/>
    </row>
    <row r="81" spans="1:12" ht="16.5" customHeight="1">
      <c r="A81" s="6"/>
      <c r="B81" s="7">
        <v>0.86666666670000003</v>
      </c>
      <c r="C81" s="7">
        <v>-0.19733669600000001</v>
      </c>
      <c r="D81" s="6"/>
      <c r="E81" s="6"/>
      <c r="F81" s="6"/>
      <c r="G81" s="6"/>
      <c r="H81" s="6"/>
      <c r="I81" s="6"/>
      <c r="J81" s="6"/>
      <c r="K81" s="6"/>
      <c r="L81" s="6"/>
    </row>
    <row r="82" spans="1:12" ht="16.5" customHeight="1">
      <c r="A82" s="6"/>
      <c r="B82" s="7">
        <v>0.88333333329999997</v>
      </c>
      <c r="C82" s="7">
        <v>-0.19005608970000001</v>
      </c>
      <c r="D82" s="6"/>
      <c r="E82" s="6"/>
      <c r="F82" s="6"/>
      <c r="G82" s="6"/>
      <c r="H82" s="6"/>
      <c r="I82" s="6"/>
      <c r="J82" s="6"/>
      <c r="K82" s="6"/>
      <c r="L82" s="6"/>
    </row>
    <row r="83" spans="1:12" ht="16.5" customHeight="1">
      <c r="A83" s="6"/>
      <c r="B83" s="7">
        <v>0.9</v>
      </c>
      <c r="C83" s="7">
        <v>-0.1828134089</v>
      </c>
      <c r="D83" s="6"/>
      <c r="E83" s="6"/>
      <c r="F83" s="6"/>
      <c r="G83" s="6"/>
      <c r="H83" s="6"/>
      <c r="I83" s="6"/>
      <c r="J83" s="6"/>
      <c r="K83" s="6"/>
      <c r="L83" s="6"/>
    </row>
    <row r="84" spans="1:12" ht="16.5" customHeight="1">
      <c r="A84" s="6"/>
      <c r="B84" s="7">
        <v>0.91666666669999997</v>
      </c>
      <c r="C84" s="7">
        <v>-0.1753288851</v>
      </c>
      <c r="D84" s="6"/>
      <c r="E84" s="6"/>
      <c r="F84" s="6"/>
      <c r="G84" s="6"/>
      <c r="H84" s="6"/>
      <c r="I84" s="6"/>
      <c r="J84" s="6"/>
      <c r="K84" s="6"/>
      <c r="L84" s="6"/>
    </row>
    <row r="85" spans="1:12" ht="16.5" customHeight="1">
      <c r="A85" s="6"/>
      <c r="B85" s="7">
        <v>0.93333333330000001</v>
      </c>
      <c r="C85" s="7">
        <v>-0.16781928330000001</v>
      </c>
      <c r="D85" s="6"/>
      <c r="E85" s="6"/>
      <c r="F85" s="6"/>
      <c r="G85" s="6"/>
      <c r="H85" s="6"/>
      <c r="I85" s="6"/>
      <c r="J85" s="6"/>
      <c r="K85" s="6"/>
      <c r="L85" s="6"/>
    </row>
    <row r="86" spans="1:12" ht="16.5" customHeight="1">
      <c r="A86" s="6"/>
      <c r="B86" s="7">
        <v>0.95</v>
      </c>
      <c r="C86" s="7">
        <v>-0.16005142580000001</v>
      </c>
      <c r="D86" s="6"/>
      <c r="E86" s="6"/>
      <c r="F86" s="6"/>
      <c r="G86" s="6"/>
      <c r="H86" s="6"/>
      <c r="I86" s="6"/>
      <c r="J86" s="6"/>
      <c r="K86" s="6"/>
      <c r="L86" s="6"/>
    </row>
    <row r="87" spans="1:12" ht="16.5" customHeight="1">
      <c r="A87" s="6"/>
      <c r="B87" s="7">
        <v>0.96666666670000001</v>
      </c>
      <c r="C87" s="7">
        <v>-0.1524658112</v>
      </c>
      <c r="D87" s="6"/>
      <c r="E87" s="6"/>
      <c r="F87" s="6"/>
      <c r="G87" s="6"/>
      <c r="H87" s="6"/>
      <c r="I87" s="6"/>
      <c r="J87" s="6"/>
      <c r="K87" s="6"/>
      <c r="L87" s="6"/>
    </row>
    <row r="88" spans="1:12" ht="16.5" customHeight="1">
      <c r="A88" s="6"/>
      <c r="B88" s="7">
        <v>0.98333333329999995</v>
      </c>
      <c r="C88" s="7">
        <v>-0.144871583</v>
      </c>
      <c r="D88" s="6"/>
      <c r="E88" s="6"/>
      <c r="F88" s="6"/>
      <c r="G88" s="6"/>
      <c r="H88" s="6"/>
      <c r="I88" s="6"/>
      <c r="J88" s="6"/>
      <c r="K88" s="6"/>
      <c r="L88" s="6"/>
    </row>
    <row r="89" spans="1:12" ht="16.5" customHeight="1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</row>
    <row r="90" spans="1:12" ht="16.5" customHeight="1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</row>
    <row r="91" spans="1:12" ht="16.5" customHeight="1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</row>
    <row r="92" spans="1:12" ht="16.5" customHeight="1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</row>
    <row r="93" spans="1:12" ht="16.5" customHeight="1">
      <c r="A93" s="6" t="s">
        <v>25</v>
      </c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</row>
    <row r="94" spans="1:12" ht="16.5" customHeight="1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</row>
    <row r="95" spans="1:12" ht="16.5" customHeight="1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</row>
    <row r="96" spans="1:12" ht="16.5" customHeight="1">
      <c r="A96" s="6"/>
      <c r="B96" s="7" t="s">
        <v>26</v>
      </c>
      <c r="C96" s="7" t="s">
        <v>24</v>
      </c>
      <c r="D96" s="6"/>
      <c r="E96" s="6"/>
      <c r="F96" s="6"/>
      <c r="G96" s="6"/>
      <c r="H96" s="6"/>
      <c r="I96" s="6"/>
      <c r="J96" s="6"/>
      <c r="K96" s="6"/>
      <c r="L96" s="6"/>
    </row>
    <row r="97" spans="1:12" ht="16.5" customHeight="1">
      <c r="A97" s="6"/>
      <c r="B97" s="7">
        <v>0</v>
      </c>
      <c r="C97" s="7">
        <v>-0.63088837180000001</v>
      </c>
      <c r="D97" s="6"/>
      <c r="E97" s="6"/>
      <c r="F97" s="6"/>
      <c r="G97" s="6"/>
      <c r="H97" s="6"/>
      <c r="I97" s="6"/>
      <c r="J97" s="6"/>
      <c r="K97" s="6"/>
      <c r="L97" s="6"/>
    </row>
    <row r="98" spans="1:12" ht="16.5" customHeight="1">
      <c r="A98" s="6"/>
      <c r="B98" s="7">
        <v>1.666666667E-2</v>
      </c>
      <c r="C98" s="7">
        <v>-0.62698850390000005</v>
      </c>
      <c r="D98" s="6"/>
      <c r="E98" s="6"/>
      <c r="F98" s="6"/>
      <c r="G98" s="6"/>
      <c r="H98" s="6"/>
      <c r="I98" s="6"/>
      <c r="J98" s="6"/>
      <c r="K98" s="6"/>
      <c r="L98" s="6"/>
    </row>
    <row r="99" spans="1:12" ht="16.5" customHeight="1">
      <c r="A99" s="6"/>
      <c r="B99" s="7">
        <v>3.3333333329999999E-2</v>
      </c>
      <c r="C99" s="7">
        <v>-0.62284751199999999</v>
      </c>
      <c r="D99" s="6"/>
      <c r="E99" s="6"/>
      <c r="F99" s="6"/>
      <c r="G99" s="6"/>
      <c r="H99" s="6"/>
      <c r="I99" s="6"/>
      <c r="J99" s="6"/>
      <c r="K99" s="6"/>
      <c r="L99" s="6"/>
    </row>
    <row r="100" spans="1:12" ht="16.5" customHeight="1">
      <c r="A100" s="6"/>
      <c r="B100" s="7">
        <v>0.05</v>
      </c>
      <c r="C100" s="7">
        <v>-0.61838270510000004</v>
      </c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6.5" customHeight="1">
      <c r="A101" s="6"/>
      <c r="B101" s="7">
        <v>6.6666666669999999E-2</v>
      </c>
      <c r="C101" s="7">
        <v>-0.61444187139999995</v>
      </c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6.5" customHeight="1">
      <c r="A102" s="6"/>
      <c r="B102" s="7">
        <v>8.3333333329999995E-2</v>
      </c>
      <c r="C102" s="7">
        <v>-0.61010740480000003</v>
      </c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6.5" customHeight="1">
      <c r="A103" s="6"/>
      <c r="B103" s="7">
        <v>0.1</v>
      </c>
      <c r="C103" s="7">
        <v>-0.60612715880000001</v>
      </c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6.5" customHeight="1">
      <c r="A104" s="6"/>
      <c r="B104" s="7">
        <v>0.1166666667</v>
      </c>
      <c r="C104" s="7">
        <v>-0.60157509769999995</v>
      </c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6.5" customHeight="1">
      <c r="A105" s="6"/>
      <c r="B105" s="7">
        <v>0.1333333333</v>
      </c>
      <c r="C105" s="7">
        <v>-0.59746524720000005</v>
      </c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6.5" customHeight="1">
      <c r="A106" s="6"/>
      <c r="B106" s="7">
        <v>0.15</v>
      </c>
      <c r="C106" s="7">
        <v>-0.59290359059999997</v>
      </c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6.5" customHeight="1">
      <c r="A107" s="6"/>
      <c r="B107" s="7">
        <v>0.16666666669999999</v>
      </c>
      <c r="C107" s="7">
        <v>-0.58866326469999997</v>
      </c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6.5" customHeight="1">
      <c r="A108" s="6"/>
      <c r="B108" s="7">
        <v>0.18333333330000001</v>
      </c>
      <c r="C108" s="7">
        <v>-0.5838875993</v>
      </c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6.5" customHeight="1">
      <c r="A109" s="6"/>
      <c r="B109" s="7">
        <v>0.2</v>
      </c>
      <c r="C109" s="7">
        <v>-0.57965403790000003</v>
      </c>
      <c r="D109" s="6"/>
      <c r="E109" s="6"/>
      <c r="F109" s="6"/>
      <c r="G109" s="12" t="s">
        <v>31</v>
      </c>
      <c r="H109" s="12"/>
      <c r="I109" s="12"/>
      <c r="J109" s="12"/>
      <c r="K109" s="6">
        <v>0.1918</v>
      </c>
      <c r="L109" s="6" t="s">
        <v>32</v>
      </c>
    </row>
    <row r="110" spans="1:12" ht="16.5" customHeight="1">
      <c r="A110" s="6"/>
      <c r="B110" s="7">
        <v>0.21666666670000001</v>
      </c>
      <c r="C110" s="7">
        <v>-0.57482436859999997</v>
      </c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6.5" customHeight="1">
      <c r="A111" s="6"/>
      <c r="B111" s="7">
        <v>0.2333333333</v>
      </c>
      <c r="C111" s="7">
        <v>-0.57001912649999997</v>
      </c>
      <c r="D111" s="6"/>
      <c r="E111" s="6"/>
      <c r="F111" s="6"/>
      <c r="G111" s="6"/>
      <c r="H111" s="6"/>
      <c r="I111" s="6"/>
      <c r="J111" s="6" t="s">
        <v>33</v>
      </c>
      <c r="K111" s="6">
        <f>(K3+K4)*K109/(K4-K3*K16)</f>
        <v>8.96194105570647</v>
      </c>
      <c r="L111" s="6" t="s">
        <v>32</v>
      </c>
    </row>
    <row r="112" spans="1:12" ht="16.5" customHeight="1">
      <c r="A112" s="6"/>
      <c r="B112" s="7">
        <v>0.25</v>
      </c>
      <c r="C112" s="7">
        <v>-0.56565203509999995</v>
      </c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6.5" customHeight="1">
      <c r="A113" s="6"/>
      <c r="B113" s="7">
        <v>0.2666666667</v>
      </c>
      <c r="C113" s="7">
        <v>-0.56072314140000001</v>
      </c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6.5" customHeight="1">
      <c r="A114" s="6"/>
      <c r="B114" s="7">
        <v>0.28333333329999999</v>
      </c>
      <c r="C114" s="7">
        <v>-0.55613154720000002</v>
      </c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6.5" customHeight="1">
      <c r="A115" s="6"/>
      <c r="B115" s="7">
        <v>0.3</v>
      </c>
      <c r="C115" s="7">
        <v>-0.55114218709999996</v>
      </c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6.5" customHeight="1">
      <c r="A116" s="6"/>
      <c r="B116" s="7">
        <v>0.31666666669999999</v>
      </c>
      <c r="C116" s="7">
        <v>-0.54602667599999999</v>
      </c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6.5" customHeight="1">
      <c r="A117" s="6"/>
      <c r="B117" s="7">
        <v>0.33333333329999998</v>
      </c>
      <c r="C117" s="7">
        <v>-0.54131676100000004</v>
      </c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6.5" customHeight="1">
      <c r="A118" s="6"/>
      <c r="B118" s="7">
        <v>0.35</v>
      </c>
      <c r="C118" s="7">
        <v>-0.53630293880000002</v>
      </c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6.5" customHeight="1">
      <c r="A119" s="6"/>
      <c r="B119" s="7">
        <v>0.36666666669999998</v>
      </c>
      <c r="C119" s="7">
        <v>-0.53148419000000002</v>
      </c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6.5" customHeight="1">
      <c r="A120" s="6"/>
      <c r="B120" s="7">
        <v>0.38333333330000002</v>
      </c>
      <c r="C120" s="7">
        <v>-0.52635983980000001</v>
      </c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6.5" customHeight="1">
      <c r="A121" s="6"/>
      <c r="B121" s="7">
        <v>0.4</v>
      </c>
      <c r="C121" s="7">
        <v>-0.52088228830000005</v>
      </c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6.5" customHeight="1">
      <c r="A122" s="6"/>
      <c r="B122" s="7">
        <v>0.41666666670000002</v>
      </c>
      <c r="C122" s="7">
        <v>-0.51593541590000003</v>
      </c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6.5" customHeight="1">
      <c r="A123" s="6"/>
      <c r="B123" s="7">
        <v>0.43333333330000001</v>
      </c>
      <c r="C123" s="7">
        <v>-0.51056671819999999</v>
      </c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6.5" customHeight="1">
      <c r="A124" s="6"/>
      <c r="B124" s="7">
        <v>0.45</v>
      </c>
      <c r="C124" s="7">
        <v>-0.505210567</v>
      </c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6.5" customHeight="1">
      <c r="A125" s="6"/>
      <c r="B125" s="7">
        <v>0.46666666670000001</v>
      </c>
      <c r="C125" s="7">
        <v>-0.49983792929999998</v>
      </c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6.5" customHeight="1">
      <c r="A126" s="6"/>
      <c r="B126" s="7">
        <v>0.4833333333</v>
      </c>
      <c r="C126" s="7">
        <v>-0.49456868869999998</v>
      </c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6.5" customHeight="1">
      <c r="A127" s="6"/>
      <c r="B127" s="7">
        <v>0.5</v>
      </c>
      <c r="C127" s="7">
        <v>-0.4888416525</v>
      </c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6.5" customHeight="1">
      <c r="A128" s="6"/>
      <c r="B128" s="7">
        <v>0.51666666670000005</v>
      </c>
      <c r="C128" s="7">
        <v>-0.48359593229999998</v>
      </c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6.5" customHeight="1">
      <c r="A129" s="6"/>
      <c r="B129" s="7">
        <v>0.53333333329999999</v>
      </c>
      <c r="C129" s="7">
        <v>-0.47786279009999999</v>
      </c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6.5" customHeight="1">
      <c r="A130" s="6"/>
      <c r="B130" s="7">
        <v>0.55000000000000004</v>
      </c>
      <c r="C130" s="7">
        <v>-0.47186364650000001</v>
      </c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6.5" customHeight="1">
      <c r="A131" s="6"/>
      <c r="B131" s="7">
        <v>0.56666666669999999</v>
      </c>
      <c r="C131" s="7">
        <v>-0.46679180510000001</v>
      </c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6.5" customHeight="1">
      <c r="A132" s="6"/>
      <c r="B132" s="7">
        <v>0.58333333330000003</v>
      </c>
      <c r="C132" s="7">
        <v>-0.460806571</v>
      </c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6.5" customHeight="1">
      <c r="A133" s="6"/>
      <c r="B133" s="7">
        <v>0.6</v>
      </c>
      <c r="C133" s="7">
        <v>-0.45484609729999997</v>
      </c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6.5" customHeight="1">
      <c r="A134" s="6"/>
      <c r="B134" s="7">
        <v>0.61666666670000003</v>
      </c>
      <c r="C134" s="7">
        <v>-0.4486477478</v>
      </c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6.5" customHeight="1">
      <c r="A135" s="6"/>
      <c r="B135" s="7">
        <v>0.63333333329999997</v>
      </c>
      <c r="C135" s="7">
        <v>-0.44319701830000002</v>
      </c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6.5" customHeight="1">
      <c r="A136" s="6"/>
      <c r="B136" s="7">
        <v>0.65</v>
      </c>
      <c r="C136" s="7">
        <v>-0.43701909430000002</v>
      </c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6.5" customHeight="1">
      <c r="A137" s="6"/>
      <c r="B137" s="7">
        <v>0.66666666669999997</v>
      </c>
      <c r="C137" s="7">
        <v>-0.43108985840000003</v>
      </c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6.5" customHeight="1">
      <c r="A138" s="6"/>
      <c r="B138" s="7">
        <v>0.68333333330000001</v>
      </c>
      <c r="C138" s="7">
        <v>-0.42502913390000002</v>
      </c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6.5" customHeight="1">
      <c r="A139" s="6"/>
      <c r="B139" s="7">
        <v>0.7</v>
      </c>
      <c r="C139" s="7">
        <v>-0.41946799429999998</v>
      </c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6.5" customHeight="1">
      <c r="A140" s="6"/>
      <c r="B140" s="7">
        <v>0.71666666670000001</v>
      </c>
      <c r="C140" s="7">
        <v>-0.41314368930000001</v>
      </c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6.5" customHeight="1">
      <c r="A141" s="6"/>
      <c r="B141" s="7">
        <v>0.73333333329999995</v>
      </c>
      <c r="C141" s="7">
        <v>-0.40660262889999998</v>
      </c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6.5" customHeight="1">
      <c r="A142" s="6"/>
      <c r="B142" s="7">
        <v>0.75</v>
      </c>
      <c r="C142" s="7">
        <v>-0.40019792059999998</v>
      </c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6.5" customHeight="1">
      <c r="A143" s="6"/>
      <c r="B143" s="7">
        <v>0.76666666670000005</v>
      </c>
      <c r="C143" s="7">
        <v>-0.39373738920000001</v>
      </c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6.5" customHeight="1">
      <c r="A144" s="6"/>
      <c r="B144" s="7">
        <v>0.78333333329999999</v>
      </c>
      <c r="C144" s="7">
        <v>-0.3875954372</v>
      </c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6.5" customHeight="1">
      <c r="A145" s="6"/>
      <c r="B145" s="7">
        <v>0.8</v>
      </c>
      <c r="C145" s="7">
        <v>-0.38115130749999998</v>
      </c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6.5" customHeight="1">
      <c r="A146" s="6"/>
      <c r="B146" s="7">
        <v>0.81666666669999999</v>
      </c>
      <c r="C146" s="7">
        <v>-0.37461841219999997</v>
      </c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6.5" customHeight="1">
      <c r="A147" s="6"/>
      <c r="B147" s="7">
        <v>0.83333333330000003</v>
      </c>
      <c r="C147" s="7">
        <v>-0.36794892439999999</v>
      </c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6.5" customHeight="1">
      <c r="A148" s="6"/>
      <c r="B148" s="7">
        <v>0.85</v>
      </c>
      <c r="C148" s="7">
        <v>-0.36127976000000001</v>
      </c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6.5" customHeight="1">
      <c r="A149" s="6"/>
      <c r="B149" s="7">
        <v>0.86666666670000003</v>
      </c>
      <c r="C149" s="7">
        <v>-0.35434430210000001</v>
      </c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6.5" customHeight="1">
      <c r="A150" s="6"/>
      <c r="B150" s="7">
        <v>0.88333333329999997</v>
      </c>
      <c r="C150" s="7">
        <v>-0.34752076840000001</v>
      </c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6.5" customHeight="1">
      <c r="A151" s="6"/>
      <c r="B151" s="7">
        <v>0.9</v>
      </c>
      <c r="C151" s="7">
        <v>-0.3405309265</v>
      </c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6.5" customHeight="1">
      <c r="A152" s="6"/>
      <c r="B152" s="7">
        <v>0.91666666669999997</v>
      </c>
      <c r="C152" s="7">
        <v>-0.3336932708</v>
      </c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6.5" customHeight="1">
      <c r="A153" s="6"/>
      <c r="B153" s="7">
        <v>0.93333333330000001</v>
      </c>
      <c r="C153" s="7">
        <v>-0.3274968043</v>
      </c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6.5" customHeight="1">
      <c r="A154" s="6"/>
      <c r="B154" s="7">
        <v>0.95</v>
      </c>
      <c r="C154" s="7">
        <v>-0.320555009</v>
      </c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6.5" customHeight="1">
      <c r="A155" s="6"/>
      <c r="B155" s="7">
        <v>0.96666666670000001</v>
      </c>
      <c r="C155" s="7">
        <v>-0.31366483550000002</v>
      </c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6.5" customHeight="1">
      <c r="A156" s="6"/>
      <c r="B156" s="7">
        <v>0.98333333329999995</v>
      </c>
      <c r="C156" s="7">
        <v>-0.30616689339999997</v>
      </c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6.5" customHeight="1">
      <c r="A157" s="6"/>
      <c r="B157" s="7">
        <v>1</v>
      </c>
      <c r="C157" s="7">
        <v>-0.29920172680000001</v>
      </c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6.5" customHeight="1">
      <c r="A158" s="6"/>
      <c r="B158" s="7">
        <v>1.016666667</v>
      </c>
      <c r="C158" s="7">
        <v>-0.2926323764</v>
      </c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6.5" customHeight="1">
      <c r="A159" s="6"/>
      <c r="B159" s="7">
        <v>1.0333333330000001</v>
      </c>
      <c r="C159" s="7">
        <v>-0.28497674299999998</v>
      </c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6.5" customHeight="1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6.5" customHeight="1">
      <c r="A161" s="6" t="s">
        <v>27</v>
      </c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6.5" customHeight="1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6.5" customHeight="1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6.5" customHeight="1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6.5" customHeight="1">
      <c r="A165" s="6"/>
      <c r="B165" s="7" t="s">
        <v>26</v>
      </c>
      <c r="C165" s="7" t="s">
        <v>24</v>
      </c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6.5" customHeight="1">
      <c r="A166" s="6"/>
      <c r="B166" s="7">
        <v>0</v>
      </c>
      <c r="C166" s="7">
        <v>-0.50899605410000004</v>
      </c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6.5" customHeight="1">
      <c r="A167" s="6"/>
      <c r="B167" s="7">
        <v>3.3333333329999999E-2</v>
      </c>
      <c r="C167" s="7">
        <v>-0.50059792810000003</v>
      </c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6.5" customHeight="1">
      <c r="A168" s="6"/>
      <c r="B168" s="7">
        <v>0.05</v>
      </c>
      <c r="C168" s="7">
        <v>-0.49630122770000001</v>
      </c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6.5" customHeight="1">
      <c r="A169" s="6"/>
      <c r="B169" s="7">
        <v>6.6666666669999999E-2</v>
      </c>
      <c r="C169" s="7">
        <v>-0.49162324930000001</v>
      </c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6.5" customHeight="1">
      <c r="A170" s="6"/>
      <c r="B170" s="7">
        <v>8.3333333329999995E-2</v>
      </c>
      <c r="C170" s="7">
        <v>-0.48702001290000002</v>
      </c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6.5" customHeight="1">
      <c r="A171" s="6"/>
      <c r="B171" s="7">
        <v>0.1</v>
      </c>
      <c r="C171" s="7">
        <v>-0.48236645099999997</v>
      </c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6.5" customHeight="1">
      <c r="A172" s="6"/>
      <c r="B172" s="7">
        <v>0.1166666667</v>
      </c>
      <c r="C172" s="7">
        <v>-0.47786313060000002</v>
      </c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6.5" customHeight="1">
      <c r="A173" s="6"/>
      <c r="B173" s="7">
        <v>0.1333333333</v>
      </c>
      <c r="C173" s="7">
        <v>-0.47334862989999998</v>
      </c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6.5" customHeight="1">
      <c r="A174" s="6"/>
      <c r="B174" s="7">
        <v>0.15</v>
      </c>
      <c r="C174" s="7">
        <v>-0.4686337961</v>
      </c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6.5" customHeight="1">
      <c r="A175" s="6"/>
      <c r="B175" s="7">
        <v>0.16666666669999999</v>
      </c>
      <c r="C175" s="7">
        <v>-0.46419212850000002</v>
      </c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6.5" customHeight="1">
      <c r="A176" s="6"/>
      <c r="B176" s="7">
        <v>0.18333333330000001</v>
      </c>
      <c r="C176" s="7">
        <v>-0.4593106448</v>
      </c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6.5" customHeight="1">
      <c r="A177" s="6"/>
      <c r="B177" s="7">
        <v>0.2</v>
      </c>
      <c r="C177" s="7">
        <v>-0.45455597739999998</v>
      </c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6.5" customHeight="1">
      <c r="A178" s="6"/>
      <c r="B178" s="7">
        <v>0.21666666670000001</v>
      </c>
      <c r="C178" s="7">
        <v>-0.44962540000000001</v>
      </c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6.5" customHeight="1">
      <c r="A179" s="6"/>
      <c r="B179" s="7">
        <v>0.2333333333</v>
      </c>
      <c r="C179" s="7">
        <v>-0.44460082579999999</v>
      </c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6.5" customHeight="1">
      <c r="A180" s="6"/>
      <c r="B180" s="7">
        <v>0.25</v>
      </c>
      <c r="C180" s="7">
        <v>-0.43975362899999998</v>
      </c>
      <c r="D180" s="6"/>
      <c r="E180" s="6"/>
      <c r="F180" s="6"/>
      <c r="G180" s="12" t="s">
        <v>31</v>
      </c>
      <c r="H180" s="12"/>
      <c r="I180" s="12"/>
      <c r="J180" s="12"/>
      <c r="K180" s="6">
        <v>0.18179999999999999</v>
      </c>
      <c r="L180" s="6" t="s">
        <v>32</v>
      </c>
    </row>
    <row r="181" spans="1:12" ht="16.5" customHeight="1">
      <c r="A181" s="6"/>
      <c r="B181" s="7">
        <v>0.2666666667</v>
      </c>
      <c r="C181" s="7">
        <v>-0.4346538056</v>
      </c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6.5" customHeight="1">
      <c r="A182" s="6"/>
      <c r="B182" s="7">
        <v>0.28333333329999999</v>
      </c>
      <c r="C182" s="7">
        <v>-0.42951325089999998</v>
      </c>
      <c r="D182" s="6"/>
      <c r="E182" s="6"/>
      <c r="F182" s="6"/>
      <c r="G182" s="6"/>
      <c r="H182" s="6"/>
      <c r="I182" s="6"/>
      <c r="J182" s="6" t="s">
        <v>33</v>
      </c>
      <c r="K182" s="6">
        <f>K180*(K3+K4)/(K4-K3*K16)</f>
        <v>8.4946865689647364</v>
      </c>
      <c r="L182" s="6" t="s">
        <v>32</v>
      </c>
    </row>
    <row r="183" spans="1:12" ht="16.5" customHeight="1">
      <c r="A183" s="6"/>
      <c r="B183" s="7">
        <v>0.3</v>
      </c>
      <c r="C183" s="7">
        <v>-0.42439615089999999</v>
      </c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6.5" customHeight="1">
      <c r="A184" s="6"/>
      <c r="B184" s="7">
        <v>0.31666666669999999</v>
      </c>
      <c r="C184" s="7">
        <v>-0.41922625219999998</v>
      </c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6.5" customHeight="1">
      <c r="A185" s="6"/>
      <c r="B185" s="7">
        <v>0.33333333329999998</v>
      </c>
      <c r="C185" s="7">
        <v>-0.4138943772</v>
      </c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6.5" customHeight="1">
      <c r="A186" s="6"/>
      <c r="B186" s="7">
        <v>0.35</v>
      </c>
      <c r="C186" s="7">
        <v>-0.40882650749999999</v>
      </c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6.5" customHeight="1">
      <c r="A187" s="6"/>
      <c r="B187" s="7">
        <v>0.36666666669999998</v>
      </c>
      <c r="C187" s="7">
        <v>-0.40365339950000001</v>
      </c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6.5" customHeight="1">
      <c r="A188" s="6"/>
      <c r="B188" s="7">
        <v>0.38333333330000002</v>
      </c>
      <c r="C188" s="7">
        <v>-0.39839879810000001</v>
      </c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6.5" customHeight="1">
      <c r="A189" s="6"/>
      <c r="B189" s="7">
        <v>0.4</v>
      </c>
      <c r="C189" s="7">
        <v>-0.39284556349999999</v>
      </c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6.5" customHeight="1">
      <c r="A190" s="6"/>
      <c r="B190" s="7">
        <v>0.41666666670000002</v>
      </c>
      <c r="C190" s="7">
        <v>-0.38765791849999998</v>
      </c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6.5" customHeight="1">
      <c r="A191" s="6"/>
      <c r="B191" s="7">
        <v>0.43333333330000001</v>
      </c>
      <c r="C191" s="7">
        <v>-0.38219832720000002</v>
      </c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6.5" customHeight="1">
      <c r="A192" s="6"/>
      <c r="B192" s="7">
        <v>0.45</v>
      </c>
      <c r="C192" s="7">
        <v>-0.37677206499999999</v>
      </c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6.5" customHeight="1">
      <c r="A193" s="6"/>
      <c r="B193" s="7">
        <v>0.46666666670000001</v>
      </c>
      <c r="C193" s="7">
        <v>-0.3711851437</v>
      </c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6.5" customHeight="1">
      <c r="A194" s="6"/>
      <c r="B194" s="7">
        <v>0.4833333333</v>
      </c>
      <c r="C194" s="7">
        <v>-0.36529121219999999</v>
      </c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6.5" customHeight="1">
      <c r="A195" s="6"/>
      <c r="B195" s="7">
        <v>0.5</v>
      </c>
      <c r="C195" s="7">
        <v>-0.35991593960000001</v>
      </c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6.5" customHeight="1">
      <c r="A196" s="6"/>
      <c r="B196" s="7">
        <v>0.51666666670000005</v>
      </c>
      <c r="C196" s="7">
        <v>-0.35400259960000002</v>
      </c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6.5" customHeight="1">
      <c r="A197" s="6"/>
      <c r="B197" s="7">
        <v>0.53333333329999999</v>
      </c>
      <c r="C197" s="7">
        <v>-0.34828125729999998</v>
      </c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6.5" customHeight="1">
      <c r="A198" s="6"/>
      <c r="B198" s="7">
        <v>0.55000000000000004</v>
      </c>
      <c r="C198" s="7">
        <v>-0.34246539660000003</v>
      </c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6.5" customHeight="1">
      <c r="A199" s="6"/>
      <c r="B199" s="7">
        <v>0.56666666669999999</v>
      </c>
      <c r="C199" s="7">
        <v>-0.33656000660000002</v>
      </c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6.5" customHeight="1">
      <c r="A200" s="6"/>
      <c r="B200" s="7">
        <v>0.58333333330000003</v>
      </c>
      <c r="C200" s="7">
        <v>-0.33065165299999999</v>
      </c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6.5" customHeight="1">
      <c r="A201" s="6"/>
      <c r="B201" s="7">
        <v>0.6</v>
      </c>
      <c r="C201" s="7">
        <v>-0.32471668300000001</v>
      </c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6.5" customHeight="1">
      <c r="A202" s="6"/>
      <c r="B202" s="7">
        <v>0.61666666670000003</v>
      </c>
      <c r="C202" s="7">
        <v>-0.31855746880000002</v>
      </c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6.5" customHeight="1">
      <c r="A203" s="6"/>
      <c r="B203" s="7">
        <v>0.63333333329999997</v>
      </c>
      <c r="C203" s="7">
        <v>-0.31257733609999999</v>
      </c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6.5" customHeight="1">
      <c r="A204" s="6"/>
      <c r="B204" s="7">
        <v>0.65</v>
      </c>
      <c r="C204" s="7">
        <v>-0.30629033719999998</v>
      </c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6.5" customHeight="1">
      <c r="A205" s="6"/>
      <c r="B205" s="7">
        <v>0.66666666669999997</v>
      </c>
      <c r="C205" s="7">
        <v>-0.3001249406</v>
      </c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6.5" customHeight="1">
      <c r="A206" s="6"/>
      <c r="B206" s="7">
        <v>0.68333333330000001</v>
      </c>
      <c r="C206" s="7">
        <v>-0.29388010079999999</v>
      </c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6.5" customHeight="1">
      <c r="A207" s="6"/>
      <c r="B207" s="7">
        <v>0.7</v>
      </c>
      <c r="C207" s="7">
        <v>-0.2874701972</v>
      </c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6.5" customHeight="1">
      <c r="A208" s="6"/>
      <c r="B208" s="7">
        <v>0.71666666670000001</v>
      </c>
      <c r="C208" s="7">
        <v>-0.28109782010000001</v>
      </c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6.5" customHeight="1">
      <c r="A209" s="6"/>
      <c r="B209" s="7">
        <v>0.73333333329999995</v>
      </c>
      <c r="C209" s="7">
        <v>-0.274533372</v>
      </c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6.5" customHeight="1">
      <c r="A210" s="6"/>
      <c r="B210" s="7">
        <v>0.75</v>
      </c>
      <c r="C210" s="7">
        <v>-0.2681538711</v>
      </c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6.5" customHeight="1">
      <c r="A211" s="6"/>
      <c r="B211" s="7">
        <v>0.76666666670000005</v>
      </c>
      <c r="C211" s="7">
        <v>-0.26158568809999999</v>
      </c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6.5" customHeight="1">
      <c r="A212" s="6"/>
      <c r="B212" s="7">
        <v>0.78333333329999999</v>
      </c>
      <c r="C212" s="7">
        <v>-0.25515493319999999</v>
      </c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6.5" customHeight="1">
      <c r="A213" s="6"/>
      <c r="B213" s="7">
        <v>0.8</v>
      </c>
      <c r="C213" s="7">
        <v>-0.2484233468</v>
      </c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6.5" customHeight="1">
      <c r="A214" s="6"/>
      <c r="B214" s="7">
        <v>0.81666666669999999</v>
      </c>
      <c r="C214" s="7">
        <v>-0.24181097139999999</v>
      </c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6.5" customHeight="1">
      <c r="A215" s="6"/>
      <c r="B215" s="7">
        <v>0.83333333330000003</v>
      </c>
      <c r="C215" s="7">
        <v>-0.23503395660000001</v>
      </c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6.5" customHeight="1">
      <c r="A216" s="6"/>
      <c r="B216" s="7">
        <v>0.85</v>
      </c>
      <c r="C216" s="7">
        <v>-0.22827768840000001</v>
      </c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6.5" customHeight="1">
      <c r="A217" s="6"/>
      <c r="B217" s="7">
        <v>0.86666666670000003</v>
      </c>
      <c r="C217" s="7">
        <v>-0.22133187939999999</v>
      </c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6.5" customHeight="1">
      <c r="A218" s="6"/>
      <c r="B218" s="7">
        <v>0.88333333329999997</v>
      </c>
      <c r="C218" s="7">
        <v>-0.21441186800000001</v>
      </c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6.5" customHeight="1">
      <c r="A219" s="6"/>
      <c r="B219" s="7">
        <v>0.9</v>
      </c>
      <c r="C219" s="7">
        <v>-0.2076451269</v>
      </c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6.5" customHeight="1">
      <c r="A220" s="6"/>
      <c r="B220" s="7">
        <v>0.91666666669999997</v>
      </c>
      <c r="C220" s="7">
        <v>-0.20050497780000001</v>
      </c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6.5" customHeight="1">
      <c r="A221" s="6"/>
      <c r="B221" s="7">
        <v>0.93333333330000001</v>
      </c>
      <c r="C221" s="7">
        <v>-0.1934450268</v>
      </c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6.5" customHeight="1">
      <c r="A222" s="6"/>
      <c r="B222" s="7">
        <v>0.95</v>
      </c>
      <c r="C222" s="7">
        <v>-0.18671883210000001</v>
      </c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6.5" customHeight="1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6.5" customHeight="1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6.5" customHeight="1">
      <c r="A225" s="6" t="s">
        <v>28</v>
      </c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6.5" customHeight="1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6.5" customHeight="1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6.5" customHeight="1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6.5" customHeight="1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6.5" customHeight="1">
      <c r="A230" s="6"/>
      <c r="B230" s="7" t="s">
        <v>23</v>
      </c>
      <c r="C230" s="7" t="s">
        <v>24</v>
      </c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6.5" customHeight="1">
      <c r="A231" s="6"/>
      <c r="B231" s="7">
        <v>0</v>
      </c>
      <c r="C231" s="7">
        <v>-0.48460155659999998</v>
      </c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6.5" customHeight="1">
      <c r="A232" s="6"/>
      <c r="B232" s="7">
        <v>1.666666667E-2</v>
      </c>
      <c r="C232" s="7">
        <v>-0.48048476829999998</v>
      </c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6.5" customHeight="1">
      <c r="A233" s="6"/>
      <c r="B233" s="7">
        <v>3.3333333329999999E-2</v>
      </c>
      <c r="C233" s="7">
        <v>-0.47633259249999998</v>
      </c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6.5" customHeight="1">
      <c r="A234" s="6"/>
      <c r="B234" s="7">
        <v>0.05</v>
      </c>
      <c r="C234" s="7">
        <v>-0.47220272759999998</v>
      </c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6.5" customHeight="1">
      <c r="A235" s="6"/>
      <c r="B235" s="7">
        <v>6.6666666669999999E-2</v>
      </c>
      <c r="C235" s="7">
        <v>-0.46792963669999998</v>
      </c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6.5" customHeight="1">
      <c r="A236" s="6"/>
      <c r="B236" s="7">
        <v>8.3333333329999995E-2</v>
      </c>
      <c r="C236" s="7">
        <v>-0.46353640899999998</v>
      </c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6.5" customHeight="1">
      <c r="A237" s="6"/>
      <c r="B237" s="7">
        <v>0.1</v>
      </c>
      <c r="C237" s="7">
        <v>-0.4588078686</v>
      </c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6.5" customHeight="1">
      <c r="A238" s="6"/>
      <c r="B238" s="7">
        <v>0.1166666667</v>
      </c>
      <c r="C238" s="7">
        <v>-0.4545786651</v>
      </c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6.5" customHeight="1">
      <c r="A239" s="6"/>
      <c r="B239" s="7">
        <v>0.1333333333</v>
      </c>
      <c r="C239" s="7">
        <v>-0.45020741260000002</v>
      </c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6.5" customHeight="1">
      <c r="A240" s="6"/>
      <c r="B240" s="7">
        <v>0.15</v>
      </c>
      <c r="C240" s="7">
        <v>-0.44568621180000001</v>
      </c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6.5" customHeight="1">
      <c r="A241" s="6"/>
      <c r="B241" s="7">
        <v>0.16666666669999999</v>
      </c>
      <c r="C241" s="7">
        <v>-0.441054153</v>
      </c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6.5" customHeight="1">
      <c r="A242" s="6"/>
      <c r="B242" s="7">
        <v>0.18333333330000001</v>
      </c>
      <c r="C242" s="7">
        <v>-0.43633684890000002</v>
      </c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6.5" customHeight="1">
      <c r="A243" s="6"/>
      <c r="B243" s="7">
        <v>0.2</v>
      </c>
      <c r="C243" s="7">
        <v>-0.43149414219999999</v>
      </c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6.5" customHeight="1">
      <c r="A244" s="6"/>
      <c r="B244" s="7">
        <v>0.21666666670000001</v>
      </c>
      <c r="C244" s="7">
        <v>-0.4266618016</v>
      </c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6.5" customHeight="1">
      <c r="A245" s="6"/>
      <c r="B245" s="7">
        <v>0.2333333333</v>
      </c>
      <c r="C245" s="7">
        <v>-0.42193078360000003</v>
      </c>
      <c r="D245" s="6"/>
      <c r="E245" s="6"/>
      <c r="F245" s="6"/>
      <c r="G245" s="12" t="s">
        <v>31</v>
      </c>
      <c r="H245" s="12"/>
      <c r="I245" s="12"/>
      <c r="J245" s="12"/>
      <c r="K245" s="6">
        <v>0.1822</v>
      </c>
      <c r="L245" s="6" t="s">
        <v>32</v>
      </c>
    </row>
    <row r="246" spans="1:12" ht="16.5" customHeight="1">
      <c r="A246" s="6"/>
      <c r="B246" s="7">
        <v>0.25</v>
      </c>
      <c r="C246" s="7">
        <v>-0.41720063660000001</v>
      </c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6.5" customHeight="1">
      <c r="A247" s="6"/>
      <c r="B247" s="7">
        <v>0.2666666667</v>
      </c>
      <c r="C247" s="7">
        <v>-0.4122029337</v>
      </c>
      <c r="D247" s="6"/>
      <c r="E247" s="6"/>
      <c r="F247" s="6"/>
      <c r="G247" s="6"/>
      <c r="H247" s="6"/>
      <c r="I247" s="6"/>
      <c r="J247" s="6" t="s">
        <v>33</v>
      </c>
      <c r="K247" s="6">
        <f>K245*(K3+K4)/(K4-K3*K16)</f>
        <v>8.5133767484344052</v>
      </c>
      <c r="L247" s="6" t="s">
        <v>32</v>
      </c>
    </row>
    <row r="248" spans="1:12" ht="16.5" customHeight="1">
      <c r="A248" s="6"/>
      <c r="B248" s="7">
        <v>0.28333333329999999</v>
      </c>
      <c r="C248" s="7">
        <v>-0.40737759330000001</v>
      </c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6.5" customHeight="1">
      <c r="A249" s="6"/>
      <c r="B249" s="7">
        <v>0.3</v>
      </c>
      <c r="C249" s="7">
        <v>-0.40228814750000003</v>
      </c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6.5" customHeight="1">
      <c r="A250" s="6"/>
      <c r="B250" s="7">
        <v>0.31666666669999999</v>
      </c>
      <c r="C250" s="7">
        <v>-0.39730378779999997</v>
      </c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6.5" customHeight="1">
      <c r="A251" s="6"/>
      <c r="B251" s="7">
        <v>0.33333333329999998</v>
      </c>
      <c r="C251" s="7">
        <v>-0.39216945339999998</v>
      </c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6.5" customHeight="1">
      <c r="A252" s="6"/>
      <c r="B252" s="7">
        <v>0.35</v>
      </c>
      <c r="C252" s="7">
        <v>-0.38685843869999997</v>
      </c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6.5" customHeight="1">
      <c r="A253" s="6"/>
      <c r="B253" s="7">
        <v>0.36666666669999998</v>
      </c>
      <c r="C253" s="7">
        <v>-0.38163797529999999</v>
      </c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6.5" customHeight="1">
      <c r="A254" s="6"/>
      <c r="B254" s="7">
        <v>0.38333333330000002</v>
      </c>
      <c r="C254" s="7">
        <v>-0.3764966374</v>
      </c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6.5" customHeight="1">
      <c r="A255" s="6"/>
      <c r="B255" s="7">
        <v>0.4</v>
      </c>
      <c r="C255" s="7">
        <v>-0.37119259919999997</v>
      </c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6.5" customHeight="1">
      <c r="A256" s="6"/>
      <c r="B256" s="7">
        <v>0.41666666670000002</v>
      </c>
      <c r="C256" s="7">
        <v>-0.36593539250000001</v>
      </c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6.5" customHeight="1">
      <c r="A257" s="6"/>
      <c r="B257" s="7">
        <v>0.43333333330000001</v>
      </c>
      <c r="C257" s="7">
        <v>-0.36052967619999998</v>
      </c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6.5" customHeight="1">
      <c r="A258" s="6"/>
      <c r="B258" s="7">
        <v>0.45</v>
      </c>
      <c r="C258" s="7">
        <v>-0.35503364100000001</v>
      </c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6.5" customHeight="1">
      <c r="A259" s="6"/>
      <c r="B259" s="7">
        <v>0.46666666670000001</v>
      </c>
      <c r="C259" s="7">
        <v>-0.34952955289999998</v>
      </c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6.5" customHeight="1">
      <c r="A260" s="6"/>
      <c r="B260" s="7">
        <v>0.4833333333</v>
      </c>
      <c r="C260" s="7">
        <v>-0.34407099190000001</v>
      </c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6.5" customHeight="1">
      <c r="A261" s="6"/>
      <c r="B261" s="7">
        <v>0.5</v>
      </c>
      <c r="C261" s="7">
        <v>-0.33829416369999998</v>
      </c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6.5" customHeight="1">
      <c r="A262" s="6"/>
      <c r="B262" s="7">
        <v>0.51666666670000005</v>
      </c>
      <c r="C262" s="7">
        <v>-0.33279816499999998</v>
      </c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6.5" customHeight="1">
      <c r="A263" s="6"/>
      <c r="B263" s="7">
        <v>0.53333333329999999</v>
      </c>
      <c r="C263" s="7">
        <v>-0.32713226969999998</v>
      </c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6.5" customHeight="1">
      <c r="A264" s="6"/>
      <c r="B264" s="7">
        <v>0.55000000000000004</v>
      </c>
      <c r="C264" s="7">
        <v>-0.32139518039999998</v>
      </c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6.5" customHeight="1">
      <c r="A265" s="6"/>
      <c r="B265" s="7">
        <v>0.56666666669999999</v>
      </c>
      <c r="C265" s="7">
        <v>-0.3153576011</v>
      </c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6.5" customHeight="1">
      <c r="A266" s="6"/>
      <c r="B266" s="7">
        <v>0.58333333330000003</v>
      </c>
      <c r="C266" s="7">
        <v>-0.30978858749999999</v>
      </c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6.5" customHeight="1">
      <c r="A267" s="6"/>
      <c r="B267" s="7">
        <v>0.6</v>
      </c>
      <c r="C267" s="7">
        <v>-0.3037645196</v>
      </c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6.5" customHeight="1">
      <c r="A268" s="6"/>
      <c r="B268" s="7">
        <v>0.61666666670000003</v>
      </c>
      <c r="C268" s="7">
        <v>-0.2977633978</v>
      </c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6.5" customHeight="1">
      <c r="A269" s="6"/>
      <c r="B269" s="7">
        <v>0.63333333329999997</v>
      </c>
      <c r="C269" s="7">
        <v>-0.29187515390000002</v>
      </c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6.5" customHeight="1">
      <c r="A270" s="6"/>
      <c r="B270" s="7">
        <v>0.65</v>
      </c>
      <c r="C270" s="7">
        <v>-0.28579140219999999</v>
      </c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6.5" customHeight="1">
      <c r="A271" s="6"/>
      <c r="B271" s="7">
        <v>0.66666666669999997</v>
      </c>
      <c r="C271" s="7">
        <v>-0.2795982951</v>
      </c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6.5" customHeight="1">
      <c r="A272" s="6"/>
      <c r="B272" s="7">
        <v>0.68333333330000001</v>
      </c>
      <c r="C272" s="7">
        <v>-0.27335232799999998</v>
      </c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6.5" customHeight="1">
      <c r="A273" s="6"/>
      <c r="B273" s="7">
        <v>0.7</v>
      </c>
      <c r="C273" s="7">
        <v>-0.26715593230000001</v>
      </c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6.5" customHeight="1">
      <c r="A274" s="6"/>
      <c r="B274" s="7">
        <v>0.71666666670000001</v>
      </c>
      <c r="C274" s="7">
        <v>-0.26092215130000002</v>
      </c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6.5" customHeight="1">
      <c r="A275" s="6"/>
      <c r="B275" s="7">
        <v>0.73333333329999995</v>
      </c>
      <c r="C275" s="7">
        <v>-0.254649499</v>
      </c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6.5" customHeight="1">
      <c r="A276" s="6"/>
      <c r="B276" s="7">
        <v>0.75</v>
      </c>
      <c r="C276" s="7">
        <v>-0.24837399099999999</v>
      </c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6.5" customHeight="1">
      <c r="A277" s="6"/>
      <c r="B277" s="7">
        <v>0.76666666670000005</v>
      </c>
      <c r="C277" s="7">
        <v>-0.2418279542</v>
      </c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6.5" customHeight="1">
      <c r="A278" s="6"/>
      <c r="B278" s="7">
        <v>0.78333333329999999</v>
      </c>
      <c r="C278" s="7">
        <v>-0.23533407740000001</v>
      </c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6.5" customHeight="1">
      <c r="A279" s="6"/>
      <c r="B279" s="7">
        <v>0.8</v>
      </c>
      <c r="C279" s="7">
        <v>-0.22876142120000001</v>
      </c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6.5" customHeight="1">
      <c r="A280" s="6"/>
      <c r="B280" s="7">
        <v>0.81666666669999999</v>
      </c>
      <c r="C280" s="7">
        <v>-0.22208757940000001</v>
      </c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6.5" customHeight="1">
      <c r="A281" s="6"/>
      <c r="B281" s="7">
        <v>0.83333333330000003</v>
      </c>
      <c r="C281" s="7">
        <v>-0.21562420190000001</v>
      </c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6.5" customHeight="1">
      <c r="A282" s="6"/>
      <c r="B282" s="7">
        <v>0.85</v>
      </c>
      <c r="C282" s="7">
        <v>-0.2088863976</v>
      </c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6.5" customHeight="1">
      <c r="A283" s="6"/>
      <c r="B283" s="7">
        <v>0.86666666670000003</v>
      </c>
      <c r="C283" s="7">
        <v>-0.20240257219999999</v>
      </c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6.5" customHeight="1">
      <c r="A284" s="6"/>
      <c r="B284" s="7">
        <v>0.88333333329999997</v>
      </c>
      <c r="C284" s="7">
        <v>-0.195591874</v>
      </c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6.5" customHeight="1">
      <c r="A285" s="6"/>
      <c r="B285" s="7">
        <v>0.9</v>
      </c>
      <c r="C285" s="7">
        <v>-0.18854747490000001</v>
      </c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6.5" customHeight="1">
      <c r="A286" s="6"/>
      <c r="B286" s="7">
        <v>0.91666666669999997</v>
      </c>
      <c r="C286" s="7">
        <v>-0.18161188659999999</v>
      </c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6.5" customHeight="1">
      <c r="A287" s="6"/>
      <c r="B287" s="7">
        <v>0.93333333330000001</v>
      </c>
      <c r="C287" s="7">
        <v>-0.17458240859999999</v>
      </c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6.5" customHeight="1">
      <c r="A288" s="6"/>
      <c r="B288" s="7">
        <v>0.95</v>
      </c>
      <c r="C288" s="7">
        <v>-0.16778425920000001</v>
      </c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6.5" customHeight="1">
      <c r="A289" s="6"/>
      <c r="B289" s="7">
        <v>0.96666666670000001</v>
      </c>
      <c r="C289" s="7">
        <v>-0.16064031100000001</v>
      </c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6.5" customHeight="1">
      <c r="A290" s="6"/>
      <c r="B290" s="7">
        <v>0.98333333329999995</v>
      </c>
      <c r="C290" s="7">
        <v>-0.15383692400000001</v>
      </c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6.5" customHeight="1">
      <c r="A291" s="6"/>
      <c r="B291" s="7">
        <v>1</v>
      </c>
      <c r="C291" s="7">
        <v>-0.14669508249999999</v>
      </c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6.5" customHeight="1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6.5" customHeight="1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6.5" customHeight="1">
      <c r="A294" s="6" t="s">
        <v>29</v>
      </c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6.5" customHeight="1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6.5" customHeight="1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6.5" customHeight="1">
      <c r="A297" s="6"/>
      <c r="B297" s="7" t="s">
        <v>26</v>
      </c>
      <c r="C297" s="7" t="s">
        <v>24</v>
      </c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6.5" customHeight="1">
      <c r="A298" s="6"/>
      <c r="B298" s="7">
        <v>0</v>
      </c>
      <c r="C298" s="7">
        <v>-0.46163374680000002</v>
      </c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6.5" customHeight="1">
      <c r="A299" s="6"/>
      <c r="B299" s="7">
        <v>1.666666667E-2</v>
      </c>
      <c r="C299" s="7">
        <v>-0.45741831049999998</v>
      </c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6.5" customHeight="1">
      <c r="A300" s="6"/>
      <c r="B300" s="7">
        <v>3.3333333329999999E-2</v>
      </c>
      <c r="C300" s="7">
        <v>-0.45275120089999998</v>
      </c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6.5" customHeight="1">
      <c r="A301" s="6"/>
      <c r="B301" s="7">
        <v>0.05</v>
      </c>
      <c r="C301" s="7">
        <v>-0.44814539840000001</v>
      </c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6.5" customHeight="1">
      <c r="A302" s="6"/>
      <c r="B302" s="7">
        <v>6.6666666669999999E-2</v>
      </c>
      <c r="C302" s="7">
        <v>-0.44352203029999998</v>
      </c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6.5" customHeight="1">
      <c r="A303" s="6"/>
      <c r="B303" s="7">
        <v>8.3333333329999995E-2</v>
      </c>
      <c r="C303" s="7">
        <v>-0.43880814309999999</v>
      </c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6.5" customHeight="1">
      <c r="A304" s="6"/>
      <c r="B304" s="7">
        <v>0.1</v>
      </c>
      <c r="C304" s="7">
        <v>-0.43376774709999999</v>
      </c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6.5" customHeight="1">
      <c r="A305" s="6"/>
      <c r="B305" s="7">
        <v>0.1166666667</v>
      </c>
      <c r="C305" s="7">
        <v>-0.42892269440000003</v>
      </c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6.5" customHeight="1">
      <c r="A306" s="6"/>
      <c r="B306" s="7">
        <v>0.1333333333</v>
      </c>
      <c r="C306" s="7">
        <v>-0.42422956439999998</v>
      </c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6.5" customHeight="1">
      <c r="A307" s="6"/>
      <c r="B307" s="7">
        <v>0.15</v>
      </c>
      <c r="C307" s="7">
        <v>-0.4192076018</v>
      </c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6.5" customHeight="1">
      <c r="A308" s="6"/>
      <c r="B308" s="7">
        <v>0.16666666669999999</v>
      </c>
      <c r="C308" s="7">
        <v>-0.41398601080000003</v>
      </c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6.5" customHeight="1">
      <c r="A309" s="6"/>
      <c r="B309" s="7">
        <v>0.18333333330000001</v>
      </c>
      <c r="C309" s="7">
        <v>-0.40892134949999998</v>
      </c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6.5" customHeight="1">
      <c r="A310" s="6"/>
      <c r="B310" s="7">
        <v>0.2</v>
      </c>
      <c r="C310" s="7">
        <v>-0.40355597199999999</v>
      </c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6.5" customHeight="1">
      <c r="A311" s="6"/>
      <c r="B311" s="7">
        <v>0.21666666670000001</v>
      </c>
      <c r="C311" s="7">
        <v>-0.3984348801</v>
      </c>
      <c r="D311" s="6"/>
      <c r="E311" s="6"/>
      <c r="F311" s="6"/>
      <c r="G311" s="12" t="s">
        <v>31</v>
      </c>
      <c r="H311" s="12"/>
      <c r="I311" s="12"/>
      <c r="J311" s="12"/>
      <c r="K311" s="6">
        <v>0.19339999999999999</v>
      </c>
      <c r="L311" s="6" t="s">
        <v>32</v>
      </c>
    </row>
    <row r="312" spans="1:12" ht="16.5" customHeight="1">
      <c r="A312" s="6"/>
      <c r="B312" s="7">
        <v>0.2333333333</v>
      </c>
      <c r="C312" s="7">
        <v>-0.39326044729999998</v>
      </c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6.5" customHeight="1">
      <c r="A313" s="6"/>
      <c r="B313" s="7">
        <v>0.25</v>
      </c>
      <c r="C313" s="7">
        <v>-0.38798795250000001</v>
      </c>
      <c r="D313" s="6"/>
      <c r="E313" s="6"/>
      <c r="F313" s="6"/>
      <c r="G313" s="6"/>
      <c r="H313" s="6"/>
      <c r="I313" s="6"/>
      <c r="J313" s="6" t="s">
        <v>33</v>
      </c>
      <c r="K313" s="6">
        <f>K311*(K3+K4)/(K4-K3*K16)</f>
        <v>9.0367017735851469</v>
      </c>
      <c r="L313" s="6" t="s">
        <v>32</v>
      </c>
    </row>
    <row r="314" spans="1:12" ht="16.5" customHeight="1">
      <c r="A314" s="6"/>
      <c r="B314" s="7">
        <v>0.2666666667</v>
      </c>
      <c r="C314" s="7">
        <v>-0.38280507400000002</v>
      </c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6.5" customHeight="1">
      <c r="A315" s="6"/>
      <c r="B315" s="7">
        <v>0.28333333329999999</v>
      </c>
      <c r="C315" s="7">
        <v>-0.37766442220000002</v>
      </c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6.5" customHeight="1">
      <c r="A316" s="6"/>
      <c r="B316" s="7">
        <v>0.3</v>
      </c>
      <c r="C316" s="7">
        <v>-0.3719873829</v>
      </c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6.5" customHeight="1">
      <c r="A317" s="6"/>
      <c r="B317" s="7">
        <v>0.31666666669999999</v>
      </c>
      <c r="C317" s="7">
        <v>-0.36679225230000001</v>
      </c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6.5" customHeight="1">
      <c r="A318" s="6"/>
      <c r="B318" s="7">
        <v>0.33333333329999998</v>
      </c>
      <c r="C318" s="7">
        <v>-0.36118909240000002</v>
      </c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6.5" customHeight="1">
      <c r="A319" s="6"/>
      <c r="B319" s="7">
        <v>0.35</v>
      </c>
      <c r="C319" s="7">
        <v>-0.35538438709999998</v>
      </c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6.5" customHeight="1">
      <c r="A320" s="6"/>
      <c r="B320" s="7">
        <v>0.36666666669999998</v>
      </c>
      <c r="C320" s="7">
        <v>-0.34970673340000002</v>
      </c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6.5" customHeight="1">
      <c r="A321" s="6"/>
      <c r="B321" s="7">
        <v>0.38333333330000002</v>
      </c>
      <c r="C321" s="7">
        <v>-0.34399705409999998</v>
      </c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6.5" customHeight="1">
      <c r="A322" s="6"/>
      <c r="B322" s="7">
        <v>0.4</v>
      </c>
      <c r="C322" s="7">
        <v>-0.33825952809999998</v>
      </c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6.5" customHeight="1">
      <c r="A323" s="6"/>
      <c r="B323" s="7">
        <v>0.41666666670000002</v>
      </c>
      <c r="C323" s="7">
        <v>-0.33248063430000002</v>
      </c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6.5" customHeight="1">
      <c r="A324" s="6"/>
      <c r="B324" s="7">
        <v>0.43333333330000001</v>
      </c>
      <c r="C324" s="7">
        <v>-0.32687831429999997</v>
      </c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6.5" customHeight="1">
      <c r="A325" s="6"/>
      <c r="B325" s="7">
        <v>0.45</v>
      </c>
      <c r="C325" s="7">
        <v>-0.32062988450000002</v>
      </c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6.5" customHeight="1">
      <c r="A326" s="6"/>
      <c r="B326" s="7">
        <v>0.46666666670000001</v>
      </c>
      <c r="C326" s="7">
        <v>-0.31487176369999997</v>
      </c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6.5" customHeight="1">
      <c r="A327" s="6"/>
      <c r="B327" s="7">
        <v>0.4833333333</v>
      </c>
      <c r="C327" s="7">
        <v>-0.30889637219999999</v>
      </c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6.5" customHeight="1">
      <c r="A328" s="6"/>
      <c r="B328" s="7">
        <v>0.5</v>
      </c>
      <c r="C328" s="7">
        <v>-0.30281696270000003</v>
      </c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6.5" customHeight="1">
      <c r="A329" s="6"/>
      <c r="B329" s="7">
        <v>0.51666666670000005</v>
      </c>
      <c r="C329" s="7">
        <v>-0.29676004859999999</v>
      </c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6.5" customHeight="1">
      <c r="A330" s="6"/>
      <c r="B330" s="7">
        <v>0.53333333329999999</v>
      </c>
      <c r="C330" s="7">
        <v>-0.29053265290000002</v>
      </c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6.5" customHeight="1">
      <c r="A331" s="6"/>
      <c r="B331" s="7">
        <v>0.55000000000000004</v>
      </c>
      <c r="C331" s="7">
        <v>-0.28434105500000001</v>
      </c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6.5" customHeight="1">
      <c r="A332" s="6"/>
      <c r="B332" s="7">
        <v>0.56666666669999999</v>
      </c>
      <c r="C332" s="7">
        <v>-0.27806582429999999</v>
      </c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6.5" customHeight="1">
      <c r="A333" s="6"/>
      <c r="B333" s="7">
        <v>0.58333333330000003</v>
      </c>
      <c r="C333" s="7">
        <v>-0.27188332809999999</v>
      </c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6.5" customHeight="1">
      <c r="A334" s="6"/>
      <c r="B334" s="7">
        <v>0.6</v>
      </c>
      <c r="C334" s="7">
        <v>-0.26561832730000001</v>
      </c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6.5" customHeight="1">
      <c r="A335" s="6"/>
      <c r="B335" s="7">
        <v>0.61666666670000003</v>
      </c>
      <c r="C335" s="7">
        <v>-0.25933032519999999</v>
      </c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6.5" customHeight="1">
      <c r="A336" s="6"/>
      <c r="B336" s="7">
        <v>0.63333333329999997</v>
      </c>
      <c r="C336" s="7">
        <v>-0.2528384863</v>
      </c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6.5" customHeight="1">
      <c r="A337" s="6"/>
      <c r="B337" s="7">
        <v>0.65</v>
      </c>
      <c r="C337" s="7">
        <v>-0.24605775369999999</v>
      </c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6.5" customHeight="1">
      <c r="A338" s="6"/>
      <c r="B338" s="7">
        <v>0.66666666669999997</v>
      </c>
      <c r="C338" s="7">
        <v>-0.23936356389999999</v>
      </c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6.5" customHeight="1">
      <c r="A339" s="6"/>
      <c r="B339" s="7">
        <v>0.68333333330000001</v>
      </c>
      <c r="C339" s="7">
        <v>-0.23257966290000001</v>
      </c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6.5" customHeight="1">
      <c r="A340" s="6"/>
      <c r="B340" s="7">
        <v>0.7</v>
      </c>
      <c r="C340" s="7">
        <v>-0.22583319490000001</v>
      </c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6.5" customHeight="1">
      <c r="A341" s="6"/>
      <c r="B341" s="7">
        <v>0.71666666670000001</v>
      </c>
      <c r="C341" s="7">
        <v>-0.21904024180000001</v>
      </c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6.5" customHeight="1">
      <c r="A342" s="6"/>
      <c r="B342" s="7">
        <v>0.73333333329999995</v>
      </c>
      <c r="C342" s="7">
        <v>-0.21228999479999999</v>
      </c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6.5" customHeight="1">
      <c r="A343" s="6"/>
      <c r="B343" s="7">
        <v>0.75</v>
      </c>
      <c r="C343" s="7">
        <v>-0.20526989940000001</v>
      </c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6.5" customHeight="1">
      <c r="A344" s="6"/>
      <c r="B344" s="7">
        <v>0.76666666670000005</v>
      </c>
      <c r="C344" s="7">
        <v>-0.19825538100000001</v>
      </c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6.5" customHeight="1">
      <c r="A345" s="6"/>
      <c r="B345" s="7">
        <v>0.78333333329999999</v>
      </c>
      <c r="C345" s="7">
        <v>-0.1912639307</v>
      </c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6.5" customHeight="1">
      <c r="A346" s="6"/>
      <c r="B346" s="7">
        <v>0.8</v>
      </c>
      <c r="C346" s="7">
        <v>-0.18426243619999999</v>
      </c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6.5" customHeight="1">
      <c r="A347" s="6"/>
      <c r="B347" s="7">
        <v>0.81666666669999999</v>
      </c>
      <c r="C347" s="7">
        <v>-0.1770938376</v>
      </c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6.5" customHeight="1">
      <c r="A348" s="6"/>
      <c r="B348" s="7">
        <v>0.83333333330000003</v>
      </c>
      <c r="C348" s="7">
        <v>-0.16972818519999999</v>
      </c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6.5" customHeight="1">
      <c r="A349" s="6"/>
      <c r="B349" s="7">
        <v>0.85</v>
      </c>
      <c r="C349" s="7">
        <v>-0.16253391419999999</v>
      </c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6.5" customHeight="1">
      <c r="A350" s="6"/>
      <c r="B350" s="7">
        <v>0.86666666670000003</v>
      </c>
      <c r="C350" s="7">
        <v>-0.15525002409999999</v>
      </c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6.5" customHeight="1">
      <c r="A351" s="6"/>
      <c r="B351" s="7">
        <v>0.88333333329999997</v>
      </c>
      <c r="C351" s="7">
        <v>-0.14808312379999999</v>
      </c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6.5" customHeight="1">
      <c r="A352" s="6"/>
      <c r="B352" s="7">
        <v>0.9</v>
      </c>
      <c r="C352" s="7">
        <v>-0.14069772550000001</v>
      </c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6.5" customHeight="1">
      <c r="A353" s="6"/>
      <c r="B353" s="7">
        <v>0.91666666669999997</v>
      </c>
      <c r="C353" s="7">
        <v>-0.13383492189999999</v>
      </c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6.5" customHeight="1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6.5" customHeight="1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6.5" customHeight="1">
      <c r="A356" s="6" t="s">
        <v>30</v>
      </c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6.5" customHeight="1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6.5" customHeight="1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6.5" customHeight="1">
      <c r="A359" s="6"/>
      <c r="B359" s="7" t="s">
        <v>26</v>
      </c>
      <c r="C359" s="7" t="s">
        <v>24</v>
      </c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6.5" customHeight="1">
      <c r="A360" s="6"/>
      <c r="B360" s="7">
        <v>0</v>
      </c>
      <c r="C360" s="7">
        <v>-0.56881229190000004</v>
      </c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6.5" customHeight="1">
      <c r="A361" s="6"/>
      <c r="B361" s="7">
        <v>3.3333333329999999E-2</v>
      </c>
      <c r="C361" s="7">
        <v>-0.5604773381</v>
      </c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6.5" customHeight="1">
      <c r="A362" s="6"/>
      <c r="B362" s="7">
        <v>0.05</v>
      </c>
      <c r="C362" s="7">
        <v>-0.55635179609999996</v>
      </c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6.5" customHeight="1">
      <c r="A363" s="6"/>
      <c r="B363" s="7">
        <v>6.6666666669999999E-2</v>
      </c>
      <c r="C363" s="7">
        <v>-0.55224091779999995</v>
      </c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6.5" customHeight="1">
      <c r="A364" s="6"/>
      <c r="B364" s="7">
        <v>8.3333333329999995E-2</v>
      </c>
      <c r="C364" s="7">
        <v>-0.54802284059999995</v>
      </c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6.5" customHeight="1">
      <c r="A365" s="6"/>
      <c r="B365" s="7">
        <v>0.1</v>
      </c>
      <c r="C365" s="7">
        <v>-0.54389721670000002</v>
      </c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6.5" customHeight="1">
      <c r="A366" s="6"/>
      <c r="B366" s="7">
        <v>0.1166666667</v>
      </c>
      <c r="C366" s="7">
        <v>-0.53979333799999996</v>
      </c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6.5" customHeight="1">
      <c r="A367" s="6"/>
      <c r="B367" s="7">
        <v>0.1333333333</v>
      </c>
      <c r="C367" s="7">
        <v>-0.53535737589999999</v>
      </c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6.5" customHeight="1">
      <c r="A368" s="6"/>
      <c r="B368" s="7">
        <v>0.15</v>
      </c>
      <c r="C368" s="7">
        <v>-0.53085185589999995</v>
      </c>
      <c r="D368" s="6"/>
      <c r="E368" s="6"/>
      <c r="F368" s="6"/>
      <c r="G368" s="6"/>
      <c r="H368" s="6"/>
      <c r="I368" s="6"/>
      <c r="J368" s="6"/>
      <c r="K368" s="6"/>
      <c r="L368" s="6"/>
    </row>
    <row r="369" spans="1:13" ht="16.5" customHeight="1">
      <c r="A369" s="6"/>
      <c r="B369" s="7">
        <v>0.16666666669999999</v>
      </c>
      <c r="C369" s="7">
        <v>-0.52636829519999995</v>
      </c>
      <c r="D369" s="6"/>
      <c r="E369" s="6"/>
      <c r="F369" s="6"/>
      <c r="G369" s="6"/>
      <c r="H369" s="6"/>
      <c r="I369" s="6"/>
      <c r="J369" s="6"/>
      <c r="K369" s="6"/>
      <c r="L369" s="6"/>
    </row>
    <row r="370" spans="1:13" ht="16.5" customHeight="1">
      <c r="A370" s="6"/>
      <c r="B370" s="7">
        <v>0.18333333330000001</v>
      </c>
      <c r="C370" s="7">
        <v>-0.52169065160000005</v>
      </c>
      <c r="D370" s="6"/>
      <c r="E370" s="6"/>
      <c r="F370" s="6"/>
      <c r="G370" s="6"/>
      <c r="H370" s="6"/>
      <c r="I370" s="6"/>
      <c r="J370" s="6"/>
      <c r="K370" s="6"/>
      <c r="L370" s="6"/>
    </row>
    <row r="371" spans="1:13" ht="16.5" customHeight="1">
      <c r="A371" s="6"/>
      <c r="B371" s="7">
        <v>0.2</v>
      </c>
      <c r="C371" s="7">
        <v>-0.51713375760000002</v>
      </c>
      <c r="D371" s="6"/>
      <c r="E371" s="6"/>
      <c r="F371" s="6"/>
      <c r="G371" s="6"/>
      <c r="H371" s="6"/>
      <c r="I371" s="6"/>
      <c r="J371" s="6"/>
      <c r="K371" s="6"/>
      <c r="L371" s="6"/>
    </row>
    <row r="372" spans="1:13" ht="16.5" customHeight="1">
      <c r="A372" s="6"/>
      <c r="B372" s="7">
        <v>0.21666666670000001</v>
      </c>
      <c r="C372" s="7">
        <v>-0.51245865759999998</v>
      </c>
      <c r="D372" s="6"/>
      <c r="E372" s="6"/>
      <c r="F372" s="6"/>
      <c r="G372" s="6"/>
      <c r="H372" s="6"/>
      <c r="I372" s="6"/>
      <c r="J372" s="6"/>
      <c r="K372" s="6"/>
      <c r="L372" s="6"/>
    </row>
    <row r="373" spans="1:13" ht="16.5" customHeight="1">
      <c r="A373" s="6"/>
      <c r="B373" s="7">
        <v>0.2333333333</v>
      </c>
      <c r="C373" s="7">
        <v>-0.50767155870000003</v>
      </c>
      <c r="D373" s="6"/>
      <c r="E373" s="6"/>
      <c r="F373" s="6"/>
      <c r="G373" s="6"/>
      <c r="H373" s="6"/>
      <c r="I373" s="6"/>
      <c r="J373" s="6"/>
      <c r="K373" s="6"/>
      <c r="L373" s="6"/>
    </row>
    <row r="374" spans="1:13" ht="16.5" customHeight="1">
      <c r="A374" s="6"/>
      <c r="B374" s="7">
        <v>0.25</v>
      </c>
      <c r="C374" s="7">
        <v>-0.50299515230000003</v>
      </c>
      <c r="D374" s="6"/>
      <c r="E374" s="6"/>
      <c r="F374" s="6"/>
      <c r="G374" s="6"/>
      <c r="H374" s="6"/>
      <c r="I374" s="6"/>
      <c r="J374" s="6"/>
      <c r="K374" s="6"/>
      <c r="L374" s="6"/>
    </row>
    <row r="375" spans="1:13" ht="16.5" customHeight="1">
      <c r="A375" s="6"/>
      <c r="B375" s="7">
        <v>0.2666666667</v>
      </c>
      <c r="C375" s="7">
        <v>-0.49817806260000003</v>
      </c>
      <c r="D375" s="6"/>
      <c r="E375" s="6"/>
      <c r="F375" s="6"/>
      <c r="G375" s="12" t="s">
        <v>31</v>
      </c>
      <c r="H375" s="12"/>
      <c r="I375" s="12"/>
      <c r="J375" s="12"/>
      <c r="K375" s="6">
        <v>0.18379999999999999</v>
      </c>
      <c r="L375" s="6" t="s">
        <v>32</v>
      </c>
    </row>
    <row r="376" spans="1:13" ht="16.5" customHeight="1">
      <c r="A376" s="6"/>
      <c r="B376" s="7">
        <v>0.28333333329999999</v>
      </c>
      <c r="C376" s="7">
        <v>-0.49320729120000001</v>
      </c>
      <c r="D376" s="6"/>
      <c r="E376" s="6"/>
      <c r="F376" s="6"/>
      <c r="G376" s="6"/>
      <c r="H376" s="6"/>
      <c r="I376" s="6"/>
      <c r="J376" s="6"/>
      <c r="K376" s="6"/>
      <c r="L376" s="6"/>
    </row>
    <row r="377" spans="1:13" ht="16.5" customHeight="1">
      <c r="A377" s="6"/>
      <c r="B377" s="7">
        <v>0.3</v>
      </c>
      <c r="C377" s="7">
        <v>-0.48850501219999998</v>
      </c>
      <c r="D377" s="6"/>
      <c r="E377" s="6"/>
      <c r="F377" s="6"/>
      <c r="G377" s="6"/>
      <c r="H377" s="6"/>
      <c r="I377" s="6"/>
      <c r="J377" s="6" t="s">
        <v>33</v>
      </c>
      <c r="K377" s="6">
        <f>K375*(K3+K4)/(K4-K3*K16)+O365</f>
        <v>8.5881374663130821</v>
      </c>
      <c r="L377" s="6" t="s">
        <v>32</v>
      </c>
    </row>
    <row r="378" spans="1:13" ht="16.5" customHeight="1">
      <c r="A378" s="6"/>
      <c r="B378" s="7">
        <v>0.31666666669999999</v>
      </c>
      <c r="C378" s="7">
        <v>-0.48331212089999998</v>
      </c>
      <c r="D378" s="6"/>
      <c r="E378" s="6"/>
      <c r="F378" s="6"/>
      <c r="G378" s="6"/>
      <c r="H378" s="6"/>
      <c r="I378" s="13" t="s">
        <v>34</v>
      </c>
      <c r="J378" s="13"/>
      <c r="K378" s="14">
        <f>(K377+K313+K247+K182+K111+I46)/6</f>
        <v>8.7314288422472135</v>
      </c>
      <c r="L378" s="14"/>
      <c r="M378" s="15" t="s">
        <v>13</v>
      </c>
    </row>
    <row r="379" spans="1:13" ht="16.5" customHeight="1">
      <c r="A379" s="6"/>
      <c r="B379" s="7">
        <v>0.33333333329999998</v>
      </c>
      <c r="C379" s="7">
        <v>-0.47821646769999998</v>
      </c>
      <c r="D379" s="6"/>
      <c r="E379" s="6"/>
      <c r="F379" s="6"/>
      <c r="G379" s="6"/>
      <c r="H379" s="6"/>
      <c r="I379" s="13"/>
      <c r="J379" s="13"/>
      <c r="K379" s="14"/>
      <c r="L379" s="14"/>
      <c r="M379" s="15"/>
    </row>
    <row r="380" spans="1:13" ht="16.5" customHeight="1">
      <c r="A380" s="6"/>
      <c r="B380" s="7">
        <v>0.35</v>
      </c>
      <c r="C380" s="7">
        <v>-0.47340512579999999</v>
      </c>
      <c r="D380" s="6"/>
      <c r="E380" s="6"/>
      <c r="F380" s="6"/>
      <c r="G380" s="6"/>
      <c r="H380" s="6"/>
      <c r="I380" s="6"/>
      <c r="J380" s="6"/>
      <c r="K380" s="6"/>
      <c r="L380" s="6"/>
    </row>
    <row r="381" spans="1:13" ht="16.5" customHeight="1">
      <c r="A381" s="6"/>
      <c r="B381" s="7">
        <v>0.36666666669999998</v>
      </c>
      <c r="C381" s="7">
        <v>-0.46825489370000001</v>
      </c>
      <c r="D381" s="6"/>
      <c r="E381" s="6"/>
      <c r="F381" s="6"/>
      <c r="G381" s="6"/>
      <c r="H381" s="6"/>
      <c r="I381" s="6"/>
      <c r="J381" s="6"/>
      <c r="K381" s="6"/>
      <c r="L381" s="6"/>
    </row>
    <row r="382" spans="1:13" ht="16.5" customHeight="1">
      <c r="A382" s="6"/>
      <c r="B382" s="7">
        <v>0.38333333330000002</v>
      </c>
      <c r="C382" s="7">
        <v>-0.46303847199999998</v>
      </c>
      <c r="D382" s="6"/>
      <c r="E382" s="6"/>
      <c r="F382" s="6"/>
      <c r="G382" s="6"/>
      <c r="H382" s="6"/>
      <c r="I382" s="6"/>
      <c r="J382" s="6"/>
      <c r="K382" s="6"/>
      <c r="L382" s="6"/>
    </row>
    <row r="383" spans="1:13" ht="16.5" customHeight="1">
      <c r="A383" s="6"/>
      <c r="B383" s="7">
        <v>0.4</v>
      </c>
      <c r="C383" s="7">
        <v>-0.45816728909999999</v>
      </c>
      <c r="D383" s="6"/>
      <c r="E383" s="6"/>
      <c r="F383" s="6"/>
      <c r="G383" s="6"/>
      <c r="H383" s="6"/>
      <c r="I383" s="6"/>
      <c r="J383" s="6"/>
      <c r="K383" s="6"/>
      <c r="L383" s="6"/>
    </row>
    <row r="384" spans="1:13" ht="16.5" customHeight="1">
      <c r="A384" s="6"/>
      <c r="B384" s="7">
        <v>0.41666666670000002</v>
      </c>
      <c r="C384" s="7">
        <v>-0.45267133230000001</v>
      </c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6.5" customHeight="1">
      <c r="A385" s="6"/>
      <c r="B385" s="7">
        <v>0.43333333330000001</v>
      </c>
      <c r="C385" s="7">
        <v>-0.44741727920000002</v>
      </c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6.5" customHeight="1">
      <c r="A386" s="6"/>
      <c r="B386" s="7">
        <v>0.45</v>
      </c>
      <c r="C386" s="7">
        <v>-0.44225354020000002</v>
      </c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6.5" customHeight="1">
      <c r="A387" s="6"/>
      <c r="B387" s="7">
        <v>0.46666666670000001</v>
      </c>
      <c r="C387" s="7">
        <v>-0.43706310390000003</v>
      </c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6.5" customHeight="1">
      <c r="A388" s="6"/>
      <c r="B388" s="7">
        <v>0.4833333333</v>
      </c>
      <c r="C388" s="7">
        <v>-0.43144881499999999</v>
      </c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6.5" customHeight="1">
      <c r="A389" s="6"/>
      <c r="B389" s="7">
        <v>0.5</v>
      </c>
      <c r="C389" s="7">
        <v>-0.42604098410000002</v>
      </c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6.5" customHeight="1">
      <c r="A390" s="6"/>
      <c r="B390" s="7">
        <v>0.51666666670000005</v>
      </c>
      <c r="C390" s="7">
        <v>-0.42052244760000002</v>
      </c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6.5" customHeight="1">
      <c r="A391" s="6"/>
      <c r="B391" s="7">
        <v>0.53333333329999999</v>
      </c>
      <c r="C391" s="7">
        <v>-0.4148442181</v>
      </c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6.5" customHeight="1">
      <c r="A392" s="6"/>
      <c r="B392" s="7">
        <v>0.55000000000000004</v>
      </c>
      <c r="C392" s="7">
        <v>-0.40909493749999998</v>
      </c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6.5" customHeight="1">
      <c r="A393" s="6"/>
      <c r="B393" s="7">
        <v>0.56666666669999999</v>
      </c>
      <c r="C393" s="7">
        <v>-0.40369930399999998</v>
      </c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6.5" customHeight="1">
      <c r="A394" s="6"/>
      <c r="B394" s="7">
        <v>0.58333333330000003</v>
      </c>
      <c r="C394" s="7">
        <v>-0.39782207289999999</v>
      </c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6.5" customHeight="1">
      <c r="A395" s="6"/>
      <c r="B395" s="7">
        <v>0.6</v>
      </c>
      <c r="C395" s="7">
        <v>-0.39190430879999999</v>
      </c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6.5" customHeight="1">
      <c r="A396" s="6"/>
      <c r="B396" s="7">
        <v>0.61666666670000003</v>
      </c>
      <c r="C396" s="7">
        <v>-0.3863338704</v>
      </c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6.5" customHeight="1">
      <c r="A397" s="6"/>
      <c r="B397" s="7">
        <v>0.63333333329999997</v>
      </c>
      <c r="C397" s="7">
        <v>-0.38026795839999999</v>
      </c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6.5" customHeight="1">
      <c r="A398" s="6"/>
      <c r="B398" s="7">
        <v>0.65</v>
      </c>
      <c r="C398" s="7">
        <v>-0.37422269400000002</v>
      </c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6.5" customHeight="1">
      <c r="A399" s="6"/>
      <c r="B399" s="7">
        <v>0.66666666669999997</v>
      </c>
      <c r="C399" s="7">
        <v>-0.36826436359999998</v>
      </c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6.5" customHeight="1">
      <c r="A400" s="6"/>
      <c r="B400" s="7">
        <v>0.68333333330000001</v>
      </c>
      <c r="C400" s="7">
        <v>-0.3622467848</v>
      </c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6.5" customHeight="1">
      <c r="A401" s="6"/>
      <c r="B401" s="7">
        <v>0.7</v>
      </c>
      <c r="C401" s="7">
        <v>-0.35620984169999997</v>
      </c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6.5" customHeight="1">
      <c r="A402" s="6"/>
      <c r="B402" s="7">
        <v>0.71666666670000001</v>
      </c>
      <c r="C402" s="7">
        <v>-0.34996913680000002</v>
      </c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6.5" customHeight="1">
      <c r="A403" s="6"/>
      <c r="B403" s="7">
        <v>0.73333333329999995</v>
      </c>
      <c r="C403" s="7">
        <v>-0.3437568399</v>
      </c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6.5" customHeight="1">
      <c r="A404" s="6"/>
      <c r="B404" s="7">
        <v>0.75</v>
      </c>
      <c r="C404" s="7">
        <v>-0.33744754710000002</v>
      </c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6.5" customHeight="1">
      <c r="A405" s="6"/>
      <c r="B405" s="7">
        <v>0.76666666670000005</v>
      </c>
      <c r="C405" s="7">
        <v>-0.33134442549999998</v>
      </c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6.5" customHeight="1">
      <c r="A406" s="6"/>
      <c r="B406" s="7">
        <v>0.78333333329999999</v>
      </c>
      <c r="C406" s="7">
        <v>-0.32506469929999998</v>
      </c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6.5" customHeight="1">
      <c r="A407" s="6"/>
      <c r="B407" s="7">
        <v>0.8</v>
      </c>
      <c r="C407" s="7">
        <v>-0.3184698212</v>
      </c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6.5" customHeight="1">
      <c r="A408" s="6"/>
      <c r="B408" s="7">
        <v>0.81666666669999999</v>
      </c>
      <c r="C408" s="7">
        <v>-0.31177478240000001</v>
      </c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6.5" customHeight="1">
      <c r="A409" s="6"/>
      <c r="B409" s="7">
        <v>0.83333333330000003</v>
      </c>
      <c r="C409" s="7">
        <v>-0.305308623</v>
      </c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6.5" customHeight="1">
      <c r="A410" s="6"/>
      <c r="B410" s="7">
        <v>0.85</v>
      </c>
      <c r="C410" s="7">
        <v>-0.2990237872</v>
      </c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6.5" customHeight="1">
      <c r="A411" s="6"/>
      <c r="B411" s="7">
        <v>0.86666666670000003</v>
      </c>
      <c r="C411" s="7">
        <v>-0.29230720170000002</v>
      </c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6.5" customHeight="1">
      <c r="A412" s="6"/>
      <c r="B412" s="7">
        <v>0.88333333329999997</v>
      </c>
      <c r="C412" s="7">
        <v>-0.28565824670000001</v>
      </c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6.5" customHeight="1">
      <c r="A413" s="6"/>
      <c r="B413" s="7">
        <v>0.9</v>
      </c>
      <c r="C413" s="7">
        <v>-0.27886838600000002</v>
      </c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6.5" customHeight="1">
      <c r="A414" s="6"/>
      <c r="B414" s="7">
        <v>0.91666666669999997</v>
      </c>
      <c r="C414" s="7">
        <v>-0.27207857940000002</v>
      </c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6.5" customHeight="1">
      <c r="A415" s="6"/>
      <c r="B415" s="7">
        <v>0.93333333330000001</v>
      </c>
      <c r="C415" s="7">
        <v>-0.26503019109999998</v>
      </c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6.5" customHeight="1">
      <c r="A416" s="6"/>
      <c r="B416" s="7">
        <v>0.95</v>
      </c>
      <c r="C416" s="7">
        <v>-0.25812768089999999</v>
      </c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6.5" customHeight="1">
      <c r="A417" s="6"/>
      <c r="B417" s="7">
        <v>0.96666666670000001</v>
      </c>
      <c r="C417" s="7">
        <v>-0.25105120530000002</v>
      </c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6.5" customHeight="1">
      <c r="A418" s="6"/>
      <c r="B418" s="7">
        <v>0.98333333329999995</v>
      </c>
      <c r="C418" s="7">
        <v>-0.2439724248</v>
      </c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6.5" customHeight="1">
      <c r="A419" s="6"/>
      <c r="B419" s="7">
        <v>1</v>
      </c>
      <c r="C419" s="7">
        <v>-0.23701636619999999</v>
      </c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6.5" customHeight="1">
      <c r="A420" s="6"/>
      <c r="B420" s="7">
        <v>1.016666667</v>
      </c>
      <c r="C420" s="7">
        <v>-0.2301420884</v>
      </c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6.5" customHeight="1">
      <c r="A421" s="6"/>
      <c r="B421" s="7">
        <v>1.0333333330000001</v>
      </c>
      <c r="C421" s="7">
        <v>-0.22345833449999999</v>
      </c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6.5" customHeight="1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6.5" customHeight="1"/>
    <row r="424" spans="1:12" ht="16.5" customHeight="1">
      <c r="B424" s="8" t="s">
        <v>36</v>
      </c>
    </row>
    <row r="425" spans="1:12" ht="16.5" customHeight="1"/>
    <row r="426" spans="1:12" ht="16.5" customHeight="1"/>
    <row r="427" spans="1:12" ht="16.5" customHeight="1"/>
    <row r="428" spans="1:12" ht="16.5" customHeight="1">
      <c r="B428" s="8" t="s">
        <v>37</v>
      </c>
    </row>
    <row r="429" spans="1:12" ht="16.5" customHeight="1"/>
    <row r="430" spans="1:12" ht="16.5" customHeight="1"/>
    <row r="431" spans="1:12" ht="16.5" customHeight="1"/>
    <row r="432" spans="1:1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I378:J379"/>
    <mergeCell ref="K378:L379"/>
    <mergeCell ref="M378:M379"/>
    <mergeCell ref="G311:J311"/>
    <mergeCell ref="G375:J375"/>
    <mergeCell ref="E5:I6"/>
    <mergeCell ref="F43:I43"/>
    <mergeCell ref="G109:J109"/>
    <mergeCell ref="G180:J180"/>
    <mergeCell ref="G245:J245"/>
  </mergeCells>
  <phoneticPr fontId="4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1"/>
  <sheetViews>
    <sheetView tabSelected="1" topLeftCell="A37" workbookViewId="0">
      <selection activeCell="O13" sqref="O13"/>
    </sheetView>
  </sheetViews>
  <sheetFormatPr defaultColWidth="11.21875" defaultRowHeight="15" customHeight="1"/>
  <cols>
    <col min="1" max="1" width="4.109375" customWidth="1"/>
    <col min="2" max="2" width="7.21875" customWidth="1"/>
    <col min="3" max="3" width="12.77734375" customWidth="1"/>
    <col min="4" max="26" width="6.77734375" customWidth="1"/>
  </cols>
  <sheetData>
    <row r="1" spans="2:17" ht="16.5" customHeight="1">
      <c r="B1" s="8" t="s">
        <v>56</v>
      </c>
      <c r="C1" s="8" t="s">
        <v>51</v>
      </c>
    </row>
    <row r="2" spans="2:17" ht="16.5" customHeight="1">
      <c r="C2" s="8" t="s">
        <v>58</v>
      </c>
      <c r="D2" s="2">
        <v>314.8</v>
      </c>
      <c r="E2" s="8" t="s">
        <v>38</v>
      </c>
    </row>
    <row r="3" spans="2:17" ht="16.5" customHeight="1">
      <c r="C3" s="8" t="s">
        <v>59</v>
      </c>
      <c r="D3">
        <v>216.38</v>
      </c>
      <c r="E3" s="8" t="s">
        <v>38</v>
      </c>
    </row>
    <row r="4" spans="2:17" ht="16.5" customHeight="1">
      <c r="C4" s="8" t="s">
        <v>40</v>
      </c>
      <c r="D4">
        <v>0.59599999999999997</v>
      </c>
      <c r="E4">
        <v>0.50900000000000001</v>
      </c>
      <c r="F4">
        <v>0.307</v>
      </c>
      <c r="G4">
        <v>0.40799999999999997</v>
      </c>
      <c r="H4">
        <v>0.28999999999999998</v>
      </c>
      <c r="I4">
        <v>0.44</v>
      </c>
      <c r="J4">
        <v>0.28299999999999997</v>
      </c>
      <c r="K4">
        <v>0.48499999999999999</v>
      </c>
      <c r="M4">
        <v>0.443</v>
      </c>
      <c r="N4">
        <v>0.37</v>
      </c>
      <c r="O4">
        <v>0.32600000000000001</v>
      </c>
      <c r="P4">
        <v>0.314</v>
      </c>
      <c r="Q4" s="8" t="s">
        <v>42</v>
      </c>
    </row>
    <row r="5" spans="2:17" s="5" customFormat="1" ht="16.5" customHeight="1">
      <c r="C5" s="8" t="s">
        <v>41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5">
        <v>0</v>
      </c>
      <c r="N5" s="5">
        <v>0</v>
      </c>
      <c r="O5" s="5">
        <v>0</v>
      </c>
      <c r="P5" s="5">
        <v>0</v>
      </c>
      <c r="Q5" s="8" t="s">
        <v>32</v>
      </c>
    </row>
    <row r="6" spans="2:17" ht="16.5" customHeight="1">
      <c r="C6" s="8" t="s">
        <v>45</v>
      </c>
      <c r="D6">
        <v>0.46600000000000003</v>
      </c>
      <c r="E6">
        <v>0.39800000000000002</v>
      </c>
      <c r="F6">
        <v>0.23499999999999999</v>
      </c>
      <c r="G6">
        <v>0.32300000000000001</v>
      </c>
      <c r="H6">
        <v>0.224</v>
      </c>
      <c r="I6">
        <v>0.34899999999999998</v>
      </c>
      <c r="J6">
        <v>0.216</v>
      </c>
      <c r="K6">
        <v>0.39100000000000001</v>
      </c>
      <c r="M6">
        <v>0.33600000000000002</v>
      </c>
      <c r="N6">
        <v>0.23200000000000001</v>
      </c>
      <c r="O6">
        <v>0.39800000000000002</v>
      </c>
      <c r="P6">
        <v>0.246</v>
      </c>
      <c r="Q6" s="8" t="s">
        <v>32</v>
      </c>
    </row>
    <row r="7" spans="2:17" ht="16.5" customHeight="1">
      <c r="C7" s="8" t="s">
        <v>46</v>
      </c>
      <c r="D7">
        <v>-9.0999999999999998E-2</v>
      </c>
      <c r="E7">
        <v>-8.1000000000000003E-2</v>
      </c>
      <c r="F7">
        <v>-3.4000000000000002E-2</v>
      </c>
      <c r="G7">
        <v>-4.5999999999999999E-2</v>
      </c>
      <c r="H7">
        <v>-4.1000000000000002E-2</v>
      </c>
      <c r="I7">
        <v>-6.5000000000000002E-2</v>
      </c>
      <c r="J7">
        <v>-0.03</v>
      </c>
      <c r="K7">
        <v>-7.6999999999999999E-2</v>
      </c>
      <c r="M7">
        <v>-6.4000000000000001E-2</v>
      </c>
      <c r="N7">
        <v>-4.3999999999999997E-2</v>
      </c>
      <c r="O7">
        <v>-7.2999999999999995E-2</v>
      </c>
      <c r="P7">
        <v>-5.7000000000000002E-2</v>
      </c>
      <c r="Q7" s="8" t="s">
        <v>43</v>
      </c>
    </row>
    <row r="8" spans="2:17" ht="16.5" customHeight="1">
      <c r="C8" s="8" t="s">
        <v>47</v>
      </c>
      <c r="D8">
        <f t="shared" ref="D8:K8" si="0">-($D$2-$D$3)/($D$2+$D$3)*D4</f>
        <v>-0.11043021198087277</v>
      </c>
      <c r="E8" s="5">
        <f t="shared" si="0"/>
        <v>-9.4310365601114513E-2</v>
      </c>
      <c r="F8" s="5">
        <f t="shared" si="0"/>
        <v>-5.6882676305583794E-2</v>
      </c>
      <c r="G8" s="5">
        <f t="shared" si="0"/>
        <v>-7.559652095334915E-2</v>
      </c>
      <c r="H8" s="5">
        <f t="shared" si="0"/>
        <v>-5.373282126586091E-2</v>
      </c>
      <c r="I8" s="5">
        <f t="shared" si="0"/>
        <v>-8.1525659851651042E-2</v>
      </c>
      <c r="J8" s="5">
        <f t="shared" si="0"/>
        <v>-5.2435822131857372E-2</v>
      </c>
      <c r="K8" s="5">
        <f t="shared" si="0"/>
        <v>-8.9863511427388076E-2</v>
      </c>
      <c r="L8" s="9"/>
      <c r="M8" s="9">
        <f t="shared" ref="L8:P8" si="1">-($D$2-$D$3)/($D$2+$D$3)*M4</f>
        <v>-8.2081516623366851E-2</v>
      </c>
      <c r="N8" s="9">
        <f t="shared" si="1"/>
        <v>-6.8555668511615653E-2</v>
      </c>
      <c r="O8" s="9">
        <f t="shared" si="1"/>
        <v>-6.040310252645055E-2</v>
      </c>
      <c r="P8" s="9">
        <f t="shared" si="1"/>
        <v>-5.8179675439587339E-2</v>
      </c>
      <c r="Q8" s="8" t="s">
        <v>42</v>
      </c>
    </row>
    <row r="9" spans="2:17" ht="16.5" customHeight="1">
      <c r="C9" s="8" t="s">
        <v>48</v>
      </c>
      <c r="D9" s="5">
        <f t="shared" ref="D9:K9" si="2">(2*$D$2)/($D$2+$D$3)*D4</f>
        <v>0.70643021198087275</v>
      </c>
      <c r="E9" s="5">
        <f t="shared" si="2"/>
        <v>0.60331036560111451</v>
      </c>
      <c r="F9" s="5">
        <f t="shared" si="2"/>
        <v>0.3638826763055838</v>
      </c>
      <c r="G9" s="5">
        <f t="shared" si="2"/>
        <v>0.4835965209533491</v>
      </c>
      <c r="H9" s="5">
        <f t="shared" si="2"/>
        <v>0.34373282126586091</v>
      </c>
      <c r="I9" s="5">
        <f t="shared" si="2"/>
        <v>0.521525659851651</v>
      </c>
      <c r="J9" s="5">
        <f t="shared" si="2"/>
        <v>0.33543582213185735</v>
      </c>
      <c r="K9" s="5">
        <f t="shared" si="2"/>
        <v>0.57486351142738801</v>
      </c>
      <c r="L9" s="9"/>
      <c r="M9" s="9">
        <f t="shared" ref="L9:P9" si="3">(2*$D$2)/($D$2+$D$3)*M4</f>
        <v>0.52508151662336688</v>
      </c>
      <c r="N9" s="9">
        <f t="shared" si="3"/>
        <v>0.43855566851161565</v>
      </c>
      <c r="O9" s="9">
        <f t="shared" si="3"/>
        <v>0.38640310252645055</v>
      </c>
      <c r="P9" s="9">
        <f t="shared" si="3"/>
        <v>0.37217967543958735</v>
      </c>
      <c r="Q9" s="8" t="s">
        <v>42</v>
      </c>
    </row>
    <row r="10" spans="2:17" ht="16.5" customHeight="1">
      <c r="C10" s="8" t="s">
        <v>44</v>
      </c>
      <c r="D10">
        <f t="shared" ref="D10:K10" si="4">-(D7-D6)/(D4-D5)</f>
        <v>0.93456375838926187</v>
      </c>
      <c r="E10" s="5">
        <f t="shared" si="4"/>
        <v>0.94106090373280948</v>
      </c>
      <c r="F10" s="5">
        <f t="shared" si="4"/>
        <v>0.87622149837133556</v>
      </c>
      <c r="G10" s="5">
        <f t="shared" si="4"/>
        <v>0.90441176470588236</v>
      </c>
      <c r="H10" s="5">
        <f t="shared" si="4"/>
        <v>0.91379310344827602</v>
      </c>
      <c r="I10" s="5">
        <f t="shared" si="4"/>
        <v>0.94090909090909081</v>
      </c>
      <c r="J10" s="5">
        <f t="shared" si="4"/>
        <v>0.86925795053003541</v>
      </c>
      <c r="K10" s="5">
        <f t="shared" si="4"/>
        <v>0.96494845360824755</v>
      </c>
      <c r="L10" s="9"/>
      <c r="M10" s="9">
        <f t="shared" ref="L10:P10" si="5">-(M7-M6)/(M4-M5)</f>
        <v>0.90293453724604966</v>
      </c>
      <c r="N10" s="9">
        <f t="shared" si="5"/>
        <v>0.74594594594594599</v>
      </c>
      <c r="O10" s="9">
        <f t="shared" si="5"/>
        <v>1.4447852760736197</v>
      </c>
      <c r="P10" s="9">
        <f t="shared" si="5"/>
        <v>0.96496815286624205</v>
      </c>
    </row>
    <row r="11" spans="2:17" ht="16.5" customHeight="1"/>
    <row r="12" spans="2:17" ht="16.5" customHeight="1">
      <c r="B12" s="8" t="s">
        <v>56</v>
      </c>
      <c r="C12" s="8" t="s">
        <v>52</v>
      </c>
    </row>
    <row r="13" spans="2:17" ht="16.5" customHeight="1">
      <c r="C13" s="8" t="s">
        <v>58</v>
      </c>
      <c r="D13" s="2">
        <v>314.8</v>
      </c>
      <c r="E13" s="8" t="s">
        <v>38</v>
      </c>
    </row>
    <row r="14" spans="2:17" ht="16.5" customHeight="1">
      <c r="C14" s="8" t="s">
        <v>59</v>
      </c>
      <c r="D14" s="5">
        <v>216.38</v>
      </c>
      <c r="E14" s="8" t="s">
        <v>38</v>
      </c>
    </row>
    <row r="15" spans="2:17" ht="16.5" customHeight="1">
      <c r="C15" s="8" t="s">
        <v>53</v>
      </c>
      <c r="D15">
        <v>0.20699999999999999</v>
      </c>
      <c r="E15">
        <v>0.17299999999999999</v>
      </c>
      <c r="F15">
        <v>0.28199999999999997</v>
      </c>
      <c r="G15">
        <v>0.20799999999999999</v>
      </c>
      <c r="H15">
        <v>0.187</v>
      </c>
      <c r="I15">
        <v>0.23599999999999999</v>
      </c>
      <c r="J15">
        <v>0.26</v>
      </c>
      <c r="K15" s="8" t="s">
        <v>42</v>
      </c>
    </row>
    <row r="16" spans="2:17" ht="16.5" customHeight="1">
      <c r="C16" s="8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8" t="s">
        <v>42</v>
      </c>
    </row>
    <row r="17" spans="2:11" ht="16.5" customHeight="1">
      <c r="C17" s="8" t="s">
        <v>54</v>
      </c>
      <c r="D17">
        <v>0.24</v>
      </c>
      <c r="E17">
        <v>0.19700000000000001</v>
      </c>
      <c r="F17">
        <v>0.32300000000000001</v>
      </c>
      <c r="G17">
        <v>0.24299999999999999</v>
      </c>
      <c r="H17">
        <v>0.218</v>
      </c>
      <c r="I17">
        <v>0.27700000000000002</v>
      </c>
      <c r="J17">
        <v>0.3</v>
      </c>
      <c r="K17" s="8" t="s">
        <v>42</v>
      </c>
    </row>
    <row r="18" spans="2:11" ht="16.5" customHeight="1">
      <c r="C18" s="8" t="s">
        <v>55</v>
      </c>
      <c r="D18">
        <v>3.1E-2</v>
      </c>
      <c r="E18">
        <v>3.7999999999999999E-2</v>
      </c>
      <c r="F18">
        <v>5.2999999999999999E-2</v>
      </c>
      <c r="G18">
        <v>4.1000000000000002E-2</v>
      </c>
      <c r="H18">
        <v>4.1000000000000002E-2</v>
      </c>
      <c r="I18">
        <v>4.1000000000000002E-2</v>
      </c>
      <c r="J18">
        <v>4.1000000000000002E-2</v>
      </c>
      <c r="K18" s="8" t="s">
        <v>42</v>
      </c>
    </row>
    <row r="19" spans="2:11" ht="16.5" customHeight="1">
      <c r="C19" s="8" t="s">
        <v>49</v>
      </c>
      <c r="D19" s="5">
        <f>($D$13-$D$14)/($D$13+$D$14)*D15</f>
        <v>3.8354117248390378E-2</v>
      </c>
      <c r="E19" s="5">
        <f>($D$13-$D$14)/($D$13+$D$14)*E15</f>
        <v>3.2054407168944615E-2</v>
      </c>
      <c r="F19" s="9">
        <f t="shared" ref="F19:J19" si="6">($D$13-$D$14)/($D$13+$D$14)*F15</f>
        <v>5.225053654128544E-2</v>
      </c>
      <c r="G19" s="9">
        <f t="shared" si="6"/>
        <v>3.853940283896231E-2</v>
      </c>
      <c r="H19" s="9">
        <f t="shared" si="6"/>
        <v>3.4648405436951697E-2</v>
      </c>
      <c r="I19" s="9">
        <f t="shared" si="6"/>
        <v>4.3727399374976467E-2</v>
      </c>
      <c r="J19" s="9">
        <f t="shared" si="6"/>
        <v>4.8174253548702889E-2</v>
      </c>
      <c r="K19" s="8" t="s">
        <v>42</v>
      </c>
    </row>
    <row r="20" spans="2:11" ht="16.5" customHeight="1">
      <c r="C20" s="8" t="s">
        <v>50</v>
      </c>
      <c r="D20" s="5">
        <f>(2*$D$2)/($D$2+$D$3)*D15</f>
        <v>0.24535411724839035</v>
      </c>
      <c r="E20" s="5">
        <f>(2*$D$2)/($D$2+$D$3)*E15</f>
        <v>0.2050544071689446</v>
      </c>
      <c r="F20" s="9">
        <f t="shared" ref="F20:J20" si="7">(2*$D$2)/($D$2+$D$3)*F15</f>
        <v>0.33425053654128539</v>
      </c>
      <c r="G20" s="9">
        <f t="shared" si="7"/>
        <v>0.24653940283896231</v>
      </c>
      <c r="H20" s="9">
        <f t="shared" si="7"/>
        <v>0.22164840543695169</v>
      </c>
      <c r="I20" s="9">
        <f t="shared" si="7"/>
        <v>0.27972739937497643</v>
      </c>
      <c r="J20" s="9">
        <f t="shared" si="7"/>
        <v>0.30817425354870287</v>
      </c>
      <c r="K20" s="8" t="s">
        <v>42</v>
      </c>
    </row>
    <row r="21" spans="2:11" ht="16.5" customHeight="1">
      <c r="C21" s="8" t="s">
        <v>44</v>
      </c>
      <c r="D21" s="5">
        <f>-(D18-D17)/(D15-D16)</f>
        <v>1.0096618357487923</v>
      </c>
      <c r="E21" s="5">
        <f>-(E18-E17)/(E15-E16)</f>
        <v>0.91907514450867056</v>
      </c>
      <c r="F21" s="9">
        <f t="shared" ref="F21:J21" si="8">-(F18-F17)/(F15-F16)</f>
        <v>0.95744680851063846</v>
      </c>
      <c r="G21" s="9">
        <f t="shared" si="8"/>
        <v>0.97115384615384615</v>
      </c>
      <c r="H21" s="9">
        <f t="shared" si="8"/>
        <v>0.94652406417112289</v>
      </c>
      <c r="I21" s="9">
        <f t="shared" si="8"/>
        <v>1.0000000000000002</v>
      </c>
      <c r="J21" s="9">
        <f t="shared" si="8"/>
        <v>0.99615384615384617</v>
      </c>
      <c r="K21" s="8"/>
    </row>
    <row r="22" spans="2:11" ht="16.5" customHeight="1"/>
    <row r="23" spans="2:11" ht="16.5" customHeight="1">
      <c r="B23" s="8" t="s">
        <v>57</v>
      </c>
      <c r="C23" s="8" t="s">
        <v>51</v>
      </c>
    </row>
    <row r="24" spans="2:11" ht="16.5" customHeight="1">
      <c r="C24" s="8" t="s">
        <v>58</v>
      </c>
      <c r="D24">
        <v>314.8</v>
      </c>
      <c r="E24" s="8" t="s">
        <v>38</v>
      </c>
    </row>
    <row r="25" spans="2:11" ht="16.5" customHeight="1">
      <c r="C25" s="8" t="s">
        <v>59</v>
      </c>
      <c r="D25">
        <v>214.6</v>
      </c>
      <c r="E25" s="8" t="s">
        <v>38</v>
      </c>
    </row>
    <row r="26" spans="2:11" ht="16.5" customHeight="1">
      <c r="C26" s="8" t="s">
        <v>40</v>
      </c>
      <c r="D26">
        <v>0.46700000000000003</v>
      </c>
      <c r="E26">
        <v>0.36899999999999999</v>
      </c>
      <c r="F26">
        <v>0.48699999999999999</v>
      </c>
      <c r="G26">
        <v>0.35799999999999998</v>
      </c>
      <c r="H26">
        <v>0.44800000000000001</v>
      </c>
      <c r="I26">
        <v>0.42499999999999999</v>
      </c>
      <c r="J26" s="8" t="s">
        <v>42</v>
      </c>
    </row>
    <row r="27" spans="2:11" ht="16.5" customHeight="1">
      <c r="C27" s="8" t="s">
        <v>60</v>
      </c>
      <c r="D27">
        <v>0.17799999999999999</v>
      </c>
      <c r="E27">
        <v>0.13700000000000001</v>
      </c>
      <c r="F27">
        <v>0.17799999999999999</v>
      </c>
      <c r="G27">
        <v>0.13600000000000001</v>
      </c>
      <c r="H27">
        <v>0.16400000000000001</v>
      </c>
      <c r="I27">
        <v>0.159</v>
      </c>
      <c r="J27" s="8" t="s">
        <v>42</v>
      </c>
    </row>
    <row r="28" spans="2:11" ht="16.5" customHeight="1">
      <c r="C28" s="8" t="s">
        <v>61</v>
      </c>
      <c r="D28">
        <f>($D$24)/($D$24+$D$25)*D26</f>
        <v>0.27769474877219497</v>
      </c>
      <c r="E28" s="9">
        <f t="shared" ref="E28:I28" si="9">($D$24)/($D$24+$D$25)*E26</f>
        <v>0.21942047601057801</v>
      </c>
      <c r="F28" s="9">
        <f t="shared" si="9"/>
        <v>0.28958745749905551</v>
      </c>
      <c r="G28" s="9">
        <f t="shared" si="9"/>
        <v>0.21287948621080469</v>
      </c>
      <c r="H28" s="9">
        <f t="shared" si="9"/>
        <v>0.26639667548167739</v>
      </c>
      <c r="I28" s="9">
        <f t="shared" si="9"/>
        <v>0.25272006044578765</v>
      </c>
      <c r="J28" s="8" t="s">
        <v>42</v>
      </c>
    </row>
    <row r="29" spans="2:11" ht="16.5" customHeight="1">
      <c r="C29" s="8"/>
    </row>
    <row r="30" spans="2:11" ht="16.5" customHeight="1">
      <c r="B30" s="8" t="s">
        <v>57</v>
      </c>
      <c r="C30" s="8" t="s">
        <v>52</v>
      </c>
    </row>
    <row r="31" spans="2:11" ht="16.5" customHeight="1">
      <c r="C31" s="8" t="s">
        <v>58</v>
      </c>
      <c r="D31" s="5">
        <v>314.8</v>
      </c>
      <c r="E31" s="8" t="s">
        <v>38</v>
      </c>
    </row>
    <row r="32" spans="2:11" ht="16.5" customHeight="1">
      <c r="C32" s="8" t="s">
        <v>59</v>
      </c>
      <c r="D32" s="5">
        <v>214.6</v>
      </c>
      <c r="E32" s="8" t="s">
        <v>38</v>
      </c>
    </row>
    <row r="33" spans="3:11" ht="16.5" customHeight="1">
      <c r="C33" s="8" t="s">
        <v>40</v>
      </c>
      <c r="D33">
        <v>0.36499999999999999</v>
      </c>
      <c r="E33">
        <v>0.222</v>
      </c>
      <c r="F33">
        <v>0.441</v>
      </c>
      <c r="G33">
        <v>0.443</v>
      </c>
      <c r="H33">
        <v>0.44400000000000001</v>
      </c>
      <c r="I33">
        <v>0.312</v>
      </c>
      <c r="J33">
        <v>0.46100000000000002</v>
      </c>
      <c r="K33" s="8" t="s">
        <v>42</v>
      </c>
    </row>
    <row r="34" spans="3:11" ht="16.5" customHeight="1">
      <c r="C34" s="8" t="s">
        <v>60</v>
      </c>
      <c r="D34">
        <v>0.20399999999999999</v>
      </c>
      <c r="E34">
        <v>0.129</v>
      </c>
      <c r="F34">
        <v>0.252</v>
      </c>
      <c r="G34">
        <v>0.246</v>
      </c>
      <c r="H34">
        <v>0.41899999999999998</v>
      </c>
      <c r="I34">
        <v>0.18099999999999999</v>
      </c>
      <c r="J34">
        <v>0.23899999999999999</v>
      </c>
      <c r="K34" s="8" t="s">
        <v>42</v>
      </c>
    </row>
    <row r="35" spans="3:11" ht="16.5" customHeight="1">
      <c r="C35" s="8" t="s">
        <v>61</v>
      </c>
      <c r="D35" s="5">
        <f>($D$24)/($D$24+$D$25)*D33</f>
        <v>0.21704193426520588</v>
      </c>
      <c r="E35" s="9">
        <f>($D$24)/($D$24+$D$25)*E33</f>
        <v>0.13200906686815261</v>
      </c>
      <c r="F35" s="9">
        <f t="shared" ref="F35:J35" si="10">($D$24)/($D$24+$D$25)*F33</f>
        <v>0.26223422742727615</v>
      </c>
      <c r="G35" s="9">
        <f t="shared" si="10"/>
        <v>0.2634234982999622</v>
      </c>
      <c r="H35" s="9">
        <f t="shared" si="10"/>
        <v>0.26401813373630523</v>
      </c>
      <c r="I35" s="9">
        <f t="shared" si="10"/>
        <v>0.18552625613902532</v>
      </c>
      <c r="J35" s="9">
        <f t="shared" si="10"/>
        <v>0.27412693615413675</v>
      </c>
      <c r="K35" s="8" t="s">
        <v>42</v>
      </c>
    </row>
    <row r="36" spans="3:11" ht="16.5" customHeight="1">
      <c r="C36" s="8"/>
    </row>
    <row r="37" spans="3:11" ht="16.5" customHeight="1">
      <c r="C37" s="8"/>
    </row>
    <row r="38" spans="3:11" ht="16.5" customHeight="1">
      <c r="C38" s="8"/>
    </row>
    <row r="39" spans="3:11" ht="16.5" customHeight="1">
      <c r="C39" s="8"/>
    </row>
    <row r="40" spans="3:11" ht="16.5" customHeight="1">
      <c r="C40" s="8" t="s">
        <v>62</v>
      </c>
    </row>
    <row r="41" spans="3:11" ht="16.5" customHeight="1"/>
    <row r="42" spans="3:11" ht="16.5" customHeight="1"/>
    <row r="43" spans="3:11" ht="16.5" customHeight="1"/>
    <row r="44" spans="3:11" ht="16.5" customHeight="1"/>
    <row r="45" spans="3:11" ht="16.5" customHeight="1"/>
    <row r="46" spans="3:11" ht="16.5" customHeight="1"/>
    <row r="47" spans="3:11" ht="16.5" customHeight="1"/>
    <row r="48" spans="3:11" ht="16.5" customHeight="1"/>
    <row r="49" spans="3:3" ht="16.5" customHeight="1"/>
    <row r="50" spans="3:3" ht="16.5" customHeight="1">
      <c r="C50" t="s">
        <v>63</v>
      </c>
    </row>
    <row r="51" spans="3:3" ht="16.5" customHeight="1"/>
    <row r="52" spans="3:3" ht="16.5" customHeight="1"/>
    <row r="53" spans="3:3" ht="16.5" customHeight="1"/>
    <row r="54" spans="3:3" ht="16.5" customHeight="1"/>
    <row r="55" spans="3:3" ht="16.5" customHeight="1"/>
    <row r="56" spans="3:3" ht="16.5" customHeight="1"/>
    <row r="57" spans="3:3" ht="16.5" customHeight="1"/>
    <row r="58" spans="3:3" ht="16.5" customHeight="1"/>
    <row r="59" spans="3:3" ht="16.5" customHeight="1"/>
    <row r="60" spans="3:3" ht="16.5" customHeight="1"/>
    <row r="61" spans="3:3" ht="16.5" customHeight="1"/>
    <row r="62" spans="3:3" ht="16.5" customHeight="1"/>
    <row r="63" spans="3:3" ht="16.5" customHeight="1"/>
    <row r="64" spans="3: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4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1875" defaultRowHeight="15" customHeight="1"/>
  <cols>
    <col min="1" max="26" width="6.7773437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2018-10-16T04:48:45Z</dcterms:modified>
</cp:coreProperties>
</file>