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NCKU\物理實驗\"/>
    </mc:Choice>
  </mc:AlternateContent>
  <xr:revisionPtr revIDLastSave="0" documentId="10_ncr:100000_{75EC590E-504B-4989-AB6E-2A06450B057C}" xr6:coauthVersionLast="31" xr6:coauthVersionMax="31" xr10:uidLastSave="{00000000-0000-0000-0000-000000000000}"/>
  <bookViews>
    <workbookView xWindow="0" yWindow="0" windowWidth="17250" windowHeight="5595" activeTab="2" xr2:uid="{91B6F2AC-E69A-46E7-B37D-B9F15958F15E}"/>
  </bookViews>
  <sheets>
    <sheet name="第一部分" sheetId="1" r:id="rId1"/>
    <sheet name="第二部分" sheetId="2" r:id="rId2"/>
    <sheet name="討論" sheetId="3"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2" l="1"/>
  <c r="D22" i="2"/>
  <c r="D9" i="2"/>
  <c r="E9" i="2"/>
  <c r="F9" i="2"/>
  <c r="G9" i="2"/>
  <c r="H9" i="2"/>
  <c r="I9" i="2"/>
  <c r="J9" i="2"/>
  <c r="K9" i="2"/>
  <c r="L9" i="2"/>
  <c r="C9" i="2"/>
  <c r="D11" i="2"/>
  <c r="D10" i="2"/>
  <c r="M6" i="2"/>
  <c r="M7" i="2"/>
  <c r="M5" i="2"/>
  <c r="L8" i="2"/>
  <c r="K8" i="2"/>
  <c r="J8" i="2"/>
  <c r="H8" i="2"/>
  <c r="F8" i="2"/>
  <c r="D8" i="2"/>
  <c r="C8" i="2"/>
  <c r="G7" i="2"/>
  <c r="E8" i="2"/>
  <c r="I8" i="2" l="1"/>
  <c r="G8" i="2"/>
  <c r="M6" i="1" l="1"/>
  <c r="M7" i="1"/>
  <c r="M5" i="1"/>
  <c r="C12" i="1"/>
  <c r="C11" i="1"/>
  <c r="D9" i="1"/>
  <c r="E9" i="1"/>
  <c r="F9" i="1"/>
  <c r="G9" i="1"/>
  <c r="H9" i="1"/>
  <c r="I9" i="1"/>
  <c r="J9" i="1"/>
  <c r="K9" i="1"/>
  <c r="L9" i="1"/>
  <c r="C9" i="1"/>
  <c r="L8" i="1"/>
  <c r="K8" i="1"/>
  <c r="J8" i="1"/>
  <c r="I8" i="1"/>
  <c r="H8" i="1"/>
  <c r="G8" i="1"/>
  <c r="F8" i="1"/>
  <c r="D8" i="1"/>
  <c r="E8" i="1"/>
  <c r="C8" i="1"/>
</calcChain>
</file>

<file path=xl/sharedStrings.xml><?xml version="1.0" encoding="utf-8"?>
<sst xmlns="http://schemas.openxmlformats.org/spreadsheetml/2006/main" count="61" uniqueCount="32">
  <si>
    <t>平衡高</t>
    <phoneticPr fontId="1" type="noConversion"/>
  </si>
  <si>
    <t>cm</t>
    <phoneticPr fontId="1" type="noConversion"/>
  </si>
  <si>
    <t>一</t>
    <phoneticPr fontId="1" type="noConversion"/>
  </si>
  <si>
    <t>二</t>
    <phoneticPr fontId="1" type="noConversion"/>
  </si>
  <si>
    <t>三</t>
    <phoneticPr fontId="1" type="noConversion"/>
  </si>
  <si>
    <t>四</t>
    <phoneticPr fontId="1" type="noConversion"/>
  </si>
  <si>
    <t>五</t>
    <phoneticPr fontId="1" type="noConversion"/>
  </si>
  <si>
    <t>六</t>
    <phoneticPr fontId="1" type="noConversion"/>
  </si>
  <si>
    <t>七</t>
    <phoneticPr fontId="1" type="noConversion"/>
  </si>
  <si>
    <t>八</t>
    <phoneticPr fontId="1" type="noConversion"/>
  </si>
  <si>
    <t>九</t>
    <phoneticPr fontId="1" type="noConversion"/>
  </si>
  <si>
    <t>十</t>
    <phoneticPr fontId="1" type="noConversion"/>
  </si>
  <si>
    <t>h1</t>
    <phoneticPr fontId="1" type="noConversion"/>
  </si>
  <si>
    <t>h2</t>
    <phoneticPr fontId="1" type="noConversion"/>
  </si>
  <si>
    <t>h3</t>
    <phoneticPr fontId="1" type="noConversion"/>
  </si>
  <si>
    <t>r</t>
    <phoneticPr fontId="1" type="noConversion"/>
  </si>
  <si>
    <t>γ=h1/(h1-h3)</t>
  </si>
  <si>
    <t>第一部分</t>
    <phoneticPr fontId="1" type="noConversion"/>
  </si>
  <si>
    <t>第二部分</t>
    <phoneticPr fontId="1" type="noConversion"/>
  </si>
  <si>
    <t>r=(h1-h2)/(h1-h3)</t>
    <phoneticPr fontId="1" type="noConversion"/>
  </si>
  <si>
    <t>單位 cm</t>
    <phoneticPr fontId="1" type="noConversion"/>
  </si>
  <si>
    <t>r理想值=1.4</t>
    <phoneticPr fontId="1" type="noConversion"/>
  </si>
  <si>
    <t>r百分誤差</t>
    <phoneticPr fontId="1" type="noConversion"/>
  </si>
  <si>
    <t>%</t>
    <phoneticPr fontId="1" type="noConversion"/>
  </si>
  <si>
    <t>r平均值</t>
    <phoneticPr fontId="1" type="noConversion"/>
  </si>
  <si>
    <t>r標準差</t>
    <phoneticPr fontId="1" type="noConversion"/>
  </si>
  <si>
    <t>平均值</t>
    <phoneticPr fontId="1" type="noConversion"/>
  </si>
  <si>
    <t>百分誤差</t>
    <phoneticPr fontId="1" type="noConversion"/>
  </si>
  <si>
    <t>斜率m</t>
    <phoneticPr fontId="1" type="noConversion"/>
  </si>
  <si>
    <t>公式27</t>
    <phoneticPr fontId="1" type="noConversion"/>
  </si>
  <si>
    <t>m=1/r</t>
    <phoneticPr fontId="1" type="noConversion"/>
  </si>
  <si>
    <t>所以 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</si>
</sst>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_ "/>
  </numFmts>
  <fonts count="3" x14ac:knownFonts="1">
    <font>
      <sz val="12"/>
      <color theme="1"/>
      <name val="新細明體"/>
      <family val="2"/>
      <charset val="136"/>
      <scheme val="minor"/>
    </font>
    <font>
      <sz val="9"/>
      <name val="新細明體"/>
      <family val="2"/>
      <charset val="136"/>
      <scheme val="minor"/>
    </font>
    <font>
      <sz val="11"/>
      <color theme="1"/>
      <name val="Cambria Math"/>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76" fontId="0" fillId="0" borderId="0" xfId="0" applyNumberFormat="1">
      <alignment vertical="center"/>
    </xf>
    <xf numFmtId="0" fontId="2" fillId="0" borderId="0" xfId="0" applyFont="1">
      <alignment vertical="center"/>
    </xf>
    <xf numFmtId="0" fontId="0" fillId="0" borderId="0" xfId="0" applyAlignment="1"/>
    <xf numFmtId="177" fontId="0" fillId="0" borderId="0" xfId="0" applyNumberFormat="1" applyAlignme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xVal>
            <c:numRef>
              <c:f>第二部分!$C$6:$L$6</c:f>
              <c:numCache>
                <c:formatCode>General</c:formatCode>
                <c:ptCount val="10"/>
                <c:pt idx="0">
                  <c:v>5.6</c:v>
                </c:pt>
                <c:pt idx="1">
                  <c:v>6.4</c:v>
                </c:pt>
                <c:pt idx="2" formatCode="0.0_ ">
                  <c:v>4.5999999999999996</c:v>
                </c:pt>
                <c:pt idx="3">
                  <c:v>4.8</c:v>
                </c:pt>
                <c:pt idx="4">
                  <c:v>3.7</c:v>
                </c:pt>
                <c:pt idx="5">
                  <c:v>5.9</c:v>
                </c:pt>
                <c:pt idx="6" formatCode="0.0_ ">
                  <c:v>4.0999999999999996</c:v>
                </c:pt>
                <c:pt idx="7">
                  <c:v>7.2</c:v>
                </c:pt>
                <c:pt idx="8">
                  <c:v>7.3</c:v>
                </c:pt>
                <c:pt idx="9">
                  <c:v>7.9</c:v>
                </c:pt>
              </c:numCache>
            </c:numRef>
          </c:xVal>
          <c:yVal>
            <c:numRef>
              <c:f>第二部分!$C$7:$L$7</c:f>
              <c:numCache>
                <c:formatCode>General</c:formatCode>
                <c:ptCount val="10"/>
                <c:pt idx="0">
                  <c:v>10.4</c:v>
                </c:pt>
                <c:pt idx="1">
                  <c:v>11.4</c:v>
                </c:pt>
                <c:pt idx="2">
                  <c:v>9.8000000000000007</c:v>
                </c:pt>
                <c:pt idx="3">
                  <c:v>9.9</c:v>
                </c:pt>
                <c:pt idx="4" formatCode="0.0_ ">
                  <c:v>9</c:v>
                </c:pt>
                <c:pt idx="5">
                  <c:v>10.8</c:v>
                </c:pt>
                <c:pt idx="6">
                  <c:v>9.4</c:v>
                </c:pt>
                <c:pt idx="7">
                  <c:v>11.9</c:v>
                </c:pt>
                <c:pt idx="8">
                  <c:v>12.3</c:v>
                </c:pt>
                <c:pt idx="9">
                  <c:v>12.8</c:v>
                </c:pt>
              </c:numCache>
            </c:numRef>
          </c:yVal>
          <c:smooth val="0"/>
          <c:extLst>
            <c:ext xmlns:c16="http://schemas.microsoft.com/office/drawing/2014/chart" uri="{C3380CC4-5D6E-409C-BE32-E72D297353CC}">
              <c16:uniqueId val="{00000000-3866-401B-84BB-35C87D185968}"/>
            </c:ext>
          </c:extLst>
        </c:ser>
        <c:dLbls>
          <c:showLegendKey val="0"/>
          <c:showVal val="0"/>
          <c:showCatName val="0"/>
          <c:showSerName val="0"/>
          <c:showPercent val="0"/>
          <c:showBubbleSize val="0"/>
        </c:dLbls>
        <c:axId val="699944368"/>
        <c:axId val="699946008"/>
      </c:scatterChart>
      <c:valAx>
        <c:axId val="699944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h2</a:t>
                </a:r>
                <a:endParaRPr lang="zh-TW"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9946008"/>
        <c:crosses val="autoZero"/>
        <c:crossBetween val="midCat"/>
      </c:valAx>
      <c:valAx>
        <c:axId val="699946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h3</a:t>
                </a:r>
                <a:endParaRPr lang="zh-TW"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9944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937260</xdr:colOff>
      <xdr:row>16</xdr:row>
      <xdr:rowOff>121920</xdr:rowOff>
    </xdr:from>
    <xdr:ext cx="2567940" cy="449580"/>
    <mc:AlternateContent xmlns:mc="http://schemas.openxmlformats.org/markup-compatibility/2006" xmlns:a14="http://schemas.microsoft.com/office/drawing/2010/main">
      <mc:Choice Requires="a14">
        <xdr:sp macro="" textlink="">
          <xdr:nvSpPr>
            <xdr:cNvPr id="3" name="文字方塊 2">
              <a:extLst>
                <a:ext uri="{FF2B5EF4-FFF2-40B4-BE49-F238E27FC236}">
                  <a16:creationId xmlns:a16="http://schemas.microsoft.com/office/drawing/2014/main" id="{FC30112D-0B4A-47CE-921F-31035352A6A3}"/>
                </a:ext>
              </a:extLst>
            </xdr:cNvPr>
            <xdr:cNvSpPr txBox="1"/>
          </xdr:nvSpPr>
          <xdr:spPr>
            <a:xfrm>
              <a:off x="937260" y="3413760"/>
              <a:ext cx="2567940" cy="449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altLang="zh-TW" sz="1800">
                  <a:solidFill>
                    <a:schemeClr val="tx1"/>
                  </a:solidFill>
                  <a:effectLst/>
                  <a:latin typeface="+mn-lt"/>
                  <a:ea typeface="+mn-ea"/>
                  <a:cs typeface="+mn-cs"/>
                </a:rPr>
                <a:t>h3=1/</a:t>
              </a:r>
              <a14:m>
                <m:oMath xmlns:m="http://schemas.openxmlformats.org/officeDocument/2006/math">
                  <m:r>
                    <a:rPr lang="zh-TW" altLang="zh-TW" sz="1800" i="1">
                      <a:solidFill>
                        <a:schemeClr val="tx1"/>
                      </a:solidFill>
                      <a:effectLst/>
                      <a:latin typeface="Cambria Math" panose="02040503050406030204" pitchFamily="18" charset="0"/>
                      <a:ea typeface="+mn-ea"/>
                      <a:cs typeface="+mn-cs"/>
                    </a:rPr>
                    <m:t>𝛾</m:t>
                  </m:r>
                </m:oMath>
              </a14:m>
              <a:r>
                <a:rPr lang="en-US" altLang="zh-TW" sz="1800">
                  <a:solidFill>
                    <a:schemeClr val="tx1"/>
                  </a:solidFill>
                  <a:effectLst/>
                  <a:latin typeface="+mn-lt"/>
                  <a:ea typeface="+mn-ea"/>
                  <a:cs typeface="+mn-cs"/>
                </a:rPr>
                <a:t>*h2+(1-1/</a:t>
              </a:r>
              <a14:m>
                <m:oMath xmlns:m="http://schemas.openxmlformats.org/officeDocument/2006/math">
                  <m:r>
                    <a:rPr lang="zh-TW" altLang="zh-TW" sz="1800" i="1">
                      <a:solidFill>
                        <a:schemeClr val="tx1"/>
                      </a:solidFill>
                      <a:effectLst/>
                      <a:latin typeface="Cambria Math" panose="02040503050406030204" pitchFamily="18" charset="0"/>
                      <a:ea typeface="+mn-ea"/>
                      <a:cs typeface="+mn-cs"/>
                    </a:rPr>
                    <m:t>𝛾</m:t>
                  </m:r>
                </m:oMath>
              </a14:m>
              <a:r>
                <a:rPr lang="en-US" altLang="zh-TW" sz="1800">
                  <a:solidFill>
                    <a:schemeClr val="tx1"/>
                  </a:solidFill>
                  <a:effectLst/>
                  <a:latin typeface="+mn-lt"/>
                  <a:ea typeface="+mn-ea"/>
                  <a:cs typeface="+mn-cs"/>
                </a:rPr>
                <a:t>)*h1</a:t>
              </a:r>
              <a:endParaRPr lang="zh-TW" altLang="zh-TW" sz="1800">
                <a:solidFill>
                  <a:schemeClr val="tx1"/>
                </a:solidFill>
                <a:effectLst/>
                <a:latin typeface="+mn-lt"/>
                <a:ea typeface="+mn-ea"/>
                <a:cs typeface="+mn-cs"/>
              </a:endParaRPr>
            </a:p>
            <a:p>
              <a:endParaRPr lang="zh-TW" altLang="en-US" sz="1800"/>
            </a:p>
          </xdr:txBody>
        </xdr:sp>
      </mc:Choice>
      <mc:Fallback xmlns="">
        <xdr:sp macro="" textlink="">
          <xdr:nvSpPr>
            <xdr:cNvPr id="3" name="文字方塊 2">
              <a:extLst>
                <a:ext uri="{FF2B5EF4-FFF2-40B4-BE49-F238E27FC236}">
                  <a16:creationId xmlns:a16="http://schemas.microsoft.com/office/drawing/2014/main" id="{FC30112D-0B4A-47CE-921F-31035352A6A3}"/>
                </a:ext>
              </a:extLst>
            </xdr:cNvPr>
            <xdr:cNvSpPr txBox="1"/>
          </xdr:nvSpPr>
          <xdr:spPr>
            <a:xfrm>
              <a:off x="937260" y="3413760"/>
              <a:ext cx="2567940" cy="449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altLang="zh-TW" sz="1800">
                  <a:solidFill>
                    <a:schemeClr val="tx1"/>
                  </a:solidFill>
                  <a:effectLst/>
                  <a:latin typeface="+mn-lt"/>
                  <a:ea typeface="+mn-ea"/>
                  <a:cs typeface="+mn-cs"/>
                </a:rPr>
                <a:t>h3=1/</a:t>
              </a:r>
              <a:r>
                <a:rPr lang="zh-TW" altLang="zh-TW" sz="1800" i="0">
                  <a:solidFill>
                    <a:schemeClr val="tx1"/>
                  </a:solidFill>
                  <a:effectLst/>
                  <a:latin typeface="+mn-lt"/>
                  <a:ea typeface="+mn-ea"/>
                  <a:cs typeface="+mn-cs"/>
                </a:rPr>
                <a:t>𝛾</a:t>
              </a:r>
              <a:r>
                <a:rPr lang="en-US" altLang="zh-TW" sz="1800">
                  <a:solidFill>
                    <a:schemeClr val="tx1"/>
                  </a:solidFill>
                  <a:effectLst/>
                  <a:latin typeface="+mn-lt"/>
                  <a:ea typeface="+mn-ea"/>
                  <a:cs typeface="+mn-cs"/>
                </a:rPr>
                <a:t>*h2+(1-1/</a:t>
              </a:r>
              <a:r>
                <a:rPr lang="zh-TW" altLang="zh-TW" sz="1800" i="0">
                  <a:solidFill>
                    <a:schemeClr val="tx1"/>
                  </a:solidFill>
                  <a:effectLst/>
                  <a:latin typeface="+mn-lt"/>
                  <a:ea typeface="+mn-ea"/>
                  <a:cs typeface="+mn-cs"/>
                </a:rPr>
                <a:t>𝛾</a:t>
              </a:r>
              <a:r>
                <a:rPr lang="en-US" altLang="zh-TW" sz="1800">
                  <a:solidFill>
                    <a:schemeClr val="tx1"/>
                  </a:solidFill>
                  <a:effectLst/>
                  <a:latin typeface="+mn-lt"/>
                  <a:ea typeface="+mn-ea"/>
                  <a:cs typeface="+mn-cs"/>
                </a:rPr>
                <a:t>)*h1</a:t>
              </a:r>
              <a:endParaRPr lang="zh-TW" altLang="zh-TW" sz="1800">
                <a:solidFill>
                  <a:schemeClr val="tx1"/>
                </a:solidFill>
                <a:effectLst/>
                <a:latin typeface="+mn-lt"/>
                <a:ea typeface="+mn-ea"/>
                <a:cs typeface="+mn-cs"/>
              </a:endParaRPr>
            </a:p>
            <a:p>
              <a:endParaRPr lang="zh-TW" altLang="en-US" sz="1800"/>
            </a:p>
          </xdr:txBody>
        </xdr:sp>
      </mc:Fallback>
    </mc:AlternateContent>
    <xdr:clientData/>
  </xdr:oneCellAnchor>
  <xdr:twoCellAnchor>
    <xdr:from>
      <xdr:col>6</xdr:col>
      <xdr:colOff>224790</xdr:colOff>
      <xdr:row>11</xdr:row>
      <xdr:rowOff>76200</xdr:rowOff>
    </xdr:from>
    <xdr:to>
      <xdr:col>13</xdr:col>
      <xdr:colOff>529590</xdr:colOff>
      <xdr:row>23</xdr:row>
      <xdr:rowOff>7620</xdr:rowOff>
    </xdr:to>
    <xdr:graphicFrame macro="">
      <xdr:nvGraphicFramePr>
        <xdr:cNvPr id="4" name="圖表 3">
          <a:extLst>
            <a:ext uri="{FF2B5EF4-FFF2-40B4-BE49-F238E27FC236}">
              <a16:creationId xmlns:a16="http://schemas.microsoft.com/office/drawing/2014/main" id="{18F0DD75-673E-41D8-B8FA-7FF066254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281940</xdr:colOff>
      <xdr:row>2</xdr:row>
      <xdr:rowOff>76199</xdr:rowOff>
    </xdr:from>
    <xdr:ext cx="6785610" cy="1733551"/>
    <xdr:sp macro="" textlink="">
      <xdr:nvSpPr>
        <xdr:cNvPr id="2" name="文字方塊 1">
          <a:extLst>
            <a:ext uri="{FF2B5EF4-FFF2-40B4-BE49-F238E27FC236}">
              <a16:creationId xmlns:a16="http://schemas.microsoft.com/office/drawing/2014/main" id="{EB755466-7628-4C78-B07F-9D6E865B59C6}"/>
            </a:ext>
          </a:extLst>
        </xdr:cNvPr>
        <xdr:cNvSpPr txBox="1"/>
      </xdr:nvSpPr>
      <xdr:spPr>
        <a:xfrm>
          <a:off x="967740" y="495299"/>
          <a:ext cx="6785610" cy="173355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TW" altLang="en-US" sz="1400"/>
            <a:t>討論</a:t>
          </a:r>
          <a:r>
            <a:rPr lang="en-US" altLang="zh-TW" sz="1400"/>
            <a:t>:</a:t>
          </a:r>
          <a:r>
            <a:rPr lang="zh-TW" altLang="en-US" sz="1400"/>
            <a:t>  這次實驗在第二部分的</a:t>
          </a:r>
          <a:r>
            <a:rPr lang="el-GR" altLang="zh-TW" sz="1400"/>
            <a:t>γ</a:t>
          </a:r>
          <a:r>
            <a:rPr lang="zh-TW" altLang="en-US" sz="1400"/>
            <a:t>值誤差平均都在</a:t>
          </a:r>
          <a:r>
            <a:rPr lang="en-US" altLang="zh-TW" sz="1400"/>
            <a:t>16%</a:t>
          </a:r>
          <a:r>
            <a:rPr lang="zh-TW" altLang="en-US" sz="1400"/>
            <a:t>，誤差偏大。這是我們在放鬆夾子和夾住止血鉗時配合不夠好的關係或者可能有漏氣的關係。雖然我們配合的沒有很好，但做出的數據誤差式差不多的，誤差並沒有一下突然很大，一下又很小。這樣讓我們在做圖形時斜率不至於太誇張。最後用公式</a:t>
          </a:r>
          <a:r>
            <a:rPr lang="en-US" altLang="zh-TW" sz="1400"/>
            <a:t>27</a:t>
          </a:r>
          <a:r>
            <a:rPr lang="zh-TW" altLang="en-US" sz="1400"/>
            <a:t>算出的</a:t>
          </a:r>
          <a:r>
            <a:rPr lang="el-GR" altLang="zh-TW" sz="1400"/>
            <a:t>γ</a:t>
          </a:r>
          <a:r>
            <a:rPr lang="zh-TW" altLang="en-US" sz="1400"/>
            <a:t>值誤差和用公式</a:t>
          </a:r>
          <a:r>
            <a:rPr lang="en-US" altLang="zh-TW" sz="1400"/>
            <a:t>25</a:t>
          </a:r>
          <a:r>
            <a:rPr lang="zh-TW" altLang="en-US" sz="1400"/>
            <a:t>算出來的差不多。此外在計算</a:t>
          </a:r>
          <a:r>
            <a:rPr lang="en-US" altLang="zh-TW" sz="1400"/>
            <a:t>h2</a:t>
          </a:r>
          <a:r>
            <a:rPr lang="zh-TW" altLang="en-US" sz="1400"/>
            <a:t>的時候我們遭遇很大挫折，因為要盡量讓</a:t>
          </a:r>
          <a:r>
            <a:rPr lang="en-US" altLang="zh-TW" sz="1400"/>
            <a:t>h2</a:t>
          </a:r>
          <a:r>
            <a:rPr lang="zh-TW" altLang="en-US" sz="1400"/>
            <a:t>為</a:t>
          </a:r>
          <a:r>
            <a:rPr lang="en-US" altLang="zh-TW" sz="1400"/>
            <a:t>0</a:t>
          </a:r>
          <a:r>
            <a:rPr lang="zh-TW" altLang="en-US" sz="1400"/>
            <a:t>而水位會上下移動因此我們在此嘗試很多次，最後我們發現當水位達最低點時，用血鉗夾緊百分誤差會達最小，但我們也因此嘗試了很多次。</a:t>
          </a:r>
          <a:endParaRPr lang="en-US" altLang="zh-TW" sz="1400"/>
        </a:p>
      </xdr:txBody>
    </xdr:sp>
    <xdr:clientData/>
  </xdr:oneCellAnchor>
  <xdr:oneCellAnchor>
    <xdr:from>
      <xdr:col>1</xdr:col>
      <xdr:colOff>272415</xdr:colOff>
      <xdr:row>10</xdr:row>
      <xdr:rowOff>171449</xdr:rowOff>
    </xdr:from>
    <xdr:ext cx="6785610" cy="1143001"/>
    <xdr:sp macro="" textlink="">
      <xdr:nvSpPr>
        <xdr:cNvPr id="3" name="文字方塊 2">
          <a:extLst>
            <a:ext uri="{FF2B5EF4-FFF2-40B4-BE49-F238E27FC236}">
              <a16:creationId xmlns:a16="http://schemas.microsoft.com/office/drawing/2014/main" id="{E791716F-6AE4-4E28-BA90-181EEB42D835}"/>
            </a:ext>
          </a:extLst>
        </xdr:cNvPr>
        <xdr:cNvSpPr txBox="1"/>
      </xdr:nvSpPr>
      <xdr:spPr>
        <a:xfrm>
          <a:off x="958215" y="2266949"/>
          <a:ext cx="6785610" cy="114300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TW" altLang="en-US" sz="1400"/>
            <a:t>心得</a:t>
          </a:r>
          <a:r>
            <a:rPr lang="en-US" altLang="zh-TW" sz="1400"/>
            <a:t>:</a:t>
          </a:r>
          <a:r>
            <a:rPr lang="zh-TW" altLang="en-US" sz="1400"/>
            <a:t>這次實驗相當輕鬆，是我認為所有實驗中最簡單的，但其實也是最困難的，因為我們並不是很了解他的真實原理，我認為原理是相當困難的，雖然我們懂實驗方法，但是並不是非常了解他的背後原因，希望在大二的熱力學裡我們可以更加了解到為什麼會如此變化。</a:t>
          </a:r>
          <a:endParaRPr lang="en-US" altLang="zh-TW" sz="1400"/>
        </a:p>
        <a:p>
          <a:endParaRPr lang="en-US" altLang="zh-TW" sz="1400"/>
        </a:p>
      </xdr:txBody>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74A3-95D5-44A2-8E9A-3DD8A7B7D57E}">
  <dimension ref="A1:N12"/>
  <sheetViews>
    <sheetView workbookViewId="0">
      <selection activeCell="F13" sqref="F13"/>
    </sheetView>
  </sheetViews>
  <sheetFormatPr defaultRowHeight="16.5" x14ac:dyDescent="0.25"/>
  <cols>
    <col min="1" max="1" width="13.125" customWidth="1"/>
    <col min="2" max="2" width="10.625" customWidth="1"/>
  </cols>
  <sheetData>
    <row r="1" spans="1:14" x14ac:dyDescent="0.25">
      <c r="B1" t="s">
        <v>0</v>
      </c>
      <c r="C1">
        <v>41.4</v>
      </c>
      <c r="D1" t="s">
        <v>1</v>
      </c>
    </row>
    <row r="3" spans="1:14" x14ac:dyDescent="0.25">
      <c r="A3" t="s">
        <v>17</v>
      </c>
    </row>
    <row r="4" spans="1:14" x14ac:dyDescent="0.25">
      <c r="C4" t="s">
        <v>2</v>
      </c>
      <c r="D4" t="s">
        <v>3</v>
      </c>
      <c r="E4" t="s">
        <v>4</v>
      </c>
      <c r="F4" t="s">
        <v>5</v>
      </c>
      <c r="G4" t="s">
        <v>6</v>
      </c>
      <c r="H4" t="s">
        <v>7</v>
      </c>
      <c r="I4" t="s">
        <v>8</v>
      </c>
      <c r="J4" t="s">
        <v>9</v>
      </c>
      <c r="K4" t="s">
        <v>10</v>
      </c>
      <c r="L4" t="s">
        <v>11</v>
      </c>
      <c r="M4" t="s">
        <v>26</v>
      </c>
    </row>
    <row r="5" spans="1:14" x14ac:dyDescent="0.25">
      <c r="B5" t="s">
        <v>12</v>
      </c>
      <c r="C5">
        <v>46.4</v>
      </c>
      <c r="D5" s="1">
        <v>47</v>
      </c>
      <c r="E5">
        <v>47.2</v>
      </c>
      <c r="F5">
        <v>47.6</v>
      </c>
      <c r="G5">
        <v>46.8</v>
      </c>
      <c r="H5">
        <v>47.3</v>
      </c>
      <c r="I5">
        <v>46.3</v>
      </c>
      <c r="J5">
        <v>47.2</v>
      </c>
      <c r="K5">
        <v>46.1</v>
      </c>
      <c r="L5">
        <v>47.7</v>
      </c>
      <c r="M5">
        <f>AVERAGE(C5:L5)</f>
        <v>46.96</v>
      </c>
      <c r="N5" t="s">
        <v>20</v>
      </c>
    </row>
    <row r="6" spans="1:14" x14ac:dyDescent="0.25">
      <c r="B6" t="s">
        <v>13</v>
      </c>
      <c r="C6">
        <v>0</v>
      </c>
      <c r="D6">
        <v>0</v>
      </c>
      <c r="E6">
        <v>0</v>
      </c>
      <c r="F6">
        <v>0</v>
      </c>
      <c r="G6">
        <v>0</v>
      </c>
      <c r="H6">
        <v>0</v>
      </c>
      <c r="I6">
        <v>0</v>
      </c>
      <c r="J6">
        <v>0</v>
      </c>
      <c r="K6">
        <v>0</v>
      </c>
      <c r="L6">
        <v>0</v>
      </c>
      <c r="M6">
        <f t="shared" ref="M6:M7" si="0">AVERAGE(C6:L6)</f>
        <v>0</v>
      </c>
      <c r="N6" t="s">
        <v>20</v>
      </c>
    </row>
    <row r="7" spans="1:14" x14ac:dyDescent="0.25">
      <c r="B7" t="s">
        <v>14</v>
      </c>
      <c r="C7">
        <v>12.4</v>
      </c>
      <c r="D7">
        <v>12.6</v>
      </c>
      <c r="E7">
        <v>11.4</v>
      </c>
      <c r="F7">
        <v>11.1</v>
      </c>
      <c r="G7">
        <v>12.5</v>
      </c>
      <c r="H7">
        <v>11.8</v>
      </c>
      <c r="I7">
        <v>12.5</v>
      </c>
      <c r="J7">
        <v>11.6</v>
      </c>
      <c r="K7">
        <v>11.9</v>
      </c>
      <c r="L7">
        <v>11.3</v>
      </c>
      <c r="M7">
        <f t="shared" si="0"/>
        <v>11.91</v>
      </c>
      <c r="N7" t="s">
        <v>20</v>
      </c>
    </row>
    <row r="8" spans="1:14" x14ac:dyDescent="0.25">
      <c r="A8" t="s">
        <v>16</v>
      </c>
      <c r="B8" t="s">
        <v>15</v>
      </c>
      <c r="C8">
        <f>C5/(C5-C7)</f>
        <v>1.3647058823529412</v>
      </c>
      <c r="D8">
        <f t="shared" ref="D8:L8" si="1">D5/(D5-D7)</f>
        <v>1.3662790697674418</v>
      </c>
      <c r="E8">
        <f t="shared" si="1"/>
        <v>1.3184357541899441</v>
      </c>
      <c r="F8">
        <f t="shared" si="1"/>
        <v>1.3041095890410959</v>
      </c>
      <c r="G8">
        <f t="shared" si="1"/>
        <v>1.3644314868804666</v>
      </c>
      <c r="H8">
        <f t="shared" si="1"/>
        <v>1.3323943661971831</v>
      </c>
      <c r="I8">
        <f t="shared" si="1"/>
        <v>1.3698224852071006</v>
      </c>
      <c r="J8">
        <f t="shared" si="1"/>
        <v>1.3258426966292136</v>
      </c>
      <c r="K8">
        <f t="shared" si="1"/>
        <v>1.3479532163742689</v>
      </c>
      <c r="L8">
        <f t="shared" si="1"/>
        <v>1.3104395604395602</v>
      </c>
    </row>
    <row r="9" spans="1:14" x14ac:dyDescent="0.25">
      <c r="A9" t="s">
        <v>21</v>
      </c>
      <c r="B9" t="s">
        <v>22</v>
      </c>
      <c r="C9">
        <f>(1.4-C8)/1.4*100</f>
        <v>2.5210084033613356</v>
      </c>
      <c r="D9">
        <f t="shared" ref="D9:L9" si="2">(1.4-D8)/1.4*100</f>
        <v>2.4086378737541478</v>
      </c>
      <c r="E9">
        <f t="shared" si="2"/>
        <v>5.8260175578611317</v>
      </c>
      <c r="F9">
        <f t="shared" si="2"/>
        <v>6.8493150684931461</v>
      </c>
      <c r="G9">
        <f t="shared" si="2"/>
        <v>2.5406080799666682</v>
      </c>
      <c r="H9">
        <f t="shared" si="2"/>
        <v>4.8289738430583444</v>
      </c>
      <c r="I9">
        <f t="shared" si="2"/>
        <v>2.1555367709213802</v>
      </c>
      <c r="J9">
        <f t="shared" si="2"/>
        <v>5.2969502407704505</v>
      </c>
      <c r="K9">
        <f t="shared" si="2"/>
        <v>3.7176274018379294</v>
      </c>
      <c r="L9">
        <f t="shared" si="2"/>
        <v>6.3971742543171217</v>
      </c>
      <c r="M9" t="s">
        <v>23</v>
      </c>
    </row>
    <row r="11" spans="1:14" x14ac:dyDescent="0.25">
      <c r="B11" t="s">
        <v>24</v>
      </c>
      <c r="C11">
        <f>AVERAGE(C8:L8)</f>
        <v>1.3404414107079214</v>
      </c>
      <c r="D11" t="s">
        <v>1</v>
      </c>
    </row>
    <row r="12" spans="1:14" x14ac:dyDescent="0.25">
      <c r="B12" t="s">
        <v>25</v>
      </c>
      <c r="C12">
        <f>STDEV(C8:L8)</f>
        <v>2.5240589687159396E-2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9EDCB-70A5-4D7E-832B-0E190C1581EF}">
  <dimension ref="A1:N23"/>
  <sheetViews>
    <sheetView topLeftCell="A16" workbookViewId="0">
      <selection activeCell="D23" sqref="D23"/>
    </sheetView>
  </sheetViews>
  <sheetFormatPr defaultRowHeight="16.5" x14ac:dyDescent="0.25"/>
  <cols>
    <col min="1" max="1" width="15.375" customWidth="1"/>
    <col min="2" max="2" width="9.5" customWidth="1"/>
  </cols>
  <sheetData>
    <row r="1" spans="1:14" x14ac:dyDescent="0.25">
      <c r="B1" t="s">
        <v>0</v>
      </c>
      <c r="C1">
        <v>41.4</v>
      </c>
      <c r="D1" t="s">
        <v>1</v>
      </c>
    </row>
    <row r="2" spans="1:14" x14ac:dyDescent="0.25">
      <c r="A2" t="s">
        <v>18</v>
      </c>
    </row>
    <row r="4" spans="1:14" x14ac:dyDescent="0.25">
      <c r="C4" t="s">
        <v>2</v>
      </c>
      <c r="D4" t="s">
        <v>3</v>
      </c>
      <c r="E4" t="s">
        <v>4</v>
      </c>
      <c r="F4" t="s">
        <v>5</v>
      </c>
      <c r="G4" t="s">
        <v>6</v>
      </c>
      <c r="H4" t="s">
        <v>7</v>
      </c>
      <c r="I4" t="s">
        <v>8</v>
      </c>
      <c r="J4" t="s">
        <v>9</v>
      </c>
      <c r="K4" t="s">
        <v>10</v>
      </c>
      <c r="L4" t="s">
        <v>11</v>
      </c>
      <c r="M4" t="s">
        <v>26</v>
      </c>
    </row>
    <row r="5" spans="1:14" x14ac:dyDescent="0.25">
      <c r="B5" t="s">
        <v>12</v>
      </c>
      <c r="C5" s="3">
        <v>40.299999999999997</v>
      </c>
      <c r="D5" s="4">
        <v>39.6</v>
      </c>
      <c r="E5" s="4">
        <v>39.6</v>
      </c>
      <c r="F5" s="3">
        <v>39.4</v>
      </c>
      <c r="G5" s="3">
        <v>39.6</v>
      </c>
      <c r="H5" s="3">
        <v>38.700000000000003</v>
      </c>
      <c r="I5" s="3">
        <v>39.4</v>
      </c>
      <c r="J5" s="3">
        <v>40.5</v>
      </c>
      <c r="K5" s="3">
        <v>39.299999999999997</v>
      </c>
      <c r="L5" s="3">
        <v>40.299999999999997</v>
      </c>
      <c r="M5">
        <f>AVERAGE(C5:L5)</f>
        <v>39.67</v>
      </c>
      <c r="N5" t="s">
        <v>20</v>
      </c>
    </row>
    <row r="6" spans="1:14" x14ac:dyDescent="0.25">
      <c r="B6" t="s">
        <v>13</v>
      </c>
      <c r="C6" s="3">
        <v>5.6</v>
      </c>
      <c r="D6" s="3">
        <v>6.4</v>
      </c>
      <c r="E6" s="4">
        <v>4.5999999999999996</v>
      </c>
      <c r="F6" s="3">
        <v>4.8</v>
      </c>
      <c r="G6" s="3">
        <v>3.7</v>
      </c>
      <c r="H6" s="3">
        <v>5.9</v>
      </c>
      <c r="I6" s="4">
        <v>4.0999999999999996</v>
      </c>
      <c r="J6" s="3">
        <v>7.2</v>
      </c>
      <c r="K6" s="3">
        <v>7.3</v>
      </c>
      <c r="L6" s="3">
        <v>7.9</v>
      </c>
      <c r="M6">
        <f t="shared" ref="M6:M7" si="0">AVERAGE(C6:L6)</f>
        <v>5.75</v>
      </c>
      <c r="N6" t="s">
        <v>20</v>
      </c>
    </row>
    <row r="7" spans="1:14" x14ac:dyDescent="0.25">
      <c r="B7" t="s">
        <v>14</v>
      </c>
      <c r="C7" s="3">
        <v>10.4</v>
      </c>
      <c r="D7" s="3">
        <v>11.4</v>
      </c>
      <c r="E7" s="3">
        <v>9.8000000000000007</v>
      </c>
      <c r="F7" s="3">
        <v>9.9</v>
      </c>
      <c r="G7" s="4">
        <f>60.3-51.3</f>
        <v>9</v>
      </c>
      <c r="H7" s="3">
        <v>10.8</v>
      </c>
      <c r="I7" s="3">
        <v>9.4</v>
      </c>
      <c r="J7" s="3">
        <v>11.9</v>
      </c>
      <c r="K7" s="3">
        <v>12.3</v>
      </c>
      <c r="L7" s="3">
        <v>12.8</v>
      </c>
      <c r="M7">
        <f t="shared" si="0"/>
        <v>10.77</v>
      </c>
      <c r="N7" t="s">
        <v>20</v>
      </c>
    </row>
    <row r="8" spans="1:14" x14ac:dyDescent="0.25">
      <c r="A8" t="s">
        <v>19</v>
      </c>
      <c r="B8" t="s">
        <v>15</v>
      </c>
      <c r="C8" s="3">
        <f>(C5-C6)/(C5-C7)</f>
        <v>1.1605351170568561</v>
      </c>
      <c r="D8" s="3">
        <f>(D5-D6)/(D5-D7)</f>
        <v>1.177304964539007</v>
      </c>
      <c r="E8" s="3">
        <f>(E5-E6)/(E5-E7)</f>
        <v>1.174496644295302</v>
      </c>
      <c r="F8" s="3">
        <f>(F5-F6)/(F5-F7)</f>
        <v>1.1728813559322033</v>
      </c>
      <c r="G8" s="3">
        <f>(G5-G6)/(G5-G7)</f>
        <v>1.1732026143790848</v>
      </c>
      <c r="H8" s="3">
        <f t="shared" ref="H8:L8" si="1">(H5-H6)/(H5-H7)</f>
        <v>1.1756272401433692</v>
      </c>
      <c r="I8" s="3">
        <f>(I5-I6)/(I5-I7)</f>
        <v>1.1766666666666665</v>
      </c>
      <c r="J8" s="3">
        <f t="shared" si="1"/>
        <v>1.1643356643356642</v>
      </c>
      <c r="K8" s="3">
        <f t="shared" si="1"/>
        <v>1.1851851851851851</v>
      </c>
      <c r="L8" s="3">
        <f t="shared" si="1"/>
        <v>1.1781818181818182</v>
      </c>
    </row>
    <row r="9" spans="1:14" x14ac:dyDescent="0.25">
      <c r="B9" t="s">
        <v>27</v>
      </c>
      <c r="C9">
        <f>(1.4-C8)/1.4*100</f>
        <v>17.104634495938846</v>
      </c>
      <c r="D9">
        <f t="shared" ref="D9:L9" si="2">(1.4-D8)/1.4*100</f>
        <v>15.906788247213779</v>
      </c>
      <c r="E9">
        <f t="shared" si="2"/>
        <v>16.107382550335565</v>
      </c>
      <c r="F9">
        <f t="shared" si="2"/>
        <v>16.222760290556902</v>
      </c>
      <c r="G9">
        <f t="shared" si="2"/>
        <v>16.199813258636794</v>
      </c>
      <c r="H9">
        <f t="shared" si="2"/>
        <v>16.026625704045056</v>
      </c>
      <c r="I9">
        <f t="shared" si="2"/>
        <v>15.952380952380956</v>
      </c>
      <c r="J9">
        <f t="shared" si="2"/>
        <v>16.833166833166839</v>
      </c>
      <c r="K9">
        <f t="shared" si="2"/>
        <v>15.343915343915343</v>
      </c>
      <c r="L9">
        <f t="shared" si="2"/>
        <v>15.844155844155836</v>
      </c>
      <c r="M9" t="s">
        <v>23</v>
      </c>
    </row>
    <row r="10" spans="1:14" x14ac:dyDescent="0.25">
      <c r="C10" t="s">
        <v>24</v>
      </c>
      <c r="D10">
        <f>AVERAGE(C8:L8)</f>
        <v>1.1738417270715154</v>
      </c>
      <c r="E10" t="s">
        <v>1</v>
      </c>
    </row>
    <row r="11" spans="1:14" x14ac:dyDescent="0.25">
      <c r="C11" t="s">
        <v>25</v>
      </c>
      <c r="D11">
        <f>STDEV(C8:L8)</f>
        <v>6.9909749786865533E-3</v>
      </c>
    </row>
    <row r="14" spans="1:14" x14ac:dyDescent="0.25">
      <c r="C14" t="s">
        <v>28</v>
      </c>
      <c r="D14">
        <v>0.88959999999999995</v>
      </c>
    </row>
    <row r="18" spans="1:5" x14ac:dyDescent="0.25">
      <c r="A18" t="s">
        <v>29</v>
      </c>
    </row>
    <row r="19" spans="1:5" ht="37.9" customHeight="1" x14ac:dyDescent="0.25">
      <c r="C19" s="2"/>
    </row>
    <row r="20" spans="1:5" ht="21.6" customHeight="1" x14ac:dyDescent="0.25">
      <c r="C20" t="s">
        <v>30</v>
      </c>
    </row>
    <row r="22" spans="1:5" x14ac:dyDescent="0.25">
      <c r="C22" t="s">
        <v>31</v>
      </c>
      <c r="D22">
        <f>1/D14</f>
        <v>1.1241007194244605</v>
      </c>
    </row>
    <row r="23" spans="1:5" x14ac:dyDescent="0.25">
      <c r="C23" t="s">
        <v>27</v>
      </c>
      <c r="D23">
        <f>(1.4-D22)/1.4*100</f>
        <v>19.707091469681384</v>
      </c>
      <c r="E23" t="s">
        <v>23</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3A974-622F-497B-8ECC-AE5C75A5E09A}">
  <dimension ref="A1"/>
  <sheetViews>
    <sheetView tabSelected="1" workbookViewId="0">
      <selection activeCell="A8" sqref="A8"/>
    </sheetView>
  </sheetViews>
  <sheetFormatPr defaultRowHeight="16.5" x14ac:dyDescent="0.2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第一部分</vt:lpstr>
      <vt:lpstr>第二部分</vt:lpstr>
      <vt:lpstr>討論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Ivan</cp:lastModifiedBy>
  <dcterms:created xsi:type="dcterms:W3CDTF">2018-12-26T05:23:57Z</dcterms:created>
  <dcterms:modified xsi:type="dcterms:W3CDTF">2018-12-26T14:51:33Z</dcterms:modified>
</cp:coreProperties>
</file>