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y\Desktop\"/>
    </mc:Choice>
  </mc:AlternateContent>
  <bookViews>
    <workbookView xWindow="0" yWindow="0" windowWidth="19200" windowHeight="7290" activeTab="2"/>
  </bookViews>
  <sheets>
    <sheet name="玩具車" sheetId="15" r:id="rId1"/>
    <sheet name="彈珠" sheetId="10" r:id="rId2"/>
    <sheet name="討論" sheetId="20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5" l="1"/>
  <c r="L75" i="15"/>
  <c r="L74" i="15"/>
  <c r="L73" i="15"/>
  <c r="L72" i="15"/>
  <c r="L71" i="15"/>
  <c r="L70" i="15"/>
  <c r="L69" i="15"/>
  <c r="G87" i="15"/>
  <c r="Q63" i="15"/>
  <c r="G63" i="15"/>
  <c r="Q42" i="15"/>
  <c r="G42" i="15"/>
  <c r="R21" i="20"/>
  <c r="Q21" i="15"/>
  <c r="G21" i="15" l="1"/>
</calcChain>
</file>

<file path=xl/sharedStrings.xml><?xml version="1.0" encoding="utf-8"?>
<sst xmlns="http://schemas.openxmlformats.org/spreadsheetml/2006/main" count="98" uniqueCount="74">
  <si>
    <t>t</t>
  </si>
  <si>
    <t>x</t>
  </si>
  <si>
    <t>實驗物:玩具車</t>
    <phoneticPr fontId="1" type="noConversion"/>
  </si>
  <si>
    <t>x'(t)=v(t)=3.2284x+0.5637</t>
    <phoneticPr fontId="1" type="noConversion"/>
  </si>
  <si>
    <r>
      <t>x(t)=1.6142x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+0.5637x+0.1142</t>
    </r>
    <phoneticPr fontId="1" type="noConversion"/>
  </si>
  <si>
    <t>v'(t)=a(t)=3.2284</t>
    <phoneticPr fontId="1" type="noConversion"/>
  </si>
  <si>
    <r>
      <t>x(t)=3.6333x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+1.1063x+0.1578</t>
    </r>
    <phoneticPr fontId="1" type="noConversion"/>
  </si>
  <si>
    <t>x'(t)=v(t)=7.2666x+1.1063</t>
    <phoneticPr fontId="1" type="noConversion"/>
  </si>
  <si>
    <t>v'(t)=a(t)=7.2666</t>
    <phoneticPr fontId="1" type="noConversion"/>
  </si>
  <si>
    <r>
      <t>x(t)=3.3272x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+1.3332x+0.1681</t>
    </r>
    <phoneticPr fontId="1" type="noConversion"/>
  </si>
  <si>
    <t>x'(t)=v(t)=6.6544x+1.3332</t>
    <phoneticPr fontId="1" type="noConversion"/>
  </si>
  <si>
    <t>v'(t)=a(t)=6.6544</t>
    <phoneticPr fontId="1" type="noConversion"/>
  </si>
  <si>
    <t>實驗物:彈珠</t>
    <phoneticPr fontId="1" type="noConversion"/>
  </si>
  <si>
    <r>
      <t>x(t)=3.4813x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+1.0958x+0.1319</t>
    </r>
    <phoneticPr fontId="1" type="noConversion"/>
  </si>
  <si>
    <t>x'(t)=v(t)=6.9626x+1.0958</t>
    <phoneticPr fontId="1" type="noConversion"/>
  </si>
  <si>
    <t>v'(t)=a(t)=6.9626</t>
    <phoneticPr fontId="1" type="noConversion"/>
  </si>
  <si>
    <r>
      <t>x(t)=3.5629x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+0.9859x+0.1289</t>
    </r>
    <phoneticPr fontId="1" type="noConversion"/>
  </si>
  <si>
    <t>x'(t)=v(t)=7.1258x+0.9859</t>
    <phoneticPr fontId="1" type="noConversion"/>
  </si>
  <si>
    <t>v'(t)=a(t)=7.1258</t>
    <phoneticPr fontId="1" type="noConversion"/>
  </si>
  <si>
    <r>
      <t>x(t)=3.553x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+1.2932x+0.1748</t>
    </r>
    <phoneticPr fontId="1" type="noConversion"/>
  </si>
  <si>
    <t>x'(t)=v(t)=7.106x+1.2932</t>
    <phoneticPr fontId="1" type="noConversion"/>
  </si>
  <si>
    <t>v'(t)=a(t)=7.106</t>
    <phoneticPr fontId="1" type="noConversion"/>
  </si>
  <si>
    <t>x'(t)=v(t)=1.0496x+0.224</t>
    <phoneticPr fontId="1" type="noConversion"/>
  </si>
  <si>
    <t>v'(t)=a(t)=1.0496</t>
    <phoneticPr fontId="1" type="noConversion"/>
  </si>
  <si>
    <r>
      <t>g=a/sin</t>
    </r>
    <r>
      <rPr>
        <sz val="12"/>
        <color theme="1"/>
        <rFont val="新細明體"/>
        <family val="1"/>
        <charset val="136"/>
      </rPr>
      <t>θ</t>
    </r>
    <r>
      <rPr>
        <sz val="12"/>
        <color theme="1"/>
        <rFont val="新細明體"/>
        <family val="2"/>
        <charset val="136"/>
      </rPr>
      <t>=1.0496/0.128=</t>
    </r>
    <phoneticPr fontId="1" type="noConversion"/>
  </si>
  <si>
    <t>x(t)=0.4295x² + 0.3795x + 0.1239</t>
    <phoneticPr fontId="1" type="noConversion"/>
  </si>
  <si>
    <t>x'(t)=v(t)=0.8590x+0.3795</t>
    <phoneticPr fontId="1" type="noConversion"/>
  </si>
  <si>
    <t>v'(t)=a(t)=0.8590</t>
    <phoneticPr fontId="1" type="noConversion"/>
  </si>
  <si>
    <t>g=a/sinθ=0.8590/0.128=</t>
    <phoneticPr fontId="1" type="noConversion"/>
  </si>
  <si>
    <t>x'(t)=v(t)=0.9816 + 0.2655</t>
    <phoneticPr fontId="1" type="noConversion"/>
  </si>
  <si>
    <t>v'(t)=a(t)=0.9816</t>
    <phoneticPr fontId="1" type="noConversion"/>
  </si>
  <si>
    <t>t</t>
    <phoneticPr fontId="1" type="noConversion"/>
  </si>
  <si>
    <t>x</t>
    <phoneticPr fontId="1" type="noConversion"/>
  </si>
  <si>
    <t>x'(t)=v(t)=0.8592x+0.2904</t>
    <phoneticPr fontId="1" type="noConversion"/>
  </si>
  <si>
    <t>v'(t)=a(t)=0.8592</t>
    <phoneticPr fontId="1" type="noConversion"/>
  </si>
  <si>
    <t>g=a/sinθ=0.8592/0.128=</t>
    <phoneticPr fontId="1" type="noConversion"/>
  </si>
  <si>
    <t>x'(t)=v(t)=0.8548x+0.2536</t>
    <phoneticPr fontId="1" type="noConversion"/>
  </si>
  <si>
    <t>v'(t)=a(t)=0.8548</t>
    <phoneticPr fontId="1" type="noConversion"/>
  </si>
  <si>
    <t>g=a/sinθ=0.8548/0.128=</t>
    <phoneticPr fontId="1" type="noConversion"/>
  </si>
  <si>
    <t>x'(t)=v(t)=0.9128x+0.0747</t>
    <phoneticPr fontId="1" type="noConversion"/>
  </si>
  <si>
    <t>v'(t)=a(t)=0.9128</t>
    <phoneticPr fontId="1" type="noConversion"/>
  </si>
  <si>
    <t>g=a/sinθ=0.9128/0.128=</t>
    <phoneticPr fontId="1" type="noConversion"/>
  </si>
  <si>
    <t>x'(t)=v(t)=0.9550x+0.208</t>
    <phoneticPr fontId="1" type="noConversion"/>
  </si>
  <si>
    <t>v'(t)=a(t)=0.9550</t>
    <phoneticPr fontId="1" type="noConversion"/>
  </si>
  <si>
    <t>g=a/sinθ=0.9550/0.128=</t>
    <phoneticPr fontId="1" type="noConversion"/>
  </si>
  <si>
    <t>x(t)=0.5248x² + 0.224x + 0.1182</t>
    <phoneticPr fontId="1" type="noConversion"/>
  </si>
  <si>
    <t>x(t)=0.4909x² + 0.2655x + 0.0902</t>
    <phoneticPr fontId="1" type="noConversion"/>
  </si>
  <si>
    <t>x(t)= 0.4296x² + 0.2904x + 0.1244</t>
    <phoneticPr fontId="1" type="noConversion"/>
  </si>
  <si>
    <t>x(t)= 0.4274x²+ 0.2536x + 0.1018</t>
    <phoneticPr fontId="1" type="noConversion"/>
  </si>
  <si>
    <t>x(t)=0.4564x² + 0.0747x - 0.0014</t>
    <phoneticPr fontId="1" type="noConversion"/>
  </si>
  <si>
    <t>x(t)= 0.4775x² + 0.208x + 0.0899</t>
    <phoneticPr fontId="1" type="noConversion"/>
  </si>
  <si>
    <t>g=a/sinθ=0.9816/0.128=</t>
    <phoneticPr fontId="1" type="noConversion"/>
  </si>
  <si>
    <t>g=a/sinθ=3.2284/0.128=</t>
    <phoneticPr fontId="1" type="noConversion"/>
  </si>
  <si>
    <t>第二次</t>
    <phoneticPr fontId="1" type="noConversion"/>
  </si>
  <si>
    <t>第一次</t>
    <phoneticPr fontId="1" type="noConversion"/>
  </si>
  <si>
    <t>實驗物:玩具車</t>
    <phoneticPr fontId="1" type="noConversion"/>
  </si>
  <si>
    <t xml:space="preserve">討論
　　一開始我們求出的g值大約是25(如右圖)，我們全組都發現這個數據太大了，但一直找不到原因，是後來查看詳細資料時才發現一個很大的錯誤；因為我們的影片需要轉檔才能被Tracker讀取，但在轉檔時影片被壓縮了，原本60fps的影格律變成30fps，在我們把影格率改回正確格式後，g值就來到6、7附近。
　　但這也衍生出不夠精確的問題，我們下次會換一台攝影器材，在分析前也會確認格式，避免造成同樣的情況。
　　另外是我們在轉影片時間花得有點多，所以沒辦法及時算出ｇ值來做出實驗調整，所以只能推測可能造成誤差的原因。
　　滑車產生誤差的原因可能是未考慮各種阻力（木板與車的摩擦力、空氣阻力）、車子行進並非直線（通常最後還是偏離軌道，我們可能可以幫它做軌道）等原因，這種情況下，如果加上阻力等考量，我們的加速度就會比原先的大，如此一來ｇ會更接近理論值。
</t>
    <phoneticPr fontId="1" type="noConversion"/>
  </si>
  <si>
    <t xml:space="preserve">        彈珠產生誤差的原因則可能是彈珠掉落太快，我們又是手動追蹤彈珠軌跡，只能依照它的殘影判斷位置，還有彈珠落至下面時紅色膠帶會和彈珠分離，彈珠因而偏離軌道，那部分數據無法使用，如果我們有時間多做幾次，或許能讓實驗更接近理想狀態。</t>
    <phoneticPr fontId="1" type="noConversion"/>
  </si>
  <si>
    <t>第三次</t>
    <phoneticPr fontId="1" type="noConversion"/>
  </si>
  <si>
    <t>x</t>
    <phoneticPr fontId="1" type="noConversion"/>
  </si>
  <si>
    <t>第四次</t>
    <phoneticPr fontId="1" type="noConversion"/>
  </si>
  <si>
    <t>第五次</t>
    <phoneticPr fontId="1" type="noConversion"/>
  </si>
  <si>
    <t>第六次</t>
    <phoneticPr fontId="1" type="noConversion"/>
  </si>
  <si>
    <t>第七次</t>
    <phoneticPr fontId="1" type="noConversion"/>
  </si>
  <si>
    <r>
      <t>sin</t>
    </r>
    <r>
      <rPr>
        <sz val="12"/>
        <color theme="1"/>
        <rFont val="新細明體"/>
        <family val="1"/>
        <charset val="136"/>
      </rPr>
      <t>θ</t>
    </r>
    <r>
      <rPr>
        <sz val="8.4"/>
        <color theme="1"/>
        <rFont val="新細明體"/>
        <family val="1"/>
        <charset val="136"/>
      </rPr>
      <t>=0.128</t>
    </r>
    <phoneticPr fontId="1" type="noConversion"/>
  </si>
  <si>
    <t>g值</t>
    <phoneticPr fontId="1" type="noConversion"/>
  </si>
  <si>
    <t>平均</t>
    <phoneticPr fontId="1" type="noConversion"/>
  </si>
  <si>
    <t>第二次</t>
    <phoneticPr fontId="1" type="noConversion"/>
  </si>
  <si>
    <t>g=7.27</t>
    <phoneticPr fontId="1" type="noConversion"/>
  </si>
  <si>
    <t>g=6.65</t>
    <phoneticPr fontId="1" type="noConversion"/>
  </si>
  <si>
    <t>g=6.96</t>
    <phoneticPr fontId="1" type="noConversion"/>
  </si>
  <si>
    <t>第四次</t>
    <phoneticPr fontId="1" type="noConversion"/>
  </si>
  <si>
    <t>g=7.13</t>
    <phoneticPr fontId="1" type="noConversion"/>
  </si>
  <si>
    <t>g=7.10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</si>
</sst>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vertAlign val="superscript"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</font>
    <font>
      <sz val="8.4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center"/>
    </xf>
    <xf numFmtId="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baseline="0">
                <a:effectLst/>
              </a:rPr>
              <a:t>X-t</a:t>
            </a:r>
            <a:r>
              <a:rPr lang="zh-TW" altLang="zh-TW" sz="1400" b="0" i="0" baseline="0">
                <a:effectLst/>
              </a:rPr>
              <a:t>圖</a:t>
            </a:r>
            <a:endParaRPr lang="en-US" altLang="zh-TW" sz="1400"/>
          </a:p>
        </c:rich>
      </c:tx>
      <c:layout>
        <c:manualLayout>
          <c:xMode val="edge"/>
          <c:yMode val="edge"/>
          <c:x val="0.40102144033003434"/>
          <c:y val="2.8961303973209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1973087072486831E-2"/>
                  <c:y val="-1.58718391873047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玩具車!$A$4:$A$19</c:f>
              <c:numCache>
                <c:formatCode>0.000_);[Red]\(0.000\)</c:formatCode>
                <c:ptCount val="16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</c:numCache>
            </c:numRef>
          </c:xVal>
          <c:yVal>
            <c:numRef>
              <c:f>玩具車!$B$4:$B$19</c:f>
              <c:numCache>
                <c:formatCode>0.000_);[Red]\(0.000\)</c:formatCode>
                <c:ptCount val="16"/>
                <c:pt idx="0">
                  <c:v>0.11700000000000001</c:v>
                </c:pt>
                <c:pt idx="1">
                  <c:v>0.126</c:v>
                </c:pt>
                <c:pt idx="2">
                  <c:v>0.13600000000000001</c:v>
                </c:pt>
                <c:pt idx="3">
                  <c:v>0.14599999999999999</c:v>
                </c:pt>
                <c:pt idx="4">
                  <c:v>0.158</c:v>
                </c:pt>
                <c:pt idx="5">
                  <c:v>0.17100000000000001</c:v>
                </c:pt>
                <c:pt idx="6">
                  <c:v>0.185</c:v>
                </c:pt>
                <c:pt idx="7">
                  <c:v>0.2</c:v>
                </c:pt>
                <c:pt idx="8">
                  <c:v>0.216</c:v>
                </c:pt>
                <c:pt idx="9">
                  <c:v>0.23300000000000001</c:v>
                </c:pt>
                <c:pt idx="10">
                  <c:v>0.25</c:v>
                </c:pt>
                <c:pt idx="11">
                  <c:v>0.26800000000000002</c:v>
                </c:pt>
                <c:pt idx="12">
                  <c:v>0.28699999999999998</c:v>
                </c:pt>
                <c:pt idx="13">
                  <c:v>0.317</c:v>
                </c:pt>
                <c:pt idx="14">
                  <c:v>0.34</c:v>
                </c:pt>
                <c:pt idx="15">
                  <c:v>0.36099999999999999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09-44A1-86DD-0E6DCF87E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1095632"/>
        <c:axId val="-1751107600"/>
      </c:scatterChart>
      <c:valAx>
        <c:axId val="-175109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51107600"/>
        <c:crosses val="autoZero"/>
        <c:crossBetween val="midCat"/>
      </c:valAx>
      <c:valAx>
        <c:axId val="-17511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5109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X-t</a:t>
            </a:r>
            <a:r>
              <a:rPr lang="zh-TW" altLang="en-US"/>
              <a:t>圖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彈珠!$B$24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641119860017497"/>
                  <c:y val="6.72754447360746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彈珠!$A$25:$A$38</c:f>
              <c:numCache>
                <c:formatCode>0.000_);[Red]\(0.000\)</c:formatCode>
                <c:ptCount val="14"/>
                <c:pt idx="0">
                  <c:v>0</c:v>
                </c:pt>
                <c:pt idx="1">
                  <c:v>1.666666667E-2</c:v>
                </c:pt>
                <c:pt idx="2">
                  <c:v>3.3333333329999999E-2</c:v>
                </c:pt>
                <c:pt idx="3">
                  <c:v>0.05</c:v>
                </c:pt>
                <c:pt idx="4">
                  <c:v>6.6666666669999999E-2</c:v>
                </c:pt>
                <c:pt idx="5">
                  <c:v>8.3333333329999995E-2</c:v>
                </c:pt>
                <c:pt idx="6">
                  <c:v>0.1</c:v>
                </c:pt>
                <c:pt idx="7">
                  <c:v>0.1166666667</c:v>
                </c:pt>
                <c:pt idx="8">
                  <c:v>0.1333333333</c:v>
                </c:pt>
                <c:pt idx="9">
                  <c:v>0.15</c:v>
                </c:pt>
                <c:pt idx="10">
                  <c:v>0.16666666669999999</c:v>
                </c:pt>
                <c:pt idx="11">
                  <c:v>0.18333333330000001</c:v>
                </c:pt>
                <c:pt idx="12">
                  <c:v>0.2</c:v>
                </c:pt>
                <c:pt idx="13">
                  <c:v>0.21666666670000001</c:v>
                </c:pt>
              </c:numCache>
            </c:numRef>
          </c:xVal>
          <c:yVal>
            <c:numRef>
              <c:f>彈珠!$B$25:$B$38</c:f>
              <c:numCache>
                <c:formatCode>0.000_);[Red]\(0.000\)</c:formatCode>
                <c:ptCount val="14"/>
                <c:pt idx="0">
                  <c:v>0.1342773528</c:v>
                </c:pt>
                <c:pt idx="1">
                  <c:v>0.1517838098</c:v>
                </c:pt>
                <c:pt idx="2">
                  <c:v>0.17119885430000001</c:v>
                </c:pt>
                <c:pt idx="3">
                  <c:v>0.19329780999999999</c:v>
                </c:pt>
                <c:pt idx="4">
                  <c:v>0.21937663399999999</c:v>
                </c:pt>
                <c:pt idx="5">
                  <c:v>0.2448554346</c:v>
                </c:pt>
                <c:pt idx="6">
                  <c:v>0.2752824526</c:v>
                </c:pt>
                <c:pt idx="7">
                  <c:v>0.30783314179999999</c:v>
                </c:pt>
                <c:pt idx="8">
                  <c:v>0.34165533170000001</c:v>
                </c:pt>
                <c:pt idx="9">
                  <c:v>0.37931115869999998</c:v>
                </c:pt>
                <c:pt idx="10">
                  <c:v>0.4117544279</c:v>
                </c:pt>
                <c:pt idx="11">
                  <c:v>0.4500214575</c:v>
                </c:pt>
                <c:pt idx="12">
                  <c:v>0.48812701879999998</c:v>
                </c:pt>
                <c:pt idx="13">
                  <c:v>0.53189487199999996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6544608"/>
        <c:axId val="-1746540256"/>
      </c:scatterChart>
      <c:valAx>
        <c:axId val="-17465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46540256"/>
        <c:crosses val="autoZero"/>
        <c:crossBetween val="midCat"/>
      </c:valAx>
      <c:valAx>
        <c:axId val="-17465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4654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X-t</a:t>
            </a:r>
            <a:r>
              <a:rPr lang="zh-TW" altLang="en-US"/>
              <a:t>圖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彈珠!$M$24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252230971128609"/>
                  <c:y val="-2.52872557596967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彈珠!$L$25:$L$38</c:f>
              <c:numCache>
                <c:formatCode>0.000_);[Red]\(0.000\)</c:formatCode>
                <c:ptCount val="14"/>
                <c:pt idx="0">
                  <c:v>0</c:v>
                </c:pt>
                <c:pt idx="1">
                  <c:v>1.666666667E-2</c:v>
                </c:pt>
                <c:pt idx="2">
                  <c:v>3.3333333329999999E-2</c:v>
                </c:pt>
                <c:pt idx="3">
                  <c:v>0.05</c:v>
                </c:pt>
                <c:pt idx="4">
                  <c:v>6.6666666669999999E-2</c:v>
                </c:pt>
                <c:pt idx="5">
                  <c:v>8.3333333329999995E-2</c:v>
                </c:pt>
                <c:pt idx="6">
                  <c:v>0.1</c:v>
                </c:pt>
                <c:pt idx="7">
                  <c:v>0.1166666667</c:v>
                </c:pt>
                <c:pt idx="8">
                  <c:v>0.1333333333</c:v>
                </c:pt>
                <c:pt idx="9">
                  <c:v>0.15</c:v>
                </c:pt>
                <c:pt idx="10">
                  <c:v>0.16666666669999999</c:v>
                </c:pt>
                <c:pt idx="11">
                  <c:v>0.18333333330000001</c:v>
                </c:pt>
                <c:pt idx="12">
                  <c:v>0.2</c:v>
                </c:pt>
                <c:pt idx="13">
                  <c:v>0.21666666670000001</c:v>
                </c:pt>
              </c:numCache>
            </c:numRef>
          </c:xVal>
          <c:yVal>
            <c:numRef>
              <c:f>彈珠!$M$25:$M$38</c:f>
              <c:numCache>
                <c:formatCode>0.000_);[Red]\(0.000\)</c:formatCode>
                <c:ptCount val="14"/>
                <c:pt idx="0">
                  <c:v>0.1299465323</c:v>
                </c:pt>
                <c:pt idx="1">
                  <c:v>0.14682086790000001</c:v>
                </c:pt>
                <c:pt idx="2">
                  <c:v>0.16576676100000001</c:v>
                </c:pt>
                <c:pt idx="3">
                  <c:v>0.18641018240000001</c:v>
                </c:pt>
                <c:pt idx="4">
                  <c:v>0.20942118339999999</c:v>
                </c:pt>
                <c:pt idx="5">
                  <c:v>0.23447963790000001</c:v>
                </c:pt>
                <c:pt idx="6">
                  <c:v>0.26161486909999998</c:v>
                </c:pt>
                <c:pt idx="7">
                  <c:v>0.29168466110000002</c:v>
                </c:pt>
                <c:pt idx="8">
                  <c:v>0.32604716389999999</c:v>
                </c:pt>
                <c:pt idx="9">
                  <c:v>0.35980081289999999</c:v>
                </c:pt>
                <c:pt idx="10">
                  <c:v>0.39401238859999999</c:v>
                </c:pt>
                <c:pt idx="11">
                  <c:v>0.4286844635</c:v>
                </c:pt>
                <c:pt idx="12">
                  <c:v>0.46671037900000001</c:v>
                </c:pt>
                <c:pt idx="13">
                  <c:v>0.50962513249999997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1102704"/>
        <c:axId val="-1751108144"/>
      </c:scatterChart>
      <c:valAx>
        <c:axId val="-17511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51108144"/>
        <c:crosses val="autoZero"/>
        <c:crossBetween val="midCat"/>
      </c:valAx>
      <c:valAx>
        <c:axId val="-17511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5110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X-t</a:t>
            </a:r>
            <a:r>
              <a:rPr lang="zh-TW" altLang="en-US"/>
              <a:t>圖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彈珠!$B$45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7411198600174975E-2"/>
                  <c:y val="2.30023330417031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彈珠!$A$46:$A$59</c:f>
              <c:numCache>
                <c:formatCode>0.000_);[Red]\(0.000\)</c:formatCode>
                <c:ptCount val="14"/>
                <c:pt idx="0">
                  <c:v>0</c:v>
                </c:pt>
                <c:pt idx="1">
                  <c:v>1.666666667E-2</c:v>
                </c:pt>
                <c:pt idx="2">
                  <c:v>3.3333333329999999E-2</c:v>
                </c:pt>
                <c:pt idx="3">
                  <c:v>0.05</c:v>
                </c:pt>
                <c:pt idx="4">
                  <c:v>6.6666666669999999E-2</c:v>
                </c:pt>
                <c:pt idx="5">
                  <c:v>8.3333333329999995E-2</c:v>
                </c:pt>
                <c:pt idx="6">
                  <c:v>0.1</c:v>
                </c:pt>
                <c:pt idx="7">
                  <c:v>0.1166666667</c:v>
                </c:pt>
                <c:pt idx="8">
                  <c:v>0.1333333333</c:v>
                </c:pt>
                <c:pt idx="9">
                  <c:v>0.15</c:v>
                </c:pt>
                <c:pt idx="10">
                  <c:v>0.16666666669999999</c:v>
                </c:pt>
                <c:pt idx="11">
                  <c:v>0.18333333330000001</c:v>
                </c:pt>
                <c:pt idx="12">
                  <c:v>0.2</c:v>
                </c:pt>
                <c:pt idx="13">
                  <c:v>0.21666666670000001</c:v>
                </c:pt>
              </c:numCache>
            </c:numRef>
          </c:xVal>
          <c:yVal>
            <c:numRef>
              <c:f>彈珠!$B$46:$B$59</c:f>
              <c:numCache>
                <c:formatCode>0.000_);[Red]\(0.000\)</c:formatCode>
                <c:ptCount val="14"/>
                <c:pt idx="0">
                  <c:v>0.175250077</c:v>
                </c:pt>
                <c:pt idx="1">
                  <c:v>0.19683796940000001</c:v>
                </c:pt>
                <c:pt idx="2">
                  <c:v>0.22139259650000001</c:v>
                </c:pt>
                <c:pt idx="3">
                  <c:v>0.2474677851</c:v>
                </c:pt>
                <c:pt idx="4">
                  <c:v>0.27669516669999999</c:v>
                </c:pt>
                <c:pt idx="5">
                  <c:v>0.30806504359999998</c:v>
                </c:pt>
                <c:pt idx="6">
                  <c:v>0.34148674099999998</c:v>
                </c:pt>
                <c:pt idx="7">
                  <c:v>0.37393593269999997</c:v>
                </c:pt>
                <c:pt idx="8">
                  <c:v>0.41162811220000001</c:v>
                </c:pt>
                <c:pt idx="9">
                  <c:v>0.44732041249999999</c:v>
                </c:pt>
                <c:pt idx="10">
                  <c:v>0.48717919079999999</c:v>
                </c:pt>
                <c:pt idx="11">
                  <c:v>0.53028560400000002</c:v>
                </c:pt>
                <c:pt idx="12">
                  <c:v>0.57648198539999995</c:v>
                </c:pt>
                <c:pt idx="13">
                  <c:v>0.62252069990000003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1097264"/>
        <c:axId val="-1751107056"/>
      </c:scatterChart>
      <c:valAx>
        <c:axId val="-175109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51107056"/>
        <c:crosses val="autoZero"/>
        <c:crossBetween val="midCat"/>
      </c:valAx>
      <c:valAx>
        <c:axId val="-17511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5109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玩具車的</a:t>
            </a:r>
            <a:r>
              <a:rPr lang="en-US" altLang="zh-TW"/>
              <a:t>x-t</a:t>
            </a:r>
            <a:r>
              <a:rPr lang="zh-TW" altLang="en-US"/>
              <a:t>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0486001749781274E-2"/>
                  <c:y val="4.29790026246719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討論!$L$4:$L$26</c:f>
              <c:numCache>
                <c:formatCode>0.000_);[Red]\(0.000\)</c:formatCode>
                <c:ptCount val="23"/>
                <c:pt idx="0">
                  <c:v>0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0.05</c:v>
                </c:pt>
                <c:pt idx="4">
                  <c:v>6.7000000000000004E-2</c:v>
                </c:pt>
                <c:pt idx="5">
                  <c:v>8.3000000000000004E-2</c:v>
                </c:pt>
                <c:pt idx="6">
                  <c:v>0.1</c:v>
                </c:pt>
                <c:pt idx="7">
                  <c:v>0.11700000000000001</c:v>
                </c:pt>
                <c:pt idx="8">
                  <c:v>0.13300000000000001</c:v>
                </c:pt>
                <c:pt idx="9">
                  <c:v>0.15</c:v>
                </c:pt>
                <c:pt idx="10">
                  <c:v>0.16700000000000001</c:v>
                </c:pt>
                <c:pt idx="11">
                  <c:v>0.183</c:v>
                </c:pt>
                <c:pt idx="12">
                  <c:v>0.2</c:v>
                </c:pt>
                <c:pt idx="13">
                  <c:v>0.217</c:v>
                </c:pt>
                <c:pt idx="14">
                  <c:v>0.23300000000000001</c:v>
                </c:pt>
                <c:pt idx="15">
                  <c:v>0.25</c:v>
                </c:pt>
                <c:pt idx="16">
                  <c:v>0.26700000000000002</c:v>
                </c:pt>
                <c:pt idx="17">
                  <c:v>0.28299999999999997</c:v>
                </c:pt>
                <c:pt idx="18">
                  <c:v>0.3</c:v>
                </c:pt>
                <c:pt idx="19">
                  <c:v>0.317</c:v>
                </c:pt>
                <c:pt idx="20">
                  <c:v>0.33300000000000002</c:v>
                </c:pt>
                <c:pt idx="21">
                  <c:v>0.35</c:v>
                </c:pt>
                <c:pt idx="22">
                  <c:v>0.36699999999999999</c:v>
                </c:pt>
              </c:numCache>
            </c:numRef>
          </c:xVal>
          <c:yVal>
            <c:numRef>
              <c:f>討論!$M$4:$M$26</c:f>
              <c:numCache>
                <c:formatCode>0.000_);[Red]\(0.000\)</c:formatCode>
                <c:ptCount val="23"/>
                <c:pt idx="0">
                  <c:v>0.11700000000000001</c:v>
                </c:pt>
                <c:pt idx="1">
                  <c:v>0.126</c:v>
                </c:pt>
                <c:pt idx="2">
                  <c:v>0.13600000000000001</c:v>
                </c:pt>
                <c:pt idx="3">
                  <c:v>0.14599999999999999</c:v>
                </c:pt>
                <c:pt idx="4">
                  <c:v>0.158</c:v>
                </c:pt>
                <c:pt idx="5">
                  <c:v>0.17100000000000001</c:v>
                </c:pt>
                <c:pt idx="6">
                  <c:v>0.185</c:v>
                </c:pt>
                <c:pt idx="7">
                  <c:v>0.2</c:v>
                </c:pt>
                <c:pt idx="8">
                  <c:v>0.216</c:v>
                </c:pt>
                <c:pt idx="9">
                  <c:v>0.23300000000000001</c:v>
                </c:pt>
                <c:pt idx="10">
                  <c:v>0.25</c:v>
                </c:pt>
                <c:pt idx="11">
                  <c:v>0.26800000000000002</c:v>
                </c:pt>
                <c:pt idx="12">
                  <c:v>0.28699999999999998</c:v>
                </c:pt>
                <c:pt idx="13">
                  <c:v>0.317</c:v>
                </c:pt>
                <c:pt idx="14">
                  <c:v>0.34</c:v>
                </c:pt>
                <c:pt idx="15">
                  <c:v>0.36099999999999999</c:v>
                </c:pt>
                <c:pt idx="16">
                  <c:v>0.38200000000000001</c:v>
                </c:pt>
                <c:pt idx="17">
                  <c:v>0.40600000000000003</c:v>
                </c:pt>
                <c:pt idx="18">
                  <c:v>0.43</c:v>
                </c:pt>
                <c:pt idx="19">
                  <c:v>0.45500000000000002</c:v>
                </c:pt>
                <c:pt idx="20">
                  <c:v>0.48099999999999998</c:v>
                </c:pt>
                <c:pt idx="21">
                  <c:v>0.50700000000000001</c:v>
                </c:pt>
                <c:pt idx="22">
                  <c:v>0.53400000000000003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5846176"/>
        <c:axId val="-1815845088"/>
      </c:scatterChart>
      <c:valAx>
        <c:axId val="-181584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15845088"/>
        <c:crosses val="autoZero"/>
        <c:crossBetween val="midCat"/>
      </c:valAx>
      <c:valAx>
        <c:axId val="-18158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1584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X-t</a:t>
            </a:r>
            <a:r>
              <a:rPr lang="zh-TW" altLang="zh-TW" sz="1800" b="0" i="0" baseline="0">
                <a:effectLst/>
              </a:rPr>
              <a:t>圖</a:t>
            </a:r>
            <a:endParaRPr lang="zh-TW" altLang="zh-TW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8420739860347644E-2"/>
                  <c:y val="-1.03871576959395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333-4EE0-B791-3A1D3905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8756560"/>
        <c:axId val="-1658759280"/>
      </c:scatterChart>
      <c:valAx>
        <c:axId val="-165875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58759280"/>
        <c:crosses val="autoZero"/>
        <c:crossBetween val="midCat"/>
      </c:valAx>
      <c:valAx>
        <c:axId val="-16587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5875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X-t</a:t>
            </a:r>
            <a:r>
              <a:rPr lang="zh-TW" altLang="en-US"/>
              <a:t>圖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玩具車!$B$24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1243657042869638E-2"/>
                  <c:y val="-2.5398075240594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玩具車!$A$25:$A$34</c:f>
              <c:numCache>
                <c:formatCode>0.000_);[Red]\(0.000\)</c:formatCode>
                <c:ptCount val="10"/>
                <c:pt idx="0">
                  <c:v>0</c:v>
                </c:pt>
                <c:pt idx="1">
                  <c:v>3.3333333329999999E-2</c:v>
                </c:pt>
                <c:pt idx="2">
                  <c:v>6.6666666669999999E-2</c:v>
                </c:pt>
                <c:pt idx="3">
                  <c:v>0.1</c:v>
                </c:pt>
                <c:pt idx="4">
                  <c:v>0.1333333333</c:v>
                </c:pt>
                <c:pt idx="5">
                  <c:v>0.16666666669999999</c:v>
                </c:pt>
                <c:pt idx="6">
                  <c:v>0.2</c:v>
                </c:pt>
                <c:pt idx="7">
                  <c:v>0.2333333333</c:v>
                </c:pt>
                <c:pt idx="8">
                  <c:v>0.2666666667</c:v>
                </c:pt>
                <c:pt idx="9">
                  <c:v>0.3</c:v>
                </c:pt>
              </c:numCache>
            </c:numRef>
          </c:xVal>
          <c:yVal>
            <c:numRef>
              <c:f>玩具車!$B$25:$B$34</c:f>
              <c:numCache>
                <c:formatCode>0.000_);[Red]\(0.000\)</c:formatCode>
                <c:ptCount val="10"/>
                <c:pt idx="0">
                  <c:v>0.09</c:v>
                </c:pt>
                <c:pt idx="1">
                  <c:v>0.1</c:v>
                </c:pt>
                <c:pt idx="2">
                  <c:v>0.11</c:v>
                </c:pt>
                <c:pt idx="3">
                  <c:v>0.122</c:v>
                </c:pt>
                <c:pt idx="4">
                  <c:v>0.13400000000000001</c:v>
                </c:pt>
                <c:pt idx="5">
                  <c:v>0.14799999999999999</c:v>
                </c:pt>
                <c:pt idx="6">
                  <c:v>0.16300000000000001</c:v>
                </c:pt>
                <c:pt idx="7">
                  <c:v>0.17899999999999999</c:v>
                </c:pt>
                <c:pt idx="8">
                  <c:v>0.19600000000000001</c:v>
                </c:pt>
                <c:pt idx="9">
                  <c:v>0.214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9419120"/>
        <c:axId val="-1509420208"/>
      </c:scatterChart>
      <c:valAx>
        <c:axId val="-15094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09420208"/>
        <c:crosses val="autoZero"/>
        <c:crossBetween val="midCat"/>
      </c:valAx>
      <c:valAx>
        <c:axId val="-15094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0941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X-t</a:t>
            </a:r>
            <a:r>
              <a:rPr lang="zh-TW" altLang="en-US"/>
              <a:t>圖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玩具車!$L$24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822407886037146"/>
                  <c:y val="-2.11522633431672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玩具車!$K$25:$K$35</c:f>
              <c:numCache>
                <c:formatCode>0.000_);[Red]\(0.000\)</c:formatCode>
                <c:ptCount val="11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</c:numCache>
            </c:numRef>
          </c:xVal>
          <c:yVal>
            <c:numRef>
              <c:f>玩具車!$L$25:$L$35</c:f>
              <c:numCache>
                <c:formatCode>0.000_);[Red]\(0.000\)</c:formatCode>
                <c:ptCount val="11"/>
                <c:pt idx="0">
                  <c:v>0.1242779839</c:v>
                </c:pt>
                <c:pt idx="1">
                  <c:v>0.1345711534</c:v>
                </c:pt>
                <c:pt idx="2">
                  <c:v>0.145710904</c:v>
                </c:pt>
                <c:pt idx="3">
                  <c:v>0.15780564089999999</c:v>
                </c:pt>
                <c:pt idx="4">
                  <c:v>0.1708237759</c:v>
                </c:pt>
                <c:pt idx="5">
                  <c:v>0.18471097550000001</c:v>
                </c:pt>
                <c:pt idx="6">
                  <c:v>0.19956219089999999</c:v>
                </c:pt>
                <c:pt idx="7">
                  <c:v>0.21556397120000001</c:v>
                </c:pt>
                <c:pt idx="8">
                  <c:v>0.23231683280000001</c:v>
                </c:pt>
                <c:pt idx="9">
                  <c:v>0.25019943579999998</c:v>
                </c:pt>
                <c:pt idx="10">
                  <c:v>0.26883602490000003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722064"/>
        <c:axId val="-2056719344"/>
      </c:scatterChart>
      <c:valAx>
        <c:axId val="-20567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56719344"/>
        <c:crosses val="autoZero"/>
        <c:crossBetween val="midCat"/>
      </c:valAx>
      <c:valAx>
        <c:axId val="-20567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5672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X-t</a:t>
            </a:r>
            <a:r>
              <a:rPr lang="zh-TW" altLang="en-US"/>
              <a:t>圖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玩具車!$B$45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823556430446194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玩具車!$A$46:$A$56</c:f>
              <c:numCache>
                <c:formatCode>0.000_);[Red]\(0.000\)</c:formatCode>
                <c:ptCount val="11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</c:numCache>
            </c:numRef>
          </c:xVal>
          <c:yVal>
            <c:numRef>
              <c:f>玩具車!$B$46:$B$56</c:f>
              <c:numCache>
                <c:formatCode>0.000_);[Red]\(0.000\)</c:formatCode>
                <c:ptCount val="11"/>
                <c:pt idx="0">
                  <c:v>0.1016693519</c:v>
                </c:pt>
                <c:pt idx="1">
                  <c:v>0.1108671831</c:v>
                </c:pt>
                <c:pt idx="2">
                  <c:v>0.12045499179999999</c:v>
                </c:pt>
                <c:pt idx="3">
                  <c:v>0.13152325519999999</c:v>
                </c:pt>
                <c:pt idx="4">
                  <c:v>0.14350863599999999</c:v>
                </c:pt>
                <c:pt idx="5">
                  <c:v>0.15590386349999999</c:v>
                </c:pt>
                <c:pt idx="6">
                  <c:v>0.1697403425</c:v>
                </c:pt>
                <c:pt idx="7">
                  <c:v>0.1840024905</c:v>
                </c:pt>
                <c:pt idx="8">
                  <c:v>0.1997127554</c:v>
                </c:pt>
                <c:pt idx="9">
                  <c:v>0.216347549</c:v>
                </c:pt>
                <c:pt idx="10">
                  <c:v>0.23385744589999999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1131616"/>
        <c:axId val="-1651127808"/>
      </c:scatterChart>
      <c:valAx>
        <c:axId val="-16511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51127808"/>
        <c:crosses val="autoZero"/>
        <c:crossBetween val="midCat"/>
      </c:valAx>
      <c:valAx>
        <c:axId val="-16511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5113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X-t</a:t>
            </a:r>
            <a:r>
              <a:rPr lang="zh-TW" altLang="en-US"/>
              <a:t>圖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玩具車!$L$45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8889450642889148E-2"/>
                  <c:y val="-1.037040044138786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玩具車!$K$46:$K$65</c:f>
              <c:numCache>
                <c:formatCode>0.000_);[Red]\(0.000\)</c:formatCode>
                <c:ptCount val="20"/>
                <c:pt idx="0">
                  <c:v>3.4000000000000002E-2</c:v>
                </c:pt>
                <c:pt idx="1">
                  <c:v>6.6000000000000003E-2</c:v>
                </c:pt>
                <c:pt idx="2">
                  <c:v>0.1</c:v>
                </c:pt>
                <c:pt idx="3">
                  <c:v>0.13400000000000001</c:v>
                </c:pt>
                <c:pt idx="4">
                  <c:v>0.16600000000000001</c:v>
                </c:pt>
                <c:pt idx="5">
                  <c:v>0.2</c:v>
                </c:pt>
                <c:pt idx="6">
                  <c:v>0.23400000000000001</c:v>
                </c:pt>
                <c:pt idx="7">
                  <c:v>0.26600000000000001</c:v>
                </c:pt>
                <c:pt idx="8">
                  <c:v>0.3</c:v>
                </c:pt>
                <c:pt idx="9">
                  <c:v>0.33400000000000002</c:v>
                </c:pt>
                <c:pt idx="10">
                  <c:v>0.36599999999999999</c:v>
                </c:pt>
                <c:pt idx="11">
                  <c:v>0.4</c:v>
                </c:pt>
                <c:pt idx="12">
                  <c:v>0.434</c:v>
                </c:pt>
                <c:pt idx="13">
                  <c:v>0.46600000000000003</c:v>
                </c:pt>
                <c:pt idx="14">
                  <c:v>0.5</c:v>
                </c:pt>
                <c:pt idx="15">
                  <c:v>0.53400000000000003</c:v>
                </c:pt>
                <c:pt idx="16">
                  <c:v>0.56599999999999995</c:v>
                </c:pt>
                <c:pt idx="17">
                  <c:v>0.6</c:v>
                </c:pt>
                <c:pt idx="18">
                  <c:v>0.63400000000000001</c:v>
                </c:pt>
                <c:pt idx="19">
                  <c:v>0.66600000000000004</c:v>
                </c:pt>
              </c:numCache>
            </c:numRef>
          </c:xVal>
          <c:yVal>
            <c:numRef>
              <c:f>玩具車!$L$46:$L$65</c:f>
              <c:numCache>
                <c:formatCode>0.000_);[Red]\(0.000\)</c:formatCode>
                <c:ptCount val="20"/>
                <c:pt idx="0">
                  <c:v>0</c:v>
                </c:pt>
                <c:pt idx="1">
                  <c:v>5.816E-3</c:v>
                </c:pt>
                <c:pt idx="2">
                  <c:v>1.072E-2</c:v>
                </c:pt>
                <c:pt idx="3">
                  <c:v>1.7129999999999999E-2</c:v>
                </c:pt>
                <c:pt idx="4">
                  <c:v>2.4840000000000001E-2</c:v>
                </c:pt>
                <c:pt idx="5">
                  <c:v>3.236E-2</c:v>
                </c:pt>
                <c:pt idx="6">
                  <c:v>4.0070000000000001E-2</c:v>
                </c:pt>
                <c:pt idx="7">
                  <c:v>5.2490000000000002E-2</c:v>
                </c:pt>
                <c:pt idx="8">
                  <c:v>6.1510000000000002E-2</c:v>
                </c:pt>
                <c:pt idx="9">
                  <c:v>7.5429999999999997E-2</c:v>
                </c:pt>
                <c:pt idx="10">
                  <c:v>8.8959999999999997E-2</c:v>
                </c:pt>
                <c:pt idx="11">
                  <c:v>9.9680000000000005E-2</c:v>
                </c:pt>
                <c:pt idx="12">
                  <c:v>0.115</c:v>
                </c:pt>
                <c:pt idx="13">
                  <c:v>0.13200000000000001</c:v>
                </c:pt>
                <c:pt idx="14">
                  <c:v>0.15</c:v>
                </c:pt>
                <c:pt idx="15">
                  <c:v>0.16700000000000001</c:v>
                </c:pt>
                <c:pt idx="16">
                  <c:v>0.187</c:v>
                </c:pt>
                <c:pt idx="17">
                  <c:v>0.20899999999999999</c:v>
                </c:pt>
                <c:pt idx="18">
                  <c:v>0.23</c:v>
                </c:pt>
                <c:pt idx="19">
                  <c:v>0.251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720976"/>
        <c:axId val="-2056718800"/>
      </c:scatterChart>
      <c:valAx>
        <c:axId val="-20567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56718800"/>
        <c:crosses val="autoZero"/>
        <c:crossBetween val="midCat"/>
      </c:valAx>
      <c:valAx>
        <c:axId val="-20567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5672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玩具車!$B$68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7581233060146646E-2"/>
                  <c:y val="1.6543896155236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玩具車!$A$69:$A$82</c:f>
              <c:numCache>
                <c:formatCode>0.000_);[Red]\(0.000\)</c:formatCode>
                <c:ptCount val="14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</c:numCache>
            </c:numRef>
          </c:xVal>
          <c:yVal>
            <c:numRef>
              <c:f>玩具車!$B$69:$B$82</c:f>
              <c:numCache>
                <c:formatCode>0.000_);[Red]\(0.000\)</c:formatCode>
                <c:ptCount val="14"/>
                <c:pt idx="0">
                  <c:v>8.8999999999999996E-2</c:v>
                </c:pt>
                <c:pt idx="1">
                  <c:v>9.7000000000000003E-2</c:v>
                </c:pt>
                <c:pt idx="2">
                  <c:v>0.106</c:v>
                </c:pt>
                <c:pt idx="3">
                  <c:v>0.11600000000000001</c:v>
                </c:pt>
                <c:pt idx="4">
                  <c:v>0.127</c:v>
                </c:pt>
                <c:pt idx="5">
                  <c:v>0.13900000000000001</c:v>
                </c:pt>
                <c:pt idx="6">
                  <c:v>0.151</c:v>
                </c:pt>
                <c:pt idx="7">
                  <c:v>0.16500000000000001</c:v>
                </c:pt>
                <c:pt idx="8">
                  <c:v>0.17899999999999999</c:v>
                </c:pt>
                <c:pt idx="9">
                  <c:v>0.19400000000000001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0.27100000000000002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1098352"/>
        <c:axId val="-1751103248"/>
      </c:scatterChart>
      <c:valAx>
        <c:axId val="-17510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51103248"/>
        <c:crosses val="autoZero"/>
        <c:crossBetween val="midCat"/>
      </c:valAx>
      <c:valAx>
        <c:axId val="-17511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5109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X-t</a:t>
            </a:r>
            <a:r>
              <a:rPr lang="zh-TW" altLang="zh-TW" sz="1800" b="0" i="0" baseline="0">
                <a:effectLst/>
              </a:rPr>
              <a:t>圖</a:t>
            </a:r>
            <a:endParaRPr lang="zh-TW" altLang="zh-TW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5363451443569554"/>
                  <c:y val="8.240740740740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彈珠!$A$4:$A$18</c:f>
              <c:numCache>
                <c:formatCode>0.000_);[Red]\(0.000\)</c:formatCode>
                <c:ptCount val="15"/>
                <c:pt idx="0">
                  <c:v>0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0.05</c:v>
                </c:pt>
                <c:pt idx="4">
                  <c:v>6.7000000000000004E-2</c:v>
                </c:pt>
                <c:pt idx="5">
                  <c:v>8.3000000000000004E-2</c:v>
                </c:pt>
                <c:pt idx="6">
                  <c:v>0.1</c:v>
                </c:pt>
                <c:pt idx="7">
                  <c:v>0.11700000000000001</c:v>
                </c:pt>
                <c:pt idx="8">
                  <c:v>0.13300000000000001</c:v>
                </c:pt>
                <c:pt idx="9">
                  <c:v>0.15</c:v>
                </c:pt>
                <c:pt idx="10">
                  <c:v>0.16700000000000001</c:v>
                </c:pt>
                <c:pt idx="11">
                  <c:v>0.183</c:v>
                </c:pt>
                <c:pt idx="12">
                  <c:v>0.2</c:v>
                </c:pt>
                <c:pt idx="13">
                  <c:v>0.217</c:v>
                </c:pt>
              </c:numCache>
            </c:numRef>
          </c:xVal>
          <c:yVal>
            <c:numRef>
              <c:f>彈珠!$B$4:$B$18</c:f>
              <c:numCache>
                <c:formatCode>0.000_);[Red]\(0.000\)</c:formatCode>
                <c:ptCount val="15"/>
                <c:pt idx="0">
                  <c:v>0.158</c:v>
                </c:pt>
                <c:pt idx="1">
                  <c:v>0.17699999999999999</c:v>
                </c:pt>
                <c:pt idx="2">
                  <c:v>0.19900000000000001</c:v>
                </c:pt>
                <c:pt idx="3">
                  <c:v>0.222</c:v>
                </c:pt>
                <c:pt idx="4">
                  <c:v>0.247</c:v>
                </c:pt>
                <c:pt idx="5">
                  <c:v>0.27500000000000002</c:v>
                </c:pt>
                <c:pt idx="6">
                  <c:v>0.30499999999999999</c:v>
                </c:pt>
                <c:pt idx="7">
                  <c:v>0.33800000000000002</c:v>
                </c:pt>
                <c:pt idx="8">
                  <c:v>0.36899999999999999</c:v>
                </c:pt>
                <c:pt idx="9">
                  <c:v>0.40799999999999997</c:v>
                </c:pt>
                <c:pt idx="10">
                  <c:v>0.439</c:v>
                </c:pt>
                <c:pt idx="11">
                  <c:v>0.48399999999999999</c:v>
                </c:pt>
                <c:pt idx="12">
                  <c:v>0.52300000000000002</c:v>
                </c:pt>
                <c:pt idx="13">
                  <c:v>0.56999999999999995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DD-47AE-9EF4-3860CFC4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5623504"/>
        <c:axId val="-1745612624"/>
      </c:scatterChart>
      <c:valAx>
        <c:axId val="-17456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45612624"/>
        <c:crosses val="autoZero"/>
        <c:crossBetween val="midCat"/>
      </c:valAx>
      <c:valAx>
        <c:axId val="-17456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456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X-t</a:t>
            </a:r>
            <a:r>
              <a:rPr lang="zh-TW" altLang="en-US"/>
              <a:t>圖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彈珠!$M$4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0188976377952756E-2"/>
                  <c:y val="-4.51392534266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彈珠!$L$5:$L$18</c:f>
              <c:numCache>
                <c:formatCode>0.000_);[Red]\(0.000\)</c:formatCode>
                <c:ptCount val="14"/>
                <c:pt idx="0">
                  <c:v>0</c:v>
                </c:pt>
                <c:pt idx="1">
                  <c:v>1.666666667E-2</c:v>
                </c:pt>
                <c:pt idx="2">
                  <c:v>3.3333333329999999E-2</c:v>
                </c:pt>
                <c:pt idx="3">
                  <c:v>0.05</c:v>
                </c:pt>
                <c:pt idx="4">
                  <c:v>6.6666666669999999E-2</c:v>
                </c:pt>
                <c:pt idx="5">
                  <c:v>8.3333333329999995E-2</c:v>
                </c:pt>
                <c:pt idx="6">
                  <c:v>0.1</c:v>
                </c:pt>
                <c:pt idx="7">
                  <c:v>0.1166666667</c:v>
                </c:pt>
                <c:pt idx="8">
                  <c:v>0.1333333333</c:v>
                </c:pt>
                <c:pt idx="9">
                  <c:v>0.15</c:v>
                </c:pt>
                <c:pt idx="10">
                  <c:v>0.16666666669999999</c:v>
                </c:pt>
                <c:pt idx="11">
                  <c:v>0.18333333330000001</c:v>
                </c:pt>
                <c:pt idx="12">
                  <c:v>0.2</c:v>
                </c:pt>
                <c:pt idx="13">
                  <c:v>0.21666666670000001</c:v>
                </c:pt>
              </c:numCache>
            </c:numRef>
          </c:xVal>
          <c:yVal>
            <c:numRef>
              <c:f>彈珠!$M$5:$M$18</c:f>
              <c:numCache>
                <c:formatCode>0.000_);[Red]\(0.000\)</c:formatCode>
                <c:ptCount val="14"/>
                <c:pt idx="0">
                  <c:v>0.16967960679999999</c:v>
                </c:pt>
                <c:pt idx="1">
                  <c:v>0.19052235449999999</c:v>
                </c:pt>
                <c:pt idx="2">
                  <c:v>0.21540222479999999</c:v>
                </c:pt>
                <c:pt idx="3">
                  <c:v>0.24285290640000001</c:v>
                </c:pt>
                <c:pt idx="4">
                  <c:v>0.2708163516</c:v>
                </c:pt>
                <c:pt idx="5">
                  <c:v>0.30191476740000001</c:v>
                </c:pt>
                <c:pt idx="6">
                  <c:v>0.33551146409999999</c:v>
                </c:pt>
                <c:pt idx="7">
                  <c:v>0.37017388359999998</c:v>
                </c:pt>
                <c:pt idx="8">
                  <c:v>0.40514285459999999</c:v>
                </c:pt>
                <c:pt idx="9">
                  <c:v>0.44423441450000001</c:v>
                </c:pt>
                <c:pt idx="10">
                  <c:v>0.48210553430000003</c:v>
                </c:pt>
                <c:pt idx="11">
                  <c:v>0.52394452579999995</c:v>
                </c:pt>
                <c:pt idx="12">
                  <c:v>0.56700395729999997</c:v>
                </c:pt>
                <c:pt idx="13">
                  <c:v>0.61373047489999999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9417184"/>
        <c:axId val="-1499416640"/>
      </c:scatterChart>
      <c:valAx>
        <c:axId val="-14994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499416640"/>
        <c:crosses val="autoZero"/>
        <c:crossBetween val="midCat"/>
      </c:valAx>
      <c:valAx>
        <c:axId val="-14994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49941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2</xdr:row>
      <xdr:rowOff>204787</xdr:rowOff>
    </xdr:from>
    <xdr:to>
      <xdr:col>9</xdr:col>
      <xdr:colOff>571500</xdr:colOff>
      <xdr:row>15</xdr:row>
      <xdr:rowOff>106680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xmlns="" id="{2629B137-5692-49EC-9DAF-5D8548151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605790</xdr:colOff>
      <xdr:row>2</xdr:row>
      <xdr:rowOff>202882</xdr:rowOff>
    </xdr:from>
    <xdr:to>
      <xdr:col>19</xdr:col>
      <xdr:colOff>377190</xdr:colOff>
      <xdr:row>16</xdr:row>
      <xdr:rowOff>12382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xmlns="" id="{3CB5276D-4EB5-4D4A-999D-3DB870A86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603251</xdr:colOff>
      <xdr:row>24</xdr:row>
      <xdr:rowOff>20864</xdr:rowOff>
    </xdr:from>
    <xdr:to>
      <xdr:col>9</xdr:col>
      <xdr:colOff>562429</xdr:colOff>
      <xdr:row>36</xdr:row>
      <xdr:rowOff>117929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576035</xdr:colOff>
      <xdr:row>24</xdr:row>
      <xdr:rowOff>39007</xdr:rowOff>
    </xdr:from>
    <xdr:to>
      <xdr:col>19</xdr:col>
      <xdr:colOff>480785</xdr:colOff>
      <xdr:row>36</xdr:row>
      <xdr:rowOff>54429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27213</xdr:colOff>
      <xdr:row>45</xdr:row>
      <xdr:rowOff>63499</xdr:rowOff>
    </xdr:from>
    <xdr:to>
      <xdr:col>9</xdr:col>
      <xdr:colOff>585106</xdr:colOff>
      <xdr:row>57</xdr:row>
      <xdr:rowOff>178705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13608</xdr:colOff>
      <xdr:row>45</xdr:row>
      <xdr:rowOff>48079</xdr:rowOff>
    </xdr:from>
    <xdr:to>
      <xdr:col>19</xdr:col>
      <xdr:colOff>544285</xdr:colOff>
      <xdr:row>57</xdr:row>
      <xdr:rowOff>145143</xdr:rowOff>
    </xdr:to>
    <xdr:graphicFrame macro="">
      <xdr:nvGraphicFramePr>
        <xdr:cNvPr id="17" name="圖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576037</xdr:colOff>
      <xdr:row>68</xdr:row>
      <xdr:rowOff>29936</xdr:rowOff>
    </xdr:from>
    <xdr:to>
      <xdr:col>9</xdr:col>
      <xdr:colOff>571500</xdr:colOff>
      <xdr:row>81</xdr:row>
      <xdr:rowOff>154214</xdr:rowOff>
    </xdr:to>
    <xdr:graphicFrame macro="">
      <xdr:nvGraphicFramePr>
        <xdr:cNvPr id="18" name="圖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651782</xdr:colOff>
      <xdr:row>3</xdr:row>
      <xdr:rowOff>907</xdr:rowOff>
    </xdr:from>
    <xdr:to>
      <xdr:col>10</xdr:col>
      <xdr:colOff>346981</xdr:colOff>
      <xdr:row>15</xdr:row>
      <xdr:rowOff>149679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4536</xdr:colOff>
      <xdr:row>3</xdr:row>
      <xdr:rowOff>20865</xdr:rowOff>
    </xdr:from>
    <xdr:to>
      <xdr:col>21</xdr:col>
      <xdr:colOff>322036</xdr:colOff>
      <xdr:row>15</xdr:row>
      <xdr:rowOff>151494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49893</xdr:colOff>
      <xdr:row>24</xdr:row>
      <xdr:rowOff>39007</xdr:rowOff>
    </xdr:from>
    <xdr:to>
      <xdr:col>10</xdr:col>
      <xdr:colOff>367393</xdr:colOff>
      <xdr:row>36</xdr:row>
      <xdr:rowOff>169636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31750</xdr:colOff>
      <xdr:row>24</xdr:row>
      <xdr:rowOff>29935</xdr:rowOff>
    </xdr:from>
    <xdr:to>
      <xdr:col>21</xdr:col>
      <xdr:colOff>349250</xdr:colOff>
      <xdr:row>36</xdr:row>
      <xdr:rowOff>160564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13607</xdr:colOff>
      <xdr:row>44</xdr:row>
      <xdr:rowOff>57150</xdr:rowOff>
    </xdr:from>
    <xdr:to>
      <xdr:col>10</xdr:col>
      <xdr:colOff>331107</xdr:colOff>
      <xdr:row>56</xdr:row>
      <xdr:rowOff>187779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79375</xdr:colOff>
      <xdr:row>3</xdr:row>
      <xdr:rowOff>66675</xdr:rowOff>
    </xdr:from>
    <xdr:to>
      <xdr:col>20</xdr:col>
      <xdr:colOff>384175</xdr:colOff>
      <xdr:row>16</xdr:row>
      <xdr:rowOff>3175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7963;&#38913;&#31807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低6"/>
      <sheetName val="彈珠1"/>
      <sheetName val="彈珠2"/>
      <sheetName val="彈珠3"/>
      <sheetName val="彈珠4"/>
    </sheetNames>
    <sheetDataSet>
      <sheetData sheetId="0">
        <row r="4">
          <cell r="A4">
            <v>1.7000000000000001E-2</v>
          </cell>
          <cell r="B4">
            <v>-1.9689999999999999E-4</v>
          </cell>
        </row>
        <row r="5">
          <cell r="A5">
            <v>3.3000000000000002E-2</v>
          </cell>
          <cell r="B5">
            <v>5.816E-3</v>
          </cell>
        </row>
        <row r="6">
          <cell r="A6">
            <v>0.05</v>
          </cell>
          <cell r="B6">
            <v>1.072E-2</v>
          </cell>
        </row>
        <row r="7">
          <cell r="A7">
            <v>6.7000000000000004E-2</v>
          </cell>
          <cell r="B7">
            <v>1.7129999999999999E-2</v>
          </cell>
        </row>
        <row r="8">
          <cell r="A8">
            <v>8.3000000000000004E-2</v>
          </cell>
          <cell r="B8">
            <v>2.4840000000000001E-2</v>
          </cell>
        </row>
        <row r="9">
          <cell r="A9">
            <v>0.1</v>
          </cell>
          <cell r="B9">
            <v>3.236E-2</v>
          </cell>
        </row>
        <row r="10">
          <cell r="A10">
            <v>0.11700000000000001</v>
          </cell>
          <cell r="B10">
            <v>4.0070000000000001E-2</v>
          </cell>
        </row>
        <row r="11">
          <cell r="A11">
            <v>0.13300000000000001</v>
          </cell>
          <cell r="B11">
            <v>5.2490000000000002E-2</v>
          </cell>
        </row>
        <row r="12">
          <cell r="A12">
            <v>0.15</v>
          </cell>
          <cell r="B12">
            <v>6.1510000000000002E-2</v>
          </cell>
        </row>
        <row r="13">
          <cell r="A13">
            <v>0.16700000000000001</v>
          </cell>
          <cell r="B13">
            <v>7.5429999999999997E-2</v>
          </cell>
        </row>
        <row r="14">
          <cell r="A14">
            <v>0.183</v>
          </cell>
          <cell r="B14">
            <v>8.8959999999999997E-2</v>
          </cell>
        </row>
        <row r="15">
          <cell r="A15">
            <v>0.2</v>
          </cell>
          <cell r="B15">
            <v>9.9680000000000005E-2</v>
          </cell>
        </row>
        <row r="16">
          <cell r="A16">
            <v>0.217</v>
          </cell>
          <cell r="B16">
            <v>0.115</v>
          </cell>
        </row>
        <row r="17">
          <cell r="A17">
            <v>0.23300000000000001</v>
          </cell>
          <cell r="B17">
            <v>0.13200000000000001</v>
          </cell>
        </row>
        <row r="18">
          <cell r="A18">
            <v>0.25</v>
          </cell>
          <cell r="B18">
            <v>0.15</v>
          </cell>
        </row>
        <row r="19">
          <cell r="A19">
            <v>0.26700000000000002</v>
          </cell>
          <cell r="B19">
            <v>0.16700000000000001</v>
          </cell>
        </row>
        <row r="20">
          <cell r="A20">
            <v>0.28299999999999997</v>
          </cell>
          <cell r="B20">
            <v>0.187</v>
          </cell>
        </row>
        <row r="21">
          <cell r="A21">
            <v>0.3</v>
          </cell>
          <cell r="B21">
            <v>0.20899999999999999</v>
          </cell>
        </row>
        <row r="22">
          <cell r="A22">
            <v>0.317</v>
          </cell>
          <cell r="B22">
            <v>0.23</v>
          </cell>
        </row>
        <row r="23">
          <cell r="A23">
            <v>0.33300000000000002</v>
          </cell>
          <cell r="B23">
            <v>0.251</v>
          </cell>
        </row>
        <row r="24">
          <cell r="A24">
            <v>0.35</v>
          </cell>
          <cell r="B24">
            <v>0.27300000000000002</v>
          </cell>
        </row>
        <row r="25">
          <cell r="A25">
            <v>0.36699999999999999</v>
          </cell>
          <cell r="B25">
            <v>0.29499999999999998</v>
          </cell>
        </row>
        <row r="26">
          <cell r="A26">
            <v>0.38300000000000001</v>
          </cell>
          <cell r="B26">
            <v>0.31900000000000001</v>
          </cell>
        </row>
        <row r="27">
          <cell r="A27">
            <v>0.4</v>
          </cell>
          <cell r="B27">
            <v>0.34599999999999997</v>
          </cell>
        </row>
        <row r="28">
          <cell r="A28">
            <v>0.41699999999999998</v>
          </cell>
          <cell r="B28">
            <v>0.371</v>
          </cell>
        </row>
        <row r="29">
          <cell r="A29">
            <v>0.433</v>
          </cell>
          <cell r="B29">
            <v>0.39700000000000002</v>
          </cell>
        </row>
        <row r="30">
          <cell r="A30">
            <v>0.45</v>
          </cell>
          <cell r="B30">
            <v>0.42599999999999999</v>
          </cell>
        </row>
        <row r="31">
          <cell r="A31">
            <v>0.46700000000000003</v>
          </cell>
          <cell r="B31">
            <v>0.45600000000000002</v>
          </cell>
        </row>
        <row r="32">
          <cell r="A32">
            <v>0.48299999999999998</v>
          </cell>
          <cell r="B32">
            <v>0.48499999999999999</v>
          </cell>
        </row>
        <row r="33">
          <cell r="A33">
            <v>0.5</v>
          </cell>
          <cell r="B33">
            <v>0.51600000000000001</v>
          </cell>
        </row>
        <row r="34">
          <cell r="A34">
            <v>0.51700000000000002</v>
          </cell>
          <cell r="B34">
            <v>0.54700000000000004</v>
          </cell>
        </row>
        <row r="35">
          <cell r="A35">
            <v>0.53300000000000003</v>
          </cell>
          <cell r="B35">
            <v>0.57899999999999996</v>
          </cell>
        </row>
        <row r="36">
          <cell r="A36">
            <v>0.55000000000000004</v>
          </cell>
          <cell r="B36">
            <v>0.60899999999999999</v>
          </cell>
        </row>
        <row r="37">
          <cell r="A37">
            <v>0.56699999999999995</v>
          </cell>
          <cell r="B37">
            <v>0.64</v>
          </cell>
        </row>
        <row r="38">
          <cell r="A38">
            <v>0.58299999999999996</v>
          </cell>
          <cell r="B38">
            <v>0.67700000000000005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opLeftCell="A52" zoomScale="70" zoomScaleNormal="70" workbookViewId="0">
      <selection activeCell="L77" sqref="L77"/>
    </sheetView>
  </sheetViews>
  <sheetFormatPr defaultRowHeight="17" x14ac:dyDescent="0.4"/>
  <cols>
    <col min="11" max="21" width="8.7265625" style="3"/>
  </cols>
  <sheetData>
    <row r="1" spans="1:12" x14ac:dyDescent="0.4">
      <c r="A1" t="s">
        <v>55</v>
      </c>
      <c r="D1" t="s">
        <v>64</v>
      </c>
    </row>
    <row r="2" spans="1:12" x14ac:dyDescent="0.4">
      <c r="A2" s="2" t="s">
        <v>54</v>
      </c>
      <c r="K2" s="4" t="s">
        <v>53</v>
      </c>
    </row>
    <row r="3" spans="1:12" x14ac:dyDescent="0.4">
      <c r="A3" s="2" t="s">
        <v>0</v>
      </c>
      <c r="B3" s="3" t="s">
        <v>1</v>
      </c>
      <c r="K3" s="4" t="s">
        <v>0</v>
      </c>
      <c r="L3" s="3" t="s">
        <v>1</v>
      </c>
    </row>
    <row r="4" spans="1:12" x14ac:dyDescent="0.4">
      <c r="A4" s="4">
        <v>0</v>
      </c>
      <c r="B4" s="4">
        <v>0.11700000000000001</v>
      </c>
      <c r="K4" s="4">
        <v>0</v>
      </c>
      <c r="L4" s="4">
        <v>0.124</v>
      </c>
    </row>
    <row r="5" spans="1:12" x14ac:dyDescent="0.4">
      <c r="A5" s="4">
        <v>3.3000000000000002E-2</v>
      </c>
      <c r="B5" s="4">
        <v>0.126</v>
      </c>
      <c r="K5" s="4">
        <v>3.3333333329999999E-2</v>
      </c>
      <c r="L5" s="4">
        <v>0.13700000000000001</v>
      </c>
    </row>
    <row r="6" spans="1:12" x14ac:dyDescent="0.4">
      <c r="A6" s="4">
        <v>6.7000000000000004E-2</v>
      </c>
      <c r="B6" s="4">
        <v>0.13600000000000001</v>
      </c>
      <c r="K6" s="4">
        <v>6.6666666669999999E-2</v>
      </c>
      <c r="L6" s="4">
        <v>0.151</v>
      </c>
    </row>
    <row r="7" spans="1:12" x14ac:dyDescent="0.4">
      <c r="A7" s="4">
        <v>0.1</v>
      </c>
      <c r="B7" s="4">
        <v>0.14599999999999999</v>
      </c>
      <c r="K7" s="4">
        <v>0.1</v>
      </c>
      <c r="L7" s="4">
        <v>0.16600000000000001</v>
      </c>
    </row>
    <row r="8" spans="1:12" x14ac:dyDescent="0.4">
      <c r="A8" s="4">
        <v>0.13300000000000001</v>
      </c>
      <c r="B8" s="4">
        <v>0.158</v>
      </c>
      <c r="K8" s="4">
        <v>0.1333333333</v>
      </c>
      <c r="L8" s="4">
        <v>0.182</v>
      </c>
    </row>
    <row r="9" spans="1:12" x14ac:dyDescent="0.4">
      <c r="A9" s="4">
        <v>0.16700000000000001</v>
      </c>
      <c r="B9" s="4">
        <v>0.17100000000000001</v>
      </c>
      <c r="K9" s="4">
        <v>0.16666666669999999</v>
      </c>
      <c r="L9" s="4">
        <v>0.19900000000000001</v>
      </c>
    </row>
    <row r="10" spans="1:12" x14ac:dyDescent="0.4">
      <c r="A10" s="4">
        <v>0.2</v>
      </c>
      <c r="B10" s="4">
        <v>0.185</v>
      </c>
      <c r="K10" s="4">
        <v>0.2</v>
      </c>
      <c r="L10" s="4">
        <v>0.217</v>
      </c>
    </row>
    <row r="11" spans="1:12" x14ac:dyDescent="0.4">
      <c r="A11" s="4">
        <v>0.23300000000000001</v>
      </c>
      <c r="B11" s="4">
        <v>0.2</v>
      </c>
      <c r="K11" s="4">
        <v>0.2333333333</v>
      </c>
      <c r="L11" s="4">
        <v>0.23599999999999999</v>
      </c>
    </row>
    <row r="12" spans="1:12" x14ac:dyDescent="0.4">
      <c r="A12" s="4">
        <v>0.26700000000000002</v>
      </c>
      <c r="B12" s="4">
        <v>0.216</v>
      </c>
      <c r="K12" s="4">
        <v>0.2666666667</v>
      </c>
      <c r="L12" s="4">
        <v>0.25600000000000001</v>
      </c>
    </row>
    <row r="13" spans="1:12" x14ac:dyDescent="0.4">
      <c r="A13" s="4">
        <v>0.3</v>
      </c>
      <c r="B13" s="4">
        <v>0.23300000000000001</v>
      </c>
      <c r="K13" s="4">
        <v>0.3</v>
      </c>
      <c r="L13" s="4">
        <v>0.27600000000000002</v>
      </c>
    </row>
    <row r="14" spans="1:12" x14ac:dyDescent="0.4">
      <c r="A14" s="4">
        <v>0.33300000000000002</v>
      </c>
      <c r="B14" s="4">
        <v>0.25</v>
      </c>
      <c r="K14" s="4"/>
      <c r="L14" s="4"/>
    </row>
    <row r="15" spans="1:12" x14ac:dyDescent="0.4">
      <c r="A15" s="4">
        <v>0.36699999999999999</v>
      </c>
      <c r="B15" s="4">
        <v>0.26800000000000002</v>
      </c>
      <c r="K15" s="4"/>
      <c r="L15" s="4"/>
    </row>
    <row r="16" spans="1:12" x14ac:dyDescent="0.4">
      <c r="A16" s="4">
        <v>0.4</v>
      </c>
      <c r="B16" s="4">
        <v>0.28699999999999998</v>
      </c>
      <c r="K16" s="4"/>
      <c r="L16" s="4"/>
    </row>
    <row r="17" spans="1:17" x14ac:dyDescent="0.4">
      <c r="A17" s="4">
        <v>0.433</v>
      </c>
      <c r="B17" s="4">
        <v>0.317</v>
      </c>
      <c r="K17" s="4"/>
      <c r="L17" s="4"/>
    </row>
    <row r="18" spans="1:17" x14ac:dyDescent="0.4">
      <c r="A18" s="4">
        <v>0.46700000000000003</v>
      </c>
      <c r="B18" s="4">
        <v>0.34</v>
      </c>
      <c r="D18" t="s">
        <v>45</v>
      </c>
      <c r="K18" s="4"/>
      <c r="L18" s="4"/>
      <c r="N18" s="3" t="s">
        <v>25</v>
      </c>
    </row>
    <row r="19" spans="1:17" x14ac:dyDescent="0.4">
      <c r="A19" s="4">
        <v>0.5</v>
      </c>
      <c r="B19" s="4">
        <v>0.36099999999999999</v>
      </c>
      <c r="D19" t="s">
        <v>22</v>
      </c>
      <c r="K19" s="4"/>
      <c r="L19" s="4"/>
      <c r="N19" s="3" t="s">
        <v>26</v>
      </c>
    </row>
    <row r="20" spans="1:17" x14ac:dyDescent="0.4">
      <c r="A20" s="4"/>
      <c r="B20" s="4"/>
      <c r="D20" t="s">
        <v>23</v>
      </c>
      <c r="K20" s="4"/>
      <c r="L20" s="4"/>
      <c r="N20" s="3" t="s">
        <v>27</v>
      </c>
    </row>
    <row r="21" spans="1:17" x14ac:dyDescent="0.4">
      <c r="A21" s="4"/>
      <c r="B21" s="4"/>
      <c r="D21" t="s">
        <v>24</v>
      </c>
      <c r="G21" s="7">
        <f>1.0496/0.128</f>
        <v>8.2000000000000011</v>
      </c>
      <c r="K21" s="4"/>
      <c r="L21" s="4"/>
      <c r="N21" s="3" t="s">
        <v>28</v>
      </c>
      <c r="Q21" s="8">
        <f>0.859/0.128</f>
        <v>6.7109375</v>
      </c>
    </row>
    <row r="22" spans="1:17" x14ac:dyDescent="0.4">
      <c r="A22" s="4"/>
      <c r="B22" s="4"/>
      <c r="K22" s="4"/>
      <c r="L22" s="4"/>
    </row>
    <row r="23" spans="1:17" x14ac:dyDescent="0.4">
      <c r="A23" s="4" t="s">
        <v>58</v>
      </c>
      <c r="B23" s="4"/>
      <c r="K23" s="3" t="s">
        <v>60</v>
      </c>
    </row>
    <row r="24" spans="1:17" x14ac:dyDescent="0.4">
      <c r="A24" s="3" t="s">
        <v>0</v>
      </c>
      <c r="B24" s="3" t="s">
        <v>59</v>
      </c>
      <c r="C24" s="3"/>
      <c r="D24" s="3"/>
      <c r="E24" s="3"/>
      <c r="F24" s="3"/>
      <c r="G24" s="3"/>
      <c r="H24" s="3"/>
      <c r="I24" s="3"/>
      <c r="J24" s="3"/>
      <c r="K24" s="3" t="s">
        <v>31</v>
      </c>
      <c r="L24" s="3" t="s">
        <v>32</v>
      </c>
    </row>
    <row r="25" spans="1:17" x14ac:dyDescent="0.4">
      <c r="A25" s="4">
        <v>0</v>
      </c>
      <c r="B25" s="4">
        <v>0.09</v>
      </c>
      <c r="C25" s="3"/>
      <c r="D25" s="3"/>
      <c r="E25" s="3"/>
      <c r="F25" s="3"/>
      <c r="G25" s="3"/>
      <c r="H25" s="3"/>
      <c r="I25" s="3"/>
      <c r="J25" s="3"/>
      <c r="K25" s="4">
        <v>0</v>
      </c>
      <c r="L25" s="4">
        <v>0.1242779839</v>
      </c>
    </row>
    <row r="26" spans="1:17" x14ac:dyDescent="0.4">
      <c r="A26" s="4">
        <v>3.3333333329999999E-2</v>
      </c>
      <c r="B26" s="4">
        <v>0.1</v>
      </c>
      <c r="C26" s="3"/>
      <c r="D26" s="3"/>
      <c r="E26" s="3"/>
      <c r="F26" s="3"/>
      <c r="G26" s="3"/>
      <c r="H26" s="3"/>
      <c r="I26" s="3"/>
      <c r="J26" s="3"/>
      <c r="K26" s="4">
        <v>3.3000000000000002E-2</v>
      </c>
      <c r="L26" s="4">
        <v>0.1345711534</v>
      </c>
    </row>
    <row r="27" spans="1:17" x14ac:dyDescent="0.4">
      <c r="A27" s="4">
        <v>6.6666666669999999E-2</v>
      </c>
      <c r="B27" s="4">
        <v>0.11</v>
      </c>
      <c r="C27" s="3"/>
      <c r="D27" s="3"/>
      <c r="E27" s="3"/>
      <c r="F27" s="3"/>
      <c r="G27" s="3"/>
      <c r="H27" s="3"/>
      <c r="I27" s="3"/>
      <c r="J27" s="3"/>
      <c r="K27" s="4">
        <v>6.7000000000000004E-2</v>
      </c>
      <c r="L27" s="4">
        <v>0.145710904</v>
      </c>
    </row>
    <row r="28" spans="1:17" x14ac:dyDescent="0.4">
      <c r="A28" s="4">
        <v>0.1</v>
      </c>
      <c r="B28" s="4">
        <v>0.122</v>
      </c>
      <c r="C28" s="3"/>
      <c r="D28" s="3"/>
      <c r="E28" s="3"/>
      <c r="F28" s="3"/>
      <c r="G28" s="3"/>
      <c r="H28" s="3"/>
      <c r="I28" s="3"/>
      <c r="J28" s="3"/>
      <c r="K28" s="4">
        <v>0.1</v>
      </c>
      <c r="L28" s="4">
        <v>0.15780564089999999</v>
      </c>
    </row>
    <row r="29" spans="1:17" x14ac:dyDescent="0.4">
      <c r="A29" s="4">
        <v>0.1333333333</v>
      </c>
      <c r="B29" s="4">
        <v>0.13400000000000001</v>
      </c>
      <c r="C29" s="3"/>
      <c r="D29" s="3"/>
      <c r="E29" s="3"/>
      <c r="F29" s="3"/>
      <c r="G29" s="3"/>
      <c r="H29" s="3"/>
      <c r="I29" s="3"/>
      <c r="J29" s="3"/>
      <c r="K29" s="4">
        <v>0.13300000000000001</v>
      </c>
      <c r="L29" s="4">
        <v>0.1708237759</v>
      </c>
    </row>
    <row r="30" spans="1:17" x14ac:dyDescent="0.4">
      <c r="A30" s="4">
        <v>0.16666666669999999</v>
      </c>
      <c r="B30" s="4">
        <v>0.14799999999999999</v>
      </c>
      <c r="C30" s="3"/>
      <c r="D30" s="3"/>
      <c r="E30" s="3"/>
      <c r="F30" s="3"/>
      <c r="G30" s="3"/>
      <c r="H30" s="3"/>
      <c r="I30" s="3"/>
      <c r="J30" s="3"/>
      <c r="K30" s="4">
        <v>0.16700000000000001</v>
      </c>
      <c r="L30" s="4">
        <v>0.18471097550000001</v>
      </c>
    </row>
    <row r="31" spans="1:17" x14ac:dyDescent="0.4">
      <c r="A31" s="4">
        <v>0.2</v>
      </c>
      <c r="B31" s="4">
        <v>0.16300000000000001</v>
      </c>
      <c r="C31" s="3"/>
      <c r="D31" s="3"/>
      <c r="E31" s="3"/>
      <c r="F31" s="3"/>
      <c r="G31" s="3"/>
      <c r="H31" s="3"/>
      <c r="I31" s="3"/>
      <c r="J31" s="3"/>
      <c r="K31" s="4">
        <v>0.2</v>
      </c>
      <c r="L31" s="4">
        <v>0.19956219089999999</v>
      </c>
    </row>
    <row r="32" spans="1:17" x14ac:dyDescent="0.4">
      <c r="A32" s="4">
        <v>0.2333333333</v>
      </c>
      <c r="B32" s="4">
        <v>0.17899999999999999</v>
      </c>
      <c r="C32" s="3"/>
      <c r="D32" s="3"/>
      <c r="E32" s="3"/>
      <c r="F32" s="3"/>
      <c r="G32" s="3"/>
      <c r="H32" s="3"/>
      <c r="I32" s="3"/>
      <c r="J32" s="3"/>
      <c r="K32" s="4">
        <v>0.23300000000000001</v>
      </c>
      <c r="L32" s="4">
        <v>0.21556397120000001</v>
      </c>
    </row>
    <row r="33" spans="1:17" x14ac:dyDescent="0.4">
      <c r="A33" s="4">
        <v>0.2666666667</v>
      </c>
      <c r="B33" s="4">
        <v>0.19600000000000001</v>
      </c>
      <c r="C33" s="3"/>
      <c r="D33" s="3"/>
      <c r="E33" s="3"/>
      <c r="F33" s="3"/>
      <c r="G33" s="3"/>
      <c r="H33" s="3"/>
      <c r="I33" s="3"/>
      <c r="J33" s="3"/>
      <c r="K33" s="4">
        <v>0.26700000000000002</v>
      </c>
      <c r="L33" s="4">
        <v>0.23231683280000001</v>
      </c>
    </row>
    <row r="34" spans="1:17" x14ac:dyDescent="0.4">
      <c r="A34" s="4">
        <v>0.3</v>
      </c>
      <c r="B34" s="4">
        <v>0.214</v>
      </c>
      <c r="C34" s="3"/>
      <c r="D34" s="3"/>
      <c r="E34" s="3"/>
      <c r="F34" s="3"/>
      <c r="G34" s="3"/>
      <c r="H34" s="3"/>
      <c r="I34" s="3"/>
      <c r="J34" s="3"/>
      <c r="K34" s="4">
        <v>0.3</v>
      </c>
      <c r="L34" s="4">
        <v>0.25019943579999998</v>
      </c>
    </row>
    <row r="35" spans="1:17" x14ac:dyDescent="0.4">
      <c r="A35" s="4"/>
      <c r="B35" s="4"/>
      <c r="C35" s="3"/>
      <c r="D35" s="3"/>
      <c r="E35" s="3"/>
      <c r="F35" s="3"/>
      <c r="G35" s="3"/>
      <c r="H35" s="3"/>
      <c r="I35" s="3"/>
      <c r="J35" s="3"/>
      <c r="K35" s="4">
        <v>0.33300000000000002</v>
      </c>
      <c r="L35" s="4">
        <v>0.26883602490000003</v>
      </c>
    </row>
    <row r="36" spans="1:17" x14ac:dyDescent="0.4">
      <c r="A36" s="4"/>
      <c r="B36" s="4"/>
      <c r="C36" s="3"/>
      <c r="D36" s="3"/>
      <c r="E36" s="3"/>
      <c r="F36" s="3"/>
      <c r="G36" s="3"/>
      <c r="H36" s="3"/>
      <c r="I36" s="3"/>
      <c r="J36" s="3"/>
      <c r="K36" s="4"/>
      <c r="L36" s="4"/>
    </row>
    <row r="37" spans="1:17" x14ac:dyDescent="0.4">
      <c r="A37" s="4"/>
      <c r="B37" s="4"/>
      <c r="C37" s="3"/>
      <c r="D37" s="3"/>
      <c r="E37" s="3"/>
      <c r="F37" s="3"/>
      <c r="G37" s="3"/>
      <c r="H37" s="3"/>
      <c r="I37" s="3"/>
      <c r="J37" s="3"/>
      <c r="K37" s="4"/>
      <c r="L37" s="4"/>
    </row>
    <row r="38" spans="1:17" x14ac:dyDescent="0.4">
      <c r="A38" s="4"/>
      <c r="B38" s="4"/>
      <c r="C38" s="3"/>
      <c r="D38" s="3"/>
      <c r="E38" s="3"/>
      <c r="F38" s="3"/>
      <c r="G38" s="3"/>
      <c r="H38" s="3"/>
      <c r="I38" s="3"/>
      <c r="J38" s="3"/>
      <c r="K38" s="4"/>
      <c r="L38" s="4"/>
    </row>
    <row r="39" spans="1:17" x14ac:dyDescent="0.4">
      <c r="A39" s="4"/>
      <c r="B39" s="4"/>
      <c r="C39" s="3"/>
      <c r="D39" s="3" t="s">
        <v>46</v>
      </c>
      <c r="E39" s="3"/>
      <c r="F39" s="3"/>
      <c r="G39" s="3"/>
      <c r="H39" s="3"/>
      <c r="I39" s="3"/>
      <c r="J39" s="3"/>
      <c r="K39" s="4"/>
      <c r="L39" s="4"/>
      <c r="N39" s="3" t="s">
        <v>47</v>
      </c>
    </row>
    <row r="40" spans="1:17" x14ac:dyDescent="0.4">
      <c r="A40" s="4"/>
      <c r="B40" s="4"/>
      <c r="C40" s="3"/>
      <c r="D40" s="3" t="s">
        <v>29</v>
      </c>
      <c r="E40" s="3"/>
      <c r="F40" s="3"/>
      <c r="G40" s="3"/>
      <c r="H40" s="3"/>
      <c r="I40" s="3"/>
      <c r="J40" s="3"/>
      <c r="K40" s="4"/>
      <c r="L40" s="4"/>
      <c r="N40" s="3" t="s">
        <v>33</v>
      </c>
    </row>
    <row r="41" spans="1:17" x14ac:dyDescent="0.4">
      <c r="A41" s="4"/>
      <c r="B41" s="4"/>
      <c r="C41" s="3"/>
      <c r="D41" s="3" t="s">
        <v>30</v>
      </c>
      <c r="E41" s="3"/>
      <c r="F41" s="3"/>
      <c r="G41" s="3"/>
      <c r="H41" s="3"/>
      <c r="I41" s="3"/>
      <c r="J41" s="3"/>
      <c r="K41" s="4"/>
      <c r="L41" s="4"/>
      <c r="N41" s="3" t="s">
        <v>34</v>
      </c>
    </row>
    <row r="42" spans="1:17" x14ac:dyDescent="0.4">
      <c r="A42" s="4"/>
      <c r="B42" s="4"/>
      <c r="C42" s="3"/>
      <c r="D42" s="3" t="s">
        <v>51</v>
      </c>
      <c r="E42" s="3"/>
      <c r="F42" s="3"/>
      <c r="G42" s="8">
        <f>0.9816/0.128</f>
        <v>7.6687500000000002</v>
      </c>
      <c r="H42" s="3"/>
      <c r="I42" s="3"/>
      <c r="J42" s="3"/>
      <c r="N42" s="3" t="s">
        <v>35</v>
      </c>
      <c r="Q42" s="8">
        <f>0.8592/0.128</f>
        <v>6.7124999999999995</v>
      </c>
    </row>
    <row r="43" spans="1:17" s="3" customFormat="1" x14ac:dyDescent="0.4">
      <c r="A43" s="4"/>
      <c r="B43" s="4"/>
    </row>
    <row r="44" spans="1:17" x14ac:dyDescent="0.4">
      <c r="A44" s="4" t="s">
        <v>61</v>
      </c>
      <c r="B44" s="4"/>
      <c r="C44" s="3"/>
      <c r="D44" s="3"/>
      <c r="E44" s="3"/>
      <c r="F44" s="3"/>
      <c r="G44" s="3"/>
      <c r="H44" s="3"/>
      <c r="I44" s="3"/>
      <c r="J44" s="3"/>
      <c r="K44" s="3" t="s">
        <v>62</v>
      </c>
    </row>
    <row r="45" spans="1:17" x14ac:dyDescent="0.4">
      <c r="A45" s="3" t="s">
        <v>31</v>
      </c>
      <c r="B45" s="4" t="s">
        <v>1</v>
      </c>
      <c r="C45" s="3"/>
      <c r="D45" s="3"/>
      <c r="E45" s="3"/>
      <c r="F45" s="3"/>
      <c r="G45" s="3"/>
      <c r="H45" s="3"/>
      <c r="I45" s="3"/>
      <c r="J45" s="3"/>
      <c r="K45" s="3" t="s">
        <v>31</v>
      </c>
      <c r="L45" s="3" t="s">
        <v>32</v>
      </c>
    </row>
    <row r="46" spans="1:17" x14ac:dyDescent="0.4">
      <c r="A46" s="4">
        <v>0</v>
      </c>
      <c r="B46" s="4">
        <v>0.1016693519</v>
      </c>
      <c r="C46" s="3"/>
      <c r="D46" s="3"/>
      <c r="E46" s="3"/>
      <c r="F46" s="3"/>
      <c r="G46" s="3"/>
      <c r="H46" s="3"/>
      <c r="I46" s="3"/>
      <c r="J46" s="3"/>
      <c r="K46" s="4">
        <v>3.4000000000000002E-2</v>
      </c>
      <c r="L46" s="4">
        <v>0</v>
      </c>
    </row>
    <row r="47" spans="1:17" x14ac:dyDescent="0.4">
      <c r="A47" s="4">
        <v>3.3000000000000002E-2</v>
      </c>
      <c r="B47" s="4">
        <v>0.1108671831</v>
      </c>
      <c r="C47" s="3"/>
      <c r="D47" s="3"/>
      <c r="E47" s="3"/>
      <c r="F47" s="3"/>
      <c r="G47" s="3"/>
      <c r="H47" s="3"/>
      <c r="I47" s="3"/>
      <c r="J47" s="3"/>
      <c r="K47" s="4">
        <v>6.6000000000000003E-2</v>
      </c>
      <c r="L47" s="4">
        <v>5.816E-3</v>
      </c>
    </row>
    <row r="48" spans="1:17" x14ac:dyDescent="0.4">
      <c r="A48" s="4">
        <v>6.7000000000000004E-2</v>
      </c>
      <c r="B48" s="4">
        <v>0.12045499179999999</v>
      </c>
      <c r="C48" s="3"/>
      <c r="D48" s="3"/>
      <c r="E48" s="3"/>
      <c r="F48" s="3"/>
      <c r="G48" s="3"/>
      <c r="H48" s="3"/>
      <c r="I48" s="3"/>
      <c r="J48" s="3"/>
      <c r="K48" s="4">
        <v>0.1</v>
      </c>
      <c r="L48" s="4">
        <v>1.072E-2</v>
      </c>
    </row>
    <row r="49" spans="1:17" x14ac:dyDescent="0.4">
      <c r="A49" s="4">
        <v>0.1</v>
      </c>
      <c r="B49" s="4">
        <v>0.13152325519999999</v>
      </c>
      <c r="C49" s="3"/>
      <c r="D49" s="3"/>
      <c r="E49" s="3"/>
      <c r="F49" s="3"/>
      <c r="G49" s="3"/>
      <c r="H49" s="3"/>
      <c r="I49" s="3"/>
      <c r="J49" s="3"/>
      <c r="K49" s="4">
        <v>0.13400000000000001</v>
      </c>
      <c r="L49" s="4">
        <v>1.7129999999999999E-2</v>
      </c>
    </row>
    <row r="50" spans="1:17" x14ac:dyDescent="0.4">
      <c r="A50" s="4">
        <v>0.13300000000000001</v>
      </c>
      <c r="B50" s="4">
        <v>0.14350863599999999</v>
      </c>
      <c r="C50" s="3"/>
      <c r="D50" s="3"/>
      <c r="E50" s="3"/>
      <c r="F50" s="3"/>
      <c r="G50" s="3"/>
      <c r="H50" s="3"/>
      <c r="I50" s="3"/>
      <c r="J50" s="3"/>
      <c r="K50" s="4">
        <v>0.16600000000000001</v>
      </c>
      <c r="L50" s="4">
        <v>2.4840000000000001E-2</v>
      </c>
    </row>
    <row r="51" spans="1:17" x14ac:dyDescent="0.4">
      <c r="A51" s="4">
        <v>0.16700000000000001</v>
      </c>
      <c r="B51" s="4">
        <v>0.15590386349999999</v>
      </c>
      <c r="C51" s="3"/>
      <c r="D51" s="3"/>
      <c r="E51" s="3"/>
      <c r="F51" s="3"/>
      <c r="G51" s="3"/>
      <c r="H51" s="3"/>
      <c r="I51" s="3"/>
      <c r="J51" s="3"/>
      <c r="K51" s="4">
        <v>0.2</v>
      </c>
      <c r="L51" s="4">
        <v>3.236E-2</v>
      </c>
    </row>
    <row r="52" spans="1:17" x14ac:dyDescent="0.4">
      <c r="A52" s="4">
        <v>0.2</v>
      </c>
      <c r="B52" s="4">
        <v>0.1697403425</v>
      </c>
      <c r="C52" s="3"/>
      <c r="D52" s="3"/>
      <c r="E52" s="3"/>
      <c r="F52" s="3"/>
      <c r="G52" s="3"/>
      <c r="H52" s="3"/>
      <c r="I52" s="3"/>
      <c r="J52" s="3"/>
      <c r="K52" s="4">
        <v>0.23400000000000001</v>
      </c>
      <c r="L52" s="4">
        <v>4.0070000000000001E-2</v>
      </c>
    </row>
    <row r="53" spans="1:17" x14ac:dyDescent="0.4">
      <c r="A53" s="4">
        <v>0.23300000000000001</v>
      </c>
      <c r="B53" s="4">
        <v>0.1840024905</v>
      </c>
      <c r="C53" s="3"/>
      <c r="D53" s="3"/>
      <c r="E53" s="3"/>
      <c r="F53" s="3"/>
      <c r="G53" s="3"/>
      <c r="H53" s="3"/>
      <c r="I53" s="3"/>
      <c r="J53" s="3"/>
      <c r="K53" s="4">
        <v>0.26600000000000001</v>
      </c>
      <c r="L53" s="4">
        <v>5.2490000000000002E-2</v>
      </c>
    </row>
    <row r="54" spans="1:17" x14ac:dyDescent="0.4">
      <c r="A54" s="4">
        <v>0.26700000000000002</v>
      </c>
      <c r="B54" s="4">
        <v>0.1997127554</v>
      </c>
      <c r="C54" s="3"/>
      <c r="D54" s="3"/>
      <c r="E54" s="3"/>
      <c r="F54" s="3"/>
      <c r="G54" s="3"/>
      <c r="H54" s="3"/>
      <c r="I54" s="3"/>
      <c r="J54" s="3"/>
      <c r="K54" s="4">
        <v>0.3</v>
      </c>
      <c r="L54" s="4">
        <v>6.1510000000000002E-2</v>
      </c>
    </row>
    <row r="55" spans="1:17" x14ac:dyDescent="0.4">
      <c r="A55" s="4">
        <v>0.3</v>
      </c>
      <c r="B55" s="4">
        <v>0.216347549</v>
      </c>
      <c r="C55" s="3"/>
      <c r="D55" s="3"/>
      <c r="E55" s="3"/>
      <c r="F55" s="3"/>
      <c r="G55" s="3"/>
      <c r="H55" s="3"/>
      <c r="I55" s="3"/>
      <c r="J55" s="3"/>
      <c r="K55" s="4">
        <v>0.33400000000000002</v>
      </c>
      <c r="L55" s="4">
        <v>7.5429999999999997E-2</v>
      </c>
    </row>
    <row r="56" spans="1:17" x14ac:dyDescent="0.4">
      <c r="A56" s="4">
        <v>0.33300000000000002</v>
      </c>
      <c r="B56" s="4">
        <v>0.23385744589999999</v>
      </c>
      <c r="C56" s="3"/>
      <c r="D56" s="3"/>
      <c r="E56" s="3"/>
      <c r="F56" s="3"/>
      <c r="G56" s="3"/>
      <c r="H56" s="3"/>
      <c r="I56" s="3"/>
      <c r="J56" s="3"/>
      <c r="K56" s="4">
        <v>0.36599999999999999</v>
      </c>
      <c r="L56" s="4">
        <v>8.8959999999999997E-2</v>
      </c>
    </row>
    <row r="57" spans="1:17" x14ac:dyDescent="0.4">
      <c r="A57" s="4"/>
      <c r="B57" s="4"/>
      <c r="C57" s="3"/>
      <c r="D57" s="3"/>
      <c r="E57" s="3"/>
      <c r="F57" s="3"/>
      <c r="G57" s="3"/>
      <c r="H57" s="3"/>
      <c r="I57" s="3"/>
      <c r="J57" s="3"/>
      <c r="K57" s="4">
        <v>0.4</v>
      </c>
      <c r="L57" s="4">
        <v>9.9680000000000005E-2</v>
      </c>
    </row>
    <row r="58" spans="1:17" x14ac:dyDescent="0.4">
      <c r="A58" s="4"/>
      <c r="B58" s="4"/>
      <c r="C58" s="3"/>
      <c r="D58" s="3"/>
      <c r="E58" s="3"/>
      <c r="F58" s="3"/>
      <c r="G58" s="3"/>
      <c r="H58" s="3"/>
      <c r="I58" s="3"/>
      <c r="J58" s="3"/>
      <c r="K58" s="4">
        <v>0.434</v>
      </c>
      <c r="L58" s="4">
        <v>0.115</v>
      </c>
    </row>
    <row r="59" spans="1:17" x14ac:dyDescent="0.4">
      <c r="A59" s="4"/>
      <c r="B59" s="4"/>
      <c r="C59" s="3"/>
      <c r="D59" s="3"/>
      <c r="E59" s="3"/>
      <c r="F59" s="3"/>
      <c r="G59" s="3"/>
      <c r="H59" s="3"/>
      <c r="I59" s="3"/>
      <c r="J59" s="3"/>
      <c r="K59" s="4">
        <v>0.46600000000000003</v>
      </c>
      <c r="L59" s="4">
        <v>0.13200000000000001</v>
      </c>
    </row>
    <row r="60" spans="1:17" x14ac:dyDescent="0.4">
      <c r="A60" s="4"/>
      <c r="B60" s="4"/>
      <c r="C60" s="3"/>
      <c r="D60" s="3" t="s">
        <v>48</v>
      </c>
      <c r="E60" s="3"/>
      <c r="F60" s="3"/>
      <c r="G60" s="3"/>
      <c r="H60" s="3"/>
      <c r="I60" s="3"/>
      <c r="J60" s="3"/>
      <c r="K60" s="4">
        <v>0.5</v>
      </c>
      <c r="L60" s="4">
        <v>0.15</v>
      </c>
      <c r="N60" s="3" t="s">
        <v>49</v>
      </c>
    </row>
    <row r="61" spans="1:17" x14ac:dyDescent="0.4">
      <c r="A61" s="4"/>
      <c r="B61" s="4"/>
      <c r="C61" s="3"/>
      <c r="D61" s="3" t="s">
        <v>36</v>
      </c>
      <c r="E61" s="3"/>
      <c r="F61" s="3"/>
      <c r="G61" s="3"/>
      <c r="H61" s="3"/>
      <c r="I61" s="3"/>
      <c r="J61" s="3"/>
      <c r="K61" s="4">
        <v>0.53400000000000003</v>
      </c>
      <c r="L61" s="4">
        <v>0.16700000000000001</v>
      </c>
      <c r="N61" s="3" t="s">
        <v>39</v>
      </c>
    </row>
    <row r="62" spans="1:17" x14ac:dyDescent="0.4">
      <c r="A62" s="4"/>
      <c r="B62" s="4"/>
      <c r="C62" s="3"/>
      <c r="D62" s="3" t="s">
        <v>37</v>
      </c>
      <c r="E62" s="3"/>
      <c r="F62" s="3"/>
      <c r="G62" s="3"/>
      <c r="H62" s="3"/>
      <c r="I62" s="3"/>
      <c r="J62" s="3"/>
      <c r="K62" s="4">
        <v>0.56599999999999995</v>
      </c>
      <c r="L62" s="4">
        <v>0.187</v>
      </c>
      <c r="N62" s="3" t="s">
        <v>40</v>
      </c>
    </row>
    <row r="63" spans="1:17" x14ac:dyDescent="0.4">
      <c r="A63" s="4"/>
      <c r="B63" s="4"/>
      <c r="C63" s="3"/>
      <c r="D63" s="3" t="s">
        <v>38</v>
      </c>
      <c r="E63" s="3"/>
      <c r="F63" s="3"/>
      <c r="G63" s="8">
        <f>0.8548/0.128</f>
        <v>6.6781249999999996</v>
      </c>
      <c r="H63" s="3"/>
      <c r="I63" s="3"/>
      <c r="J63" s="3"/>
      <c r="K63" s="4">
        <v>0.6</v>
      </c>
      <c r="L63" s="4">
        <v>0.20899999999999999</v>
      </c>
      <c r="N63" s="3" t="s">
        <v>41</v>
      </c>
      <c r="Q63" s="8">
        <f>0.9128/0.128</f>
        <v>7.1312499999999996</v>
      </c>
    </row>
    <row r="64" spans="1:17" x14ac:dyDescent="0.4">
      <c r="A64" s="4"/>
      <c r="B64" s="4"/>
      <c r="C64" s="3"/>
      <c r="D64" s="3"/>
      <c r="E64" s="3"/>
      <c r="F64" s="3"/>
      <c r="G64" s="3"/>
      <c r="H64" s="3"/>
      <c r="I64" s="3"/>
      <c r="J64" s="3"/>
      <c r="K64" s="4">
        <v>0.63400000000000001</v>
      </c>
      <c r="L64" s="4">
        <v>0.23</v>
      </c>
    </row>
    <row r="65" spans="1:12" x14ac:dyDescent="0.4">
      <c r="A65" s="4"/>
      <c r="B65" s="4"/>
      <c r="C65" s="3"/>
      <c r="D65" s="3"/>
      <c r="E65" s="3"/>
      <c r="F65" s="3"/>
      <c r="G65" s="3"/>
      <c r="H65" s="3"/>
      <c r="I65" s="3"/>
      <c r="J65" s="3"/>
      <c r="K65" s="4">
        <v>0.66600000000000004</v>
      </c>
      <c r="L65" s="4">
        <v>0.251</v>
      </c>
    </row>
    <row r="66" spans="1:12" x14ac:dyDescent="0.4">
      <c r="A66" s="4"/>
      <c r="B66" s="4"/>
      <c r="C66" s="3"/>
      <c r="D66" s="3"/>
      <c r="E66" s="3"/>
      <c r="F66" s="3"/>
      <c r="G66" s="3"/>
      <c r="H66" s="3"/>
      <c r="I66" s="3"/>
      <c r="J66" s="3"/>
    </row>
    <row r="67" spans="1:12" x14ac:dyDescent="0.4">
      <c r="A67" s="4" t="s">
        <v>63</v>
      </c>
      <c r="B67" s="4"/>
      <c r="C67" s="3"/>
      <c r="D67" s="3"/>
      <c r="E67" s="3"/>
      <c r="F67" s="3"/>
      <c r="G67" s="3"/>
      <c r="H67" s="3"/>
      <c r="I67" s="3"/>
      <c r="J67" s="3"/>
    </row>
    <row r="68" spans="1:12" x14ac:dyDescent="0.4">
      <c r="A68" s="3" t="s">
        <v>31</v>
      </c>
      <c r="B68" s="4" t="s">
        <v>1</v>
      </c>
      <c r="C68" s="3"/>
      <c r="D68" s="3"/>
      <c r="E68" s="3"/>
      <c r="F68" s="3"/>
      <c r="G68" s="3"/>
      <c r="H68" s="3"/>
      <c r="I68" s="3"/>
      <c r="J68" s="3"/>
      <c r="L68" s="3" t="s">
        <v>65</v>
      </c>
    </row>
    <row r="69" spans="1:12" x14ac:dyDescent="0.4">
      <c r="A69" s="4">
        <v>0</v>
      </c>
      <c r="B69" s="4">
        <v>8.8999999999999996E-2</v>
      </c>
      <c r="C69" s="3"/>
      <c r="D69" s="3"/>
      <c r="E69" s="3"/>
      <c r="F69" s="3"/>
      <c r="G69" s="3"/>
      <c r="H69" s="3"/>
      <c r="I69" s="3"/>
      <c r="J69" s="3"/>
      <c r="K69" s="3">
        <v>1</v>
      </c>
      <c r="L69" s="8">
        <f>G21</f>
        <v>8.2000000000000011</v>
      </c>
    </row>
    <row r="70" spans="1:12" x14ac:dyDescent="0.4">
      <c r="A70" s="4">
        <v>3.3000000000000002E-2</v>
      </c>
      <c r="B70" s="4">
        <v>9.7000000000000003E-2</v>
      </c>
      <c r="K70" s="3">
        <v>2</v>
      </c>
      <c r="L70" s="8">
        <f>Q21</f>
        <v>6.7109375</v>
      </c>
    </row>
    <row r="71" spans="1:12" x14ac:dyDescent="0.4">
      <c r="A71" s="4">
        <v>6.7000000000000004E-2</v>
      </c>
      <c r="B71" s="4">
        <v>0.106</v>
      </c>
      <c r="K71" s="3">
        <v>3</v>
      </c>
      <c r="L71" s="8">
        <f>G42</f>
        <v>7.6687500000000002</v>
      </c>
    </row>
    <row r="72" spans="1:12" x14ac:dyDescent="0.4">
      <c r="A72" s="4">
        <v>0.1</v>
      </c>
      <c r="B72" s="4">
        <v>0.11600000000000001</v>
      </c>
      <c r="K72" s="3">
        <v>4</v>
      </c>
      <c r="L72" s="8">
        <f>Q42</f>
        <v>6.7124999999999995</v>
      </c>
    </row>
    <row r="73" spans="1:12" x14ac:dyDescent="0.4">
      <c r="A73" s="4">
        <v>0.13300000000000001</v>
      </c>
      <c r="B73" s="4">
        <v>0.127</v>
      </c>
      <c r="K73" s="3">
        <v>5</v>
      </c>
      <c r="L73" s="8">
        <f>G63</f>
        <v>6.6781249999999996</v>
      </c>
    </row>
    <row r="74" spans="1:12" x14ac:dyDescent="0.4">
      <c r="A74" s="4">
        <v>0.16700000000000001</v>
      </c>
      <c r="B74" s="4">
        <v>0.13900000000000001</v>
      </c>
      <c r="K74" s="3">
        <v>6</v>
      </c>
      <c r="L74" s="8">
        <f>Q63</f>
        <v>7.1312499999999996</v>
      </c>
    </row>
    <row r="75" spans="1:12" x14ac:dyDescent="0.4">
      <c r="A75" s="4">
        <v>0.2</v>
      </c>
      <c r="B75" s="4">
        <v>0.151</v>
      </c>
      <c r="K75" s="3">
        <v>7</v>
      </c>
      <c r="L75" s="8">
        <f>G87</f>
        <v>7.4609374999999991</v>
      </c>
    </row>
    <row r="76" spans="1:12" x14ac:dyDescent="0.4">
      <c r="A76" s="4">
        <v>0.23300000000000001</v>
      </c>
      <c r="B76" s="4">
        <v>0.16500000000000001</v>
      </c>
      <c r="K76" s="3" t="s">
        <v>66</v>
      </c>
      <c r="L76" s="8">
        <f>AVERAGE(L69:L75)</f>
        <v>7.2232142857142856</v>
      </c>
    </row>
    <row r="77" spans="1:12" x14ac:dyDescent="0.4">
      <c r="A77" s="4">
        <v>0.26700000000000002</v>
      </c>
      <c r="B77" s="4">
        <v>0.17899999999999999</v>
      </c>
    </row>
    <row r="78" spans="1:12" x14ac:dyDescent="0.4">
      <c r="A78" s="4">
        <v>0.3</v>
      </c>
      <c r="B78" s="4">
        <v>0.19400000000000001</v>
      </c>
    </row>
    <row r="79" spans="1:12" x14ac:dyDescent="0.4">
      <c r="A79" s="4">
        <v>0.33300000000000002</v>
      </c>
      <c r="B79" s="4">
        <v>0.21</v>
      </c>
    </row>
    <row r="80" spans="1:12" x14ac:dyDescent="0.4">
      <c r="A80" s="4">
        <v>0.36699999999999999</v>
      </c>
      <c r="B80" s="4">
        <v>0.23</v>
      </c>
    </row>
    <row r="81" spans="1:7" x14ac:dyDescent="0.4">
      <c r="A81" s="4">
        <v>0.4</v>
      </c>
      <c r="B81" s="4">
        <v>0.25</v>
      </c>
    </row>
    <row r="82" spans="1:7" x14ac:dyDescent="0.4">
      <c r="A82" s="4">
        <v>0.433</v>
      </c>
      <c r="B82" s="4">
        <v>0.27100000000000002</v>
      </c>
    </row>
    <row r="84" spans="1:7" x14ac:dyDescent="0.4">
      <c r="D84" s="3" t="s">
        <v>50</v>
      </c>
      <c r="E84" s="3"/>
      <c r="F84" s="3"/>
      <c r="G84" s="3"/>
    </row>
    <row r="85" spans="1:7" x14ac:dyDescent="0.4">
      <c r="D85" s="3" t="s">
        <v>42</v>
      </c>
      <c r="E85" s="3"/>
      <c r="F85" s="3"/>
      <c r="G85" s="3"/>
    </row>
    <row r="86" spans="1:7" x14ac:dyDescent="0.4">
      <c r="D86" s="3" t="s">
        <v>43</v>
      </c>
      <c r="E86" s="3"/>
      <c r="F86" s="3"/>
      <c r="G86" s="3"/>
    </row>
    <row r="87" spans="1:7" x14ac:dyDescent="0.4">
      <c r="D87" s="3" t="s">
        <v>44</v>
      </c>
      <c r="E87" s="3"/>
      <c r="F87" s="3"/>
      <c r="G87" s="8">
        <f>0.955/0.128</f>
        <v>7.4609374999999991</v>
      </c>
    </row>
    <row r="88" spans="1:7" x14ac:dyDescent="0.4">
      <c r="D88" s="3"/>
      <c r="E88" s="3"/>
      <c r="F88" s="3"/>
      <c r="G88" s="3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136" zoomScaleNormal="136" workbookViewId="0">
      <selection activeCell="E2" sqref="E2"/>
    </sheetView>
  </sheetViews>
  <sheetFormatPr defaultRowHeight="17" x14ac:dyDescent="0.4"/>
  <cols>
    <col min="12" max="12" width="9.26953125" style="3"/>
  </cols>
  <sheetData>
    <row r="1" spans="1:22" x14ac:dyDescent="0.4">
      <c r="A1" t="s">
        <v>12</v>
      </c>
    </row>
    <row r="2" spans="1:22" x14ac:dyDescent="0.4">
      <c r="A2" t="s">
        <v>54</v>
      </c>
    </row>
    <row r="3" spans="1:22" x14ac:dyDescent="0.4">
      <c r="A3" t="s">
        <v>0</v>
      </c>
      <c r="B3" t="s">
        <v>1</v>
      </c>
      <c r="L3" s="3" t="s">
        <v>67</v>
      </c>
      <c r="M3" s="3"/>
    </row>
    <row r="4" spans="1:22" x14ac:dyDescent="0.4">
      <c r="A4" s="1">
        <v>0</v>
      </c>
      <c r="B4" s="1">
        <v>0.158</v>
      </c>
      <c r="L4" s="4" t="s">
        <v>0</v>
      </c>
      <c r="M4" s="4" t="s">
        <v>1</v>
      </c>
      <c r="N4" s="3"/>
      <c r="O4" s="3"/>
      <c r="P4" s="3"/>
      <c r="Q4" s="3"/>
      <c r="R4" s="3"/>
      <c r="S4" s="3"/>
      <c r="T4" s="3"/>
      <c r="U4" s="3"/>
      <c r="V4" s="3"/>
    </row>
    <row r="5" spans="1:22" x14ac:dyDescent="0.4">
      <c r="A5" s="1">
        <v>1.7000000000000001E-2</v>
      </c>
      <c r="B5" s="1">
        <v>0.17699999999999999</v>
      </c>
      <c r="L5" s="4">
        <v>0</v>
      </c>
      <c r="M5" s="4">
        <v>0.16967960679999999</v>
      </c>
      <c r="N5" s="3"/>
      <c r="O5" s="3"/>
      <c r="P5" s="3"/>
      <c r="Q5" s="3"/>
      <c r="R5" s="3"/>
      <c r="S5" s="3"/>
      <c r="T5" s="3"/>
      <c r="U5" s="3"/>
      <c r="V5" s="3"/>
    </row>
    <row r="6" spans="1:22" x14ac:dyDescent="0.4">
      <c r="A6" s="1">
        <v>3.3000000000000002E-2</v>
      </c>
      <c r="B6" s="1">
        <v>0.19900000000000001</v>
      </c>
      <c r="L6" s="4">
        <v>1.666666667E-2</v>
      </c>
      <c r="M6" s="4">
        <v>0.19052235449999999</v>
      </c>
      <c r="N6" s="3"/>
      <c r="O6" s="3"/>
      <c r="P6" s="3"/>
      <c r="Q6" s="3"/>
      <c r="R6" s="3"/>
      <c r="S6" s="3"/>
      <c r="T6" s="3"/>
      <c r="U6" s="3"/>
      <c r="V6" s="3"/>
    </row>
    <row r="7" spans="1:22" x14ac:dyDescent="0.4">
      <c r="A7" s="1">
        <v>0.05</v>
      </c>
      <c r="B7" s="1">
        <v>0.222</v>
      </c>
      <c r="L7" s="4">
        <v>3.3333333329999999E-2</v>
      </c>
      <c r="M7" s="4">
        <v>0.21540222479999999</v>
      </c>
      <c r="N7" s="3"/>
      <c r="O7" s="3"/>
      <c r="P7" s="3"/>
      <c r="Q7" s="3"/>
      <c r="R7" s="3"/>
      <c r="S7" s="3"/>
      <c r="T7" s="3"/>
      <c r="U7" s="3"/>
      <c r="V7" s="3"/>
    </row>
    <row r="8" spans="1:22" x14ac:dyDescent="0.4">
      <c r="A8" s="1">
        <v>6.7000000000000004E-2</v>
      </c>
      <c r="B8" s="1">
        <v>0.247</v>
      </c>
      <c r="L8" s="4">
        <v>0.05</v>
      </c>
      <c r="M8" s="4">
        <v>0.24285290640000001</v>
      </c>
      <c r="N8" s="3"/>
      <c r="O8" s="3"/>
      <c r="P8" s="3"/>
      <c r="Q8" s="3"/>
      <c r="R8" s="3"/>
      <c r="S8" s="3"/>
      <c r="T8" s="3"/>
      <c r="U8" s="3"/>
      <c r="V8" s="3"/>
    </row>
    <row r="9" spans="1:22" x14ac:dyDescent="0.4">
      <c r="A9" s="1">
        <v>8.3000000000000004E-2</v>
      </c>
      <c r="B9" s="1">
        <v>0.27500000000000002</v>
      </c>
      <c r="L9" s="4">
        <v>6.6666666669999999E-2</v>
      </c>
      <c r="M9" s="4">
        <v>0.2708163516</v>
      </c>
      <c r="N9" s="3"/>
      <c r="O9" s="3"/>
      <c r="P9" s="3"/>
      <c r="Q9" s="3"/>
      <c r="R9" s="3"/>
      <c r="S9" s="3"/>
      <c r="T9" s="3"/>
      <c r="U9" s="3"/>
      <c r="V9" s="3"/>
    </row>
    <row r="10" spans="1:22" x14ac:dyDescent="0.4">
      <c r="A10" s="1">
        <v>0.1</v>
      </c>
      <c r="B10" s="1">
        <v>0.30499999999999999</v>
      </c>
      <c r="L10" s="4">
        <v>8.3333333329999995E-2</v>
      </c>
      <c r="M10" s="4">
        <v>0.30191476740000001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4">
      <c r="A11" s="1">
        <v>0.11700000000000001</v>
      </c>
      <c r="B11" s="1">
        <v>0.33800000000000002</v>
      </c>
      <c r="L11" s="4">
        <v>0.1</v>
      </c>
      <c r="M11" s="4">
        <v>0.33551146409999999</v>
      </c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4">
      <c r="A12" s="1">
        <v>0.13300000000000001</v>
      </c>
      <c r="B12" s="1">
        <v>0.36899999999999999</v>
      </c>
      <c r="L12" s="4">
        <v>0.1166666667</v>
      </c>
      <c r="M12" s="4">
        <v>0.37017388359999998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4">
      <c r="A13" s="1">
        <v>0.15</v>
      </c>
      <c r="B13" s="1">
        <v>0.40799999999999997</v>
      </c>
      <c r="L13" s="4">
        <v>0.1333333333</v>
      </c>
      <c r="M13" s="4">
        <v>0.40514285459999999</v>
      </c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4">
      <c r="A14" s="1">
        <v>0.16700000000000001</v>
      </c>
      <c r="B14" s="1">
        <v>0.439</v>
      </c>
      <c r="L14" s="4">
        <v>0.15</v>
      </c>
      <c r="M14" s="4">
        <v>0.44423441450000001</v>
      </c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4">
      <c r="A15" s="1">
        <v>0.183</v>
      </c>
      <c r="B15" s="1">
        <v>0.48399999999999999</v>
      </c>
      <c r="L15" s="4">
        <v>0.16666666669999999</v>
      </c>
      <c r="M15" s="4">
        <v>0.48210553430000003</v>
      </c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4">
      <c r="A16" s="1">
        <v>0.2</v>
      </c>
      <c r="B16" s="1">
        <v>0.52300000000000002</v>
      </c>
      <c r="L16" s="4">
        <v>0.18333333330000001</v>
      </c>
      <c r="M16" s="4">
        <v>0.52394452579999995</v>
      </c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4">
      <c r="A17" s="1">
        <v>0.217</v>
      </c>
      <c r="B17" s="1">
        <v>0.56999999999999995</v>
      </c>
      <c r="L17" s="4">
        <v>0.2</v>
      </c>
      <c r="M17" s="4">
        <v>0.56700395729999997</v>
      </c>
      <c r="N17" s="3"/>
      <c r="O17" s="3"/>
      <c r="P17" s="3"/>
      <c r="Q17" s="3"/>
      <c r="R17" s="3"/>
      <c r="S17" s="3"/>
      <c r="T17" s="3"/>
      <c r="U17" s="3"/>
      <c r="V17" s="3"/>
    </row>
    <row r="18" spans="1:22" ht="20" x14ac:dyDescent="0.4">
      <c r="A18" s="1"/>
      <c r="B18" s="1"/>
      <c r="D18" t="s">
        <v>6</v>
      </c>
      <c r="L18" s="4">
        <v>0.21666666670000001</v>
      </c>
      <c r="M18" s="4">
        <v>0.61373047489999999</v>
      </c>
      <c r="N18" s="3"/>
      <c r="O18" s="3" t="s">
        <v>9</v>
      </c>
      <c r="P18" s="3"/>
      <c r="Q18" s="3"/>
      <c r="R18" s="3"/>
      <c r="S18" s="3"/>
      <c r="T18" s="3"/>
      <c r="U18" s="3"/>
      <c r="V18" s="3"/>
    </row>
    <row r="19" spans="1:22" x14ac:dyDescent="0.4">
      <c r="D19" t="s">
        <v>7</v>
      </c>
      <c r="M19" s="3"/>
      <c r="N19" s="3"/>
      <c r="O19" s="3" t="s">
        <v>10</v>
      </c>
      <c r="P19" s="3"/>
      <c r="Q19" s="3"/>
      <c r="R19" s="3"/>
      <c r="S19" s="3"/>
      <c r="T19" s="3"/>
      <c r="U19" s="3"/>
      <c r="V19" s="3"/>
    </row>
    <row r="20" spans="1:22" x14ac:dyDescent="0.4">
      <c r="D20" t="s">
        <v>8</v>
      </c>
      <c r="M20" s="3"/>
      <c r="N20" s="3"/>
      <c r="O20" s="3" t="s">
        <v>11</v>
      </c>
      <c r="P20" s="3"/>
      <c r="Q20" s="3"/>
      <c r="R20" s="3"/>
      <c r="S20" s="3"/>
      <c r="T20" s="3"/>
      <c r="U20" s="3"/>
      <c r="V20" s="3"/>
    </row>
    <row r="21" spans="1:22" x14ac:dyDescent="0.4">
      <c r="D21" t="s">
        <v>68</v>
      </c>
      <c r="M21" s="3"/>
      <c r="N21" s="3"/>
      <c r="O21" s="3" t="s">
        <v>69</v>
      </c>
      <c r="P21" s="3"/>
      <c r="Q21" s="3"/>
      <c r="R21" s="3"/>
      <c r="S21" s="3"/>
      <c r="T21" s="3"/>
      <c r="U21" s="3"/>
      <c r="V21" s="3"/>
    </row>
    <row r="23" spans="1:22" x14ac:dyDescent="0.4">
      <c r="A23" t="s">
        <v>58</v>
      </c>
      <c r="L23" s="3" t="s">
        <v>71</v>
      </c>
    </row>
    <row r="24" spans="1:22" x14ac:dyDescent="0.4">
      <c r="A24" s="4" t="s">
        <v>0</v>
      </c>
      <c r="B24" s="4" t="s">
        <v>1</v>
      </c>
      <c r="L24" s="4" t="s">
        <v>0</v>
      </c>
      <c r="M24" s="4" t="s">
        <v>1</v>
      </c>
    </row>
    <row r="25" spans="1:22" x14ac:dyDescent="0.4">
      <c r="A25" s="4">
        <v>0</v>
      </c>
      <c r="B25" s="4">
        <v>0.1342773528</v>
      </c>
      <c r="L25" s="4">
        <v>0</v>
      </c>
      <c r="M25" s="4">
        <v>0.1299465323</v>
      </c>
    </row>
    <row r="26" spans="1:22" x14ac:dyDescent="0.4">
      <c r="A26" s="4">
        <v>1.666666667E-2</v>
      </c>
      <c r="B26" s="4">
        <v>0.1517838098</v>
      </c>
      <c r="L26" s="4">
        <v>1.666666667E-2</v>
      </c>
      <c r="M26" s="4">
        <v>0.14682086790000001</v>
      </c>
    </row>
    <row r="27" spans="1:22" x14ac:dyDescent="0.4">
      <c r="A27" s="4">
        <v>3.3333333329999999E-2</v>
      </c>
      <c r="B27" s="4">
        <v>0.17119885430000001</v>
      </c>
      <c r="L27" s="4">
        <v>3.3333333329999999E-2</v>
      </c>
      <c r="M27" s="4">
        <v>0.16576676100000001</v>
      </c>
    </row>
    <row r="28" spans="1:22" x14ac:dyDescent="0.4">
      <c r="A28" s="4">
        <v>0.05</v>
      </c>
      <c r="B28" s="4">
        <v>0.19329780999999999</v>
      </c>
      <c r="L28" s="4">
        <v>0.05</v>
      </c>
      <c r="M28" s="4">
        <v>0.18641018240000001</v>
      </c>
    </row>
    <row r="29" spans="1:22" x14ac:dyDescent="0.4">
      <c r="A29" s="4">
        <v>6.6666666669999999E-2</v>
      </c>
      <c r="B29" s="4">
        <v>0.21937663399999999</v>
      </c>
      <c r="L29" s="4">
        <v>6.6666666669999999E-2</v>
      </c>
      <c r="M29" s="4">
        <v>0.20942118339999999</v>
      </c>
    </row>
    <row r="30" spans="1:22" x14ac:dyDescent="0.4">
      <c r="A30" s="4">
        <v>8.3333333329999995E-2</v>
      </c>
      <c r="B30" s="4">
        <v>0.2448554346</v>
      </c>
      <c r="L30" s="4">
        <v>8.3333333329999995E-2</v>
      </c>
      <c r="M30" s="4">
        <v>0.23447963790000001</v>
      </c>
    </row>
    <row r="31" spans="1:22" x14ac:dyDescent="0.4">
      <c r="A31" s="4">
        <v>0.1</v>
      </c>
      <c r="B31" s="4">
        <v>0.2752824526</v>
      </c>
      <c r="L31" s="4">
        <v>0.1</v>
      </c>
      <c r="M31" s="4">
        <v>0.26161486909999998</v>
      </c>
    </row>
    <row r="32" spans="1:22" x14ac:dyDescent="0.4">
      <c r="A32" s="4">
        <v>0.1166666667</v>
      </c>
      <c r="B32" s="4">
        <v>0.30783314179999999</v>
      </c>
      <c r="L32" s="4">
        <v>0.1166666667</v>
      </c>
      <c r="M32" s="4">
        <v>0.29168466110000002</v>
      </c>
    </row>
    <row r="33" spans="1:18" x14ac:dyDescent="0.4">
      <c r="A33" s="4">
        <v>0.1333333333</v>
      </c>
      <c r="B33" s="4">
        <v>0.34165533170000001</v>
      </c>
      <c r="L33" s="4">
        <v>0.1333333333</v>
      </c>
      <c r="M33" s="4">
        <v>0.32604716389999999</v>
      </c>
    </row>
    <row r="34" spans="1:18" x14ac:dyDescent="0.4">
      <c r="A34" s="4">
        <v>0.15</v>
      </c>
      <c r="B34" s="4">
        <v>0.37931115869999998</v>
      </c>
      <c r="L34" s="4">
        <v>0.15</v>
      </c>
      <c r="M34" s="4">
        <v>0.35980081289999999</v>
      </c>
    </row>
    <row r="35" spans="1:18" x14ac:dyDescent="0.4">
      <c r="A35" s="4">
        <v>0.16666666669999999</v>
      </c>
      <c r="B35" s="4">
        <v>0.4117544279</v>
      </c>
      <c r="L35" s="4">
        <v>0.16666666669999999</v>
      </c>
      <c r="M35" s="4">
        <v>0.39401238859999999</v>
      </c>
    </row>
    <row r="36" spans="1:18" x14ac:dyDescent="0.4">
      <c r="A36" s="4">
        <v>0.18333333330000001</v>
      </c>
      <c r="B36" s="4">
        <v>0.4500214575</v>
      </c>
      <c r="L36" s="4">
        <v>0.18333333330000001</v>
      </c>
      <c r="M36" s="4">
        <v>0.4286844635</v>
      </c>
    </row>
    <row r="37" spans="1:18" x14ac:dyDescent="0.4">
      <c r="A37" s="4">
        <v>0.2</v>
      </c>
      <c r="B37" s="4">
        <v>0.48812701879999998</v>
      </c>
      <c r="L37" s="4">
        <v>0.2</v>
      </c>
      <c r="M37" s="4">
        <v>0.46671037900000001</v>
      </c>
    </row>
    <row r="38" spans="1:18" x14ac:dyDescent="0.4">
      <c r="A38" s="4">
        <v>0.21666666670000001</v>
      </c>
      <c r="B38" s="4">
        <v>0.53189487199999996</v>
      </c>
      <c r="L38" s="4">
        <v>0.21666666670000001</v>
      </c>
      <c r="M38" s="4">
        <v>0.50962513249999997</v>
      </c>
    </row>
    <row r="39" spans="1:18" ht="20" x14ac:dyDescent="0.4">
      <c r="D39" s="3" t="s">
        <v>13</v>
      </c>
      <c r="E39" s="3"/>
      <c r="F39" s="3"/>
      <c r="G39" s="3"/>
      <c r="O39" s="3" t="s">
        <v>16</v>
      </c>
      <c r="P39" s="3"/>
      <c r="Q39" s="3"/>
      <c r="R39" s="3"/>
    </row>
    <row r="40" spans="1:18" x14ac:dyDescent="0.4">
      <c r="D40" s="3" t="s">
        <v>14</v>
      </c>
      <c r="E40" s="3"/>
      <c r="F40" s="3"/>
      <c r="G40" s="3"/>
      <c r="O40" s="3" t="s">
        <v>17</v>
      </c>
      <c r="P40" s="3"/>
      <c r="Q40" s="3"/>
      <c r="R40" s="3"/>
    </row>
    <row r="41" spans="1:18" x14ac:dyDescent="0.4">
      <c r="D41" s="3" t="s">
        <v>15</v>
      </c>
      <c r="E41" s="3"/>
      <c r="F41" s="3"/>
      <c r="G41" s="3"/>
      <c r="O41" s="3" t="s">
        <v>18</v>
      </c>
      <c r="P41" s="3"/>
      <c r="Q41" s="3"/>
      <c r="R41" s="3"/>
    </row>
    <row r="42" spans="1:18" x14ac:dyDescent="0.4">
      <c r="D42" t="s">
        <v>70</v>
      </c>
      <c r="O42" t="s">
        <v>72</v>
      </c>
    </row>
    <row r="44" spans="1:18" x14ac:dyDescent="0.4">
      <c r="A44" t="s">
        <v>61</v>
      </c>
    </row>
    <row r="45" spans="1:18" x14ac:dyDescent="0.4">
      <c r="A45" s="4" t="s">
        <v>0</v>
      </c>
      <c r="B45" s="4" t="s">
        <v>1</v>
      </c>
    </row>
    <row r="46" spans="1:18" x14ac:dyDescent="0.4">
      <c r="A46" s="4">
        <v>0</v>
      </c>
      <c r="B46" s="4">
        <v>0.175250077</v>
      </c>
    </row>
    <row r="47" spans="1:18" x14ac:dyDescent="0.4">
      <c r="A47" s="4">
        <v>1.666666667E-2</v>
      </c>
      <c r="B47" s="4">
        <v>0.19683796940000001</v>
      </c>
    </row>
    <row r="48" spans="1:18" x14ac:dyDescent="0.4">
      <c r="A48" s="4">
        <v>3.3333333329999999E-2</v>
      </c>
      <c r="B48" s="4">
        <v>0.22139259650000001</v>
      </c>
    </row>
    <row r="49" spans="1:6" x14ac:dyDescent="0.4">
      <c r="A49" s="4">
        <v>0.05</v>
      </c>
      <c r="B49" s="4">
        <v>0.2474677851</v>
      </c>
    </row>
    <row r="50" spans="1:6" x14ac:dyDescent="0.4">
      <c r="A50" s="4">
        <v>6.6666666669999999E-2</v>
      </c>
      <c r="B50" s="4">
        <v>0.27669516669999999</v>
      </c>
    </row>
    <row r="51" spans="1:6" x14ac:dyDescent="0.4">
      <c r="A51" s="4">
        <v>8.3333333329999995E-2</v>
      </c>
      <c r="B51" s="4">
        <v>0.30806504359999998</v>
      </c>
    </row>
    <row r="52" spans="1:6" x14ac:dyDescent="0.4">
      <c r="A52" s="4">
        <v>0.1</v>
      </c>
      <c r="B52" s="4">
        <v>0.34148674099999998</v>
      </c>
    </row>
    <row r="53" spans="1:6" x14ac:dyDescent="0.4">
      <c r="A53" s="4">
        <v>0.1166666667</v>
      </c>
      <c r="B53" s="4">
        <v>0.37393593269999997</v>
      </c>
    </row>
    <row r="54" spans="1:6" x14ac:dyDescent="0.4">
      <c r="A54" s="4">
        <v>0.1333333333</v>
      </c>
      <c r="B54" s="4">
        <v>0.41162811220000001</v>
      </c>
    </row>
    <row r="55" spans="1:6" x14ac:dyDescent="0.4">
      <c r="A55" s="4">
        <v>0.15</v>
      </c>
      <c r="B55" s="4">
        <v>0.44732041249999999</v>
      </c>
    </row>
    <row r="56" spans="1:6" x14ac:dyDescent="0.4">
      <c r="A56" s="4">
        <v>0.16666666669999999</v>
      </c>
      <c r="B56" s="4">
        <v>0.48717919079999999</v>
      </c>
    </row>
    <row r="57" spans="1:6" x14ac:dyDescent="0.4">
      <c r="A57" s="4">
        <v>0.18333333330000001</v>
      </c>
      <c r="B57" s="4">
        <v>0.53028560400000002</v>
      </c>
    </row>
    <row r="58" spans="1:6" x14ac:dyDescent="0.4">
      <c r="A58" s="4">
        <v>0.2</v>
      </c>
      <c r="B58" s="4">
        <v>0.57648198539999995</v>
      </c>
    </row>
    <row r="59" spans="1:6" ht="20" x14ac:dyDescent="0.4">
      <c r="A59" s="4">
        <v>0.21666666670000001</v>
      </c>
      <c r="B59" s="4">
        <v>0.62252069990000003</v>
      </c>
      <c r="D59" s="3" t="s">
        <v>19</v>
      </c>
      <c r="E59" s="3"/>
      <c r="F59" s="3"/>
    </row>
    <row r="60" spans="1:6" x14ac:dyDescent="0.4">
      <c r="D60" s="3" t="s">
        <v>20</v>
      </c>
      <c r="E60" s="3"/>
      <c r="F60" s="3"/>
    </row>
    <row r="61" spans="1:6" x14ac:dyDescent="0.4">
      <c r="D61" s="3" t="s">
        <v>21</v>
      </c>
      <c r="E61" s="3"/>
      <c r="F61" s="3"/>
    </row>
    <row r="62" spans="1:6" x14ac:dyDescent="0.4">
      <c r="D62" t="s">
        <v>73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topLeftCell="I2" workbookViewId="0">
      <selection activeCell="N3" sqref="N3"/>
    </sheetView>
  </sheetViews>
  <sheetFormatPr defaultRowHeight="17" x14ac:dyDescent="0.4"/>
  <cols>
    <col min="12" max="22" width="8.7265625" style="3"/>
  </cols>
  <sheetData>
    <row r="1" spans="1:13" x14ac:dyDescent="0.4">
      <c r="A1" s="6" t="s">
        <v>56</v>
      </c>
      <c r="B1" s="5"/>
      <c r="C1" s="5"/>
      <c r="D1" s="5"/>
      <c r="E1" s="5"/>
      <c r="F1" s="5"/>
      <c r="G1" s="5"/>
      <c r="H1" s="5"/>
      <c r="I1" s="5"/>
      <c r="J1" s="5"/>
      <c r="K1" s="5"/>
      <c r="L1" s="3" t="s">
        <v>2</v>
      </c>
    </row>
    <row r="2" spans="1:13" x14ac:dyDescent="0.4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3" x14ac:dyDescent="0.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3" t="s">
        <v>0</v>
      </c>
      <c r="M3" s="3" t="s">
        <v>1</v>
      </c>
    </row>
    <row r="4" spans="1:13" x14ac:dyDescent="0.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4">
        <v>0</v>
      </c>
      <c r="M4" s="4">
        <v>0.11700000000000001</v>
      </c>
    </row>
    <row r="5" spans="1:13" x14ac:dyDescent="0.4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4">
        <v>1.7000000000000001E-2</v>
      </c>
      <c r="M5" s="4">
        <v>0.126</v>
      </c>
    </row>
    <row r="6" spans="1:13" x14ac:dyDescent="0.4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4">
        <v>3.3000000000000002E-2</v>
      </c>
      <c r="M6" s="4">
        <v>0.13600000000000001</v>
      </c>
    </row>
    <row r="7" spans="1:13" x14ac:dyDescent="0.4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4">
        <v>0.05</v>
      </c>
      <c r="M7" s="4">
        <v>0.14599999999999999</v>
      </c>
    </row>
    <row r="8" spans="1:13" x14ac:dyDescent="0.4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4">
        <v>6.7000000000000004E-2</v>
      </c>
      <c r="M8" s="4">
        <v>0.158</v>
      </c>
    </row>
    <row r="9" spans="1:13" x14ac:dyDescent="0.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4">
        <v>8.3000000000000004E-2</v>
      </c>
      <c r="M9" s="4">
        <v>0.17100000000000001</v>
      </c>
    </row>
    <row r="10" spans="1:13" x14ac:dyDescent="0.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4">
        <v>0.1</v>
      </c>
      <c r="M10" s="4">
        <v>0.185</v>
      </c>
    </row>
    <row r="11" spans="1:13" x14ac:dyDescent="0.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4">
        <v>0.11700000000000001</v>
      </c>
      <c r="M11" s="4">
        <v>0.2</v>
      </c>
    </row>
    <row r="12" spans="1:13" x14ac:dyDescent="0.4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4">
        <v>0.13300000000000001</v>
      </c>
      <c r="M12" s="4">
        <v>0.216</v>
      </c>
    </row>
    <row r="13" spans="1:13" x14ac:dyDescent="0.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4">
        <v>0.15</v>
      </c>
      <c r="M13" s="4">
        <v>0.23300000000000001</v>
      </c>
    </row>
    <row r="14" spans="1:13" x14ac:dyDescent="0.4">
      <c r="A14" s="6" t="s">
        <v>57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4">
        <v>0.16700000000000001</v>
      </c>
      <c r="M14" s="4">
        <v>0.25</v>
      </c>
    </row>
    <row r="15" spans="1:13" x14ac:dyDescent="0.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4">
        <v>0.183</v>
      </c>
      <c r="M15" s="4">
        <v>0.26800000000000002</v>
      </c>
    </row>
    <row r="16" spans="1:13" x14ac:dyDescent="0.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4">
        <v>0.2</v>
      </c>
      <c r="M16" s="4">
        <v>0.28699999999999998</v>
      </c>
    </row>
    <row r="17" spans="1:18" x14ac:dyDescent="0.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4">
        <v>0.217</v>
      </c>
      <c r="M17" s="4">
        <v>0.317</v>
      </c>
    </row>
    <row r="18" spans="1:18" ht="20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4">
        <v>0.23300000000000001</v>
      </c>
      <c r="M18" s="4">
        <v>0.34</v>
      </c>
      <c r="O18" s="3" t="s">
        <v>4</v>
      </c>
    </row>
    <row r="19" spans="1:18" x14ac:dyDescent="0.4">
      <c r="A19" s="4"/>
      <c r="B19" s="4"/>
      <c r="C19" s="3"/>
      <c r="D19" s="3"/>
      <c r="E19" s="3"/>
      <c r="F19" s="3"/>
      <c r="G19" s="3"/>
      <c r="H19" s="3"/>
      <c r="I19" s="3"/>
      <c r="J19" s="3"/>
      <c r="K19" s="3"/>
      <c r="L19" s="4">
        <v>0.25</v>
      </c>
      <c r="M19" s="4">
        <v>0.36099999999999999</v>
      </c>
      <c r="O19" s="3" t="s">
        <v>3</v>
      </c>
    </row>
    <row r="20" spans="1:18" x14ac:dyDescent="0.4">
      <c r="A20" s="4"/>
      <c r="B20" s="4"/>
      <c r="C20" s="3"/>
      <c r="D20" s="3"/>
      <c r="E20" s="3"/>
      <c r="F20" s="3"/>
      <c r="G20" s="3"/>
      <c r="H20" s="3"/>
      <c r="I20" s="3"/>
      <c r="J20" s="3"/>
      <c r="K20" s="3"/>
      <c r="L20" s="4">
        <v>0.26700000000000002</v>
      </c>
      <c r="M20" s="4">
        <v>0.38200000000000001</v>
      </c>
      <c r="O20" s="3" t="s">
        <v>5</v>
      </c>
    </row>
    <row r="21" spans="1:18" x14ac:dyDescent="0.4">
      <c r="A21" s="4"/>
      <c r="B21" s="4"/>
      <c r="C21" s="3"/>
      <c r="D21" s="3"/>
      <c r="E21" s="3"/>
      <c r="F21" s="3"/>
      <c r="G21" s="3"/>
      <c r="H21" s="3"/>
      <c r="I21" s="3"/>
      <c r="J21" s="3"/>
      <c r="K21" s="3"/>
      <c r="L21" s="4">
        <v>0.28299999999999997</v>
      </c>
      <c r="M21" s="4">
        <v>0.40600000000000003</v>
      </c>
      <c r="O21" s="3" t="s">
        <v>52</v>
      </c>
      <c r="R21" s="8">
        <f>3.2284/0.128</f>
        <v>25.221875000000001</v>
      </c>
    </row>
    <row r="22" spans="1:18" x14ac:dyDescent="0.4">
      <c r="A22" s="4"/>
      <c r="B22" s="4"/>
      <c r="C22" s="3"/>
      <c r="D22" s="3"/>
      <c r="E22" s="3"/>
      <c r="F22" s="3"/>
      <c r="G22" s="3"/>
      <c r="H22" s="3"/>
      <c r="I22" s="3"/>
      <c r="J22" s="3"/>
      <c r="K22" s="3"/>
      <c r="L22" s="4">
        <v>0.3</v>
      </c>
      <c r="M22" s="4">
        <v>0.43</v>
      </c>
    </row>
    <row r="23" spans="1:18" x14ac:dyDescent="0.4">
      <c r="A23" s="4"/>
      <c r="B23" s="4"/>
      <c r="C23" s="3"/>
      <c r="D23" s="3"/>
      <c r="E23" s="3"/>
      <c r="F23" s="3"/>
      <c r="G23" s="3"/>
      <c r="H23" s="3"/>
      <c r="I23" s="3"/>
      <c r="J23" s="3"/>
      <c r="K23" s="3"/>
      <c r="L23" s="4">
        <v>0.317</v>
      </c>
      <c r="M23" s="4">
        <v>0.45500000000000002</v>
      </c>
    </row>
    <row r="24" spans="1:18" x14ac:dyDescent="0.4">
      <c r="A24" s="4"/>
      <c r="B24" s="4"/>
      <c r="C24" s="3"/>
      <c r="D24" s="3"/>
      <c r="E24" s="3"/>
      <c r="F24" s="3"/>
      <c r="G24" s="3"/>
      <c r="H24" s="3"/>
      <c r="I24" s="3"/>
      <c r="J24" s="3"/>
      <c r="K24" s="3"/>
      <c r="L24" s="4">
        <v>0.33300000000000002</v>
      </c>
      <c r="M24" s="4">
        <v>0.48099999999999998</v>
      </c>
    </row>
    <row r="25" spans="1:18" x14ac:dyDescent="0.4">
      <c r="A25" s="4"/>
      <c r="B25" s="4"/>
      <c r="C25" s="3"/>
      <c r="D25" s="3"/>
      <c r="E25" s="3"/>
      <c r="F25" s="3"/>
      <c r="G25" s="3"/>
      <c r="H25" s="3"/>
      <c r="I25" s="3"/>
      <c r="J25" s="3"/>
      <c r="K25" s="3"/>
      <c r="L25" s="4">
        <v>0.35</v>
      </c>
      <c r="M25" s="4">
        <v>0.50700000000000001</v>
      </c>
    </row>
    <row r="26" spans="1:18" x14ac:dyDescent="0.4">
      <c r="A26" s="4"/>
      <c r="B26" s="4"/>
      <c r="C26" s="3"/>
      <c r="D26" s="3"/>
      <c r="E26" s="3"/>
      <c r="F26" s="3"/>
      <c r="G26" s="3"/>
      <c r="H26" s="3"/>
      <c r="I26" s="3"/>
      <c r="J26" s="3"/>
      <c r="K26" s="3"/>
      <c r="L26" s="4">
        <v>0.36699999999999999</v>
      </c>
      <c r="M26" s="4">
        <v>0.53400000000000003</v>
      </c>
    </row>
  </sheetData>
  <mergeCells count="2">
    <mergeCell ref="A1:K13"/>
    <mergeCell ref="A14:K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玩具車</vt:lpstr>
      <vt:lpstr>彈珠</vt:lpstr>
      <vt:lpstr>討論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張娟鳴</dc:creator>
  <cp:lastModifiedBy>張娟鳴</cp:lastModifiedBy>
  <dcterms:created xsi:type="dcterms:W3CDTF">2019-10-01T02:51:04Z</dcterms:created>
  <dcterms:modified xsi:type="dcterms:W3CDTF">2019-10-02T15:22:14Z</dcterms:modified>
</cp:coreProperties>
</file>