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na\Desktop\Dane_2305\"/>
    </mc:Choice>
  </mc:AlternateContent>
  <xr:revisionPtr revIDLastSave="0" documentId="13_ncr:1_{3BF336F9-DD0C-4D35-A07B-CEF4E58D2DA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woce" sheetId="2" r:id="rId1"/>
    <sheet name="6,1" sheetId="4" r:id="rId2"/>
    <sheet name="6,2" sheetId="3" r:id="rId3"/>
    <sheet name="6,3" sheetId="6" r:id="rId4"/>
    <sheet name="6,4" sheetId="5" r:id="rId5"/>
  </sheets>
  <definedNames>
    <definedName name="ExternalData_1" localSheetId="1" hidden="1">'6,1'!$A$1:$D$154</definedName>
    <definedName name="ExternalData_1" localSheetId="2" hidden="1">'6,2'!$A$1:$D$154</definedName>
    <definedName name="ExternalData_1" localSheetId="3" hidden="1">'6,3'!$A$1:$D$154</definedName>
    <definedName name="ExternalData_1" localSheetId="4" hidden="1">'6,4'!$A$1:$D$154</definedName>
    <definedName name="ExternalData_1" localSheetId="0" hidden="1">owoce!$A$1:$D$154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P3" i="5"/>
  <c r="P2" i="5"/>
  <c r="F3" i="6"/>
  <c r="M2" i="6"/>
  <c r="G3" i="6" s="1"/>
  <c r="L2" i="6"/>
  <c r="K2" i="6"/>
  <c r="E3" i="6" s="1"/>
  <c r="M2" i="5"/>
  <c r="G3" i="5" s="1"/>
  <c r="L2" i="5"/>
  <c r="F3" i="5" s="1"/>
  <c r="K2" i="5"/>
  <c r="E3" i="5" s="1"/>
  <c r="H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J3" i="5" l="1"/>
  <c r="H3" i="5"/>
  <c r="L3" i="5"/>
  <c r="F4" i="5" s="1"/>
  <c r="I3" i="5"/>
  <c r="M3" i="5" s="1"/>
  <c r="G4" i="5" s="1"/>
  <c r="J3" i="6"/>
  <c r="H3" i="6"/>
  <c r="I3" i="6"/>
  <c r="K3" i="5" l="1"/>
  <c r="E4" i="5" s="1"/>
  <c r="H4" i="5"/>
  <c r="I4" i="5"/>
  <c r="J4" i="5"/>
  <c r="K3" i="6"/>
  <c r="E4" i="6" s="1"/>
  <c r="I4" i="6" s="1"/>
  <c r="M3" i="6"/>
  <c r="G4" i="6" s="1"/>
  <c r="L3" i="6"/>
  <c r="F4" i="6" s="1"/>
  <c r="L4" i="5" l="1"/>
  <c r="F5" i="5" s="1"/>
  <c r="K4" i="5"/>
  <c r="E5" i="5" s="1"/>
  <c r="I5" i="5" s="1"/>
  <c r="M4" i="5"/>
  <c r="G5" i="5" s="1"/>
  <c r="H5" i="5" s="1"/>
  <c r="J4" i="6"/>
  <c r="H4" i="6"/>
  <c r="M5" i="5" l="1"/>
  <c r="G6" i="5" s="1"/>
  <c r="J5" i="5"/>
  <c r="L5" i="5"/>
  <c r="F6" i="5" s="1"/>
  <c r="M4" i="6"/>
  <c r="G5" i="6" s="1"/>
  <c r="K4" i="6"/>
  <c r="E5" i="6" s="1"/>
  <c r="L4" i="6"/>
  <c r="F5" i="6" s="1"/>
  <c r="K5" i="5"/>
  <c r="E6" i="5" s="1"/>
  <c r="H6" i="5" l="1"/>
  <c r="H5" i="6"/>
  <c r="I5" i="6"/>
  <c r="K5" i="6" s="1"/>
  <c r="E6" i="6" s="1"/>
  <c r="J5" i="6"/>
  <c r="J6" i="5"/>
  <c r="I6" i="5"/>
  <c r="L6" i="5" l="1"/>
  <c r="F7" i="5" s="1"/>
  <c r="K6" i="5"/>
  <c r="E7" i="5" s="1"/>
  <c r="M5" i="6"/>
  <c r="G6" i="6" s="1"/>
  <c r="L5" i="6"/>
  <c r="F6" i="6" s="1"/>
  <c r="M6" i="5"/>
  <c r="G7" i="5" s="1"/>
  <c r="J7" i="5" s="1"/>
  <c r="I7" i="5"/>
  <c r="H6" i="6" l="1"/>
  <c r="J6" i="6"/>
  <c r="I6" i="6"/>
  <c r="H7" i="5"/>
  <c r="L7" i="5" s="1"/>
  <c r="F8" i="5" s="1"/>
  <c r="M7" i="5"/>
  <c r="G8" i="5" s="1"/>
  <c r="M6" i="6" l="1"/>
  <c r="G7" i="6" s="1"/>
  <c r="L6" i="6"/>
  <c r="F7" i="6" s="1"/>
  <c r="K6" i="6"/>
  <c r="E7" i="6" s="1"/>
  <c r="K7" i="5"/>
  <c r="E8" i="5" s="1"/>
  <c r="H8" i="5" s="1"/>
  <c r="H7" i="6" l="1"/>
  <c r="K7" i="6" s="1"/>
  <c r="E8" i="6" s="1"/>
  <c r="I7" i="6"/>
  <c r="J7" i="6"/>
  <c r="J8" i="5"/>
  <c r="I8" i="5"/>
  <c r="M8" i="5" s="1"/>
  <c r="G9" i="5" s="1"/>
  <c r="L8" i="5"/>
  <c r="F9" i="5" s="1"/>
  <c r="M7" i="6" l="1"/>
  <c r="G8" i="6" s="1"/>
  <c r="L7" i="6"/>
  <c r="F8" i="6" s="1"/>
  <c r="K8" i="5"/>
  <c r="E9" i="5" s="1"/>
  <c r="I9" i="5" s="1"/>
  <c r="J9" i="5" l="1"/>
  <c r="M9" i="5" s="1"/>
  <c r="G10" i="5" s="1"/>
  <c r="J8" i="6"/>
  <c r="I8" i="6"/>
  <c r="H8" i="6"/>
  <c r="H9" i="5"/>
  <c r="L9" i="5" s="1"/>
  <c r="F10" i="5" s="1"/>
  <c r="J10" i="5" s="1"/>
  <c r="K9" i="5"/>
  <c r="E10" i="5" s="1"/>
  <c r="H10" i="5" s="1"/>
  <c r="M8" i="6" l="1"/>
  <c r="G9" i="6" s="1"/>
  <c r="K8" i="6"/>
  <c r="E9" i="6" s="1"/>
  <c r="H9" i="6" s="1"/>
  <c r="L8" i="6"/>
  <c r="F9" i="6" s="1"/>
  <c r="L10" i="5"/>
  <c r="F11" i="5" s="1"/>
  <c r="I10" i="5"/>
  <c r="M10" i="5" s="1"/>
  <c r="G11" i="5" s="1"/>
  <c r="J9" i="6" l="1"/>
  <c r="L9" i="6" s="1"/>
  <c r="F10" i="6" s="1"/>
  <c r="I9" i="6"/>
  <c r="K10" i="5"/>
  <c r="E11" i="5" s="1"/>
  <c r="H11" i="5" s="1"/>
  <c r="J11" i="5" l="1"/>
  <c r="L11" i="5" s="1"/>
  <c r="F12" i="5" s="1"/>
  <c r="M9" i="6"/>
  <c r="G10" i="6" s="1"/>
  <c r="K9" i="6"/>
  <c r="E10" i="6" s="1"/>
  <c r="J10" i="6" s="1"/>
  <c r="I11" i="5"/>
  <c r="M11" i="5" s="1"/>
  <c r="G12" i="5" s="1"/>
  <c r="I10" i="6" l="1"/>
  <c r="M10" i="6" s="1"/>
  <c r="G11" i="6" s="1"/>
  <c r="H10" i="6"/>
  <c r="L10" i="6" s="1"/>
  <c r="F11" i="6" s="1"/>
  <c r="K11" i="5"/>
  <c r="E12" i="5" s="1"/>
  <c r="I12" i="5" s="1"/>
  <c r="K10" i="6" l="1"/>
  <c r="E11" i="6" s="1"/>
  <c r="H12" i="5"/>
  <c r="J12" i="5"/>
  <c r="M12" i="5" s="1"/>
  <c r="G13" i="5" s="1"/>
  <c r="L12" i="5" l="1"/>
  <c r="F13" i="5" s="1"/>
  <c r="H11" i="6"/>
  <c r="I11" i="6"/>
  <c r="J11" i="6"/>
  <c r="K12" i="5"/>
  <c r="E13" i="5" s="1"/>
  <c r="J13" i="5" l="1"/>
  <c r="M11" i="6"/>
  <c r="G12" i="6" s="1"/>
  <c r="L11" i="6"/>
  <c r="F12" i="6" s="1"/>
  <c r="K11" i="6"/>
  <c r="E12" i="6" s="1"/>
  <c r="H13" i="5"/>
  <c r="I13" i="5"/>
  <c r="M13" i="5" s="1"/>
  <c r="G14" i="5" s="1"/>
  <c r="L13" i="5" l="1"/>
  <c r="F14" i="5" s="1"/>
  <c r="I12" i="6"/>
  <c r="H12" i="6"/>
  <c r="J12" i="6"/>
  <c r="K13" i="5"/>
  <c r="E14" i="5" s="1"/>
  <c r="J14" i="5" l="1"/>
  <c r="M12" i="6"/>
  <c r="G13" i="6" s="1"/>
  <c r="K12" i="6"/>
  <c r="E13" i="6" s="1"/>
  <c r="L12" i="6"/>
  <c r="F13" i="6" s="1"/>
  <c r="H14" i="5"/>
  <c r="I14" i="5"/>
  <c r="M14" i="5" l="1"/>
  <c r="G15" i="5" s="1"/>
  <c r="K14" i="5"/>
  <c r="E15" i="5" s="1"/>
  <c r="J13" i="6"/>
  <c r="I13" i="6"/>
  <c r="H13" i="6"/>
  <c r="K13" i="6" s="1"/>
  <c r="E14" i="6" s="1"/>
  <c r="L14" i="5"/>
  <c r="F15" i="5" s="1"/>
  <c r="J15" i="5" l="1"/>
  <c r="M13" i="6"/>
  <c r="G14" i="6" s="1"/>
  <c r="L13" i="6"/>
  <c r="F14" i="6" s="1"/>
  <c r="I15" i="5"/>
  <c r="H15" i="5"/>
  <c r="M15" i="5" l="1"/>
  <c r="G16" i="5" s="1"/>
  <c r="H14" i="6"/>
  <c r="J14" i="6"/>
  <c r="I14" i="6"/>
  <c r="K15" i="5"/>
  <c r="E16" i="5" s="1"/>
  <c r="L15" i="5"/>
  <c r="F16" i="5" s="1"/>
  <c r="J16" i="5" l="1"/>
  <c r="M14" i="6"/>
  <c r="G15" i="6" s="1"/>
  <c r="L14" i="6"/>
  <c r="F15" i="6" s="1"/>
  <c r="K14" i="6"/>
  <c r="E15" i="6" s="1"/>
  <c r="I16" i="5"/>
  <c r="H16" i="5"/>
  <c r="M16" i="5" l="1"/>
  <c r="G17" i="5" s="1"/>
  <c r="L16" i="5"/>
  <c r="F17" i="5" s="1"/>
  <c r="J15" i="6"/>
  <c r="I15" i="6"/>
  <c r="H15" i="6"/>
  <c r="K16" i="5"/>
  <c r="E17" i="5" s="1"/>
  <c r="J17" i="5" l="1"/>
  <c r="L15" i="6"/>
  <c r="F16" i="6" s="1"/>
  <c r="M15" i="6"/>
  <c r="G16" i="6" s="1"/>
  <c r="K15" i="6"/>
  <c r="E16" i="6" s="1"/>
  <c r="I17" i="5"/>
  <c r="M17" i="5" s="1"/>
  <c r="G18" i="5" s="1"/>
  <c r="H17" i="5"/>
  <c r="J16" i="6" l="1"/>
  <c r="I16" i="6"/>
  <c r="M16" i="6" s="1"/>
  <c r="G17" i="6" s="1"/>
  <c r="H16" i="6"/>
  <c r="L16" i="6" s="1"/>
  <c r="F17" i="6" s="1"/>
  <c r="L17" i="5"/>
  <c r="F18" i="5" s="1"/>
  <c r="K17" i="5"/>
  <c r="E18" i="5" s="1"/>
  <c r="J18" i="5" l="1"/>
  <c r="K16" i="6"/>
  <c r="E17" i="6" s="1"/>
  <c r="I17" i="6" s="1"/>
  <c r="H18" i="5"/>
  <c r="L18" i="5" s="1"/>
  <c r="F19" i="5" s="1"/>
  <c r="I18" i="5"/>
  <c r="M18" i="5" s="1"/>
  <c r="G19" i="5" s="1"/>
  <c r="H17" i="6" l="1"/>
  <c r="K17" i="6" s="1"/>
  <c r="E18" i="6" s="1"/>
  <c r="J17" i="6"/>
  <c r="M17" i="6" s="1"/>
  <c r="G18" i="6" s="1"/>
  <c r="K18" i="5"/>
  <c r="E19" i="5" s="1"/>
  <c r="J19" i="5" s="1"/>
  <c r="L17" i="6" l="1"/>
  <c r="F18" i="6" s="1"/>
  <c r="H18" i="6"/>
  <c r="J18" i="6"/>
  <c r="I18" i="6"/>
  <c r="M18" i="6" s="1"/>
  <c r="G19" i="6" s="1"/>
  <c r="I19" i="5"/>
  <c r="M19" i="5" s="1"/>
  <c r="G20" i="5" s="1"/>
  <c r="H19" i="5"/>
  <c r="L19" i="5" s="1"/>
  <c r="F20" i="5" s="1"/>
  <c r="L18" i="6" l="1"/>
  <c r="F19" i="6" s="1"/>
  <c r="K18" i="6"/>
  <c r="E19" i="6" s="1"/>
  <c r="K19" i="5"/>
  <c r="E20" i="5" s="1"/>
  <c r="J20" i="5" s="1"/>
  <c r="J19" i="6" l="1"/>
  <c r="I19" i="6"/>
  <c r="H19" i="6"/>
  <c r="I20" i="5"/>
  <c r="M20" i="5" s="1"/>
  <c r="G21" i="5" s="1"/>
  <c r="H20" i="5"/>
  <c r="L20" i="5" s="1"/>
  <c r="F21" i="5" s="1"/>
  <c r="L19" i="6" l="1"/>
  <c r="F20" i="6" s="1"/>
  <c r="M19" i="6"/>
  <c r="G20" i="6" s="1"/>
  <c r="K19" i="6"/>
  <c r="E20" i="6" s="1"/>
  <c r="K20" i="5"/>
  <c r="E21" i="5" s="1"/>
  <c r="J21" i="5" s="1"/>
  <c r="H20" i="6" l="1"/>
  <c r="I20" i="6"/>
  <c r="J20" i="6"/>
  <c r="H21" i="5"/>
  <c r="L21" i="5" s="1"/>
  <c r="F22" i="5" s="1"/>
  <c r="I21" i="5"/>
  <c r="M21" i="5" s="1"/>
  <c r="G22" i="5" s="1"/>
  <c r="L20" i="6" l="1"/>
  <c r="F21" i="6" s="1"/>
  <c r="M20" i="6"/>
  <c r="G21" i="6" s="1"/>
  <c r="K20" i="6"/>
  <c r="E21" i="6" s="1"/>
  <c r="K21" i="5"/>
  <c r="E22" i="5" s="1"/>
  <c r="J22" i="5" s="1"/>
  <c r="I21" i="6" l="1"/>
  <c r="H21" i="6"/>
  <c r="K21" i="6" s="1"/>
  <c r="E22" i="6" s="1"/>
  <c r="J21" i="6"/>
  <c r="H22" i="5"/>
  <c r="L22" i="5" s="1"/>
  <c r="F23" i="5" s="1"/>
  <c r="I22" i="5"/>
  <c r="M22" i="5" s="1"/>
  <c r="G23" i="5" s="1"/>
  <c r="M21" i="6" l="1"/>
  <c r="G22" i="6" s="1"/>
  <c r="H22" i="6" s="1"/>
  <c r="L21" i="6"/>
  <c r="F22" i="6" s="1"/>
  <c r="K22" i="5"/>
  <c r="E23" i="5" s="1"/>
  <c r="J23" i="5" s="1"/>
  <c r="J22" i="6" l="1"/>
  <c r="L22" i="6" s="1"/>
  <c r="F23" i="6" s="1"/>
  <c r="I22" i="6"/>
  <c r="M22" i="6" s="1"/>
  <c r="G23" i="6" s="1"/>
  <c r="H23" i="5"/>
  <c r="L23" i="5" s="1"/>
  <c r="F24" i="5" s="1"/>
  <c r="I23" i="5"/>
  <c r="M23" i="5" s="1"/>
  <c r="G24" i="5" s="1"/>
  <c r="K22" i="6" l="1"/>
  <c r="E23" i="6" s="1"/>
  <c r="J23" i="6" s="1"/>
  <c r="K23" i="5"/>
  <c r="E24" i="5" s="1"/>
  <c r="H23" i="6" l="1"/>
  <c r="L23" i="6" s="1"/>
  <c r="F24" i="6" s="1"/>
  <c r="I23" i="6"/>
  <c r="M23" i="6" s="1"/>
  <c r="G24" i="6" s="1"/>
  <c r="H24" i="5"/>
  <c r="I24" i="5"/>
  <c r="J24" i="5"/>
  <c r="M24" i="5" l="1"/>
  <c r="G25" i="5" s="1"/>
  <c r="L24" i="5"/>
  <c r="F25" i="5" s="1"/>
  <c r="K23" i="6"/>
  <c r="E24" i="6" s="1"/>
  <c r="J24" i="6"/>
  <c r="K24" i="5"/>
  <c r="E25" i="5" s="1"/>
  <c r="J25" i="5" l="1"/>
  <c r="H24" i="6"/>
  <c r="L24" i="6" s="1"/>
  <c r="F25" i="6" s="1"/>
  <c r="I24" i="6"/>
  <c r="M24" i="6" s="1"/>
  <c r="G25" i="6" s="1"/>
  <c r="I25" i="5"/>
  <c r="M25" i="5" s="1"/>
  <c r="G26" i="5" s="1"/>
  <c r="H25" i="5"/>
  <c r="L25" i="5" s="1"/>
  <c r="F26" i="5" s="1"/>
  <c r="K24" i="6" l="1"/>
  <c r="E25" i="6" s="1"/>
  <c r="J25" i="6" s="1"/>
  <c r="K25" i="5"/>
  <c r="E26" i="5" s="1"/>
  <c r="J26" i="5"/>
  <c r="I25" i="6" l="1"/>
  <c r="M25" i="6" s="1"/>
  <c r="G26" i="6" s="1"/>
  <c r="H25" i="6"/>
  <c r="L25" i="6" s="1"/>
  <c r="F26" i="6" s="1"/>
  <c r="H26" i="5"/>
  <c r="L26" i="5" s="1"/>
  <c r="F27" i="5" s="1"/>
  <c r="I26" i="5"/>
  <c r="M26" i="5" s="1"/>
  <c r="G27" i="5" s="1"/>
  <c r="K25" i="6" l="1"/>
  <c r="E26" i="6" s="1"/>
  <c r="K26" i="5"/>
  <c r="E27" i="5" s="1"/>
  <c r="H26" i="6" l="1"/>
  <c r="I26" i="6"/>
  <c r="J26" i="6"/>
  <c r="I27" i="5"/>
  <c r="H27" i="5"/>
  <c r="J27" i="5"/>
  <c r="L27" i="5" l="1"/>
  <c r="F28" i="5" s="1"/>
  <c r="K26" i="6"/>
  <c r="E27" i="6" s="1"/>
  <c r="M26" i="6"/>
  <c r="G27" i="6" s="1"/>
  <c r="L26" i="6"/>
  <c r="F27" i="6" s="1"/>
  <c r="K27" i="5"/>
  <c r="E28" i="5" s="1"/>
  <c r="M27" i="5"/>
  <c r="G28" i="5" s="1"/>
  <c r="H27" i="6" l="1"/>
  <c r="J27" i="6"/>
  <c r="I27" i="6"/>
  <c r="H28" i="5"/>
  <c r="I28" i="5"/>
  <c r="J28" i="5"/>
  <c r="M28" i="5" l="1"/>
  <c r="G29" i="5" s="1"/>
  <c r="K27" i="6"/>
  <c r="E28" i="6" s="1"/>
  <c r="L27" i="6"/>
  <c r="F28" i="6" s="1"/>
  <c r="J28" i="6" s="1"/>
  <c r="M27" i="6"/>
  <c r="G28" i="6" s="1"/>
  <c r="H28" i="6" s="1"/>
  <c r="K28" i="5"/>
  <c r="E29" i="5" s="1"/>
  <c r="L28" i="5"/>
  <c r="F29" i="5" s="1"/>
  <c r="J29" i="5" s="1"/>
  <c r="L28" i="6" l="1"/>
  <c r="F29" i="6" s="1"/>
  <c r="I28" i="6"/>
  <c r="K28" i="6" s="1"/>
  <c r="E29" i="6" s="1"/>
  <c r="I29" i="5"/>
  <c r="M29" i="5" s="1"/>
  <c r="G30" i="5" s="1"/>
  <c r="H29" i="5"/>
  <c r="L29" i="5" s="1"/>
  <c r="F30" i="5" s="1"/>
  <c r="I29" i="6" l="1"/>
  <c r="M28" i="6"/>
  <c r="G29" i="6" s="1"/>
  <c r="K29" i="5"/>
  <c r="E30" i="5" s="1"/>
  <c r="J30" i="5" s="1"/>
  <c r="H29" i="6" l="1"/>
  <c r="J29" i="6"/>
  <c r="M29" i="6" s="1"/>
  <c r="G30" i="6" s="1"/>
  <c r="I30" i="5"/>
  <c r="M30" i="5" s="1"/>
  <c r="G31" i="5" s="1"/>
  <c r="H30" i="5"/>
  <c r="K29" i="6" l="1"/>
  <c r="E30" i="6" s="1"/>
  <c r="L29" i="6"/>
  <c r="F30" i="6" s="1"/>
  <c r="K30" i="5"/>
  <c r="E31" i="5" s="1"/>
  <c r="L30" i="5"/>
  <c r="F31" i="5" s="1"/>
  <c r="J31" i="5" s="1"/>
  <c r="J30" i="6" l="1"/>
  <c r="I30" i="6"/>
  <c r="H30" i="6"/>
  <c r="H31" i="5"/>
  <c r="L31" i="5" s="1"/>
  <c r="F32" i="5" s="1"/>
  <c r="I31" i="5"/>
  <c r="M31" i="5" s="1"/>
  <c r="G32" i="5" s="1"/>
  <c r="L30" i="6" l="1"/>
  <c r="F31" i="6" s="1"/>
  <c r="K30" i="6"/>
  <c r="E31" i="6" s="1"/>
  <c r="M30" i="6"/>
  <c r="G31" i="6" s="1"/>
  <c r="K31" i="5"/>
  <c r="E32" i="5" s="1"/>
  <c r="J31" i="6" l="1"/>
  <c r="H31" i="6"/>
  <c r="I31" i="6"/>
  <c r="J32" i="5"/>
  <c r="I32" i="5"/>
  <c r="M32" i="5" s="1"/>
  <c r="G33" i="5" s="1"/>
  <c r="H32" i="5"/>
  <c r="L32" i="5" s="1"/>
  <c r="F33" i="5" s="1"/>
  <c r="M31" i="6" l="1"/>
  <c r="G32" i="6" s="1"/>
  <c r="L31" i="6"/>
  <c r="F32" i="6" s="1"/>
  <c r="K31" i="6"/>
  <c r="E32" i="6" s="1"/>
  <c r="J32" i="6" s="1"/>
  <c r="K32" i="5"/>
  <c r="E33" i="5" s="1"/>
  <c r="J33" i="5" s="1"/>
  <c r="I32" i="6" l="1"/>
  <c r="M32" i="6" s="1"/>
  <c r="G33" i="6" s="1"/>
  <c r="H32" i="6"/>
  <c r="L32" i="6" s="1"/>
  <c r="F33" i="6" s="1"/>
  <c r="I33" i="5"/>
  <c r="M33" i="5" s="1"/>
  <c r="G34" i="5" s="1"/>
  <c r="H33" i="5"/>
  <c r="K32" i="6" l="1"/>
  <c r="E33" i="6" s="1"/>
  <c r="K33" i="5"/>
  <c r="E34" i="5" s="1"/>
  <c r="L33" i="5"/>
  <c r="F34" i="5" s="1"/>
  <c r="I33" i="6" l="1"/>
  <c r="H33" i="6"/>
  <c r="L33" i="6" s="1"/>
  <c r="F34" i="6" s="1"/>
  <c r="J33" i="6"/>
  <c r="J34" i="5"/>
  <c r="H34" i="5"/>
  <c r="K34" i="5" s="1"/>
  <c r="E35" i="5" s="1"/>
  <c r="I34" i="5"/>
  <c r="M34" i="5" s="1"/>
  <c r="G35" i="5" s="1"/>
  <c r="M33" i="6" l="1"/>
  <c r="G34" i="6" s="1"/>
  <c r="K33" i="6"/>
  <c r="E34" i="6" s="1"/>
  <c r="H35" i="5"/>
  <c r="L34" i="5"/>
  <c r="F35" i="5" s="1"/>
  <c r="J35" i="5" s="1"/>
  <c r="H34" i="6" l="1"/>
  <c r="K34" i="6" s="1"/>
  <c r="E35" i="6" s="1"/>
  <c r="I34" i="6"/>
  <c r="J34" i="6"/>
  <c r="L35" i="5"/>
  <c r="F36" i="5" s="1"/>
  <c r="I35" i="5"/>
  <c r="M35" i="5" s="1"/>
  <c r="G36" i="5" s="1"/>
  <c r="M34" i="6" l="1"/>
  <c r="G35" i="6" s="1"/>
  <c r="H35" i="6" s="1"/>
  <c r="L34" i="6"/>
  <c r="F35" i="6" s="1"/>
  <c r="K35" i="5"/>
  <c r="E36" i="5" s="1"/>
  <c r="J35" i="6" l="1"/>
  <c r="L35" i="6" s="1"/>
  <c r="F36" i="6" s="1"/>
  <c r="I35" i="6"/>
  <c r="K35" i="6" s="1"/>
  <c r="E36" i="6" s="1"/>
  <c r="I36" i="5"/>
  <c r="H36" i="5"/>
  <c r="K36" i="5" s="1"/>
  <c r="E37" i="5" s="1"/>
  <c r="J36" i="5"/>
  <c r="M36" i="5" l="1"/>
  <c r="G37" i="5" s="1"/>
  <c r="J36" i="6"/>
  <c r="M35" i="6"/>
  <c r="G36" i="6" s="1"/>
  <c r="I36" i="6" s="1"/>
  <c r="L36" i="5"/>
  <c r="F37" i="5" s="1"/>
  <c r="J37" i="5" s="1"/>
  <c r="H37" i="5" l="1"/>
  <c r="L37" i="5" s="1"/>
  <c r="F38" i="5" s="1"/>
  <c r="I37" i="5"/>
  <c r="M37" i="5" s="1"/>
  <c r="G38" i="5" s="1"/>
  <c r="M36" i="6"/>
  <c r="G37" i="6" s="1"/>
  <c r="H36" i="6"/>
  <c r="K37" i="5" l="1"/>
  <c r="E38" i="5" s="1"/>
  <c r="J38" i="5" s="1"/>
  <c r="K36" i="6"/>
  <c r="E37" i="6" s="1"/>
  <c r="L36" i="6"/>
  <c r="F37" i="6" s="1"/>
  <c r="I38" i="5" l="1"/>
  <c r="M38" i="5" s="1"/>
  <c r="G39" i="5" s="1"/>
  <c r="H38" i="5"/>
  <c r="L38" i="5" s="1"/>
  <c r="F39" i="5" s="1"/>
  <c r="J37" i="6"/>
  <c r="I37" i="6"/>
  <c r="M37" i="6" s="1"/>
  <c r="G38" i="6" s="1"/>
  <c r="H37" i="6"/>
  <c r="K38" i="5" l="1"/>
  <c r="E39" i="5" s="1"/>
  <c r="L37" i="6"/>
  <c r="F38" i="6" s="1"/>
  <c r="K37" i="6"/>
  <c r="E38" i="6" s="1"/>
  <c r="J38" i="6" s="1"/>
  <c r="H39" i="5"/>
  <c r="I39" i="5"/>
  <c r="J39" i="5"/>
  <c r="L39" i="5" l="1"/>
  <c r="F40" i="5" s="1"/>
  <c r="I38" i="6"/>
  <c r="M38" i="6" s="1"/>
  <c r="G39" i="6" s="1"/>
  <c r="H38" i="6"/>
  <c r="L38" i="6" s="1"/>
  <c r="F39" i="6" s="1"/>
  <c r="K39" i="5"/>
  <c r="E40" i="5" s="1"/>
  <c r="M39" i="5"/>
  <c r="G40" i="5" s="1"/>
  <c r="K38" i="6" l="1"/>
  <c r="E39" i="6" s="1"/>
  <c r="J39" i="6" s="1"/>
  <c r="H40" i="5"/>
  <c r="I40" i="5"/>
  <c r="M40" i="5" s="1"/>
  <c r="G41" i="5" s="1"/>
  <c r="J40" i="5"/>
  <c r="H39" i="6" l="1"/>
  <c r="L39" i="6" s="1"/>
  <c r="F40" i="6" s="1"/>
  <c r="I39" i="6"/>
  <c r="M39" i="6" s="1"/>
  <c r="G40" i="6" s="1"/>
  <c r="L40" i="5"/>
  <c r="F41" i="5" s="1"/>
  <c r="K40" i="5"/>
  <c r="E41" i="5" s="1"/>
  <c r="K39" i="6" l="1"/>
  <c r="E40" i="6" s="1"/>
  <c r="H41" i="5"/>
  <c r="K41" i="5" s="1"/>
  <c r="E42" i="5" s="1"/>
  <c r="I41" i="5"/>
  <c r="J41" i="5"/>
  <c r="I40" i="6" l="1"/>
  <c r="H40" i="6"/>
  <c r="J40" i="6"/>
  <c r="M41" i="5"/>
  <c r="G42" i="5" s="1"/>
  <c r="H42" i="5" s="1"/>
  <c r="L41" i="5"/>
  <c r="F42" i="5" s="1"/>
  <c r="I42" i="5" s="1"/>
  <c r="M40" i="6" l="1"/>
  <c r="G41" i="6" s="1"/>
  <c r="L40" i="6"/>
  <c r="F41" i="6" s="1"/>
  <c r="K40" i="6"/>
  <c r="E41" i="6" s="1"/>
  <c r="K42" i="5"/>
  <c r="E43" i="5" s="1"/>
  <c r="J42" i="5"/>
  <c r="L42" i="5" s="1"/>
  <c r="F43" i="5" s="1"/>
  <c r="I41" i="6" l="1"/>
  <c r="H41" i="6"/>
  <c r="K41" i="6" s="1"/>
  <c r="E42" i="6" s="1"/>
  <c r="J41" i="6"/>
  <c r="J43" i="5"/>
  <c r="M42" i="5"/>
  <c r="G43" i="5" s="1"/>
  <c r="H43" i="5" s="1"/>
  <c r="L43" i="5" s="1"/>
  <c r="F44" i="5" s="1"/>
  <c r="I43" i="5" l="1"/>
  <c r="K43" i="5" s="1"/>
  <c r="E44" i="5" s="1"/>
  <c r="J44" i="5" s="1"/>
  <c r="L41" i="6"/>
  <c r="F42" i="6" s="1"/>
  <c r="I42" i="6" s="1"/>
  <c r="M41" i="6"/>
  <c r="G42" i="6" s="1"/>
  <c r="M43" i="5" l="1"/>
  <c r="G44" i="5" s="1"/>
  <c r="I44" i="5" s="1"/>
  <c r="M44" i="5" s="1"/>
  <c r="G45" i="5" s="1"/>
  <c r="J42" i="6"/>
  <c r="M42" i="6" s="1"/>
  <c r="G43" i="6" s="1"/>
  <c r="H42" i="6"/>
  <c r="H44" i="5" l="1"/>
  <c r="K44" i="5" s="1"/>
  <c r="E45" i="5" s="1"/>
  <c r="L42" i="6"/>
  <c r="F43" i="6" s="1"/>
  <c r="K42" i="6"/>
  <c r="E43" i="6" s="1"/>
  <c r="L44" i="5" l="1"/>
  <c r="F45" i="5" s="1"/>
  <c r="J45" i="5" s="1"/>
  <c r="I43" i="6"/>
  <c r="H43" i="6"/>
  <c r="J43" i="6"/>
  <c r="H45" i="5"/>
  <c r="I45" i="5" l="1"/>
  <c r="M45" i="5" s="1"/>
  <c r="G46" i="5" s="1"/>
  <c r="L45" i="5"/>
  <c r="F46" i="5" s="1"/>
  <c r="K43" i="6"/>
  <c r="E44" i="6" s="1"/>
  <c r="L43" i="6"/>
  <c r="F44" i="6" s="1"/>
  <c r="M43" i="6"/>
  <c r="G44" i="6" s="1"/>
  <c r="K45" i="5" l="1"/>
  <c r="E46" i="5" s="1"/>
  <c r="H46" i="5" s="1"/>
  <c r="I44" i="6"/>
  <c r="J44" i="6"/>
  <c r="H44" i="6"/>
  <c r="J46" i="5" l="1"/>
  <c r="L46" i="5" s="1"/>
  <c r="F47" i="5" s="1"/>
  <c r="I46" i="5"/>
  <c r="K44" i="6"/>
  <c r="E45" i="6" s="1"/>
  <c r="M44" i="6"/>
  <c r="G45" i="6" s="1"/>
  <c r="H45" i="6" s="1"/>
  <c r="L44" i="6"/>
  <c r="F45" i="6" s="1"/>
  <c r="K46" i="5"/>
  <c r="E47" i="5" s="1"/>
  <c r="M46" i="5" l="1"/>
  <c r="G47" i="5" s="1"/>
  <c r="J47" i="5"/>
  <c r="J45" i="6"/>
  <c r="L45" i="6" s="1"/>
  <c r="F46" i="6" s="1"/>
  <c r="I45" i="6"/>
  <c r="M45" i="6" s="1"/>
  <c r="G46" i="6" s="1"/>
  <c r="H47" i="5"/>
  <c r="L47" i="5" s="1"/>
  <c r="F48" i="5" s="1"/>
  <c r="I47" i="5"/>
  <c r="M47" i="5" s="1"/>
  <c r="G48" i="5" s="1"/>
  <c r="K47" i="5" l="1"/>
  <c r="E48" i="5" s="1"/>
  <c r="K45" i="6"/>
  <c r="E46" i="6" s="1"/>
  <c r="J48" i="5"/>
  <c r="I48" i="5"/>
  <c r="H48" i="5"/>
  <c r="L48" i="5" s="1"/>
  <c r="F49" i="5" s="1"/>
  <c r="M48" i="5"/>
  <c r="G49" i="5" s="1"/>
  <c r="I46" i="6" l="1"/>
  <c r="H46" i="6"/>
  <c r="L46" i="6" s="1"/>
  <c r="F47" i="6" s="1"/>
  <c r="J46" i="6"/>
  <c r="K48" i="5"/>
  <c r="E49" i="5" s="1"/>
  <c r="K46" i="6" l="1"/>
  <c r="E47" i="6" s="1"/>
  <c r="M46" i="6"/>
  <c r="G47" i="6" s="1"/>
  <c r="I49" i="5"/>
  <c r="H49" i="5"/>
  <c r="J49" i="5"/>
  <c r="L49" i="5" l="1"/>
  <c r="F50" i="5" s="1"/>
  <c r="M49" i="5"/>
  <c r="G50" i="5" s="1"/>
  <c r="J47" i="6"/>
  <c r="H47" i="6"/>
  <c r="K47" i="6" s="1"/>
  <c r="E48" i="6" s="1"/>
  <c r="I47" i="6"/>
  <c r="K49" i="5"/>
  <c r="E50" i="5" s="1"/>
  <c r="M47" i="6" l="1"/>
  <c r="G48" i="6" s="1"/>
  <c r="L47" i="6"/>
  <c r="F48" i="6" s="1"/>
  <c r="I50" i="5"/>
  <c r="H50" i="5"/>
  <c r="J50" i="5"/>
  <c r="L50" i="5" l="1"/>
  <c r="F51" i="5" s="1"/>
  <c r="M50" i="5"/>
  <c r="G51" i="5" s="1"/>
  <c r="J48" i="6"/>
  <c r="I48" i="6"/>
  <c r="H48" i="6"/>
  <c r="K48" i="6" s="1"/>
  <c r="E49" i="6" s="1"/>
  <c r="K50" i="5"/>
  <c r="E51" i="5" s="1"/>
  <c r="J51" i="5" s="1"/>
  <c r="M48" i="6" l="1"/>
  <c r="G49" i="6" s="1"/>
  <c r="L48" i="6"/>
  <c r="F49" i="6" s="1"/>
  <c r="H51" i="5"/>
  <c r="L51" i="5" s="1"/>
  <c r="F52" i="5" s="1"/>
  <c r="I51" i="5"/>
  <c r="M51" i="5" s="1"/>
  <c r="G52" i="5" s="1"/>
  <c r="J49" i="6" l="1"/>
  <c r="I49" i="6"/>
  <c r="M49" i="6" s="1"/>
  <c r="G50" i="6" s="1"/>
  <c r="H49" i="6"/>
  <c r="K49" i="6" s="1"/>
  <c r="E50" i="6" s="1"/>
  <c r="K51" i="5"/>
  <c r="E52" i="5" s="1"/>
  <c r="H50" i="6" l="1"/>
  <c r="L49" i="6"/>
  <c r="F50" i="6" s="1"/>
  <c r="I52" i="5"/>
  <c r="H52" i="5"/>
  <c r="K52" i="5" s="1"/>
  <c r="E53" i="5" s="1"/>
  <c r="J52" i="5"/>
  <c r="M52" i="5" l="1"/>
  <c r="G53" i="5" s="1"/>
  <c r="J50" i="6"/>
  <c r="L50" i="6" s="1"/>
  <c r="F51" i="6" s="1"/>
  <c r="I50" i="6"/>
  <c r="M50" i="6" s="1"/>
  <c r="G51" i="6" s="1"/>
  <c r="L52" i="5"/>
  <c r="F53" i="5" s="1"/>
  <c r="J53" i="5" s="1"/>
  <c r="H53" i="5" l="1"/>
  <c r="L53" i="5" s="1"/>
  <c r="F54" i="5" s="1"/>
  <c r="I53" i="5"/>
  <c r="M53" i="5" s="1"/>
  <c r="G54" i="5" s="1"/>
  <c r="K50" i="6"/>
  <c r="E51" i="6" s="1"/>
  <c r="K53" i="5" l="1"/>
  <c r="E54" i="5" s="1"/>
  <c r="J54" i="5" s="1"/>
  <c r="I51" i="6"/>
  <c r="H51" i="6"/>
  <c r="J51" i="6"/>
  <c r="H54" i="5" l="1"/>
  <c r="L54" i="5" s="1"/>
  <c r="F55" i="5" s="1"/>
  <c r="I54" i="5"/>
  <c r="M54" i="5" s="1"/>
  <c r="G55" i="5" s="1"/>
  <c r="M51" i="6"/>
  <c r="G52" i="6" s="1"/>
  <c r="L51" i="6"/>
  <c r="F52" i="6" s="1"/>
  <c r="K51" i="6"/>
  <c r="E52" i="6" s="1"/>
  <c r="K54" i="5" l="1"/>
  <c r="E55" i="5" s="1"/>
  <c r="J55" i="5" s="1"/>
  <c r="H52" i="6"/>
  <c r="I52" i="6"/>
  <c r="J52" i="6"/>
  <c r="L52" i="6" s="1"/>
  <c r="F53" i="6" s="1"/>
  <c r="H55" i="5"/>
  <c r="I55" i="5"/>
  <c r="M55" i="5" l="1"/>
  <c r="G56" i="5" s="1"/>
  <c r="L55" i="5"/>
  <c r="F56" i="5" s="1"/>
  <c r="K52" i="6"/>
  <c r="E53" i="6" s="1"/>
  <c r="J53" i="6"/>
  <c r="M52" i="6"/>
  <c r="G53" i="6" s="1"/>
  <c r="K55" i="5"/>
  <c r="E56" i="5" s="1"/>
  <c r="H53" i="6" l="1"/>
  <c r="I53" i="6"/>
  <c r="M53" i="6" s="1"/>
  <c r="G54" i="6" s="1"/>
  <c r="H56" i="5"/>
  <c r="I56" i="5"/>
  <c r="J56" i="5"/>
  <c r="L56" i="5" l="1"/>
  <c r="F57" i="5" s="1"/>
  <c r="J57" i="5" s="1"/>
  <c r="L53" i="6"/>
  <c r="F54" i="6" s="1"/>
  <c r="K53" i="6"/>
  <c r="E54" i="6" s="1"/>
  <c r="K56" i="5"/>
  <c r="E57" i="5" s="1"/>
  <c r="M56" i="5"/>
  <c r="G57" i="5" s="1"/>
  <c r="J54" i="6" l="1"/>
  <c r="I54" i="6"/>
  <c r="H54" i="6"/>
  <c r="L54" i="6" s="1"/>
  <c r="F55" i="6" s="1"/>
  <c r="H57" i="5"/>
  <c r="L57" i="5" s="1"/>
  <c r="F58" i="5" s="1"/>
  <c r="I57" i="5"/>
  <c r="M57" i="5" s="1"/>
  <c r="G58" i="5" s="1"/>
  <c r="M54" i="6" l="1"/>
  <c r="G55" i="6" s="1"/>
  <c r="K54" i="6"/>
  <c r="E55" i="6" s="1"/>
  <c r="J55" i="6" s="1"/>
  <c r="K57" i="5"/>
  <c r="E58" i="5" s="1"/>
  <c r="H55" i="6" l="1"/>
  <c r="L55" i="6" s="1"/>
  <c r="F56" i="6" s="1"/>
  <c r="I55" i="6"/>
  <c r="M55" i="6" s="1"/>
  <c r="G56" i="6" s="1"/>
  <c r="J58" i="5"/>
  <c r="H58" i="5"/>
  <c r="L58" i="5" s="1"/>
  <c r="F59" i="5" s="1"/>
  <c r="I58" i="5"/>
  <c r="K55" i="6" l="1"/>
  <c r="E56" i="6" s="1"/>
  <c r="J56" i="6" s="1"/>
  <c r="K58" i="5"/>
  <c r="E59" i="5" s="1"/>
  <c r="M58" i="5"/>
  <c r="G59" i="5" s="1"/>
  <c r="I56" i="6" l="1"/>
  <c r="M56" i="6" s="1"/>
  <c r="G57" i="6" s="1"/>
  <c r="H56" i="6"/>
  <c r="L56" i="6" s="1"/>
  <c r="F57" i="6" s="1"/>
  <c r="H59" i="5"/>
  <c r="I59" i="5"/>
  <c r="M59" i="5" s="1"/>
  <c r="G60" i="5" s="1"/>
  <c r="J59" i="5"/>
  <c r="L59" i="5" l="1"/>
  <c r="F60" i="5" s="1"/>
  <c r="K56" i="6"/>
  <c r="E57" i="6" s="1"/>
  <c r="J57" i="6" s="1"/>
  <c r="K59" i="5"/>
  <c r="E60" i="5" s="1"/>
  <c r="I57" i="6" l="1"/>
  <c r="M57" i="6" s="1"/>
  <c r="G58" i="6" s="1"/>
  <c r="H57" i="6"/>
  <c r="L57" i="6" s="1"/>
  <c r="F58" i="6" s="1"/>
  <c r="I60" i="5"/>
  <c r="H60" i="5"/>
  <c r="K60" i="5" s="1"/>
  <c r="E61" i="5" s="1"/>
  <c r="J60" i="5"/>
  <c r="K57" i="6" l="1"/>
  <c r="E58" i="6" s="1"/>
  <c r="L60" i="5"/>
  <c r="F61" i="5" s="1"/>
  <c r="M60" i="5"/>
  <c r="G61" i="5" s="1"/>
  <c r="H61" i="5" s="1"/>
  <c r="H58" i="6" l="1"/>
  <c r="I58" i="6"/>
  <c r="M58" i="6" s="1"/>
  <c r="G59" i="6" s="1"/>
  <c r="J58" i="6"/>
  <c r="J61" i="5"/>
  <c r="L61" i="5" s="1"/>
  <c r="F62" i="5" s="1"/>
  <c r="I61" i="5"/>
  <c r="K61" i="5" s="1"/>
  <c r="E62" i="5" s="1"/>
  <c r="L58" i="6" l="1"/>
  <c r="F59" i="6" s="1"/>
  <c r="K58" i="6"/>
  <c r="E59" i="6" s="1"/>
  <c r="J59" i="6" s="1"/>
  <c r="J62" i="5"/>
  <c r="M61" i="5"/>
  <c r="G62" i="5" s="1"/>
  <c r="H62" i="5" s="1"/>
  <c r="I62" i="5" l="1"/>
  <c r="M62" i="5" s="1"/>
  <c r="G63" i="5" s="1"/>
  <c r="H59" i="6"/>
  <c r="L59" i="6" s="1"/>
  <c r="F60" i="6" s="1"/>
  <c r="I59" i="6"/>
  <c r="M59" i="6" s="1"/>
  <c r="G60" i="6" s="1"/>
  <c r="L62" i="5"/>
  <c r="F63" i="5" s="1"/>
  <c r="K62" i="5" l="1"/>
  <c r="E63" i="5" s="1"/>
  <c r="J63" i="5" s="1"/>
  <c r="K59" i="6"/>
  <c r="E60" i="6" s="1"/>
  <c r="H63" i="5" l="1"/>
  <c r="L63" i="5" s="1"/>
  <c r="F64" i="5" s="1"/>
  <c r="I63" i="5"/>
  <c r="M63" i="5"/>
  <c r="G64" i="5" s="1"/>
  <c r="I60" i="6"/>
  <c r="H60" i="6"/>
  <c r="L60" i="6" s="1"/>
  <c r="F61" i="6" s="1"/>
  <c r="J60" i="6"/>
  <c r="K63" i="5" l="1"/>
  <c r="E64" i="5" s="1"/>
  <c r="I64" i="5" s="1"/>
  <c r="K60" i="6"/>
  <c r="E61" i="6" s="1"/>
  <c r="M60" i="6"/>
  <c r="G61" i="6" s="1"/>
  <c r="K64" i="5" l="1"/>
  <c r="E65" i="5" s="1"/>
  <c r="H65" i="5" s="1"/>
  <c r="J64" i="5"/>
  <c r="M64" i="5" s="1"/>
  <c r="G65" i="5" s="1"/>
  <c r="H64" i="5"/>
  <c r="L64" i="5" s="1"/>
  <c r="F65" i="5" s="1"/>
  <c r="J65" i="5" s="1"/>
  <c r="H61" i="6"/>
  <c r="I61" i="6"/>
  <c r="J61" i="6"/>
  <c r="M61" i="6" s="1"/>
  <c r="G62" i="6" s="1"/>
  <c r="I65" i="5" l="1"/>
  <c r="K65" i="5" s="1"/>
  <c r="E66" i="5" s="1"/>
  <c r="L65" i="5"/>
  <c r="F66" i="5" s="1"/>
  <c r="J66" i="5" s="1"/>
  <c r="L61" i="6"/>
  <c r="F62" i="6" s="1"/>
  <c r="K61" i="6"/>
  <c r="E62" i="6" s="1"/>
  <c r="M65" i="5" l="1"/>
  <c r="G66" i="5" s="1"/>
  <c r="I66" i="5" s="1"/>
  <c r="H62" i="6"/>
  <c r="I62" i="6"/>
  <c r="J62" i="6"/>
  <c r="M66" i="5" l="1"/>
  <c r="G67" i="5" s="1"/>
  <c r="H66" i="5"/>
  <c r="M62" i="6"/>
  <c r="G63" i="6" s="1"/>
  <c r="L62" i="6"/>
  <c r="F63" i="6" s="1"/>
  <c r="K62" i="6"/>
  <c r="E63" i="6" s="1"/>
  <c r="L66" i="5" l="1"/>
  <c r="F67" i="5" s="1"/>
  <c r="K66" i="5"/>
  <c r="E67" i="5" s="1"/>
  <c r="I63" i="6"/>
  <c r="H63" i="6"/>
  <c r="L63" i="6" s="1"/>
  <c r="F64" i="6" s="1"/>
  <c r="J63" i="6"/>
  <c r="H67" i="5" l="1"/>
  <c r="I67" i="5"/>
  <c r="M67" i="5" s="1"/>
  <c r="G68" i="5" s="1"/>
  <c r="J67" i="5"/>
  <c r="K63" i="6"/>
  <c r="E64" i="6" s="1"/>
  <c r="M63" i="6"/>
  <c r="G64" i="6" s="1"/>
  <c r="J64" i="6" s="1"/>
  <c r="L67" i="5" l="1"/>
  <c r="F68" i="5" s="1"/>
  <c r="K67" i="5"/>
  <c r="E68" i="5" s="1"/>
  <c r="H64" i="6"/>
  <c r="L64" i="6" s="1"/>
  <c r="F65" i="6" s="1"/>
  <c r="I64" i="6"/>
  <c r="M64" i="6" s="1"/>
  <c r="G65" i="6" s="1"/>
  <c r="I68" i="5" l="1"/>
  <c r="H68" i="5"/>
  <c r="J68" i="5"/>
  <c r="K64" i="6"/>
  <c r="E65" i="6" s="1"/>
  <c r="I65" i="6"/>
  <c r="H65" i="6"/>
  <c r="J65" i="6"/>
  <c r="L65" i="6" s="1"/>
  <c r="F66" i="6" s="1"/>
  <c r="K68" i="5" l="1"/>
  <c r="E69" i="5" s="1"/>
  <c r="L68" i="5"/>
  <c r="F69" i="5" s="1"/>
  <c r="M68" i="5"/>
  <c r="G69" i="5" s="1"/>
  <c r="K65" i="6"/>
  <c r="E66" i="6" s="1"/>
  <c r="M65" i="6"/>
  <c r="G66" i="6" s="1"/>
  <c r="H66" i="6" s="1"/>
  <c r="L66" i="6" s="1"/>
  <c r="F67" i="6" s="1"/>
  <c r="J66" i="6"/>
  <c r="I66" i="6"/>
  <c r="M66" i="6" s="1"/>
  <c r="G67" i="6" s="1"/>
  <c r="J69" i="5" l="1"/>
  <c r="I69" i="5"/>
  <c r="M69" i="5" s="1"/>
  <c r="G70" i="5" s="1"/>
  <c r="H69" i="5"/>
  <c r="K69" i="5"/>
  <c r="E70" i="5" s="1"/>
  <c r="K66" i="6"/>
  <c r="E67" i="6" s="1"/>
  <c r="L69" i="5" l="1"/>
  <c r="F70" i="5" s="1"/>
  <c r="J70" i="5" s="1"/>
  <c r="I67" i="6"/>
  <c r="H67" i="6"/>
  <c r="J67" i="6"/>
  <c r="I70" i="5" l="1"/>
  <c r="M70" i="5" s="1"/>
  <c r="G71" i="5" s="1"/>
  <c r="H70" i="5"/>
  <c r="L67" i="6"/>
  <c r="F68" i="6" s="1"/>
  <c r="K67" i="6"/>
  <c r="E68" i="6" s="1"/>
  <c r="M67" i="6"/>
  <c r="G68" i="6" s="1"/>
  <c r="L70" i="5" l="1"/>
  <c r="F71" i="5" s="1"/>
  <c r="K70" i="5"/>
  <c r="E71" i="5" s="1"/>
  <c r="I68" i="6"/>
  <c r="H68" i="6"/>
  <c r="J68" i="6"/>
  <c r="I71" i="5" l="1"/>
  <c r="H71" i="5"/>
  <c r="J71" i="5"/>
  <c r="M71" i="5" s="1"/>
  <c r="G72" i="5" s="1"/>
  <c r="M68" i="6"/>
  <c r="G69" i="6" s="1"/>
  <c r="K68" i="6"/>
  <c r="E69" i="6" s="1"/>
  <c r="H69" i="6" s="1"/>
  <c r="L68" i="6"/>
  <c r="F69" i="6" s="1"/>
  <c r="K71" i="5" l="1"/>
  <c r="E72" i="5" s="1"/>
  <c r="L71" i="5"/>
  <c r="F72" i="5" s="1"/>
  <c r="J72" i="5" s="1"/>
  <c r="J69" i="6"/>
  <c r="L69" i="6" s="1"/>
  <c r="F70" i="6" s="1"/>
  <c r="I69" i="6"/>
  <c r="I72" i="5" l="1"/>
  <c r="M72" i="5" s="1"/>
  <c r="G73" i="5" s="1"/>
  <c r="H72" i="5"/>
  <c r="L72" i="5" s="1"/>
  <c r="F73" i="5" s="1"/>
  <c r="M69" i="6"/>
  <c r="G70" i="6" s="1"/>
  <c r="K69" i="6"/>
  <c r="E70" i="6" s="1"/>
  <c r="K72" i="5" l="1"/>
  <c r="E73" i="5" s="1"/>
  <c r="H70" i="6"/>
  <c r="I70" i="6"/>
  <c r="J70" i="6"/>
  <c r="J73" i="5" l="1"/>
  <c r="I73" i="5"/>
  <c r="H73" i="5"/>
  <c r="L73" i="5" s="1"/>
  <c r="F74" i="5" s="1"/>
  <c r="M70" i="6"/>
  <c r="G71" i="6" s="1"/>
  <c r="L70" i="6"/>
  <c r="F71" i="6" s="1"/>
  <c r="K70" i="6"/>
  <c r="E71" i="6" s="1"/>
  <c r="K73" i="5" l="1"/>
  <c r="E74" i="5" s="1"/>
  <c r="M73" i="5"/>
  <c r="G74" i="5" s="1"/>
  <c r="I71" i="6"/>
  <c r="H71" i="6"/>
  <c r="J71" i="6"/>
  <c r="I74" i="5" l="1"/>
  <c r="M74" i="5" s="1"/>
  <c r="G75" i="5" s="1"/>
  <c r="H74" i="5"/>
  <c r="L74" i="5" s="1"/>
  <c r="F75" i="5" s="1"/>
  <c r="J74" i="5"/>
  <c r="L71" i="6"/>
  <c r="F72" i="6" s="1"/>
  <c r="K71" i="6"/>
  <c r="E72" i="6" s="1"/>
  <c r="M71" i="6"/>
  <c r="G72" i="6" s="1"/>
  <c r="K74" i="5" l="1"/>
  <c r="E75" i="5" s="1"/>
  <c r="J75" i="5"/>
  <c r="H72" i="6"/>
  <c r="I72" i="6"/>
  <c r="K72" i="6"/>
  <c r="E73" i="6" s="1"/>
  <c r="J72" i="6"/>
  <c r="M72" i="6" s="1"/>
  <c r="G73" i="6" s="1"/>
  <c r="I75" i="5" l="1"/>
  <c r="M75" i="5" s="1"/>
  <c r="G76" i="5" s="1"/>
  <c r="H75" i="5"/>
  <c r="L75" i="5" s="1"/>
  <c r="F76" i="5" s="1"/>
  <c r="H73" i="6"/>
  <c r="L72" i="6"/>
  <c r="F73" i="6" s="1"/>
  <c r="K75" i="5" l="1"/>
  <c r="E76" i="5" s="1"/>
  <c r="J73" i="6"/>
  <c r="L73" i="6" s="1"/>
  <c r="F74" i="6" s="1"/>
  <c r="I73" i="6"/>
  <c r="J76" i="5" l="1"/>
  <c r="I76" i="5"/>
  <c r="M76" i="5" s="1"/>
  <c r="G77" i="5" s="1"/>
  <c r="H76" i="5"/>
  <c r="L76" i="5" s="1"/>
  <c r="F77" i="5" s="1"/>
  <c r="M73" i="6"/>
  <c r="G74" i="6" s="1"/>
  <c r="K73" i="6"/>
  <c r="E74" i="6" s="1"/>
  <c r="K76" i="5" l="1"/>
  <c r="E77" i="5" s="1"/>
  <c r="J77" i="5"/>
  <c r="H74" i="6"/>
  <c r="I74" i="6"/>
  <c r="J74" i="6"/>
  <c r="I77" i="5" l="1"/>
  <c r="M77" i="5" s="1"/>
  <c r="G78" i="5" s="1"/>
  <c r="H77" i="5"/>
  <c r="L77" i="5" s="1"/>
  <c r="F78" i="5" s="1"/>
  <c r="K77" i="5"/>
  <c r="E78" i="5" s="1"/>
  <c r="L74" i="6"/>
  <c r="F75" i="6" s="1"/>
  <c r="M74" i="6"/>
  <c r="G75" i="6" s="1"/>
  <c r="K74" i="6"/>
  <c r="E75" i="6" s="1"/>
  <c r="H78" i="5" l="1"/>
  <c r="I78" i="5"/>
  <c r="K78" i="5"/>
  <c r="E79" i="5" s="1"/>
  <c r="J78" i="5"/>
  <c r="J75" i="6"/>
  <c r="I75" i="6"/>
  <c r="M75" i="6" s="1"/>
  <c r="G76" i="6" s="1"/>
  <c r="H75" i="6"/>
  <c r="L75" i="6" s="1"/>
  <c r="F76" i="6" s="1"/>
  <c r="M78" i="5" l="1"/>
  <c r="G79" i="5" s="1"/>
  <c r="L78" i="5"/>
  <c r="F79" i="5" s="1"/>
  <c r="K75" i="6"/>
  <c r="E76" i="6" s="1"/>
  <c r="H79" i="5" l="1"/>
  <c r="J79" i="5"/>
  <c r="L79" i="5" s="1"/>
  <c r="F80" i="5" s="1"/>
  <c r="I79" i="5"/>
  <c r="M79" i="5" s="1"/>
  <c r="G80" i="5" s="1"/>
  <c r="I76" i="6"/>
  <c r="H76" i="6"/>
  <c r="L76" i="6" s="1"/>
  <c r="F77" i="6" s="1"/>
  <c r="J76" i="6"/>
  <c r="K79" i="5" l="1"/>
  <c r="E80" i="5" s="1"/>
  <c r="K76" i="6"/>
  <c r="E77" i="6" s="1"/>
  <c r="J77" i="6"/>
  <c r="M76" i="6"/>
  <c r="G77" i="6" s="1"/>
  <c r="I80" i="5" l="1"/>
  <c r="H80" i="5"/>
  <c r="K80" i="5"/>
  <c r="E81" i="5" s="1"/>
  <c r="J80" i="5"/>
  <c r="H77" i="6"/>
  <c r="L77" i="6" s="1"/>
  <c r="F78" i="6" s="1"/>
  <c r="I77" i="6"/>
  <c r="M77" i="6" s="1"/>
  <c r="G78" i="6" s="1"/>
  <c r="L80" i="5" l="1"/>
  <c r="F81" i="5" s="1"/>
  <c r="I81" i="5" s="1"/>
  <c r="M80" i="5"/>
  <c r="G81" i="5" s="1"/>
  <c r="K77" i="6"/>
  <c r="E78" i="6" s="1"/>
  <c r="J78" i="6"/>
  <c r="J81" i="5" l="1"/>
  <c r="M81" i="5" s="1"/>
  <c r="G82" i="5" s="1"/>
  <c r="H81" i="5"/>
  <c r="K81" i="5" s="1"/>
  <c r="E82" i="5" s="1"/>
  <c r="I78" i="6"/>
  <c r="M78" i="6" s="1"/>
  <c r="G79" i="6" s="1"/>
  <c r="H78" i="6"/>
  <c r="L78" i="6" s="1"/>
  <c r="F79" i="6" s="1"/>
  <c r="L81" i="5" l="1"/>
  <c r="F82" i="5" s="1"/>
  <c r="J82" i="5"/>
  <c r="I82" i="5"/>
  <c r="M82" i="5" s="1"/>
  <c r="G83" i="5" s="1"/>
  <c r="H82" i="5"/>
  <c r="K82" i="5" s="1"/>
  <c r="E83" i="5" s="1"/>
  <c r="K78" i="6"/>
  <c r="E79" i="6" s="1"/>
  <c r="H83" i="5" l="1"/>
  <c r="L82" i="5"/>
  <c r="F83" i="5" s="1"/>
  <c r="I79" i="6"/>
  <c r="H79" i="6"/>
  <c r="J79" i="6"/>
  <c r="J83" i="5" l="1"/>
  <c r="L83" i="5" s="1"/>
  <c r="F84" i="5" s="1"/>
  <c r="I83" i="5"/>
  <c r="L79" i="6"/>
  <c r="F80" i="6" s="1"/>
  <c r="K79" i="6"/>
  <c r="E80" i="6" s="1"/>
  <c r="M79" i="6"/>
  <c r="G80" i="6" s="1"/>
  <c r="M83" i="5" l="1"/>
  <c r="G84" i="5" s="1"/>
  <c r="K83" i="5"/>
  <c r="E84" i="5" s="1"/>
  <c r="H80" i="6"/>
  <c r="I80" i="6"/>
  <c r="M80" i="6" s="1"/>
  <c r="G81" i="6" s="1"/>
  <c r="J80" i="6"/>
  <c r="L80" i="6" s="1"/>
  <c r="F81" i="6" s="1"/>
  <c r="I84" i="5" l="1"/>
  <c r="H84" i="5"/>
  <c r="J84" i="5"/>
  <c r="K80" i="6"/>
  <c r="E81" i="6" s="1"/>
  <c r="I81" i="6"/>
  <c r="H81" i="6"/>
  <c r="L81" i="6" s="1"/>
  <c r="F82" i="6" s="1"/>
  <c r="J81" i="6"/>
  <c r="M81" i="6" s="1"/>
  <c r="G82" i="6" s="1"/>
  <c r="K84" i="5" l="1"/>
  <c r="E85" i="5" s="1"/>
  <c r="L84" i="5"/>
  <c r="F85" i="5" s="1"/>
  <c r="J85" i="5" s="1"/>
  <c r="M84" i="5"/>
  <c r="G85" i="5" s="1"/>
  <c r="K81" i="6"/>
  <c r="E82" i="6" s="1"/>
  <c r="J82" i="6"/>
  <c r="I82" i="6"/>
  <c r="M82" i="6" s="1"/>
  <c r="G83" i="6" s="1"/>
  <c r="H82" i="6"/>
  <c r="L82" i="6" s="1"/>
  <c r="F83" i="6" s="1"/>
  <c r="H85" i="5" l="1"/>
  <c r="L85" i="5" s="1"/>
  <c r="F86" i="5" s="1"/>
  <c r="I85" i="5"/>
  <c r="M85" i="5" s="1"/>
  <c r="G86" i="5" s="1"/>
  <c r="K82" i="6"/>
  <c r="E83" i="6" s="1"/>
  <c r="K85" i="5" l="1"/>
  <c r="E86" i="5" s="1"/>
  <c r="I83" i="6"/>
  <c r="H83" i="6"/>
  <c r="K83" i="6"/>
  <c r="E84" i="6" s="1"/>
  <c r="J83" i="6"/>
  <c r="I86" i="5" l="1"/>
  <c r="H86" i="5"/>
  <c r="K86" i="5"/>
  <c r="E87" i="5" s="1"/>
  <c r="J86" i="5"/>
  <c r="L83" i="6"/>
  <c r="F84" i="6" s="1"/>
  <c r="M83" i="6"/>
  <c r="G84" i="6" s="1"/>
  <c r="L86" i="5" l="1"/>
  <c r="F87" i="5" s="1"/>
  <c r="J87" i="5" s="1"/>
  <c r="M86" i="5"/>
  <c r="G87" i="5" s="1"/>
  <c r="I87" i="5" s="1"/>
  <c r="M87" i="5" s="1"/>
  <c r="G88" i="5" s="1"/>
  <c r="H84" i="6"/>
  <c r="J84" i="6"/>
  <c r="I84" i="6"/>
  <c r="M84" i="6" s="1"/>
  <c r="G85" i="6" s="1"/>
  <c r="H87" i="5" l="1"/>
  <c r="K84" i="6"/>
  <c r="E85" i="6" s="1"/>
  <c r="H85" i="6"/>
  <c r="L84" i="6"/>
  <c r="F85" i="6" s="1"/>
  <c r="L87" i="5" l="1"/>
  <c r="F88" i="5" s="1"/>
  <c r="K87" i="5"/>
  <c r="E88" i="5" s="1"/>
  <c r="J85" i="6"/>
  <c r="L85" i="6" s="1"/>
  <c r="F86" i="6" s="1"/>
  <c r="I85" i="6"/>
  <c r="M85" i="6" s="1"/>
  <c r="G86" i="6" s="1"/>
  <c r="J88" i="5" l="1"/>
  <c r="I88" i="5"/>
  <c r="M88" i="5" s="1"/>
  <c r="G89" i="5" s="1"/>
  <c r="H88" i="5"/>
  <c r="L88" i="5" s="1"/>
  <c r="F89" i="5" s="1"/>
  <c r="K88" i="5"/>
  <c r="E89" i="5" s="1"/>
  <c r="K85" i="6"/>
  <c r="E86" i="6" s="1"/>
  <c r="J89" i="5" l="1"/>
  <c r="I89" i="5"/>
  <c r="H89" i="5"/>
  <c r="L89" i="5" s="1"/>
  <c r="F90" i="5" s="1"/>
  <c r="H86" i="6"/>
  <c r="I86" i="6"/>
  <c r="J86" i="6"/>
  <c r="M89" i="5" l="1"/>
  <c r="G90" i="5" s="1"/>
  <c r="K89" i="5"/>
  <c r="E90" i="5" s="1"/>
  <c r="M86" i="6"/>
  <c r="G87" i="6" s="1"/>
  <c r="K86" i="6"/>
  <c r="E87" i="6" s="1"/>
  <c r="L86" i="6"/>
  <c r="F87" i="6" s="1"/>
  <c r="H90" i="5" l="1"/>
  <c r="I90" i="5"/>
  <c r="M90" i="5" s="1"/>
  <c r="G91" i="5" s="1"/>
  <c r="J90" i="5"/>
  <c r="J87" i="6"/>
  <c r="I87" i="6"/>
  <c r="M87" i="6" s="1"/>
  <c r="G88" i="6" s="1"/>
  <c r="H87" i="6"/>
  <c r="K87" i="6" s="1"/>
  <c r="E88" i="6" s="1"/>
  <c r="L90" i="5" l="1"/>
  <c r="F91" i="5" s="1"/>
  <c r="K90" i="5"/>
  <c r="E91" i="5" s="1"/>
  <c r="H88" i="6"/>
  <c r="L87" i="6"/>
  <c r="F88" i="6" s="1"/>
  <c r="I91" i="5" l="1"/>
  <c r="H91" i="5"/>
  <c r="J91" i="5"/>
  <c r="J88" i="6"/>
  <c r="L88" i="6" s="1"/>
  <c r="F89" i="6" s="1"/>
  <c r="I88" i="6"/>
  <c r="M88" i="6" s="1"/>
  <c r="G89" i="6" s="1"/>
  <c r="K91" i="5" l="1"/>
  <c r="E92" i="5" s="1"/>
  <c r="L91" i="5"/>
  <c r="F92" i="5" s="1"/>
  <c r="M91" i="5"/>
  <c r="G92" i="5" s="1"/>
  <c r="H92" i="5" s="1"/>
  <c r="K88" i="6"/>
  <c r="E89" i="6" s="1"/>
  <c r="J89" i="6" s="1"/>
  <c r="J92" i="5" l="1"/>
  <c r="L92" i="5"/>
  <c r="F93" i="5" s="1"/>
  <c r="I92" i="5"/>
  <c r="M92" i="5" s="1"/>
  <c r="G93" i="5" s="1"/>
  <c r="H89" i="6"/>
  <c r="L89" i="6" s="1"/>
  <c r="F90" i="6" s="1"/>
  <c r="I89" i="6"/>
  <c r="M89" i="6" s="1"/>
  <c r="G90" i="6" s="1"/>
  <c r="K92" i="5" l="1"/>
  <c r="E93" i="5" s="1"/>
  <c r="K89" i="6"/>
  <c r="E90" i="6" s="1"/>
  <c r="I93" i="5" l="1"/>
  <c r="H93" i="5"/>
  <c r="K93" i="5"/>
  <c r="E94" i="5" s="1"/>
  <c r="J93" i="5"/>
  <c r="I90" i="6"/>
  <c r="H90" i="6"/>
  <c r="K90" i="6" s="1"/>
  <c r="E91" i="6" s="1"/>
  <c r="J90" i="6"/>
  <c r="L93" i="5" l="1"/>
  <c r="F94" i="5" s="1"/>
  <c r="J94" i="5" s="1"/>
  <c r="L94" i="5" s="1"/>
  <c r="F95" i="5" s="1"/>
  <c r="M93" i="5"/>
  <c r="G94" i="5" s="1"/>
  <c r="H94" i="5" s="1"/>
  <c r="L90" i="6"/>
  <c r="F91" i="6" s="1"/>
  <c r="M90" i="6"/>
  <c r="G91" i="6" s="1"/>
  <c r="H91" i="6" s="1"/>
  <c r="I94" i="5" l="1"/>
  <c r="M94" i="5" s="1"/>
  <c r="G95" i="5" s="1"/>
  <c r="J91" i="6"/>
  <c r="L91" i="6" s="1"/>
  <c r="F92" i="6" s="1"/>
  <c r="I91" i="6"/>
  <c r="K91" i="6" s="1"/>
  <c r="E92" i="6" s="1"/>
  <c r="K94" i="5" l="1"/>
  <c r="E95" i="5" s="1"/>
  <c r="J92" i="6"/>
  <c r="M91" i="6"/>
  <c r="G92" i="6" s="1"/>
  <c r="I92" i="6" s="1"/>
  <c r="H95" i="5" l="1"/>
  <c r="L95" i="5" s="1"/>
  <c r="F96" i="5" s="1"/>
  <c r="I95" i="5"/>
  <c r="J95" i="5"/>
  <c r="M92" i="6"/>
  <c r="G93" i="6" s="1"/>
  <c r="H92" i="6"/>
  <c r="M95" i="5" l="1"/>
  <c r="G96" i="5" s="1"/>
  <c r="K95" i="5"/>
  <c r="E96" i="5" s="1"/>
  <c r="L92" i="6"/>
  <c r="F93" i="6" s="1"/>
  <c r="K92" i="6"/>
  <c r="E93" i="6" s="1"/>
  <c r="I96" i="5" l="1"/>
  <c r="H96" i="5"/>
  <c r="K96" i="5" s="1"/>
  <c r="E97" i="5" s="1"/>
  <c r="J96" i="5"/>
  <c r="L96" i="5" s="1"/>
  <c r="F97" i="5" s="1"/>
  <c r="I97" i="5" s="1"/>
  <c r="H93" i="6"/>
  <c r="I93" i="6"/>
  <c r="J93" i="6"/>
  <c r="M96" i="5" l="1"/>
  <c r="G97" i="5" s="1"/>
  <c r="H97" i="5" s="1"/>
  <c r="M93" i="6"/>
  <c r="G94" i="6" s="1"/>
  <c r="K93" i="6"/>
  <c r="E94" i="6" s="1"/>
  <c r="H94" i="6" s="1"/>
  <c r="L93" i="6"/>
  <c r="F94" i="6" s="1"/>
  <c r="K97" i="5"/>
  <c r="E98" i="5" s="1"/>
  <c r="J97" i="5" l="1"/>
  <c r="L97" i="5" s="1"/>
  <c r="F98" i="5" s="1"/>
  <c r="J94" i="6"/>
  <c r="L94" i="6" s="1"/>
  <c r="F95" i="6" s="1"/>
  <c r="I94" i="6"/>
  <c r="I98" i="5" l="1"/>
  <c r="M97" i="5"/>
  <c r="G98" i="5" s="1"/>
  <c r="H98" i="5" s="1"/>
  <c r="M94" i="6"/>
  <c r="G95" i="6" s="1"/>
  <c r="K94" i="6"/>
  <c r="E95" i="6" s="1"/>
  <c r="K98" i="5" l="1"/>
  <c r="E99" i="5" s="1"/>
  <c r="J98" i="5"/>
  <c r="L98" i="5" s="1"/>
  <c r="F99" i="5" s="1"/>
  <c r="I95" i="6"/>
  <c r="H95" i="6"/>
  <c r="L95" i="6" s="1"/>
  <c r="F96" i="6" s="1"/>
  <c r="J95" i="6"/>
  <c r="I99" i="5" l="1"/>
  <c r="M98" i="5"/>
  <c r="G99" i="5" s="1"/>
  <c r="M95" i="6"/>
  <c r="G96" i="6" s="1"/>
  <c r="K95" i="6"/>
  <c r="E96" i="6" s="1"/>
  <c r="J96" i="6" s="1"/>
  <c r="H99" i="5" l="1"/>
  <c r="J99" i="5"/>
  <c r="M99" i="5" s="1"/>
  <c r="G100" i="5" s="1"/>
  <c r="K99" i="5"/>
  <c r="E100" i="5" s="1"/>
  <c r="H96" i="6"/>
  <c r="L96" i="6" s="1"/>
  <c r="F97" i="6" s="1"/>
  <c r="I96" i="6"/>
  <c r="M96" i="6" s="1"/>
  <c r="G97" i="6" s="1"/>
  <c r="L99" i="5" l="1"/>
  <c r="F100" i="5" s="1"/>
  <c r="J100" i="5" s="1"/>
  <c r="K96" i="6"/>
  <c r="E97" i="6" s="1"/>
  <c r="J97" i="6"/>
  <c r="H100" i="5" l="1"/>
  <c r="I100" i="5"/>
  <c r="M100" i="5" s="1"/>
  <c r="G101" i="5" s="1"/>
  <c r="H97" i="6"/>
  <c r="L97" i="6" s="1"/>
  <c r="F98" i="6" s="1"/>
  <c r="I97" i="6"/>
  <c r="M97" i="6" s="1"/>
  <c r="G98" i="6" s="1"/>
  <c r="K100" i="5" l="1"/>
  <c r="E101" i="5" s="1"/>
  <c r="L100" i="5"/>
  <c r="F101" i="5" s="1"/>
  <c r="J101" i="5" s="1"/>
  <c r="K97" i="6"/>
  <c r="E98" i="6" s="1"/>
  <c r="I101" i="5" l="1"/>
  <c r="M101" i="5" s="1"/>
  <c r="G102" i="5" s="1"/>
  <c r="H101" i="5"/>
  <c r="I98" i="6"/>
  <c r="H98" i="6"/>
  <c r="L98" i="6" s="1"/>
  <c r="F99" i="6" s="1"/>
  <c r="J98" i="6"/>
  <c r="L101" i="5" l="1"/>
  <c r="F102" i="5" s="1"/>
  <c r="K101" i="5"/>
  <c r="E102" i="5" s="1"/>
  <c r="M98" i="6"/>
  <c r="G99" i="6" s="1"/>
  <c r="K98" i="6"/>
  <c r="E99" i="6" s="1"/>
  <c r="J102" i="5" l="1"/>
  <c r="H102" i="5"/>
  <c r="L102" i="5" s="1"/>
  <c r="F103" i="5" s="1"/>
  <c r="I102" i="5"/>
  <c r="M102" i="5" s="1"/>
  <c r="G103" i="5" s="1"/>
  <c r="K102" i="5"/>
  <c r="E103" i="5" s="1"/>
  <c r="J103" i="5" s="1"/>
  <c r="I99" i="6"/>
  <c r="H99" i="6"/>
  <c r="J99" i="6"/>
  <c r="I103" i="5" l="1"/>
  <c r="M103" i="5" s="1"/>
  <c r="G104" i="5" s="1"/>
  <c r="H103" i="5"/>
  <c r="L103" i="5" s="1"/>
  <c r="F104" i="5" s="1"/>
  <c r="L99" i="6"/>
  <c r="F100" i="6" s="1"/>
  <c r="M99" i="6"/>
  <c r="G100" i="6" s="1"/>
  <c r="K99" i="6"/>
  <c r="E100" i="6" s="1"/>
  <c r="K103" i="5"/>
  <c r="E104" i="5" s="1"/>
  <c r="J104" i="5" s="1"/>
  <c r="J100" i="6" l="1"/>
  <c r="H100" i="6"/>
  <c r="I100" i="6"/>
  <c r="M100" i="6" s="1"/>
  <c r="G101" i="6" s="1"/>
  <c r="H104" i="5"/>
  <c r="L104" i="5" s="1"/>
  <c r="F105" i="5" s="1"/>
  <c r="I104" i="5"/>
  <c r="M104" i="5" s="1"/>
  <c r="G105" i="5" s="1"/>
  <c r="K100" i="6" l="1"/>
  <c r="E101" i="6" s="1"/>
  <c r="L100" i="6"/>
  <c r="F101" i="6" s="1"/>
  <c r="I101" i="6" s="1"/>
  <c r="H101" i="6"/>
  <c r="J101" i="6"/>
  <c r="K104" i="5"/>
  <c r="E105" i="5" s="1"/>
  <c r="J105" i="5" s="1"/>
  <c r="K101" i="6" l="1"/>
  <c r="E102" i="6" s="1"/>
  <c r="M101" i="6"/>
  <c r="G102" i="6" s="1"/>
  <c r="H102" i="6" s="1"/>
  <c r="L101" i="6"/>
  <c r="F102" i="6" s="1"/>
  <c r="I102" i="6" s="1"/>
  <c r="I105" i="5"/>
  <c r="M105" i="5" s="1"/>
  <c r="G106" i="5" s="1"/>
  <c r="H105" i="5"/>
  <c r="L105" i="5" s="1"/>
  <c r="F106" i="5" s="1"/>
  <c r="K105" i="5"/>
  <c r="E106" i="5" s="1"/>
  <c r="K102" i="6" l="1"/>
  <c r="E103" i="6" s="1"/>
  <c r="J102" i="6"/>
  <c r="M102" i="6" s="1"/>
  <c r="G103" i="6" s="1"/>
  <c r="H106" i="5"/>
  <c r="I106" i="5"/>
  <c r="J106" i="5"/>
  <c r="K106" i="5" l="1"/>
  <c r="E107" i="5" s="1"/>
  <c r="L102" i="6"/>
  <c r="F103" i="6" s="1"/>
  <c r="L106" i="5"/>
  <c r="F107" i="5" s="1"/>
  <c r="J107" i="5" s="1"/>
  <c r="M106" i="5"/>
  <c r="G107" i="5" s="1"/>
  <c r="J103" i="6" l="1"/>
  <c r="I103" i="6"/>
  <c r="M103" i="6" s="1"/>
  <c r="G104" i="6" s="1"/>
  <c r="H103" i="6"/>
  <c r="H107" i="5"/>
  <c r="I107" i="5"/>
  <c r="M107" i="5" s="1"/>
  <c r="G108" i="5" s="1"/>
  <c r="K103" i="6" l="1"/>
  <c r="E104" i="6" s="1"/>
  <c r="L103" i="6"/>
  <c r="F104" i="6" s="1"/>
  <c r="L107" i="5"/>
  <c r="F108" i="5" s="1"/>
  <c r="K107" i="5"/>
  <c r="E108" i="5" s="1"/>
  <c r="J104" i="6" l="1"/>
  <c r="H104" i="6"/>
  <c r="K104" i="6" s="1"/>
  <c r="E105" i="6" s="1"/>
  <c r="I104" i="6"/>
  <c r="M104" i="6" s="1"/>
  <c r="G105" i="6" s="1"/>
  <c r="H108" i="5"/>
  <c r="I108" i="5"/>
  <c r="M108" i="5" s="1"/>
  <c r="G109" i="5" s="1"/>
  <c r="J108" i="5"/>
  <c r="L108" i="5"/>
  <c r="F109" i="5" s="1"/>
  <c r="L104" i="6" l="1"/>
  <c r="F105" i="6" s="1"/>
  <c r="H105" i="6"/>
  <c r="K105" i="6" s="1"/>
  <c r="E106" i="6" s="1"/>
  <c r="I105" i="6"/>
  <c r="J105" i="6"/>
  <c r="K108" i="5"/>
  <c r="E109" i="5" s="1"/>
  <c r="M105" i="6" l="1"/>
  <c r="G106" i="6" s="1"/>
  <c r="L105" i="6"/>
  <c r="F106" i="6" s="1"/>
  <c r="H106" i="6"/>
  <c r="I106" i="6"/>
  <c r="I109" i="5"/>
  <c r="H109" i="5"/>
  <c r="K109" i="5" s="1"/>
  <c r="E110" i="5" s="1"/>
  <c r="J109" i="5"/>
  <c r="K106" i="6" l="1"/>
  <c r="E107" i="6" s="1"/>
  <c r="J106" i="6"/>
  <c r="M106" i="6" s="1"/>
  <c r="G107" i="6" s="1"/>
  <c r="L106" i="6"/>
  <c r="F107" i="6" s="1"/>
  <c r="L109" i="5"/>
  <c r="F110" i="5" s="1"/>
  <c r="J110" i="5" s="1"/>
  <c r="M109" i="5"/>
  <c r="G110" i="5" s="1"/>
  <c r="J107" i="6" l="1"/>
  <c r="H107" i="6"/>
  <c r="I107" i="6"/>
  <c r="M107" i="6" s="1"/>
  <c r="G108" i="6" s="1"/>
  <c r="I110" i="5"/>
  <c r="M110" i="5" s="1"/>
  <c r="G111" i="5" s="1"/>
  <c r="H110" i="5"/>
  <c r="K107" i="6" l="1"/>
  <c r="E108" i="6" s="1"/>
  <c r="H108" i="6"/>
  <c r="L107" i="6"/>
  <c r="F108" i="6" s="1"/>
  <c r="I108" i="6" s="1"/>
  <c r="L110" i="5"/>
  <c r="F111" i="5" s="1"/>
  <c r="K110" i="5"/>
  <c r="E111" i="5" s="1"/>
  <c r="J111" i="5" l="1"/>
  <c r="K108" i="6"/>
  <c r="E109" i="6" s="1"/>
  <c r="J108" i="6"/>
  <c r="M108" i="6" s="1"/>
  <c r="G109" i="6" s="1"/>
  <c r="H111" i="5"/>
  <c r="L111" i="5" s="1"/>
  <c r="F112" i="5" s="1"/>
  <c r="I111" i="5"/>
  <c r="M111" i="5" s="1"/>
  <c r="G112" i="5" s="1"/>
  <c r="L108" i="6" l="1"/>
  <c r="F109" i="6" s="1"/>
  <c r="I109" i="6" s="1"/>
  <c r="J109" i="6"/>
  <c r="H109" i="6"/>
  <c r="K111" i="5"/>
  <c r="E112" i="5" s="1"/>
  <c r="M109" i="6" l="1"/>
  <c r="G110" i="6" s="1"/>
  <c r="L109" i="6"/>
  <c r="F110" i="6" s="1"/>
  <c r="K109" i="6"/>
  <c r="E110" i="6" s="1"/>
  <c r="H112" i="5"/>
  <c r="I112" i="5"/>
  <c r="K112" i="5" s="1"/>
  <c r="E113" i="5" s="1"/>
  <c r="J112" i="5"/>
  <c r="H110" i="6" l="1"/>
  <c r="I110" i="6"/>
  <c r="M110" i="6" s="1"/>
  <c r="G111" i="6" s="1"/>
  <c r="J110" i="6"/>
  <c r="M112" i="5"/>
  <c r="G113" i="5" s="1"/>
  <c r="L112" i="5"/>
  <c r="F113" i="5" s="1"/>
  <c r="H113" i="5" l="1"/>
  <c r="K110" i="6"/>
  <c r="E111" i="6" s="1"/>
  <c r="L110" i="6"/>
  <c r="F111" i="6" s="1"/>
  <c r="J113" i="5"/>
  <c r="L113" i="5" s="1"/>
  <c r="F114" i="5" s="1"/>
  <c r="I113" i="5"/>
  <c r="K113" i="5" s="1"/>
  <c r="E114" i="5" s="1"/>
  <c r="J111" i="6" l="1"/>
  <c r="H111" i="6"/>
  <c r="K111" i="6" s="1"/>
  <c r="E112" i="6" s="1"/>
  <c r="I111" i="6"/>
  <c r="M111" i="6" s="1"/>
  <c r="G112" i="6" s="1"/>
  <c r="I114" i="5"/>
  <c r="M113" i="5"/>
  <c r="G114" i="5" s="1"/>
  <c r="H112" i="6" l="1"/>
  <c r="L111" i="6"/>
  <c r="F112" i="6" s="1"/>
  <c r="H114" i="5"/>
  <c r="K114" i="5" s="1"/>
  <c r="E115" i="5" s="1"/>
  <c r="J114" i="5"/>
  <c r="L114" i="5" s="1"/>
  <c r="F115" i="5" s="1"/>
  <c r="J112" i="6" l="1"/>
  <c r="L112" i="6" s="1"/>
  <c r="F113" i="6" s="1"/>
  <c r="I112" i="6"/>
  <c r="M114" i="5"/>
  <c r="G115" i="5" s="1"/>
  <c r="J115" i="5" s="1"/>
  <c r="I115" i="5"/>
  <c r="H115" i="5"/>
  <c r="K112" i="6" l="1"/>
  <c r="E113" i="6" s="1"/>
  <c r="M112" i="6"/>
  <c r="G113" i="6" s="1"/>
  <c r="L115" i="5"/>
  <c r="F116" i="5" s="1"/>
  <c r="M115" i="5"/>
  <c r="G116" i="5" s="1"/>
  <c r="K115" i="5"/>
  <c r="E116" i="5" s="1"/>
  <c r="I113" i="6" l="1"/>
  <c r="H113" i="6"/>
  <c r="J113" i="6"/>
  <c r="M113" i="6" s="1"/>
  <c r="G114" i="6" s="1"/>
  <c r="J116" i="5"/>
  <c r="I116" i="5"/>
  <c r="M116" i="5" s="1"/>
  <c r="G117" i="5" s="1"/>
  <c r="H116" i="5"/>
  <c r="L116" i="5" s="1"/>
  <c r="F117" i="5" s="1"/>
  <c r="L113" i="6" l="1"/>
  <c r="F114" i="6" s="1"/>
  <c r="K113" i="6"/>
  <c r="E114" i="6" s="1"/>
  <c r="K116" i="5"/>
  <c r="E117" i="5" s="1"/>
  <c r="J117" i="5" s="1"/>
  <c r="I114" i="6" l="1"/>
  <c r="H114" i="6"/>
  <c r="L114" i="6" s="1"/>
  <c r="F115" i="6" s="1"/>
  <c r="J114" i="6"/>
  <c r="H117" i="5"/>
  <c r="L117" i="5" s="1"/>
  <c r="F118" i="5" s="1"/>
  <c r="I117" i="5"/>
  <c r="M117" i="5" s="1"/>
  <c r="G118" i="5" s="1"/>
  <c r="K114" i="6" l="1"/>
  <c r="E115" i="6" s="1"/>
  <c r="M114" i="6"/>
  <c r="G115" i="6" s="1"/>
  <c r="K117" i="5"/>
  <c r="E118" i="5" s="1"/>
  <c r="J118" i="5" s="1"/>
  <c r="I115" i="6" l="1"/>
  <c r="H115" i="6"/>
  <c r="J115" i="6"/>
  <c r="M115" i="6" s="1"/>
  <c r="G116" i="6" s="1"/>
  <c r="I118" i="5"/>
  <c r="M118" i="5" s="1"/>
  <c r="G119" i="5" s="1"/>
  <c r="H118" i="5"/>
  <c r="L118" i="5" s="1"/>
  <c r="F119" i="5" s="1"/>
  <c r="L115" i="6" l="1"/>
  <c r="F116" i="6" s="1"/>
  <c r="K115" i="6"/>
  <c r="E116" i="6" s="1"/>
  <c r="K118" i="5"/>
  <c r="E119" i="5" s="1"/>
  <c r="H116" i="6" l="1"/>
  <c r="I116" i="6"/>
  <c r="M116" i="6" s="1"/>
  <c r="G117" i="6" s="1"/>
  <c r="J116" i="6"/>
  <c r="I119" i="5"/>
  <c r="H119" i="5"/>
  <c r="K119" i="5" s="1"/>
  <c r="E120" i="5" s="1"/>
  <c r="J119" i="5"/>
  <c r="M119" i="5" l="1"/>
  <c r="G120" i="5" s="1"/>
  <c r="K116" i="6"/>
  <c r="E117" i="6" s="1"/>
  <c r="L116" i="6"/>
  <c r="F117" i="6" s="1"/>
  <c r="L119" i="5"/>
  <c r="F120" i="5" s="1"/>
  <c r="J120" i="5" s="1"/>
  <c r="H120" i="5" l="1"/>
  <c r="L120" i="5" s="1"/>
  <c r="F121" i="5" s="1"/>
  <c r="J117" i="6"/>
  <c r="H117" i="6"/>
  <c r="I117" i="6"/>
  <c r="M117" i="6" s="1"/>
  <c r="G118" i="6" s="1"/>
  <c r="I120" i="5"/>
  <c r="M120" i="5" s="1"/>
  <c r="G121" i="5" s="1"/>
  <c r="K117" i="6" l="1"/>
  <c r="E118" i="6" s="1"/>
  <c r="L117" i="6"/>
  <c r="F118" i="6" s="1"/>
  <c r="I118" i="6" s="1"/>
  <c r="H118" i="6"/>
  <c r="J118" i="6"/>
  <c r="K120" i="5"/>
  <c r="E121" i="5" s="1"/>
  <c r="K118" i="6" l="1"/>
  <c r="E119" i="6" s="1"/>
  <c r="M118" i="6"/>
  <c r="G119" i="6" s="1"/>
  <c r="L118" i="6"/>
  <c r="F119" i="6" s="1"/>
  <c r="I119" i="6"/>
  <c r="H119" i="6"/>
  <c r="K119" i="6" s="1"/>
  <c r="E120" i="6" s="1"/>
  <c r="H121" i="5"/>
  <c r="I121" i="5"/>
  <c r="J121" i="5"/>
  <c r="M121" i="5" l="1"/>
  <c r="G122" i="5" s="1"/>
  <c r="L121" i="5"/>
  <c r="F122" i="5" s="1"/>
  <c r="J119" i="6"/>
  <c r="L119" i="6" s="1"/>
  <c r="F120" i="6" s="1"/>
  <c r="K121" i="5"/>
  <c r="E122" i="5" s="1"/>
  <c r="J122" i="5"/>
  <c r="J120" i="6" l="1"/>
  <c r="M119" i="6"/>
  <c r="G120" i="6" s="1"/>
  <c r="I122" i="5"/>
  <c r="M122" i="5" s="1"/>
  <c r="G123" i="5" s="1"/>
  <c r="H122" i="5"/>
  <c r="L122" i="5" s="1"/>
  <c r="F123" i="5" s="1"/>
  <c r="H120" i="6" l="1"/>
  <c r="I120" i="6"/>
  <c r="M120" i="6" s="1"/>
  <c r="G121" i="6" s="1"/>
  <c r="K122" i="5"/>
  <c r="E123" i="5" s="1"/>
  <c r="J123" i="5" s="1"/>
  <c r="K120" i="6" l="1"/>
  <c r="E121" i="6" s="1"/>
  <c r="L120" i="6"/>
  <c r="F121" i="6" s="1"/>
  <c r="I123" i="5"/>
  <c r="M123" i="5" s="1"/>
  <c r="G124" i="5" s="1"/>
  <c r="H123" i="5"/>
  <c r="L123" i="5" s="1"/>
  <c r="F124" i="5" s="1"/>
  <c r="J121" i="6" l="1"/>
  <c r="I121" i="6"/>
  <c r="M121" i="6" s="1"/>
  <c r="G122" i="6" s="1"/>
  <c r="H121" i="6"/>
  <c r="K121" i="6" s="1"/>
  <c r="E122" i="6" s="1"/>
  <c r="K123" i="5"/>
  <c r="E124" i="5" s="1"/>
  <c r="J124" i="5" s="1"/>
  <c r="H122" i="6" l="1"/>
  <c r="L121" i="6"/>
  <c r="F122" i="6" s="1"/>
  <c r="I124" i="5"/>
  <c r="M124" i="5" s="1"/>
  <c r="G125" i="5" s="1"/>
  <c r="H124" i="5"/>
  <c r="L124" i="5" s="1"/>
  <c r="F125" i="5" s="1"/>
  <c r="J122" i="6" l="1"/>
  <c r="L122" i="6" s="1"/>
  <c r="F123" i="6" s="1"/>
  <c r="I122" i="6"/>
  <c r="K122" i="6" s="1"/>
  <c r="E123" i="6" s="1"/>
  <c r="K124" i="5"/>
  <c r="E125" i="5" s="1"/>
  <c r="M122" i="6" l="1"/>
  <c r="G123" i="6" s="1"/>
  <c r="J123" i="6"/>
  <c r="I123" i="6"/>
  <c r="M123" i="6" s="1"/>
  <c r="G124" i="6" s="1"/>
  <c r="H123" i="6"/>
  <c r="L123" i="6" s="1"/>
  <c r="F124" i="6" s="1"/>
  <c r="I125" i="5"/>
  <c r="H125" i="5"/>
  <c r="K125" i="5" s="1"/>
  <c r="E126" i="5" s="1"/>
  <c r="J125" i="5"/>
  <c r="K123" i="6" l="1"/>
  <c r="E124" i="6" s="1"/>
  <c r="M125" i="5"/>
  <c r="G126" i="5" s="1"/>
  <c r="H126" i="5" s="1"/>
  <c r="L125" i="5"/>
  <c r="F126" i="5" s="1"/>
  <c r="H124" i="6" l="1"/>
  <c r="I124" i="6"/>
  <c r="M124" i="6" s="1"/>
  <c r="G125" i="6" s="1"/>
  <c r="J124" i="6"/>
  <c r="J126" i="5"/>
  <c r="L126" i="5" s="1"/>
  <c r="F127" i="5" s="1"/>
  <c r="I126" i="5"/>
  <c r="M126" i="5" s="1"/>
  <c r="G127" i="5" s="1"/>
  <c r="L124" i="6" l="1"/>
  <c r="F125" i="6" s="1"/>
  <c r="K124" i="6"/>
  <c r="E125" i="6" s="1"/>
  <c r="K126" i="5"/>
  <c r="E127" i="5" s="1"/>
  <c r="H125" i="6" l="1"/>
  <c r="I125" i="6"/>
  <c r="J125" i="6"/>
  <c r="I127" i="5"/>
  <c r="H127" i="5"/>
  <c r="J127" i="5"/>
  <c r="L127" i="5" l="1"/>
  <c r="F128" i="5" s="1"/>
  <c r="M127" i="5"/>
  <c r="G128" i="5" s="1"/>
  <c r="L125" i="6"/>
  <c r="F126" i="6" s="1"/>
  <c r="K125" i="6"/>
  <c r="E126" i="6" s="1"/>
  <c r="I126" i="6" s="1"/>
  <c r="M125" i="6"/>
  <c r="G126" i="6" s="1"/>
  <c r="K127" i="5"/>
  <c r="E128" i="5" s="1"/>
  <c r="J126" i="6" l="1"/>
  <c r="M126" i="6" s="1"/>
  <c r="G127" i="6" s="1"/>
  <c r="H126" i="6"/>
  <c r="I128" i="5"/>
  <c r="H128" i="5"/>
  <c r="L128" i="5" s="1"/>
  <c r="F129" i="5" s="1"/>
  <c r="J128" i="5"/>
  <c r="K126" i="6" l="1"/>
  <c r="E127" i="6" s="1"/>
  <c r="L126" i="6"/>
  <c r="F127" i="6" s="1"/>
  <c r="K128" i="5"/>
  <c r="E129" i="5" s="1"/>
  <c r="M128" i="5"/>
  <c r="G129" i="5" s="1"/>
  <c r="J127" i="6" l="1"/>
  <c r="I127" i="6"/>
  <c r="M127" i="6" s="1"/>
  <c r="G128" i="6" s="1"/>
  <c r="H127" i="6"/>
  <c r="H129" i="5"/>
  <c r="I129" i="5"/>
  <c r="J129" i="5"/>
  <c r="L129" i="5" l="1"/>
  <c r="F130" i="5" s="1"/>
  <c r="K127" i="6"/>
  <c r="E128" i="6" s="1"/>
  <c r="L127" i="6"/>
  <c r="F128" i="6" s="1"/>
  <c r="H128" i="6"/>
  <c r="K128" i="6" s="1"/>
  <c r="E129" i="6" s="1"/>
  <c r="I128" i="6"/>
  <c r="J128" i="6"/>
  <c r="M128" i="6"/>
  <c r="G129" i="6" s="1"/>
  <c r="K129" i="5"/>
  <c r="E130" i="5" s="1"/>
  <c r="M129" i="5"/>
  <c r="G130" i="5" s="1"/>
  <c r="H129" i="6" l="1"/>
  <c r="L128" i="6"/>
  <c r="F129" i="6" s="1"/>
  <c r="I129" i="6" s="1"/>
  <c r="H130" i="5"/>
  <c r="I130" i="5"/>
  <c r="M130" i="5" s="1"/>
  <c r="G131" i="5" s="1"/>
  <c r="J130" i="5"/>
  <c r="K129" i="6" l="1"/>
  <c r="E130" i="6" s="1"/>
  <c r="J129" i="6"/>
  <c r="M129" i="6" s="1"/>
  <c r="G130" i="6" s="1"/>
  <c r="K130" i="5"/>
  <c r="E131" i="5" s="1"/>
  <c r="L130" i="5"/>
  <c r="F131" i="5" s="1"/>
  <c r="L129" i="6" l="1"/>
  <c r="F130" i="6" s="1"/>
  <c r="I130" i="6"/>
  <c r="H130" i="6"/>
  <c r="J131" i="5"/>
  <c r="H131" i="5"/>
  <c r="L131" i="5" s="1"/>
  <c r="F132" i="5" s="1"/>
  <c r="I131" i="5"/>
  <c r="M131" i="5" s="1"/>
  <c r="G132" i="5" s="1"/>
  <c r="K130" i="6" l="1"/>
  <c r="E131" i="6" s="1"/>
  <c r="J130" i="6"/>
  <c r="M130" i="6" s="1"/>
  <c r="G131" i="6" s="1"/>
  <c r="K131" i="5"/>
  <c r="E132" i="5" s="1"/>
  <c r="L130" i="6" l="1"/>
  <c r="F131" i="6" s="1"/>
  <c r="H131" i="6" s="1"/>
  <c r="I132" i="5"/>
  <c r="H132" i="5"/>
  <c r="K132" i="5" s="1"/>
  <c r="E133" i="5" s="1"/>
  <c r="J132" i="5"/>
  <c r="J131" i="6" l="1"/>
  <c r="L131" i="6" s="1"/>
  <c r="F132" i="6" s="1"/>
  <c r="I131" i="6"/>
  <c r="M131" i="6" s="1"/>
  <c r="G132" i="6" s="1"/>
  <c r="L132" i="5"/>
  <c r="F133" i="5" s="1"/>
  <c r="M132" i="5"/>
  <c r="G133" i="5" s="1"/>
  <c r="H133" i="5" s="1"/>
  <c r="I133" i="5" l="1"/>
  <c r="K133" i="5" s="1"/>
  <c r="E134" i="5" s="1"/>
  <c r="K131" i="6"/>
  <c r="E132" i="6" s="1"/>
  <c r="J132" i="6" s="1"/>
  <c r="J133" i="5"/>
  <c r="L133" i="5"/>
  <c r="F134" i="5" s="1"/>
  <c r="M133" i="5"/>
  <c r="G134" i="5" s="1"/>
  <c r="I134" i="5" l="1"/>
  <c r="H134" i="5"/>
  <c r="K134" i="5" s="1"/>
  <c r="E135" i="5" s="1"/>
  <c r="H132" i="6"/>
  <c r="L132" i="6" s="1"/>
  <c r="F133" i="6" s="1"/>
  <c r="I132" i="6"/>
  <c r="M132" i="6" s="1"/>
  <c r="G133" i="6" s="1"/>
  <c r="J134" i="5"/>
  <c r="M134" i="5" s="1"/>
  <c r="G135" i="5" s="1"/>
  <c r="K132" i="6" l="1"/>
  <c r="E133" i="6" s="1"/>
  <c r="L134" i="5"/>
  <c r="F135" i="5" s="1"/>
  <c r="H133" i="6" l="1"/>
  <c r="I133" i="6"/>
  <c r="J133" i="6"/>
  <c r="J135" i="5"/>
  <c r="I135" i="5"/>
  <c r="M135" i="5" s="1"/>
  <c r="G136" i="5" s="1"/>
  <c r="H135" i="5"/>
  <c r="L135" i="5" s="1"/>
  <c r="F136" i="5" s="1"/>
  <c r="L133" i="6" l="1"/>
  <c r="F134" i="6" s="1"/>
  <c r="M133" i="6"/>
  <c r="G134" i="6" s="1"/>
  <c r="K133" i="6"/>
  <c r="E134" i="6" s="1"/>
  <c r="K135" i="5"/>
  <c r="E136" i="5" s="1"/>
  <c r="J136" i="5" s="1"/>
  <c r="I134" i="6" l="1"/>
  <c r="H134" i="6"/>
  <c r="J134" i="6"/>
  <c r="M134" i="6" s="1"/>
  <c r="G135" i="6" s="1"/>
  <c r="I136" i="5"/>
  <c r="M136" i="5" s="1"/>
  <c r="G137" i="5" s="1"/>
  <c r="H136" i="5"/>
  <c r="L136" i="5" s="1"/>
  <c r="F137" i="5" s="1"/>
  <c r="L134" i="6" l="1"/>
  <c r="F135" i="6" s="1"/>
  <c r="K134" i="6"/>
  <c r="E135" i="6" s="1"/>
  <c r="K136" i="5"/>
  <c r="E137" i="5" s="1"/>
  <c r="I135" i="6" l="1"/>
  <c r="H135" i="6"/>
  <c r="K135" i="6" s="1"/>
  <c r="E136" i="6" s="1"/>
  <c r="J135" i="6"/>
  <c r="L135" i="6" s="1"/>
  <c r="F136" i="6" s="1"/>
  <c r="H137" i="5"/>
  <c r="I137" i="5"/>
  <c r="J137" i="5"/>
  <c r="L137" i="5" l="1"/>
  <c r="F138" i="5" s="1"/>
  <c r="M135" i="6"/>
  <c r="G136" i="6" s="1"/>
  <c r="H136" i="6"/>
  <c r="L136" i="6" s="1"/>
  <c r="F137" i="6" s="1"/>
  <c r="I136" i="6"/>
  <c r="J136" i="6"/>
  <c r="M136" i="6" s="1"/>
  <c r="G137" i="6" s="1"/>
  <c r="K137" i="5"/>
  <c r="E138" i="5" s="1"/>
  <c r="J138" i="5" s="1"/>
  <c r="M137" i="5"/>
  <c r="G138" i="5" s="1"/>
  <c r="K136" i="6" l="1"/>
  <c r="E137" i="6" s="1"/>
  <c r="J137" i="6" s="1"/>
  <c r="I138" i="5"/>
  <c r="M138" i="5" s="1"/>
  <c r="G139" i="5" s="1"/>
  <c r="H138" i="5"/>
  <c r="L138" i="5" s="1"/>
  <c r="F139" i="5" s="1"/>
  <c r="I137" i="6" l="1"/>
  <c r="M137" i="6" s="1"/>
  <c r="G138" i="6" s="1"/>
  <c r="H137" i="6"/>
  <c r="L137" i="6" s="1"/>
  <c r="F138" i="6" s="1"/>
  <c r="K138" i="5"/>
  <c r="E139" i="5" s="1"/>
  <c r="J139" i="5" s="1"/>
  <c r="K137" i="6" l="1"/>
  <c r="E138" i="6" s="1"/>
  <c r="H138" i="6"/>
  <c r="K138" i="6" s="1"/>
  <c r="E139" i="6" s="1"/>
  <c r="I138" i="6"/>
  <c r="J138" i="6"/>
  <c r="L138" i="6" s="1"/>
  <c r="F139" i="6" s="1"/>
  <c r="I139" i="5"/>
  <c r="M139" i="5" s="1"/>
  <c r="G140" i="5" s="1"/>
  <c r="H139" i="5"/>
  <c r="L139" i="5" s="1"/>
  <c r="F140" i="5" s="1"/>
  <c r="M138" i="6" l="1"/>
  <c r="G139" i="6" s="1"/>
  <c r="J139" i="6"/>
  <c r="I139" i="6"/>
  <c r="M139" i="6" s="1"/>
  <c r="G140" i="6" s="1"/>
  <c r="H139" i="6"/>
  <c r="K139" i="5"/>
  <c r="E140" i="5" s="1"/>
  <c r="K139" i="6" l="1"/>
  <c r="E140" i="6" s="1"/>
  <c r="L139" i="6"/>
  <c r="F140" i="6" s="1"/>
  <c r="H140" i="6"/>
  <c r="I140" i="6"/>
  <c r="J140" i="6"/>
  <c r="M140" i="6" s="1"/>
  <c r="G141" i="6" s="1"/>
  <c r="H140" i="5"/>
  <c r="I140" i="5"/>
  <c r="J140" i="5"/>
  <c r="L140" i="5" l="1"/>
  <c r="F141" i="5" s="1"/>
  <c r="K140" i="6"/>
  <c r="E141" i="6" s="1"/>
  <c r="L140" i="6"/>
  <c r="F141" i="6" s="1"/>
  <c r="K140" i="5"/>
  <c r="E141" i="5" s="1"/>
  <c r="J141" i="5" s="1"/>
  <c r="M140" i="5"/>
  <c r="G141" i="5" s="1"/>
  <c r="J141" i="6" l="1"/>
  <c r="H141" i="6"/>
  <c r="K141" i="6" s="1"/>
  <c r="E142" i="6" s="1"/>
  <c r="I141" i="6"/>
  <c r="I141" i="5"/>
  <c r="M141" i="5" s="1"/>
  <c r="G142" i="5" s="1"/>
  <c r="H141" i="5"/>
  <c r="L141" i="5" s="1"/>
  <c r="F142" i="5" s="1"/>
  <c r="M141" i="6" l="1"/>
  <c r="G142" i="6" s="1"/>
  <c r="L141" i="6"/>
  <c r="F142" i="6" s="1"/>
  <c r="K141" i="5"/>
  <c r="E142" i="5" s="1"/>
  <c r="J142" i="6" l="1"/>
  <c r="I142" i="6"/>
  <c r="M142" i="6" s="1"/>
  <c r="G143" i="6" s="1"/>
  <c r="H142" i="6"/>
  <c r="K142" i="6" s="1"/>
  <c r="E143" i="6" s="1"/>
  <c r="H142" i="5"/>
  <c r="I142" i="5"/>
  <c r="J142" i="5"/>
  <c r="L142" i="5" l="1"/>
  <c r="F143" i="5" s="1"/>
  <c r="L142" i="6"/>
  <c r="F143" i="6" s="1"/>
  <c r="K142" i="5"/>
  <c r="E143" i="5" s="1"/>
  <c r="M142" i="5"/>
  <c r="G143" i="5" s="1"/>
  <c r="J143" i="6" l="1"/>
  <c r="I143" i="6"/>
  <c r="M143" i="6" s="1"/>
  <c r="G144" i="6" s="1"/>
  <c r="H143" i="6"/>
  <c r="K143" i="6" s="1"/>
  <c r="E144" i="6" s="1"/>
  <c r="H143" i="5"/>
  <c r="I143" i="5"/>
  <c r="J143" i="5"/>
  <c r="M143" i="5" l="1"/>
  <c r="G144" i="5" s="1"/>
  <c r="L143" i="5"/>
  <c r="F144" i="5" s="1"/>
  <c r="L143" i="6"/>
  <c r="F144" i="6" s="1"/>
  <c r="H144" i="6"/>
  <c r="I144" i="6"/>
  <c r="K143" i="5"/>
  <c r="E144" i="5" s="1"/>
  <c r="J144" i="5" s="1"/>
  <c r="K144" i="6" l="1"/>
  <c r="E145" i="6" s="1"/>
  <c r="J144" i="6"/>
  <c r="M144" i="6" s="1"/>
  <c r="G145" i="6" s="1"/>
  <c r="H144" i="5"/>
  <c r="L144" i="5" s="1"/>
  <c r="F145" i="5" s="1"/>
  <c r="I144" i="5"/>
  <c r="M144" i="5" s="1"/>
  <c r="G145" i="5" s="1"/>
  <c r="H145" i="6" l="1"/>
  <c r="L144" i="6"/>
  <c r="F145" i="6" s="1"/>
  <c r="K144" i="5"/>
  <c r="E145" i="5" s="1"/>
  <c r="J145" i="6" l="1"/>
  <c r="L145" i="6" s="1"/>
  <c r="F146" i="6" s="1"/>
  <c r="I145" i="6"/>
  <c r="K145" i="6" s="1"/>
  <c r="E146" i="6" s="1"/>
  <c r="H145" i="5"/>
  <c r="I145" i="5"/>
  <c r="J145" i="5"/>
  <c r="K145" i="5" l="1"/>
  <c r="E146" i="5" s="1"/>
  <c r="M145" i="6"/>
  <c r="G146" i="6" s="1"/>
  <c r="H146" i="6" s="1"/>
  <c r="I146" i="6"/>
  <c r="M145" i="5"/>
  <c r="G146" i="5" s="1"/>
  <c r="L145" i="5"/>
  <c r="F146" i="5" s="1"/>
  <c r="H146" i="5" s="1"/>
  <c r="J146" i="6" l="1"/>
  <c r="L146" i="6"/>
  <c r="F147" i="6" s="1"/>
  <c r="K146" i="6"/>
  <c r="E147" i="6" s="1"/>
  <c r="M146" i="6"/>
  <c r="G147" i="6" s="1"/>
  <c r="I146" i="5"/>
  <c r="K146" i="5" s="1"/>
  <c r="E147" i="5" s="1"/>
  <c r="J146" i="5"/>
  <c r="L146" i="5" s="1"/>
  <c r="F147" i="5" s="1"/>
  <c r="J147" i="6" l="1"/>
  <c r="I147" i="6"/>
  <c r="M147" i="6" s="1"/>
  <c r="G148" i="6" s="1"/>
  <c r="H147" i="6"/>
  <c r="L147" i="6" s="1"/>
  <c r="F148" i="6" s="1"/>
  <c r="M146" i="5"/>
  <c r="G147" i="5" s="1"/>
  <c r="J147" i="5" s="1"/>
  <c r="I147" i="5"/>
  <c r="K147" i="6" l="1"/>
  <c r="E148" i="6" s="1"/>
  <c r="J148" i="6"/>
  <c r="H148" i="6"/>
  <c r="L148" i="6" s="1"/>
  <c r="F149" i="6" s="1"/>
  <c r="I148" i="6"/>
  <c r="M148" i="6" s="1"/>
  <c r="G149" i="6" s="1"/>
  <c r="H147" i="5"/>
  <c r="M147" i="5"/>
  <c r="G148" i="5" s="1"/>
  <c r="K148" i="6" l="1"/>
  <c r="E149" i="6" s="1"/>
  <c r="L147" i="5"/>
  <c r="F148" i="5" s="1"/>
  <c r="K147" i="5"/>
  <c r="E148" i="5" s="1"/>
  <c r="I149" i="6" l="1"/>
  <c r="H149" i="6"/>
  <c r="L149" i="6" s="1"/>
  <c r="F150" i="6" s="1"/>
  <c r="J149" i="6"/>
  <c r="J148" i="5"/>
  <c r="H148" i="5"/>
  <c r="L148" i="5" s="1"/>
  <c r="F149" i="5" s="1"/>
  <c r="I148" i="5"/>
  <c r="M148" i="5" s="1"/>
  <c r="G149" i="5" s="1"/>
  <c r="M149" i="6" l="1"/>
  <c r="G150" i="6" s="1"/>
  <c r="K149" i="6"/>
  <c r="E150" i="6" s="1"/>
  <c r="K148" i="5"/>
  <c r="E149" i="5" s="1"/>
  <c r="J149" i="5" s="1"/>
  <c r="I150" i="6" l="1"/>
  <c r="H150" i="6"/>
  <c r="K150" i="6" s="1"/>
  <c r="E151" i="6" s="1"/>
  <c r="J150" i="6"/>
  <c r="M150" i="6" s="1"/>
  <c r="G151" i="6" s="1"/>
  <c r="H149" i="5"/>
  <c r="L149" i="5" s="1"/>
  <c r="F150" i="5" s="1"/>
  <c r="I149" i="5"/>
  <c r="M149" i="5" s="1"/>
  <c r="G150" i="5" s="1"/>
  <c r="L150" i="6" l="1"/>
  <c r="F151" i="6" s="1"/>
  <c r="K149" i="5"/>
  <c r="E150" i="5" s="1"/>
  <c r="J151" i="6" l="1"/>
  <c r="H151" i="6"/>
  <c r="K151" i="6" s="1"/>
  <c r="E152" i="6" s="1"/>
  <c r="I151" i="6"/>
  <c r="M151" i="6" s="1"/>
  <c r="G152" i="6" s="1"/>
  <c r="H150" i="5"/>
  <c r="I150" i="5"/>
  <c r="J150" i="5"/>
  <c r="L150" i="5" s="1"/>
  <c r="F151" i="5" s="1"/>
  <c r="M150" i="5" l="1"/>
  <c r="G151" i="5" s="1"/>
  <c r="K150" i="5"/>
  <c r="E151" i="5" s="1"/>
  <c r="H151" i="5" s="1"/>
  <c r="L151" i="6"/>
  <c r="F152" i="6" s="1"/>
  <c r="J151" i="5" l="1"/>
  <c r="L151" i="5" s="1"/>
  <c r="F152" i="5" s="1"/>
  <c r="I151" i="5"/>
  <c r="M151" i="5" s="1"/>
  <c r="G152" i="5" s="1"/>
  <c r="J152" i="6"/>
  <c r="I152" i="6"/>
  <c r="M152" i="6" s="1"/>
  <c r="G153" i="6" s="1"/>
  <c r="H152" i="6"/>
  <c r="K152" i="6" s="1"/>
  <c r="E153" i="6" s="1"/>
  <c r="K151" i="5" l="1"/>
  <c r="E152" i="5" s="1"/>
  <c r="H153" i="6"/>
  <c r="L152" i="6"/>
  <c r="F153" i="6" s="1"/>
  <c r="H152" i="5"/>
  <c r="I152" i="5"/>
  <c r="J152" i="5"/>
  <c r="M152" i="5" l="1"/>
  <c r="G153" i="5" s="1"/>
  <c r="L152" i="5"/>
  <c r="F153" i="5" s="1"/>
  <c r="J153" i="6"/>
  <c r="L153" i="6" s="1"/>
  <c r="F154" i="6" s="1"/>
  <c r="I153" i="6"/>
  <c r="K152" i="5"/>
  <c r="E153" i="5" s="1"/>
  <c r="J153" i="5" s="1"/>
  <c r="K153" i="6" l="1"/>
  <c r="E154" i="6" s="1"/>
  <c r="J154" i="6" s="1"/>
  <c r="M153" i="6"/>
  <c r="G154" i="6" s="1"/>
  <c r="I153" i="5"/>
  <c r="M153" i="5" s="1"/>
  <c r="G154" i="5" s="1"/>
  <c r="H153" i="5"/>
  <c r="L153" i="5" s="1"/>
  <c r="F154" i="5" s="1"/>
  <c r="P4" i="6" l="1"/>
  <c r="I154" i="6"/>
  <c r="H154" i="6"/>
  <c r="K153" i="5"/>
  <c r="E154" i="5" s="1"/>
  <c r="L154" i="6" l="1"/>
  <c r="P2" i="6"/>
  <c r="M154" i="6"/>
  <c r="P3" i="6"/>
  <c r="K154" i="6"/>
  <c r="I154" i="5"/>
  <c r="H154" i="5"/>
  <c r="J154" i="5"/>
  <c r="M154" i="5" l="1"/>
  <c r="K154" i="5"/>
  <c r="L1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2A969E-07C0-43D4-A6CB-A2A5C897D575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  <connection id="2" xr16:uid="{9C62C284-BE33-4057-BDC5-F73D5C3EC88F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  <connection id="3" xr16:uid="{4E39A640-529D-40CD-ABCE-B8478A97DAD4}" keepAlive="1" name="Zapytanie — owoce (3)" description="Połączenie z zapytaniem „owoce (3)” w skoroszycie." type="5" refreshedVersion="8" background="1" saveData="1">
    <dbPr connection="Provider=Microsoft.Mashup.OleDb.1;Data Source=$Workbook$;Location=&quot;owoce (3)&quot;;Extended Properties=&quot;&quot;" command="SELECT * FROM [owoce (3)]"/>
  </connection>
  <connection id="4" xr16:uid="{E05E4B59-5487-403F-BF6F-E75B7A7474D7}" keepAlive="1" name="Zapytanie — owoce (4)" description="Połączenie z zapytaniem „owoce (4)” w skoroszycie." type="5" refreshedVersion="8" background="1" saveData="1">
    <dbPr connection="Provider=Microsoft.Mashup.OleDb.1;Data Source=$Workbook$;Location=&quot;owoce (4)&quot;;Extended Properties=&quot;&quot;" command="SELECT * FROM [owoce (4)]"/>
  </connection>
  <connection id="5" xr16:uid="{4E5643EE-081D-4069-9CFB-04A51F7FAF61}" keepAlive="1" name="Zapytanie — owoce (5)" description="Połączenie z zapytaniem „owoce (5)” w skoroszycie." type="5" refreshedVersion="8" background="1" saveData="1">
    <dbPr connection="Provider=Microsoft.Mashup.OleDb.1;Data Source=$Workbook$;Location=&quot;owoce (5)&quot;;Extended Properties=&quot;&quot;" command="SELECT * FROM [owoce (5)]"/>
  </connection>
</connections>
</file>

<file path=xl/sharedStrings.xml><?xml version="1.0" encoding="utf-8"?>
<sst xmlns="http://schemas.openxmlformats.org/spreadsheetml/2006/main" count="56" uniqueCount="28">
  <si>
    <t>data</t>
  </si>
  <si>
    <t>dostawa_malin</t>
  </si>
  <si>
    <t>dostawa_truskawek</t>
  </si>
  <si>
    <t>dostawa_porzeczek</t>
  </si>
  <si>
    <t>Ilość dni:</t>
  </si>
  <si>
    <t>czy najwięcej porzeczek?</t>
  </si>
  <si>
    <t>Etykiety wierszy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</si>
  <si>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</si>
  <si>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</si>
  <si>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</si>
  <si>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</si>
  <si>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</si>
  <si>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</si>
  <si>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</si>
  <si>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</si>
  <si>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</si>
  <si>
    <t>produkcja m-t</t>
  </si>
  <si>
    <t>produkcja m-p</t>
  </si>
  <si>
    <t>produkcja t-p</t>
  </si>
  <si>
    <t>chłodnia m</t>
  </si>
  <si>
    <t>chłodnia t</t>
  </si>
  <si>
    <t>chłodnia p</t>
  </si>
  <si>
    <t>stan malin</t>
  </si>
  <si>
    <t>stan truskawek</t>
  </si>
  <si>
    <t>stan porzeczek</t>
  </si>
  <si>
    <t>Konfitura malinowo-truskawkowa:</t>
  </si>
  <si>
    <t>Konfitura truskawkowo-porzeczkowa:</t>
  </si>
  <si>
    <t>Konfitura malinowo-porzeczkowa: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</si>
</sst>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[owoce.xlsx]6,1!Tabela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dostaw malin, truskawek i porzeczek w kolejnych miesiącach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'6,1'!$G$2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'6,1'!$F$3:$F$8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'6,1'!$G$3:$G$8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96E-B46B-10FDE46AA314}"/>
            </c:ext>
          </c:extLst>
        </c:ser>
        <c:ser>
          <c:idx val="1"/>
          <c:order val="1"/>
          <c:tx>
            <c:strRef>
              <c:f>'6,1'!$H$2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'6,1'!$F$3:$F$8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'6,1'!$H$3:$H$8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96E-B46B-10FDE46AA314}"/>
            </c:ext>
          </c:extLst>
        </c:ser>
        <c:ser>
          <c:idx val="2"/>
          <c:order val="2"/>
          <c:tx>
            <c:strRef>
              <c:f>'6,1'!$I$2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'6,1'!$F$3:$F$8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'6,1'!$I$3:$I$8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96E-B46B-10FDE46A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852144"/>
        <c:axId val="587851664"/>
      </c:barChart>
      <c:catAx>
        <c:axId val="5878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851664"/>
        <c:crosses val="autoZero"/>
        <c:auto val="1"/>
        <c:lblAlgn val="ctr"/>
        <c:lblOffset val="100"/>
        <c:noMultiLvlLbl val="0"/>
      </c:catAx>
      <c:valAx>
        <c:axId val="5878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8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15240</xdr:rowOff>
    </xdr:from>
    <xdr:to>
      <xdr:col>9</xdr:col>
      <xdr:colOff>0</xdr:colOff>
      <xdr:row>28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3D2D3B-51FB-7B65-6D5C-5E9E9FDF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4.47287824074" createdVersion="8" refreshedVersion="8" minRefreshableVersion="3" recordCount="153" xr:uid="{3DFF4CDE-1FB8-42F5-9CC7-DC0210F88CA6}">
  <cacheSource type="worksheet">
    <worksheetSource name="owoce4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79BED-C170-4F71-A4B5-20B63634D8D9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2:I8" firstHeaderRow="0" firstDataRow="1" firstDataCol="1"/>
  <pivotFields count="6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FB2B4C-F0F8-41F5-BD0B-3E0D5F4A80C7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A0AFEA-9E37-4309-9EDE-CDC7F8A5D0AB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6834518-F10C-47C6-8E04-9E1B23B095B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03E676C-34DD-4880-AC0E-AD43766ADE54}" autoFormatId="16" applyNumberFormats="0" applyBorderFormats="0" applyFontFormats="0" applyPatternFormats="0" applyAlignmentFormats="0" applyWidthHeightFormats="0">
  <queryTableRefresh nextId="17" unboundColumnsRight="9">
    <queryTableFields count="13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14" dataBound="0" tableColumnId="14"/>
      <queryTableField id="15" dataBound="0" tableColumnId="15"/>
      <queryTableField id="16" dataBound="0" tableColumnId="16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8A4AC6-C25D-47E7-9FB8-59B9E1C4578C}" autoFormatId="16" applyNumberFormats="0" applyBorderFormats="0" applyFontFormats="0" applyPatternFormats="0" applyAlignmentFormats="0" applyWidthHeightFormats="0">
  <queryTableRefresh nextId="17" unboundColumnsRight="9">
    <queryTableFields count="13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14" dataBound="0" tableColumnId="14"/>
      <queryTableField id="15" dataBound="0" tableColumnId="15"/>
      <queryTableField id="16" dataBound="0" tableColumnId="16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6286A-3F1A-4A1B-A668-8C4A7E1E8A5B}" name="owoce" displayName="owoce" ref="A1:D154" tableType="queryTable" totalsRowShown="0">
  <autoFilter ref="A1:D154" xr:uid="{EA66286A-3F1A-4A1B-A668-8C4A7E1E8A5B}"/>
  <tableColumns count="4">
    <tableColumn id="1" xr3:uid="{E14BD47A-C75F-4E32-85C2-FA4633DBC229}" uniqueName="1" name="data" queryTableFieldId="1" dataDxfId="6"/>
    <tableColumn id="2" xr3:uid="{868BA271-0767-4A68-AAB4-90F975C3DEF3}" uniqueName="2" name="dostawa_malin" queryTableFieldId="2"/>
    <tableColumn id="3" xr3:uid="{4045FF95-FDC8-4600-83F7-8520F86A2280}" uniqueName="3" name="dostawa_truskawek" queryTableFieldId="3"/>
    <tableColumn id="4" xr3:uid="{95C468FB-0827-4800-ABFE-C99D917C8E4B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1C829B-28AF-4383-90BF-6C1315B4C01A}" name="owoce4" displayName="owoce4" ref="A1:D154" tableType="queryTable" totalsRowShown="0">
  <autoFilter ref="A1:D154" xr:uid="{EA66286A-3F1A-4A1B-A668-8C4A7E1E8A5B}"/>
  <tableColumns count="4">
    <tableColumn id="1" xr3:uid="{3E3A8D63-81F8-4BDD-A35C-3932E1B3DD3A}" uniqueName="1" name="data" queryTableFieldId="1" dataDxfId="3"/>
    <tableColumn id="2" xr3:uid="{96660E1A-C571-43A5-9FC2-801D3E7A40F9}" uniqueName="2" name="dostawa_malin" queryTableFieldId="2"/>
    <tableColumn id="3" xr3:uid="{5A912306-6CB8-45F2-A7D7-B421AE188AAD}" uniqueName="3" name="dostawa_truskawek" queryTableFieldId="3"/>
    <tableColumn id="4" xr3:uid="{6D7A1592-BEF3-433A-95C4-02B13C298D6D}" uniqueName="4" name="dostawa_porzeczek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4626E-9AAC-4C99-8F6E-7AACFC500CA0}" name="owoce3" displayName="owoce3" ref="A1:E154" tableType="queryTable" totalsRowShown="0">
  <autoFilter ref="A1:E154" xr:uid="{EA66286A-3F1A-4A1B-A668-8C4A7E1E8A5B}"/>
  <tableColumns count="5">
    <tableColumn id="1" xr3:uid="{1F340C2D-F5D8-4A6C-B1B7-0A03B5D287E9}" uniqueName="1" name="data" queryTableFieldId="1" dataDxfId="5"/>
    <tableColumn id="2" xr3:uid="{B3F2F6F8-1DC3-411A-8779-B47294F3E5F1}" uniqueName="2" name="dostawa_malin" queryTableFieldId="2"/>
    <tableColumn id="3" xr3:uid="{38302A47-E1A9-45EC-8652-A9462226FF00}" uniqueName="3" name="dostawa_truskawek" queryTableFieldId="3"/>
    <tableColumn id="4" xr3:uid="{33BECDE2-1A21-42BE-BAC0-DBD21B3EB172}" uniqueName="4" name="dostawa_porzeczek" queryTableFieldId="4"/>
    <tableColumn id="5" xr3:uid="{92F276BB-6BB5-461D-9D54-B1EAB60145B7}" uniqueName="5" name="czy najwięcej porzeczek?" queryTableFieldId="5" dataDxfId="4">
      <calculatedColumnFormula>IF(owoce3[[#This Row],[dostawa_porzeczek]]&gt; owoce3[[#This Row],[dostawa_truskawek]], IF(owoce3[[#This Row],[dostawa_porzeczek]]&gt;owoce3[[#This Row],[dostawa_malin]],1,0),0)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50E71D-177F-4527-90F9-FCAC5116D433}" name="owoce56" displayName="owoce56" ref="A1:M154" tableType="queryTable" totalsRowShown="0">
  <autoFilter ref="A1:M154" xr:uid="{EA66286A-3F1A-4A1B-A668-8C4A7E1E8A5B}"/>
  <tableColumns count="13">
    <tableColumn id="1" xr3:uid="{D17214D7-0AEC-4C65-8B5C-FB71D4D2A5CD}" uniqueName="1" name="data" queryTableFieldId="1" dataDxfId="2"/>
    <tableColumn id="2" xr3:uid="{1D0531A2-6B66-4235-A807-25DA7968D088}" uniqueName="2" name="dostawa_malin" queryTableFieldId="2"/>
    <tableColumn id="3" xr3:uid="{66E0BAB6-1613-4DD3-9676-BC4FD581D344}" uniqueName="3" name="dostawa_truskawek" queryTableFieldId="3"/>
    <tableColumn id="4" xr3:uid="{E64DD8FF-B472-423C-A17B-1FE937C4325C}" uniqueName="4" name="dostawa_porzeczek" queryTableFieldId="4"/>
    <tableColumn id="14" xr3:uid="{A04DE289-1CC1-445A-9468-03389AD1EDBB}" uniqueName="14" name="stan malin" queryTableFieldId="14"/>
    <tableColumn id="15" xr3:uid="{C9E1779E-2CA0-4C91-97D6-7D0192BAC0F5}" uniqueName="15" name="stan truskawek" queryTableFieldId="15"/>
    <tableColumn id="16" xr3:uid="{B9E8EB80-0EA2-41F9-BEA0-883F1F9128DA}" uniqueName="16" name="stan porzeczek" queryTableFieldId="16"/>
    <tableColumn id="5" xr3:uid="{222CB7A7-300A-490E-83F3-062F51C05F72}" uniqueName="5" name="produkcja m-t" queryTableFieldId="5"/>
    <tableColumn id="6" xr3:uid="{E17B1067-E1F5-482E-9CB9-C6820F56B2EF}" uniqueName="6" name="produkcja m-p" queryTableFieldId="6"/>
    <tableColumn id="7" xr3:uid="{CB4A0749-BE89-422F-BC1E-8387152264D6}" uniqueName="7" name="produkcja t-p" queryTableFieldId="7"/>
    <tableColumn id="8" xr3:uid="{1E08E4A6-F398-4E02-A225-37181E238C94}" uniqueName="8" name="chłodnia m" queryTableFieldId="8"/>
    <tableColumn id="9" xr3:uid="{7BF084E6-FF82-47ED-A378-E622D3C685B1}" uniqueName="9" name="chłodnia t" queryTableFieldId="9"/>
    <tableColumn id="10" xr3:uid="{86F255D4-7BA1-4E8F-A016-F92564FAD03B}" uniqueName="10" name="chłodnia p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6450CC-9433-4A4A-A1DD-DB97203E58D6}" name="owoce5" displayName="owoce5" ref="A1:M155" tableType="queryTable" totalsRowCount="1">
  <autoFilter ref="A1:M154" xr:uid="{EA66286A-3F1A-4A1B-A668-8C4A7E1E8A5B}"/>
  <tableColumns count="13">
    <tableColumn id="1" xr3:uid="{E9F2D80D-13A9-4F5F-8EA8-5AF4EDE06C9B}" uniqueName="1" name="data" queryTableFieldId="1" dataDxfId="1" totalsRowDxfId="0"/>
    <tableColumn id="2" xr3:uid="{179072CE-B1D9-4B6B-B123-CCDF36176254}" uniqueName="2" name="dostawa_malin" queryTableFieldId="2"/>
    <tableColumn id="3" xr3:uid="{AE63D1FA-E49A-4600-9C69-C97CF0621894}" uniqueName="3" name="dostawa_truskawek" queryTableFieldId="3"/>
    <tableColumn id="4" xr3:uid="{B368943C-50B4-46D3-8364-F9BB548476D9}" uniqueName="4" name="dostawa_porzeczek" queryTableFieldId="4"/>
    <tableColumn id="14" xr3:uid="{87777401-1D4D-4530-85AC-113C5DE3C5E2}" uniqueName="14" name="stan malin" queryTableFieldId="14"/>
    <tableColumn id="15" xr3:uid="{30F39305-F5E1-4EF4-9FA3-306B963B0798}" uniqueName="15" name="stan truskawek" queryTableFieldId="15"/>
    <tableColumn id="16" xr3:uid="{ED20E0F8-B94B-42B4-9EDC-86E4422DE972}" uniqueName="16" name="stan porzeczek" queryTableFieldId="16"/>
    <tableColumn id="5" xr3:uid="{0BADA157-BB2F-4E71-A129-068446B1D38E}" uniqueName="5" name="produkcja m-t" queryTableFieldId="5"/>
    <tableColumn id="6" xr3:uid="{FD5D8C72-2CF0-40EE-B57A-7C485BB627A1}" uniqueName="6" name="produkcja m-p" queryTableFieldId="6"/>
    <tableColumn id="7" xr3:uid="{B5F7D30B-63E5-4FC0-89B2-331C109294FC}" uniqueName="7" name="produkcja t-p" queryTableFieldId="7"/>
    <tableColumn id="8" xr3:uid="{65876AD9-9C45-43D2-B619-EF2368C04DD1}" uniqueName="8" name="chłodnia m" queryTableFieldId="8"/>
    <tableColumn id="9" xr3:uid="{EFAAD64D-A4E5-4058-94FA-F0147E084641}" uniqueName="9" name="chłodnia t" queryTableFieldId="9"/>
    <tableColumn id="10" xr3:uid="{4B965C0C-292D-4673-9985-58827D5E987D}" uniqueName="10" name="chłodnia 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1243-66C9-43D9-ABCB-A0150C00F909}">
  <dimension ref="A1:D154"/>
  <sheetViews>
    <sheetView workbookViewId="0"/>
  </sheetViews>
  <sheetFormatPr defaultRowHeight="14.4" x14ac:dyDescent="0.3"/>
  <cols>
    <col min="1" max="1" width="10.109375" bestFit="1" customWidth="1"/>
    <col min="2" max="2" width="16.109375" bestFit="1" customWidth="1"/>
    <col min="3" max="3" width="20.21875" bestFit="1" customWidth="1"/>
    <col min="4" max="4" width="1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43952</v>
      </c>
      <c r="B2">
        <v>211</v>
      </c>
      <c r="C2">
        <v>281</v>
      </c>
      <c r="D2">
        <v>88</v>
      </c>
    </row>
    <row r="3" spans="1:4" x14ac:dyDescent="0.3">
      <c r="A3" s="1">
        <v>43953</v>
      </c>
      <c r="B3">
        <v>393</v>
      </c>
      <c r="C3">
        <v>313</v>
      </c>
      <c r="D3">
        <v>83</v>
      </c>
    </row>
    <row r="4" spans="1:4" x14ac:dyDescent="0.3">
      <c r="A4" s="1">
        <v>43954</v>
      </c>
      <c r="B4">
        <v>389</v>
      </c>
      <c r="C4">
        <v>315</v>
      </c>
      <c r="D4">
        <v>104</v>
      </c>
    </row>
    <row r="5" spans="1:4" x14ac:dyDescent="0.3">
      <c r="A5" s="1">
        <v>43955</v>
      </c>
      <c r="B5">
        <v>308</v>
      </c>
      <c r="C5">
        <v>221</v>
      </c>
      <c r="D5">
        <v>119</v>
      </c>
    </row>
    <row r="6" spans="1:4" x14ac:dyDescent="0.3">
      <c r="A6" s="1">
        <v>43956</v>
      </c>
      <c r="B6">
        <v>387</v>
      </c>
      <c r="C6">
        <v>275</v>
      </c>
      <c r="D6">
        <v>72</v>
      </c>
    </row>
    <row r="7" spans="1:4" x14ac:dyDescent="0.3">
      <c r="A7" s="1">
        <v>43957</v>
      </c>
      <c r="B7">
        <v>294</v>
      </c>
      <c r="C7">
        <v>366</v>
      </c>
      <c r="D7">
        <v>99</v>
      </c>
    </row>
    <row r="8" spans="1:4" x14ac:dyDescent="0.3">
      <c r="A8" s="1">
        <v>43958</v>
      </c>
      <c r="B8">
        <v>389</v>
      </c>
      <c r="C8">
        <v>288</v>
      </c>
      <c r="D8">
        <v>87</v>
      </c>
    </row>
    <row r="9" spans="1:4" x14ac:dyDescent="0.3">
      <c r="A9" s="1">
        <v>43959</v>
      </c>
      <c r="B9">
        <v>259</v>
      </c>
      <c r="C9">
        <v>361</v>
      </c>
      <c r="D9">
        <v>112</v>
      </c>
    </row>
    <row r="10" spans="1:4" x14ac:dyDescent="0.3">
      <c r="A10" s="1">
        <v>43960</v>
      </c>
      <c r="B10">
        <v>369</v>
      </c>
      <c r="C10">
        <v>233</v>
      </c>
      <c r="D10">
        <v>110</v>
      </c>
    </row>
    <row r="11" spans="1:4" x14ac:dyDescent="0.3">
      <c r="A11" s="1">
        <v>43961</v>
      </c>
      <c r="B11">
        <v>263</v>
      </c>
      <c r="C11">
        <v>393</v>
      </c>
      <c r="D11">
        <v>75</v>
      </c>
    </row>
    <row r="12" spans="1:4" x14ac:dyDescent="0.3">
      <c r="A12" s="1">
        <v>43962</v>
      </c>
      <c r="B12">
        <v>239</v>
      </c>
      <c r="C12">
        <v>347</v>
      </c>
      <c r="D12">
        <v>94</v>
      </c>
    </row>
    <row r="13" spans="1:4" x14ac:dyDescent="0.3">
      <c r="A13" s="1">
        <v>43963</v>
      </c>
      <c r="B13">
        <v>282</v>
      </c>
      <c r="C13">
        <v>338</v>
      </c>
      <c r="D13">
        <v>86</v>
      </c>
    </row>
    <row r="14" spans="1:4" x14ac:dyDescent="0.3">
      <c r="A14" s="1">
        <v>43964</v>
      </c>
      <c r="B14">
        <v>306</v>
      </c>
      <c r="C14">
        <v>273</v>
      </c>
      <c r="D14">
        <v>75</v>
      </c>
    </row>
    <row r="15" spans="1:4" x14ac:dyDescent="0.3">
      <c r="A15" s="1">
        <v>43965</v>
      </c>
      <c r="B15">
        <v>251</v>
      </c>
      <c r="C15">
        <v>325</v>
      </c>
      <c r="D15">
        <v>89</v>
      </c>
    </row>
    <row r="16" spans="1:4" x14ac:dyDescent="0.3">
      <c r="A16" s="1">
        <v>43966</v>
      </c>
      <c r="B16">
        <v>224</v>
      </c>
      <c r="C16">
        <v>352</v>
      </c>
      <c r="D16">
        <v>97</v>
      </c>
    </row>
    <row r="17" spans="1:4" x14ac:dyDescent="0.3">
      <c r="A17" s="1">
        <v>43967</v>
      </c>
      <c r="B17">
        <v>233</v>
      </c>
      <c r="C17">
        <v>270</v>
      </c>
      <c r="D17">
        <v>94</v>
      </c>
    </row>
    <row r="18" spans="1:4" x14ac:dyDescent="0.3">
      <c r="A18" s="1">
        <v>43968</v>
      </c>
      <c r="B18">
        <v>345</v>
      </c>
      <c r="C18">
        <v>275</v>
      </c>
      <c r="D18">
        <v>90</v>
      </c>
    </row>
    <row r="19" spans="1:4" x14ac:dyDescent="0.3">
      <c r="A19" s="1">
        <v>43969</v>
      </c>
      <c r="B19">
        <v>232</v>
      </c>
      <c r="C19">
        <v>228</v>
      </c>
      <c r="D19">
        <v>107</v>
      </c>
    </row>
    <row r="20" spans="1:4" x14ac:dyDescent="0.3">
      <c r="A20" s="1">
        <v>43970</v>
      </c>
      <c r="B20">
        <v>238</v>
      </c>
      <c r="C20">
        <v>394</v>
      </c>
      <c r="D20">
        <v>105</v>
      </c>
    </row>
    <row r="21" spans="1:4" x14ac:dyDescent="0.3">
      <c r="A21" s="1">
        <v>43971</v>
      </c>
      <c r="B21">
        <v>378</v>
      </c>
      <c r="C21">
        <v>311</v>
      </c>
      <c r="D21">
        <v>110</v>
      </c>
    </row>
    <row r="22" spans="1:4" x14ac:dyDescent="0.3">
      <c r="A22" s="1">
        <v>43972</v>
      </c>
      <c r="B22">
        <v>281</v>
      </c>
      <c r="C22">
        <v>354</v>
      </c>
      <c r="D22">
        <v>121</v>
      </c>
    </row>
    <row r="23" spans="1:4" x14ac:dyDescent="0.3">
      <c r="A23" s="1">
        <v>43973</v>
      </c>
      <c r="B23">
        <v>390</v>
      </c>
      <c r="C23">
        <v>267</v>
      </c>
      <c r="D23">
        <v>124</v>
      </c>
    </row>
    <row r="24" spans="1:4" x14ac:dyDescent="0.3">
      <c r="A24" s="1">
        <v>43974</v>
      </c>
      <c r="B24">
        <v>308</v>
      </c>
      <c r="C24">
        <v>337</v>
      </c>
      <c r="D24">
        <v>105</v>
      </c>
    </row>
    <row r="25" spans="1:4" x14ac:dyDescent="0.3">
      <c r="A25" s="1">
        <v>43975</v>
      </c>
      <c r="B25">
        <v>391</v>
      </c>
      <c r="C25">
        <v>238</v>
      </c>
      <c r="D25">
        <v>113</v>
      </c>
    </row>
    <row r="26" spans="1:4" x14ac:dyDescent="0.3">
      <c r="A26" s="1">
        <v>43976</v>
      </c>
      <c r="B26">
        <v>241</v>
      </c>
      <c r="C26">
        <v>283</v>
      </c>
      <c r="D26">
        <v>140</v>
      </c>
    </row>
    <row r="27" spans="1:4" x14ac:dyDescent="0.3">
      <c r="A27" s="1">
        <v>43977</v>
      </c>
      <c r="B27">
        <v>249</v>
      </c>
      <c r="C27">
        <v>275</v>
      </c>
      <c r="D27">
        <v>118</v>
      </c>
    </row>
    <row r="28" spans="1:4" x14ac:dyDescent="0.3">
      <c r="A28" s="1">
        <v>43978</v>
      </c>
      <c r="B28">
        <v>298</v>
      </c>
      <c r="C28">
        <v>263</v>
      </c>
      <c r="D28">
        <v>145</v>
      </c>
    </row>
    <row r="29" spans="1:4" x14ac:dyDescent="0.3">
      <c r="A29" s="1">
        <v>43979</v>
      </c>
      <c r="B29">
        <v>254</v>
      </c>
      <c r="C29">
        <v>241</v>
      </c>
      <c r="D29">
        <v>149</v>
      </c>
    </row>
    <row r="30" spans="1:4" x14ac:dyDescent="0.3">
      <c r="A30" s="1">
        <v>43980</v>
      </c>
      <c r="B30">
        <v>329</v>
      </c>
      <c r="C30">
        <v>323</v>
      </c>
      <c r="D30">
        <v>134</v>
      </c>
    </row>
    <row r="31" spans="1:4" x14ac:dyDescent="0.3">
      <c r="A31" s="1">
        <v>43981</v>
      </c>
      <c r="B31">
        <v>213</v>
      </c>
      <c r="C31">
        <v>221</v>
      </c>
      <c r="D31">
        <v>119</v>
      </c>
    </row>
    <row r="32" spans="1:4" x14ac:dyDescent="0.3">
      <c r="A32" s="1">
        <v>43982</v>
      </c>
      <c r="B32">
        <v>294</v>
      </c>
      <c r="C32">
        <v>326</v>
      </c>
      <c r="D32">
        <v>145</v>
      </c>
    </row>
    <row r="33" spans="1:4" x14ac:dyDescent="0.3">
      <c r="A33" s="1">
        <v>43983</v>
      </c>
      <c r="B33">
        <v>225</v>
      </c>
      <c r="C33">
        <v>206</v>
      </c>
      <c r="D33">
        <v>122</v>
      </c>
    </row>
    <row r="34" spans="1:4" x14ac:dyDescent="0.3">
      <c r="A34" s="1">
        <v>43984</v>
      </c>
      <c r="B34">
        <v>264</v>
      </c>
      <c r="C34">
        <v>355</v>
      </c>
      <c r="D34">
        <v>134</v>
      </c>
    </row>
    <row r="35" spans="1:4" x14ac:dyDescent="0.3">
      <c r="A35" s="1">
        <v>43985</v>
      </c>
      <c r="B35">
        <v>253</v>
      </c>
      <c r="C35">
        <v>271</v>
      </c>
      <c r="D35">
        <v>142</v>
      </c>
    </row>
    <row r="36" spans="1:4" x14ac:dyDescent="0.3">
      <c r="A36" s="1">
        <v>43986</v>
      </c>
      <c r="B36">
        <v>352</v>
      </c>
      <c r="C36">
        <v>207</v>
      </c>
      <c r="D36">
        <v>125</v>
      </c>
    </row>
    <row r="37" spans="1:4" x14ac:dyDescent="0.3">
      <c r="A37" s="1">
        <v>43987</v>
      </c>
      <c r="B37">
        <v>269</v>
      </c>
      <c r="C37">
        <v>248</v>
      </c>
      <c r="D37">
        <v>137</v>
      </c>
    </row>
    <row r="38" spans="1:4" x14ac:dyDescent="0.3">
      <c r="A38" s="1">
        <v>43988</v>
      </c>
      <c r="B38">
        <v>242</v>
      </c>
      <c r="C38">
        <v>247</v>
      </c>
      <c r="D38">
        <v>125</v>
      </c>
    </row>
    <row r="39" spans="1:4" x14ac:dyDescent="0.3">
      <c r="A39" s="1">
        <v>43989</v>
      </c>
      <c r="B39">
        <v>327</v>
      </c>
      <c r="C39">
        <v>262</v>
      </c>
      <c r="D39">
        <v>103</v>
      </c>
    </row>
    <row r="40" spans="1:4" x14ac:dyDescent="0.3">
      <c r="A40" s="1">
        <v>43990</v>
      </c>
      <c r="B40">
        <v>316</v>
      </c>
      <c r="C40">
        <v>253</v>
      </c>
      <c r="D40">
        <v>134</v>
      </c>
    </row>
    <row r="41" spans="1:4" x14ac:dyDescent="0.3">
      <c r="A41" s="1">
        <v>43991</v>
      </c>
      <c r="B41">
        <v>294</v>
      </c>
      <c r="C41">
        <v>249</v>
      </c>
      <c r="D41">
        <v>137</v>
      </c>
    </row>
    <row r="42" spans="1:4" x14ac:dyDescent="0.3">
      <c r="A42" s="1">
        <v>43992</v>
      </c>
      <c r="B42">
        <v>270</v>
      </c>
      <c r="C42">
        <v>206</v>
      </c>
      <c r="D42">
        <v>146</v>
      </c>
    </row>
    <row r="43" spans="1:4" x14ac:dyDescent="0.3">
      <c r="A43" s="1">
        <v>43993</v>
      </c>
      <c r="B43">
        <v>349</v>
      </c>
      <c r="C43">
        <v>301</v>
      </c>
      <c r="D43">
        <v>138</v>
      </c>
    </row>
    <row r="44" spans="1:4" x14ac:dyDescent="0.3">
      <c r="A44" s="1">
        <v>43994</v>
      </c>
      <c r="B44">
        <v>224</v>
      </c>
      <c r="C44">
        <v>385</v>
      </c>
      <c r="D44">
        <v>138</v>
      </c>
    </row>
    <row r="45" spans="1:4" x14ac:dyDescent="0.3">
      <c r="A45" s="1">
        <v>43995</v>
      </c>
      <c r="B45">
        <v>309</v>
      </c>
      <c r="C45">
        <v>204</v>
      </c>
      <c r="D45">
        <v>140</v>
      </c>
    </row>
    <row r="46" spans="1:4" x14ac:dyDescent="0.3">
      <c r="A46" s="1">
        <v>43996</v>
      </c>
      <c r="B46">
        <v>246</v>
      </c>
      <c r="C46">
        <v>275</v>
      </c>
      <c r="D46">
        <v>130</v>
      </c>
    </row>
    <row r="47" spans="1:4" x14ac:dyDescent="0.3">
      <c r="A47" s="1">
        <v>43997</v>
      </c>
      <c r="B47">
        <v>241</v>
      </c>
      <c r="C47">
        <v>247</v>
      </c>
      <c r="D47">
        <v>166</v>
      </c>
    </row>
    <row r="48" spans="1:4" x14ac:dyDescent="0.3">
      <c r="A48" s="1">
        <v>43998</v>
      </c>
      <c r="B48">
        <v>365</v>
      </c>
      <c r="C48">
        <v>256</v>
      </c>
      <c r="D48">
        <v>132</v>
      </c>
    </row>
    <row r="49" spans="1:4" x14ac:dyDescent="0.3">
      <c r="A49" s="1">
        <v>43999</v>
      </c>
      <c r="B49">
        <v>225</v>
      </c>
      <c r="C49">
        <v>392</v>
      </c>
      <c r="D49">
        <v>158</v>
      </c>
    </row>
    <row r="50" spans="1:4" x14ac:dyDescent="0.3">
      <c r="A50" s="1">
        <v>44000</v>
      </c>
      <c r="B50">
        <v>335</v>
      </c>
      <c r="C50">
        <v>254</v>
      </c>
      <c r="D50">
        <v>173</v>
      </c>
    </row>
    <row r="51" spans="1:4" x14ac:dyDescent="0.3">
      <c r="A51" s="1">
        <v>44001</v>
      </c>
      <c r="B51">
        <v>376</v>
      </c>
      <c r="C51">
        <v>258</v>
      </c>
      <c r="D51">
        <v>151</v>
      </c>
    </row>
    <row r="52" spans="1:4" x14ac:dyDescent="0.3">
      <c r="A52" s="1">
        <v>44002</v>
      </c>
      <c r="B52">
        <v>310</v>
      </c>
      <c r="C52">
        <v>248</v>
      </c>
      <c r="D52">
        <v>173</v>
      </c>
    </row>
    <row r="53" spans="1:4" x14ac:dyDescent="0.3">
      <c r="A53" s="1">
        <v>44003</v>
      </c>
      <c r="B53">
        <v>408</v>
      </c>
      <c r="C53">
        <v>250</v>
      </c>
      <c r="D53">
        <v>242</v>
      </c>
    </row>
    <row r="54" spans="1:4" x14ac:dyDescent="0.3">
      <c r="A54" s="1">
        <v>44004</v>
      </c>
      <c r="B54">
        <v>256</v>
      </c>
      <c r="C54">
        <v>393</v>
      </c>
      <c r="D54">
        <v>219</v>
      </c>
    </row>
    <row r="55" spans="1:4" x14ac:dyDescent="0.3">
      <c r="A55" s="1">
        <v>44005</v>
      </c>
      <c r="B55">
        <v>322</v>
      </c>
      <c r="C55">
        <v>425</v>
      </c>
      <c r="D55">
        <v>215</v>
      </c>
    </row>
    <row r="56" spans="1:4" x14ac:dyDescent="0.3">
      <c r="A56" s="1">
        <v>44006</v>
      </c>
      <c r="B56">
        <v>447</v>
      </c>
      <c r="C56">
        <v>385</v>
      </c>
      <c r="D56">
        <v>212</v>
      </c>
    </row>
    <row r="57" spans="1:4" x14ac:dyDescent="0.3">
      <c r="A57" s="1">
        <v>44007</v>
      </c>
      <c r="B57">
        <v>408</v>
      </c>
      <c r="C57">
        <v>260</v>
      </c>
      <c r="D57">
        <v>225</v>
      </c>
    </row>
    <row r="58" spans="1:4" x14ac:dyDescent="0.3">
      <c r="A58" s="1">
        <v>44008</v>
      </c>
      <c r="B58">
        <v>283</v>
      </c>
      <c r="C58">
        <v>396</v>
      </c>
      <c r="D58">
        <v>221</v>
      </c>
    </row>
    <row r="59" spans="1:4" x14ac:dyDescent="0.3">
      <c r="A59" s="1">
        <v>44009</v>
      </c>
      <c r="B59">
        <v>414</v>
      </c>
      <c r="C59">
        <v>314</v>
      </c>
      <c r="D59">
        <v>220</v>
      </c>
    </row>
    <row r="60" spans="1:4" x14ac:dyDescent="0.3">
      <c r="A60" s="1">
        <v>44010</v>
      </c>
      <c r="B60">
        <v>442</v>
      </c>
      <c r="C60">
        <v>449</v>
      </c>
      <c r="D60">
        <v>245</v>
      </c>
    </row>
    <row r="61" spans="1:4" x14ac:dyDescent="0.3">
      <c r="A61" s="1">
        <v>44011</v>
      </c>
      <c r="B61">
        <v>269</v>
      </c>
      <c r="C61">
        <v>370</v>
      </c>
      <c r="D61">
        <v>242</v>
      </c>
    </row>
    <row r="62" spans="1:4" x14ac:dyDescent="0.3">
      <c r="A62" s="1">
        <v>44012</v>
      </c>
      <c r="B62">
        <v>444</v>
      </c>
      <c r="C62">
        <v>350</v>
      </c>
      <c r="D62">
        <v>236</v>
      </c>
    </row>
    <row r="63" spans="1:4" x14ac:dyDescent="0.3">
      <c r="A63" s="1">
        <v>44013</v>
      </c>
      <c r="B63">
        <v>425</v>
      </c>
      <c r="C63">
        <v>342</v>
      </c>
      <c r="D63">
        <v>237</v>
      </c>
    </row>
    <row r="64" spans="1:4" x14ac:dyDescent="0.3">
      <c r="A64" s="1">
        <v>44014</v>
      </c>
      <c r="B64">
        <v>377</v>
      </c>
      <c r="C64">
        <v>290</v>
      </c>
      <c r="D64">
        <v>240</v>
      </c>
    </row>
    <row r="65" spans="1:4" x14ac:dyDescent="0.3">
      <c r="A65" s="1">
        <v>44015</v>
      </c>
      <c r="B65">
        <v>382</v>
      </c>
      <c r="C65">
        <v>360</v>
      </c>
      <c r="D65">
        <v>203</v>
      </c>
    </row>
    <row r="66" spans="1:4" x14ac:dyDescent="0.3">
      <c r="A66" s="1">
        <v>44016</v>
      </c>
      <c r="B66">
        <v>287</v>
      </c>
      <c r="C66">
        <v>428</v>
      </c>
      <c r="D66">
        <v>204</v>
      </c>
    </row>
    <row r="67" spans="1:4" x14ac:dyDescent="0.3">
      <c r="A67" s="1">
        <v>44017</v>
      </c>
      <c r="B67">
        <v>429</v>
      </c>
      <c r="C67">
        <v>394</v>
      </c>
      <c r="D67">
        <v>246</v>
      </c>
    </row>
    <row r="68" spans="1:4" x14ac:dyDescent="0.3">
      <c r="A68" s="1">
        <v>44018</v>
      </c>
      <c r="B68">
        <v>287</v>
      </c>
      <c r="C68">
        <v>356</v>
      </c>
      <c r="D68">
        <v>233</v>
      </c>
    </row>
    <row r="69" spans="1:4" x14ac:dyDescent="0.3">
      <c r="A69" s="1">
        <v>44019</v>
      </c>
      <c r="B69">
        <v>421</v>
      </c>
      <c r="C69">
        <v>292</v>
      </c>
      <c r="D69">
        <v>226</v>
      </c>
    </row>
    <row r="70" spans="1:4" x14ac:dyDescent="0.3">
      <c r="A70" s="1">
        <v>44020</v>
      </c>
      <c r="B70">
        <v>334</v>
      </c>
      <c r="C70">
        <v>353</v>
      </c>
      <c r="D70">
        <v>282</v>
      </c>
    </row>
    <row r="71" spans="1:4" x14ac:dyDescent="0.3">
      <c r="A71" s="1">
        <v>44021</v>
      </c>
      <c r="B71">
        <v>282</v>
      </c>
      <c r="C71">
        <v>329</v>
      </c>
      <c r="D71">
        <v>262</v>
      </c>
    </row>
    <row r="72" spans="1:4" x14ac:dyDescent="0.3">
      <c r="A72" s="1">
        <v>44022</v>
      </c>
      <c r="B72">
        <v>356</v>
      </c>
      <c r="C72">
        <v>331</v>
      </c>
      <c r="D72">
        <v>290</v>
      </c>
    </row>
    <row r="73" spans="1:4" x14ac:dyDescent="0.3">
      <c r="A73" s="1">
        <v>44023</v>
      </c>
      <c r="B73">
        <v>307</v>
      </c>
      <c r="C73">
        <v>394</v>
      </c>
      <c r="D73">
        <v>256</v>
      </c>
    </row>
    <row r="74" spans="1:4" x14ac:dyDescent="0.3">
      <c r="A74" s="1">
        <v>44024</v>
      </c>
      <c r="B74">
        <v>441</v>
      </c>
      <c r="C74">
        <v>271</v>
      </c>
      <c r="D74">
        <v>292</v>
      </c>
    </row>
    <row r="75" spans="1:4" x14ac:dyDescent="0.3">
      <c r="A75" s="1">
        <v>44025</v>
      </c>
      <c r="B75">
        <v>407</v>
      </c>
      <c r="C75">
        <v>311</v>
      </c>
      <c r="D75">
        <v>280</v>
      </c>
    </row>
    <row r="76" spans="1:4" x14ac:dyDescent="0.3">
      <c r="A76" s="1">
        <v>44026</v>
      </c>
      <c r="B76">
        <v>480</v>
      </c>
      <c r="C76">
        <v>342</v>
      </c>
      <c r="D76">
        <v>292</v>
      </c>
    </row>
    <row r="77" spans="1:4" x14ac:dyDescent="0.3">
      <c r="A77" s="1">
        <v>44027</v>
      </c>
      <c r="B77">
        <v>494</v>
      </c>
      <c r="C77">
        <v>310</v>
      </c>
      <c r="D77">
        <v>275</v>
      </c>
    </row>
    <row r="78" spans="1:4" x14ac:dyDescent="0.3">
      <c r="A78" s="1">
        <v>44028</v>
      </c>
      <c r="B78">
        <v>493</v>
      </c>
      <c r="C78">
        <v>431</v>
      </c>
      <c r="D78">
        <v>283</v>
      </c>
    </row>
    <row r="79" spans="1:4" x14ac:dyDescent="0.3">
      <c r="A79" s="1">
        <v>44029</v>
      </c>
      <c r="B79">
        <v>302</v>
      </c>
      <c r="C79">
        <v>415</v>
      </c>
      <c r="D79">
        <v>297</v>
      </c>
    </row>
    <row r="80" spans="1:4" x14ac:dyDescent="0.3">
      <c r="A80" s="1">
        <v>44030</v>
      </c>
      <c r="B80">
        <v>331</v>
      </c>
      <c r="C80">
        <v>353</v>
      </c>
      <c r="D80">
        <v>373</v>
      </c>
    </row>
    <row r="81" spans="1:4" x14ac:dyDescent="0.3">
      <c r="A81" s="1">
        <v>44031</v>
      </c>
      <c r="B81">
        <v>486</v>
      </c>
      <c r="C81">
        <v>323</v>
      </c>
      <c r="D81">
        <v>359</v>
      </c>
    </row>
    <row r="82" spans="1:4" x14ac:dyDescent="0.3">
      <c r="A82" s="1">
        <v>44032</v>
      </c>
      <c r="B82">
        <v>360</v>
      </c>
      <c r="C82">
        <v>331</v>
      </c>
      <c r="D82">
        <v>445</v>
      </c>
    </row>
    <row r="83" spans="1:4" x14ac:dyDescent="0.3">
      <c r="A83" s="1">
        <v>44033</v>
      </c>
      <c r="B83">
        <v>391</v>
      </c>
      <c r="C83">
        <v>455</v>
      </c>
      <c r="D83">
        <v>427</v>
      </c>
    </row>
    <row r="84" spans="1:4" x14ac:dyDescent="0.3">
      <c r="A84" s="1">
        <v>44034</v>
      </c>
      <c r="B84">
        <v>327</v>
      </c>
      <c r="C84">
        <v>471</v>
      </c>
      <c r="D84">
        <v>423</v>
      </c>
    </row>
    <row r="85" spans="1:4" x14ac:dyDescent="0.3">
      <c r="A85" s="1">
        <v>44035</v>
      </c>
      <c r="B85">
        <v>355</v>
      </c>
      <c r="C85">
        <v>490</v>
      </c>
      <c r="D85">
        <v>449</v>
      </c>
    </row>
    <row r="86" spans="1:4" x14ac:dyDescent="0.3">
      <c r="A86" s="1">
        <v>44036</v>
      </c>
      <c r="B86">
        <v>360</v>
      </c>
      <c r="C86">
        <v>339</v>
      </c>
      <c r="D86">
        <v>470</v>
      </c>
    </row>
    <row r="87" spans="1:4" x14ac:dyDescent="0.3">
      <c r="A87" s="1">
        <v>44037</v>
      </c>
      <c r="B87">
        <v>303</v>
      </c>
      <c r="C87">
        <v>404</v>
      </c>
      <c r="D87">
        <v>434</v>
      </c>
    </row>
    <row r="88" spans="1:4" x14ac:dyDescent="0.3">
      <c r="A88" s="1">
        <v>44038</v>
      </c>
      <c r="B88">
        <v>310</v>
      </c>
      <c r="C88">
        <v>332</v>
      </c>
      <c r="D88">
        <v>536</v>
      </c>
    </row>
    <row r="89" spans="1:4" x14ac:dyDescent="0.3">
      <c r="A89" s="1">
        <v>44039</v>
      </c>
      <c r="B89">
        <v>435</v>
      </c>
      <c r="C89">
        <v>406</v>
      </c>
      <c r="D89">
        <v>421</v>
      </c>
    </row>
    <row r="90" spans="1:4" x14ac:dyDescent="0.3">
      <c r="A90" s="1">
        <v>44040</v>
      </c>
      <c r="B90">
        <v>344</v>
      </c>
      <c r="C90">
        <v>348</v>
      </c>
      <c r="D90">
        <v>555</v>
      </c>
    </row>
    <row r="91" spans="1:4" x14ac:dyDescent="0.3">
      <c r="A91" s="1">
        <v>44041</v>
      </c>
      <c r="B91">
        <v>303</v>
      </c>
      <c r="C91">
        <v>335</v>
      </c>
      <c r="D91">
        <v>436</v>
      </c>
    </row>
    <row r="92" spans="1:4" x14ac:dyDescent="0.3">
      <c r="A92" s="1">
        <v>44042</v>
      </c>
      <c r="B92">
        <v>433</v>
      </c>
      <c r="C92">
        <v>425</v>
      </c>
      <c r="D92">
        <v>422</v>
      </c>
    </row>
    <row r="93" spans="1:4" x14ac:dyDescent="0.3">
      <c r="A93" s="1">
        <v>44043</v>
      </c>
      <c r="B93">
        <v>350</v>
      </c>
      <c r="C93">
        <v>378</v>
      </c>
      <c r="D93">
        <v>419</v>
      </c>
    </row>
    <row r="94" spans="1:4" x14ac:dyDescent="0.3">
      <c r="A94" s="1">
        <v>44044</v>
      </c>
      <c r="B94">
        <v>396</v>
      </c>
      <c r="C94">
        <v>466</v>
      </c>
      <c r="D94">
        <v>434</v>
      </c>
    </row>
    <row r="95" spans="1:4" x14ac:dyDescent="0.3">
      <c r="A95" s="1">
        <v>44045</v>
      </c>
      <c r="B95">
        <v>495</v>
      </c>
      <c r="C95">
        <v>410</v>
      </c>
      <c r="D95">
        <v>418</v>
      </c>
    </row>
    <row r="96" spans="1:4" x14ac:dyDescent="0.3">
      <c r="A96" s="1">
        <v>44046</v>
      </c>
      <c r="B96">
        <v>420</v>
      </c>
      <c r="C96">
        <v>328</v>
      </c>
      <c r="D96">
        <v>422</v>
      </c>
    </row>
    <row r="97" spans="1:4" x14ac:dyDescent="0.3">
      <c r="A97" s="1">
        <v>44047</v>
      </c>
      <c r="B97">
        <v>411</v>
      </c>
      <c r="C97">
        <v>481</v>
      </c>
      <c r="D97">
        <v>445</v>
      </c>
    </row>
    <row r="98" spans="1:4" x14ac:dyDescent="0.3">
      <c r="A98" s="1">
        <v>44048</v>
      </c>
      <c r="B98">
        <v>317</v>
      </c>
      <c r="C98">
        <v>434</v>
      </c>
      <c r="D98">
        <v>411</v>
      </c>
    </row>
    <row r="99" spans="1:4" x14ac:dyDescent="0.3">
      <c r="A99" s="1">
        <v>44049</v>
      </c>
      <c r="B99">
        <v>342</v>
      </c>
      <c r="C99">
        <v>465</v>
      </c>
      <c r="D99">
        <v>417</v>
      </c>
    </row>
    <row r="100" spans="1:4" x14ac:dyDescent="0.3">
      <c r="A100" s="1">
        <v>44050</v>
      </c>
      <c r="B100">
        <v>450</v>
      </c>
      <c r="C100">
        <v>318</v>
      </c>
      <c r="D100">
        <v>490</v>
      </c>
    </row>
    <row r="101" spans="1:4" x14ac:dyDescent="0.3">
      <c r="A101" s="1">
        <v>44051</v>
      </c>
      <c r="B101">
        <v>343</v>
      </c>
      <c r="C101">
        <v>329</v>
      </c>
      <c r="D101">
        <v>345</v>
      </c>
    </row>
    <row r="102" spans="1:4" x14ac:dyDescent="0.3">
      <c r="A102" s="1">
        <v>44052</v>
      </c>
      <c r="B102">
        <v>287</v>
      </c>
      <c r="C102">
        <v>328</v>
      </c>
      <c r="D102">
        <v>377</v>
      </c>
    </row>
    <row r="103" spans="1:4" x14ac:dyDescent="0.3">
      <c r="A103" s="1">
        <v>44053</v>
      </c>
      <c r="B103">
        <v>298</v>
      </c>
      <c r="C103">
        <v>401</v>
      </c>
      <c r="D103">
        <v>416</v>
      </c>
    </row>
    <row r="104" spans="1:4" x14ac:dyDescent="0.3">
      <c r="A104" s="1">
        <v>44054</v>
      </c>
      <c r="B104">
        <v>429</v>
      </c>
      <c r="C104">
        <v>348</v>
      </c>
      <c r="D104">
        <v>426</v>
      </c>
    </row>
    <row r="105" spans="1:4" x14ac:dyDescent="0.3">
      <c r="A105" s="1">
        <v>44055</v>
      </c>
      <c r="B105">
        <v>417</v>
      </c>
      <c r="C105">
        <v>457</v>
      </c>
      <c r="D105">
        <v>438</v>
      </c>
    </row>
    <row r="106" spans="1:4" x14ac:dyDescent="0.3">
      <c r="A106" s="1">
        <v>44056</v>
      </c>
      <c r="B106">
        <v>384</v>
      </c>
      <c r="C106">
        <v>330</v>
      </c>
      <c r="D106">
        <v>292</v>
      </c>
    </row>
    <row r="107" spans="1:4" x14ac:dyDescent="0.3">
      <c r="A107" s="1">
        <v>44057</v>
      </c>
      <c r="B107">
        <v>370</v>
      </c>
      <c r="C107">
        <v>388</v>
      </c>
      <c r="D107">
        <v>390</v>
      </c>
    </row>
    <row r="108" spans="1:4" x14ac:dyDescent="0.3">
      <c r="A108" s="1">
        <v>44058</v>
      </c>
      <c r="B108">
        <v>436</v>
      </c>
      <c r="C108">
        <v>298</v>
      </c>
      <c r="D108">
        <v>420</v>
      </c>
    </row>
    <row r="109" spans="1:4" x14ac:dyDescent="0.3">
      <c r="A109" s="1">
        <v>44059</v>
      </c>
      <c r="B109">
        <v>303</v>
      </c>
      <c r="C109">
        <v>429</v>
      </c>
      <c r="D109">
        <v>407</v>
      </c>
    </row>
    <row r="110" spans="1:4" x14ac:dyDescent="0.3">
      <c r="A110" s="1">
        <v>44060</v>
      </c>
      <c r="B110">
        <v>449</v>
      </c>
      <c r="C110">
        <v>444</v>
      </c>
      <c r="D110">
        <v>425</v>
      </c>
    </row>
    <row r="111" spans="1:4" x14ac:dyDescent="0.3">
      <c r="A111" s="1">
        <v>44061</v>
      </c>
      <c r="B111">
        <v>300</v>
      </c>
      <c r="C111">
        <v>358</v>
      </c>
      <c r="D111">
        <v>377</v>
      </c>
    </row>
    <row r="112" spans="1:4" x14ac:dyDescent="0.3">
      <c r="A112" s="1">
        <v>44062</v>
      </c>
      <c r="B112">
        <v>307</v>
      </c>
      <c r="C112">
        <v>417</v>
      </c>
      <c r="D112">
        <v>405</v>
      </c>
    </row>
    <row r="113" spans="1:4" x14ac:dyDescent="0.3">
      <c r="A113" s="1">
        <v>44063</v>
      </c>
      <c r="B113">
        <v>314</v>
      </c>
      <c r="C113">
        <v>340</v>
      </c>
      <c r="D113">
        <v>345</v>
      </c>
    </row>
    <row r="114" spans="1:4" x14ac:dyDescent="0.3">
      <c r="A114" s="1">
        <v>44064</v>
      </c>
      <c r="B114">
        <v>379</v>
      </c>
      <c r="C114">
        <v>288</v>
      </c>
      <c r="D114">
        <v>353</v>
      </c>
    </row>
    <row r="115" spans="1:4" x14ac:dyDescent="0.3">
      <c r="A115" s="1">
        <v>44065</v>
      </c>
      <c r="B115">
        <v>405</v>
      </c>
      <c r="C115">
        <v>454</v>
      </c>
      <c r="D115">
        <v>342</v>
      </c>
    </row>
    <row r="116" spans="1:4" x14ac:dyDescent="0.3">
      <c r="A116" s="1">
        <v>44066</v>
      </c>
      <c r="B116">
        <v>407</v>
      </c>
      <c r="C116">
        <v>300</v>
      </c>
      <c r="D116">
        <v>365</v>
      </c>
    </row>
    <row r="117" spans="1:4" x14ac:dyDescent="0.3">
      <c r="A117" s="1">
        <v>44067</v>
      </c>
      <c r="B117">
        <v>432</v>
      </c>
      <c r="C117">
        <v>423</v>
      </c>
      <c r="D117">
        <v>221</v>
      </c>
    </row>
    <row r="118" spans="1:4" x14ac:dyDescent="0.3">
      <c r="A118" s="1">
        <v>44068</v>
      </c>
      <c r="B118">
        <v>405</v>
      </c>
      <c r="C118">
        <v>449</v>
      </c>
      <c r="D118">
        <v>231</v>
      </c>
    </row>
    <row r="119" spans="1:4" x14ac:dyDescent="0.3">
      <c r="A119" s="1">
        <v>44069</v>
      </c>
      <c r="B119">
        <v>162</v>
      </c>
      <c r="C119">
        <v>294</v>
      </c>
      <c r="D119">
        <v>255</v>
      </c>
    </row>
    <row r="120" spans="1:4" x14ac:dyDescent="0.3">
      <c r="A120" s="1">
        <v>44070</v>
      </c>
      <c r="B120">
        <v>297</v>
      </c>
      <c r="C120">
        <v>341</v>
      </c>
      <c r="D120">
        <v>223</v>
      </c>
    </row>
    <row r="121" spans="1:4" x14ac:dyDescent="0.3">
      <c r="A121" s="1">
        <v>44071</v>
      </c>
      <c r="B121">
        <v>226</v>
      </c>
      <c r="C121">
        <v>329</v>
      </c>
      <c r="D121">
        <v>261</v>
      </c>
    </row>
    <row r="122" spans="1:4" x14ac:dyDescent="0.3">
      <c r="A122" s="1">
        <v>44072</v>
      </c>
      <c r="B122">
        <v>226</v>
      </c>
      <c r="C122">
        <v>256</v>
      </c>
      <c r="D122">
        <v>239</v>
      </c>
    </row>
    <row r="123" spans="1:4" x14ac:dyDescent="0.3">
      <c r="A123" s="1">
        <v>44073</v>
      </c>
      <c r="B123">
        <v>287</v>
      </c>
      <c r="C123">
        <v>217</v>
      </c>
      <c r="D123">
        <v>262</v>
      </c>
    </row>
    <row r="124" spans="1:4" x14ac:dyDescent="0.3">
      <c r="A124" s="1">
        <v>44074</v>
      </c>
      <c r="B124">
        <v>351</v>
      </c>
      <c r="C124">
        <v>266</v>
      </c>
      <c r="D124">
        <v>226</v>
      </c>
    </row>
    <row r="125" spans="1:4" x14ac:dyDescent="0.3">
      <c r="A125" s="1">
        <v>44075</v>
      </c>
      <c r="B125">
        <v>214</v>
      </c>
      <c r="C125">
        <v>260</v>
      </c>
      <c r="D125">
        <v>241</v>
      </c>
    </row>
    <row r="126" spans="1:4" x14ac:dyDescent="0.3">
      <c r="A126" s="1">
        <v>44076</v>
      </c>
      <c r="B126">
        <v>282</v>
      </c>
      <c r="C126">
        <v>227</v>
      </c>
      <c r="D126">
        <v>258</v>
      </c>
    </row>
    <row r="127" spans="1:4" x14ac:dyDescent="0.3">
      <c r="A127" s="1">
        <v>44077</v>
      </c>
      <c r="B127">
        <v>257</v>
      </c>
      <c r="C127">
        <v>251</v>
      </c>
      <c r="D127">
        <v>252</v>
      </c>
    </row>
    <row r="128" spans="1:4" x14ac:dyDescent="0.3">
      <c r="A128" s="1">
        <v>44078</v>
      </c>
      <c r="B128">
        <v>172</v>
      </c>
      <c r="C128">
        <v>171</v>
      </c>
      <c r="D128">
        <v>268</v>
      </c>
    </row>
    <row r="129" spans="1:4" x14ac:dyDescent="0.3">
      <c r="A129" s="1">
        <v>44079</v>
      </c>
      <c r="B129">
        <v>197</v>
      </c>
      <c r="C129">
        <v>326</v>
      </c>
      <c r="D129">
        <v>224</v>
      </c>
    </row>
    <row r="130" spans="1:4" x14ac:dyDescent="0.3">
      <c r="A130" s="1">
        <v>44080</v>
      </c>
      <c r="B130">
        <v>292</v>
      </c>
      <c r="C130">
        <v>329</v>
      </c>
      <c r="D130">
        <v>255</v>
      </c>
    </row>
    <row r="131" spans="1:4" x14ac:dyDescent="0.3">
      <c r="A131" s="1">
        <v>44081</v>
      </c>
      <c r="B131">
        <v>172</v>
      </c>
      <c r="C131">
        <v>216</v>
      </c>
      <c r="D131">
        <v>199</v>
      </c>
    </row>
    <row r="132" spans="1:4" x14ac:dyDescent="0.3">
      <c r="A132" s="1">
        <v>44082</v>
      </c>
      <c r="B132">
        <v>258</v>
      </c>
      <c r="C132">
        <v>291</v>
      </c>
      <c r="D132">
        <v>220</v>
      </c>
    </row>
    <row r="133" spans="1:4" x14ac:dyDescent="0.3">
      <c r="A133" s="1">
        <v>44083</v>
      </c>
      <c r="B133">
        <v>276</v>
      </c>
      <c r="C133">
        <v>347</v>
      </c>
      <c r="D133">
        <v>197</v>
      </c>
    </row>
    <row r="134" spans="1:4" x14ac:dyDescent="0.3">
      <c r="A134" s="1">
        <v>44084</v>
      </c>
      <c r="B134">
        <v>210</v>
      </c>
      <c r="C134">
        <v>333</v>
      </c>
      <c r="D134">
        <v>218</v>
      </c>
    </row>
    <row r="135" spans="1:4" x14ac:dyDescent="0.3">
      <c r="A135" s="1">
        <v>44085</v>
      </c>
      <c r="B135">
        <v>168</v>
      </c>
      <c r="C135">
        <v>211</v>
      </c>
      <c r="D135">
        <v>180</v>
      </c>
    </row>
    <row r="136" spans="1:4" x14ac:dyDescent="0.3">
      <c r="A136" s="1">
        <v>44086</v>
      </c>
      <c r="B136">
        <v>196</v>
      </c>
      <c r="C136">
        <v>348</v>
      </c>
      <c r="D136">
        <v>225</v>
      </c>
    </row>
    <row r="137" spans="1:4" x14ac:dyDescent="0.3">
      <c r="A137" s="1">
        <v>44087</v>
      </c>
      <c r="B137">
        <v>284</v>
      </c>
      <c r="C137">
        <v>226</v>
      </c>
      <c r="D137">
        <v>197</v>
      </c>
    </row>
    <row r="138" spans="1:4" x14ac:dyDescent="0.3">
      <c r="A138" s="1">
        <v>44088</v>
      </c>
      <c r="B138">
        <v>162</v>
      </c>
      <c r="C138">
        <v>345</v>
      </c>
      <c r="D138">
        <v>194</v>
      </c>
    </row>
    <row r="139" spans="1:4" x14ac:dyDescent="0.3">
      <c r="A139" s="1">
        <v>44089</v>
      </c>
      <c r="B139">
        <v>212</v>
      </c>
      <c r="C139">
        <v>184</v>
      </c>
      <c r="D139">
        <v>183</v>
      </c>
    </row>
    <row r="140" spans="1:4" x14ac:dyDescent="0.3">
      <c r="A140" s="1">
        <v>44090</v>
      </c>
      <c r="B140">
        <v>165</v>
      </c>
      <c r="C140">
        <v>232</v>
      </c>
      <c r="D140">
        <v>202</v>
      </c>
    </row>
    <row r="141" spans="1:4" x14ac:dyDescent="0.3">
      <c r="A141" s="1">
        <v>44091</v>
      </c>
      <c r="B141">
        <v>163</v>
      </c>
      <c r="C141">
        <v>314</v>
      </c>
      <c r="D141">
        <v>213</v>
      </c>
    </row>
    <row r="142" spans="1:4" x14ac:dyDescent="0.3">
      <c r="A142" s="1">
        <v>44092</v>
      </c>
      <c r="B142">
        <v>200</v>
      </c>
      <c r="C142">
        <v>307</v>
      </c>
      <c r="D142">
        <v>206</v>
      </c>
    </row>
    <row r="143" spans="1:4" x14ac:dyDescent="0.3">
      <c r="A143" s="1">
        <v>44093</v>
      </c>
      <c r="B143">
        <v>201</v>
      </c>
      <c r="C143">
        <v>274</v>
      </c>
      <c r="D143">
        <v>210</v>
      </c>
    </row>
    <row r="144" spans="1:4" x14ac:dyDescent="0.3">
      <c r="A144" s="1">
        <v>44094</v>
      </c>
      <c r="B144">
        <v>269</v>
      </c>
      <c r="C144">
        <v>278</v>
      </c>
      <c r="D144">
        <v>228</v>
      </c>
    </row>
    <row r="145" spans="1:4" x14ac:dyDescent="0.3">
      <c r="A145" s="1">
        <v>44095</v>
      </c>
      <c r="B145">
        <v>188</v>
      </c>
      <c r="C145">
        <v>195</v>
      </c>
      <c r="D145">
        <v>207</v>
      </c>
    </row>
    <row r="146" spans="1:4" x14ac:dyDescent="0.3">
      <c r="A146" s="1">
        <v>44096</v>
      </c>
      <c r="B146">
        <v>142</v>
      </c>
      <c r="C146">
        <v>249</v>
      </c>
      <c r="D146">
        <v>202</v>
      </c>
    </row>
    <row r="147" spans="1:4" x14ac:dyDescent="0.3">
      <c r="A147" s="1">
        <v>44097</v>
      </c>
      <c r="B147">
        <v>232</v>
      </c>
      <c r="C147">
        <v>116</v>
      </c>
      <c r="D147">
        <v>195</v>
      </c>
    </row>
    <row r="148" spans="1:4" x14ac:dyDescent="0.3">
      <c r="A148" s="1">
        <v>44098</v>
      </c>
      <c r="B148">
        <v>296</v>
      </c>
      <c r="C148">
        <v>102</v>
      </c>
      <c r="D148">
        <v>192</v>
      </c>
    </row>
    <row r="149" spans="1:4" x14ac:dyDescent="0.3">
      <c r="A149" s="1">
        <v>44099</v>
      </c>
      <c r="B149">
        <v>161</v>
      </c>
      <c r="C149">
        <v>151</v>
      </c>
      <c r="D149">
        <v>216</v>
      </c>
    </row>
    <row r="150" spans="1:4" x14ac:dyDescent="0.3">
      <c r="A150" s="1">
        <v>44100</v>
      </c>
      <c r="B150">
        <v>162</v>
      </c>
      <c r="C150">
        <v>261</v>
      </c>
      <c r="D150">
        <v>184</v>
      </c>
    </row>
    <row r="151" spans="1:4" x14ac:dyDescent="0.3">
      <c r="A151" s="1">
        <v>44101</v>
      </c>
      <c r="B151">
        <v>216</v>
      </c>
      <c r="C151">
        <v>147</v>
      </c>
      <c r="D151">
        <v>204</v>
      </c>
    </row>
    <row r="152" spans="1:4" x14ac:dyDescent="0.3">
      <c r="A152" s="1">
        <v>44102</v>
      </c>
      <c r="B152">
        <v>282</v>
      </c>
      <c r="C152">
        <v>297</v>
      </c>
      <c r="D152">
        <v>195</v>
      </c>
    </row>
    <row r="153" spans="1:4" x14ac:dyDescent="0.3">
      <c r="A153" s="1">
        <v>44103</v>
      </c>
      <c r="B153">
        <v>214</v>
      </c>
      <c r="C153">
        <v>198</v>
      </c>
      <c r="D153">
        <v>200</v>
      </c>
    </row>
    <row r="154" spans="1:4" x14ac:dyDescent="0.3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46F5-1751-4903-8950-E3BA629813A9}">
  <dimension ref="A1:I154"/>
  <sheetViews>
    <sheetView topLeftCell="A7" workbookViewId="0">
      <selection activeCell="N7" sqref="N7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20.21875" bestFit="1" customWidth="1"/>
    <col min="4" max="4" width="19.88671875" bestFit="1" customWidth="1"/>
    <col min="6" max="6" width="16.6640625" bestFit="1" customWidth="1"/>
    <col min="7" max="7" width="20.44140625" bestFit="1" customWidth="1"/>
    <col min="8" max="8" width="24.5546875" bestFit="1" customWidth="1"/>
    <col min="9" max="9" width="24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s="1">
        <v>43952</v>
      </c>
      <c r="B2">
        <v>211</v>
      </c>
      <c r="C2">
        <v>281</v>
      </c>
      <c r="D2">
        <v>88</v>
      </c>
      <c r="F2" s="2" t="s">
        <v>6</v>
      </c>
      <c r="G2" t="s">
        <v>13</v>
      </c>
      <c r="H2" t="s">
        <v>14</v>
      </c>
      <c r="I2" t="s">
        <v>15</v>
      </c>
    </row>
    <row r="3" spans="1:9" x14ac:dyDescent="0.3">
      <c r="A3" s="1">
        <v>43953</v>
      </c>
      <c r="B3">
        <v>393</v>
      </c>
      <c r="C3">
        <v>313</v>
      </c>
      <c r="D3">
        <v>83</v>
      </c>
      <c r="F3" s="3" t="s">
        <v>8</v>
      </c>
      <c r="G3" s="4">
        <v>9238</v>
      </c>
      <c r="H3" s="4">
        <v>9287</v>
      </c>
      <c r="I3" s="4">
        <v>3309</v>
      </c>
    </row>
    <row r="4" spans="1:9" x14ac:dyDescent="0.3">
      <c r="A4" s="1">
        <v>43954</v>
      </c>
      <c r="B4">
        <v>389</v>
      </c>
      <c r="C4">
        <v>315</v>
      </c>
      <c r="D4">
        <v>104</v>
      </c>
      <c r="F4" s="3" t="s">
        <v>9</v>
      </c>
      <c r="G4" s="4">
        <v>9485</v>
      </c>
      <c r="H4" s="4">
        <v>8916</v>
      </c>
      <c r="I4" s="4">
        <v>5081</v>
      </c>
    </row>
    <row r="5" spans="1:9" x14ac:dyDescent="0.3">
      <c r="A5" s="1">
        <v>43955</v>
      </c>
      <c r="B5">
        <v>308</v>
      </c>
      <c r="C5">
        <v>221</v>
      </c>
      <c r="D5">
        <v>119</v>
      </c>
      <c r="F5" s="3" t="s">
        <v>10</v>
      </c>
      <c r="G5" s="4">
        <v>11592</v>
      </c>
      <c r="H5" s="4">
        <v>11339</v>
      </c>
      <c r="I5" s="4">
        <v>10567</v>
      </c>
    </row>
    <row r="6" spans="1:9" x14ac:dyDescent="0.3">
      <c r="A6" s="1">
        <v>43956</v>
      </c>
      <c r="B6">
        <v>387</v>
      </c>
      <c r="C6">
        <v>275</v>
      </c>
      <c r="D6">
        <v>72</v>
      </c>
      <c r="F6" s="3" t="s">
        <v>11</v>
      </c>
      <c r="G6" s="4">
        <v>11045</v>
      </c>
      <c r="H6" s="4">
        <v>11386</v>
      </c>
      <c r="I6" s="4">
        <v>11078</v>
      </c>
    </row>
    <row r="7" spans="1:9" x14ac:dyDescent="0.3">
      <c r="A7" s="1">
        <v>43957</v>
      </c>
      <c r="B7">
        <v>294</v>
      </c>
      <c r="C7">
        <v>366</v>
      </c>
      <c r="D7">
        <v>99</v>
      </c>
      <c r="F7" s="3" t="s">
        <v>12</v>
      </c>
      <c r="G7" s="4">
        <v>6532</v>
      </c>
      <c r="H7" s="4">
        <v>7476</v>
      </c>
      <c r="I7" s="4">
        <v>6355</v>
      </c>
    </row>
    <row r="8" spans="1:9" x14ac:dyDescent="0.3">
      <c r="A8" s="1">
        <v>43958</v>
      </c>
      <c r="B8">
        <v>389</v>
      </c>
      <c r="C8">
        <v>288</v>
      </c>
      <c r="D8">
        <v>87</v>
      </c>
      <c r="F8" s="3" t="s">
        <v>7</v>
      </c>
      <c r="G8" s="4">
        <v>47892</v>
      </c>
      <c r="H8" s="4">
        <v>48404</v>
      </c>
      <c r="I8" s="4">
        <v>36390</v>
      </c>
    </row>
    <row r="9" spans="1:9" x14ac:dyDescent="0.3">
      <c r="A9" s="1">
        <v>43959</v>
      </c>
      <c r="B9">
        <v>259</v>
      </c>
      <c r="C9">
        <v>361</v>
      </c>
      <c r="D9">
        <v>112</v>
      </c>
    </row>
    <row r="10" spans="1:9" x14ac:dyDescent="0.3">
      <c r="A10" s="1">
        <v>43960</v>
      </c>
      <c r="B10">
        <v>369</v>
      </c>
      <c r="C10">
        <v>233</v>
      </c>
      <c r="D10">
        <v>110</v>
      </c>
    </row>
    <row r="11" spans="1:9" x14ac:dyDescent="0.3">
      <c r="A11" s="1">
        <v>43961</v>
      </c>
      <c r="B11">
        <v>263</v>
      </c>
      <c r="C11">
        <v>393</v>
      </c>
      <c r="D11">
        <v>75</v>
      </c>
    </row>
    <row r="12" spans="1:9" x14ac:dyDescent="0.3">
      <c r="A12" s="1">
        <v>43962</v>
      </c>
      <c r="B12">
        <v>239</v>
      </c>
      <c r="C12">
        <v>347</v>
      </c>
      <c r="D12">
        <v>94</v>
      </c>
    </row>
    <row r="13" spans="1:9" x14ac:dyDescent="0.3">
      <c r="A13" s="1">
        <v>43963</v>
      </c>
      <c r="B13">
        <v>282</v>
      </c>
      <c r="C13">
        <v>338</v>
      </c>
      <c r="D13">
        <v>86</v>
      </c>
    </row>
    <row r="14" spans="1:9" x14ac:dyDescent="0.3">
      <c r="A14" s="1">
        <v>43964</v>
      </c>
      <c r="B14">
        <v>306</v>
      </c>
      <c r="C14">
        <v>273</v>
      </c>
      <c r="D14">
        <v>75</v>
      </c>
    </row>
    <row r="15" spans="1:9" x14ac:dyDescent="0.3">
      <c r="A15" s="1">
        <v>43965</v>
      </c>
      <c r="B15">
        <v>251</v>
      </c>
      <c r="C15">
        <v>325</v>
      </c>
      <c r="D15">
        <v>89</v>
      </c>
    </row>
    <row r="16" spans="1:9" x14ac:dyDescent="0.3">
      <c r="A16" s="1">
        <v>43966</v>
      </c>
      <c r="B16">
        <v>224</v>
      </c>
      <c r="C16">
        <v>352</v>
      </c>
      <c r="D16">
        <v>97</v>
      </c>
    </row>
    <row r="17" spans="1:4" x14ac:dyDescent="0.3">
      <c r="A17" s="1">
        <v>43967</v>
      </c>
      <c r="B17">
        <v>233</v>
      </c>
      <c r="C17">
        <v>270</v>
      </c>
      <c r="D17">
        <v>94</v>
      </c>
    </row>
    <row r="18" spans="1:4" x14ac:dyDescent="0.3">
      <c r="A18" s="1">
        <v>43968</v>
      </c>
      <c r="B18">
        <v>345</v>
      </c>
      <c r="C18">
        <v>275</v>
      </c>
      <c r="D18">
        <v>90</v>
      </c>
    </row>
    <row r="19" spans="1:4" x14ac:dyDescent="0.3">
      <c r="A19" s="1">
        <v>43969</v>
      </c>
      <c r="B19">
        <v>232</v>
      </c>
      <c r="C19">
        <v>228</v>
      </c>
      <c r="D19">
        <v>107</v>
      </c>
    </row>
    <row r="20" spans="1:4" x14ac:dyDescent="0.3">
      <c r="A20" s="1">
        <v>43970</v>
      </c>
      <c r="B20">
        <v>238</v>
      </c>
      <c r="C20">
        <v>394</v>
      </c>
      <c r="D20">
        <v>105</v>
      </c>
    </row>
    <row r="21" spans="1:4" x14ac:dyDescent="0.3">
      <c r="A21" s="1">
        <v>43971</v>
      </c>
      <c r="B21">
        <v>378</v>
      </c>
      <c r="C21">
        <v>311</v>
      </c>
      <c r="D21">
        <v>110</v>
      </c>
    </row>
    <row r="22" spans="1:4" x14ac:dyDescent="0.3">
      <c r="A22" s="1">
        <v>43972</v>
      </c>
      <c r="B22">
        <v>281</v>
      </c>
      <c r="C22">
        <v>354</v>
      </c>
      <c r="D22">
        <v>121</v>
      </c>
    </row>
    <row r="23" spans="1:4" x14ac:dyDescent="0.3">
      <c r="A23" s="1">
        <v>43973</v>
      </c>
      <c r="B23">
        <v>390</v>
      </c>
      <c r="C23">
        <v>267</v>
      </c>
      <c r="D23">
        <v>124</v>
      </c>
    </row>
    <row r="24" spans="1:4" x14ac:dyDescent="0.3">
      <c r="A24" s="1">
        <v>43974</v>
      </c>
      <c r="B24">
        <v>308</v>
      </c>
      <c r="C24">
        <v>337</v>
      </c>
      <c r="D24">
        <v>105</v>
      </c>
    </row>
    <row r="25" spans="1:4" x14ac:dyDescent="0.3">
      <c r="A25" s="1">
        <v>43975</v>
      </c>
      <c r="B25">
        <v>391</v>
      </c>
      <c r="C25">
        <v>238</v>
      </c>
      <c r="D25">
        <v>113</v>
      </c>
    </row>
    <row r="26" spans="1:4" x14ac:dyDescent="0.3">
      <c r="A26" s="1">
        <v>43976</v>
      </c>
      <c r="B26">
        <v>241</v>
      </c>
      <c r="C26">
        <v>283</v>
      </c>
      <c r="D26">
        <v>140</v>
      </c>
    </row>
    <row r="27" spans="1:4" x14ac:dyDescent="0.3">
      <c r="A27" s="1">
        <v>43977</v>
      </c>
      <c r="B27">
        <v>249</v>
      </c>
      <c r="C27">
        <v>275</v>
      </c>
      <c r="D27">
        <v>118</v>
      </c>
    </row>
    <row r="28" spans="1:4" x14ac:dyDescent="0.3">
      <c r="A28" s="1">
        <v>43978</v>
      </c>
      <c r="B28">
        <v>298</v>
      </c>
      <c r="C28">
        <v>263</v>
      </c>
      <c r="D28">
        <v>145</v>
      </c>
    </row>
    <row r="29" spans="1:4" x14ac:dyDescent="0.3">
      <c r="A29" s="1">
        <v>43979</v>
      </c>
      <c r="B29">
        <v>254</v>
      </c>
      <c r="C29">
        <v>241</v>
      </c>
      <c r="D29">
        <v>149</v>
      </c>
    </row>
    <row r="30" spans="1:4" x14ac:dyDescent="0.3">
      <c r="A30" s="1">
        <v>43980</v>
      </c>
      <c r="B30">
        <v>329</v>
      </c>
      <c r="C30">
        <v>323</v>
      </c>
      <c r="D30">
        <v>134</v>
      </c>
    </row>
    <row r="31" spans="1:4" x14ac:dyDescent="0.3">
      <c r="A31" s="1">
        <v>43981</v>
      </c>
      <c r="B31">
        <v>213</v>
      </c>
      <c r="C31">
        <v>221</v>
      </c>
      <c r="D31">
        <v>119</v>
      </c>
    </row>
    <row r="32" spans="1:4" x14ac:dyDescent="0.3">
      <c r="A32" s="1">
        <v>43982</v>
      </c>
      <c r="B32">
        <v>294</v>
      </c>
      <c r="C32">
        <v>326</v>
      </c>
      <c r="D32">
        <v>145</v>
      </c>
    </row>
    <row r="33" spans="1:4" x14ac:dyDescent="0.3">
      <c r="A33" s="1">
        <v>43983</v>
      </c>
      <c r="B33">
        <v>225</v>
      </c>
      <c r="C33">
        <v>206</v>
      </c>
      <c r="D33">
        <v>122</v>
      </c>
    </row>
    <row r="34" spans="1:4" x14ac:dyDescent="0.3">
      <c r="A34" s="1">
        <v>43984</v>
      </c>
      <c r="B34">
        <v>264</v>
      </c>
      <c r="C34">
        <v>355</v>
      </c>
      <c r="D34">
        <v>134</v>
      </c>
    </row>
    <row r="35" spans="1:4" x14ac:dyDescent="0.3">
      <c r="A35" s="1">
        <v>43985</v>
      </c>
      <c r="B35">
        <v>253</v>
      </c>
      <c r="C35">
        <v>271</v>
      </c>
      <c r="D35">
        <v>142</v>
      </c>
    </row>
    <row r="36" spans="1:4" x14ac:dyDescent="0.3">
      <c r="A36" s="1">
        <v>43986</v>
      </c>
      <c r="B36">
        <v>352</v>
      </c>
      <c r="C36">
        <v>207</v>
      </c>
      <c r="D36">
        <v>125</v>
      </c>
    </row>
    <row r="37" spans="1:4" x14ac:dyDescent="0.3">
      <c r="A37" s="1">
        <v>43987</v>
      </c>
      <c r="B37">
        <v>269</v>
      </c>
      <c r="C37">
        <v>248</v>
      </c>
      <c r="D37">
        <v>137</v>
      </c>
    </row>
    <row r="38" spans="1:4" x14ac:dyDescent="0.3">
      <c r="A38" s="1">
        <v>43988</v>
      </c>
      <c r="B38">
        <v>242</v>
      </c>
      <c r="C38">
        <v>247</v>
      </c>
      <c r="D38">
        <v>125</v>
      </c>
    </row>
    <row r="39" spans="1:4" x14ac:dyDescent="0.3">
      <c r="A39" s="1">
        <v>43989</v>
      </c>
      <c r="B39">
        <v>327</v>
      </c>
      <c r="C39">
        <v>262</v>
      </c>
      <c r="D39">
        <v>103</v>
      </c>
    </row>
    <row r="40" spans="1:4" x14ac:dyDescent="0.3">
      <c r="A40" s="1">
        <v>43990</v>
      </c>
      <c r="B40">
        <v>316</v>
      </c>
      <c r="C40">
        <v>253</v>
      </c>
      <c r="D40">
        <v>134</v>
      </c>
    </row>
    <row r="41" spans="1:4" x14ac:dyDescent="0.3">
      <c r="A41" s="1">
        <v>43991</v>
      </c>
      <c r="B41">
        <v>294</v>
      </c>
      <c r="C41">
        <v>249</v>
      </c>
      <c r="D41">
        <v>137</v>
      </c>
    </row>
    <row r="42" spans="1:4" x14ac:dyDescent="0.3">
      <c r="A42" s="1">
        <v>43992</v>
      </c>
      <c r="B42">
        <v>270</v>
      </c>
      <c r="C42">
        <v>206</v>
      </c>
      <c r="D42">
        <v>146</v>
      </c>
    </row>
    <row r="43" spans="1:4" x14ac:dyDescent="0.3">
      <c r="A43" s="1">
        <v>43993</v>
      </c>
      <c r="B43">
        <v>349</v>
      </c>
      <c r="C43">
        <v>301</v>
      </c>
      <c r="D43">
        <v>138</v>
      </c>
    </row>
    <row r="44" spans="1:4" x14ac:dyDescent="0.3">
      <c r="A44" s="1">
        <v>43994</v>
      </c>
      <c r="B44">
        <v>224</v>
      </c>
      <c r="C44">
        <v>385</v>
      </c>
      <c r="D44">
        <v>138</v>
      </c>
    </row>
    <row r="45" spans="1:4" x14ac:dyDescent="0.3">
      <c r="A45" s="1">
        <v>43995</v>
      </c>
      <c r="B45">
        <v>309</v>
      </c>
      <c r="C45">
        <v>204</v>
      </c>
      <c r="D45">
        <v>140</v>
      </c>
    </row>
    <row r="46" spans="1:4" x14ac:dyDescent="0.3">
      <c r="A46" s="1">
        <v>43996</v>
      </c>
      <c r="B46">
        <v>246</v>
      </c>
      <c r="C46">
        <v>275</v>
      </c>
      <c r="D46">
        <v>130</v>
      </c>
    </row>
    <row r="47" spans="1:4" x14ac:dyDescent="0.3">
      <c r="A47" s="1">
        <v>43997</v>
      </c>
      <c r="B47">
        <v>241</v>
      </c>
      <c r="C47">
        <v>247</v>
      </c>
      <c r="D47">
        <v>166</v>
      </c>
    </row>
    <row r="48" spans="1:4" x14ac:dyDescent="0.3">
      <c r="A48" s="1">
        <v>43998</v>
      </c>
      <c r="B48">
        <v>365</v>
      </c>
      <c r="C48">
        <v>256</v>
      </c>
      <c r="D48">
        <v>132</v>
      </c>
    </row>
    <row r="49" spans="1:4" x14ac:dyDescent="0.3">
      <c r="A49" s="1">
        <v>43999</v>
      </c>
      <c r="B49">
        <v>225</v>
      </c>
      <c r="C49">
        <v>392</v>
      </c>
      <c r="D49">
        <v>158</v>
      </c>
    </row>
    <row r="50" spans="1:4" x14ac:dyDescent="0.3">
      <c r="A50" s="1">
        <v>44000</v>
      </c>
      <c r="B50">
        <v>335</v>
      </c>
      <c r="C50">
        <v>254</v>
      </c>
      <c r="D50">
        <v>173</v>
      </c>
    </row>
    <row r="51" spans="1:4" x14ac:dyDescent="0.3">
      <c r="A51" s="1">
        <v>44001</v>
      </c>
      <c r="B51">
        <v>376</v>
      </c>
      <c r="C51">
        <v>258</v>
      </c>
      <c r="D51">
        <v>151</v>
      </c>
    </row>
    <row r="52" spans="1:4" x14ac:dyDescent="0.3">
      <c r="A52" s="1">
        <v>44002</v>
      </c>
      <c r="B52">
        <v>310</v>
      </c>
      <c r="C52">
        <v>248</v>
      </c>
      <c r="D52">
        <v>173</v>
      </c>
    </row>
    <row r="53" spans="1:4" x14ac:dyDescent="0.3">
      <c r="A53" s="1">
        <v>44003</v>
      </c>
      <c r="B53">
        <v>408</v>
      </c>
      <c r="C53">
        <v>250</v>
      </c>
      <c r="D53">
        <v>242</v>
      </c>
    </row>
    <row r="54" spans="1:4" x14ac:dyDescent="0.3">
      <c r="A54" s="1">
        <v>44004</v>
      </c>
      <c r="B54">
        <v>256</v>
      </c>
      <c r="C54">
        <v>393</v>
      </c>
      <c r="D54">
        <v>219</v>
      </c>
    </row>
    <row r="55" spans="1:4" x14ac:dyDescent="0.3">
      <c r="A55" s="1">
        <v>44005</v>
      </c>
      <c r="B55">
        <v>322</v>
      </c>
      <c r="C55">
        <v>425</v>
      </c>
      <c r="D55">
        <v>215</v>
      </c>
    </row>
    <row r="56" spans="1:4" x14ac:dyDescent="0.3">
      <c r="A56" s="1">
        <v>44006</v>
      </c>
      <c r="B56">
        <v>447</v>
      </c>
      <c r="C56">
        <v>385</v>
      </c>
      <c r="D56">
        <v>212</v>
      </c>
    </row>
    <row r="57" spans="1:4" x14ac:dyDescent="0.3">
      <c r="A57" s="1">
        <v>44007</v>
      </c>
      <c r="B57">
        <v>408</v>
      </c>
      <c r="C57">
        <v>260</v>
      </c>
      <c r="D57">
        <v>225</v>
      </c>
    </row>
    <row r="58" spans="1:4" x14ac:dyDescent="0.3">
      <c r="A58" s="1">
        <v>44008</v>
      </c>
      <c r="B58">
        <v>283</v>
      </c>
      <c r="C58">
        <v>396</v>
      </c>
      <c r="D58">
        <v>221</v>
      </c>
    </row>
    <row r="59" spans="1:4" x14ac:dyDescent="0.3">
      <c r="A59" s="1">
        <v>44009</v>
      </c>
      <c r="B59">
        <v>414</v>
      </c>
      <c r="C59">
        <v>314</v>
      </c>
      <c r="D59">
        <v>220</v>
      </c>
    </row>
    <row r="60" spans="1:4" x14ac:dyDescent="0.3">
      <c r="A60" s="1">
        <v>44010</v>
      </c>
      <c r="B60">
        <v>442</v>
      </c>
      <c r="C60">
        <v>449</v>
      </c>
      <c r="D60">
        <v>245</v>
      </c>
    </row>
    <row r="61" spans="1:4" x14ac:dyDescent="0.3">
      <c r="A61" s="1">
        <v>44011</v>
      </c>
      <c r="B61">
        <v>269</v>
      </c>
      <c r="C61">
        <v>370</v>
      </c>
      <c r="D61">
        <v>242</v>
      </c>
    </row>
    <row r="62" spans="1:4" x14ac:dyDescent="0.3">
      <c r="A62" s="1">
        <v>44012</v>
      </c>
      <c r="B62">
        <v>444</v>
      </c>
      <c r="C62">
        <v>350</v>
      </c>
      <c r="D62">
        <v>236</v>
      </c>
    </row>
    <row r="63" spans="1:4" x14ac:dyDescent="0.3">
      <c r="A63" s="1">
        <v>44013</v>
      </c>
      <c r="B63">
        <v>425</v>
      </c>
      <c r="C63">
        <v>342</v>
      </c>
      <c r="D63">
        <v>237</v>
      </c>
    </row>
    <row r="64" spans="1:4" x14ac:dyDescent="0.3">
      <c r="A64" s="1">
        <v>44014</v>
      </c>
      <c r="B64">
        <v>377</v>
      </c>
      <c r="C64">
        <v>290</v>
      </c>
      <c r="D64">
        <v>240</v>
      </c>
    </row>
    <row r="65" spans="1:4" x14ac:dyDescent="0.3">
      <c r="A65" s="1">
        <v>44015</v>
      </c>
      <c r="B65">
        <v>382</v>
      </c>
      <c r="C65">
        <v>360</v>
      </c>
      <c r="D65">
        <v>203</v>
      </c>
    </row>
    <row r="66" spans="1:4" x14ac:dyDescent="0.3">
      <c r="A66" s="1">
        <v>44016</v>
      </c>
      <c r="B66">
        <v>287</v>
      </c>
      <c r="C66">
        <v>428</v>
      </c>
      <c r="D66">
        <v>204</v>
      </c>
    </row>
    <row r="67" spans="1:4" x14ac:dyDescent="0.3">
      <c r="A67" s="1">
        <v>44017</v>
      </c>
      <c r="B67">
        <v>429</v>
      </c>
      <c r="C67">
        <v>394</v>
      </c>
      <c r="D67">
        <v>246</v>
      </c>
    </row>
    <row r="68" spans="1:4" x14ac:dyDescent="0.3">
      <c r="A68" s="1">
        <v>44018</v>
      </c>
      <c r="B68">
        <v>287</v>
      </c>
      <c r="C68">
        <v>356</v>
      </c>
      <c r="D68">
        <v>233</v>
      </c>
    </row>
    <row r="69" spans="1:4" x14ac:dyDescent="0.3">
      <c r="A69" s="1">
        <v>44019</v>
      </c>
      <c r="B69">
        <v>421</v>
      </c>
      <c r="C69">
        <v>292</v>
      </c>
      <c r="D69">
        <v>226</v>
      </c>
    </row>
    <row r="70" spans="1:4" x14ac:dyDescent="0.3">
      <c r="A70" s="1">
        <v>44020</v>
      </c>
      <c r="B70">
        <v>334</v>
      </c>
      <c r="C70">
        <v>353</v>
      </c>
      <c r="D70">
        <v>282</v>
      </c>
    </row>
    <row r="71" spans="1:4" x14ac:dyDescent="0.3">
      <c r="A71" s="1">
        <v>44021</v>
      </c>
      <c r="B71">
        <v>282</v>
      </c>
      <c r="C71">
        <v>329</v>
      </c>
      <c r="D71">
        <v>262</v>
      </c>
    </row>
    <row r="72" spans="1:4" x14ac:dyDescent="0.3">
      <c r="A72" s="1">
        <v>44022</v>
      </c>
      <c r="B72">
        <v>356</v>
      </c>
      <c r="C72">
        <v>331</v>
      </c>
      <c r="D72">
        <v>290</v>
      </c>
    </row>
    <row r="73" spans="1:4" x14ac:dyDescent="0.3">
      <c r="A73" s="1">
        <v>44023</v>
      </c>
      <c r="B73">
        <v>307</v>
      </c>
      <c r="C73">
        <v>394</v>
      </c>
      <c r="D73">
        <v>256</v>
      </c>
    </row>
    <row r="74" spans="1:4" x14ac:dyDescent="0.3">
      <c r="A74" s="1">
        <v>44024</v>
      </c>
      <c r="B74">
        <v>441</v>
      </c>
      <c r="C74">
        <v>271</v>
      </c>
      <c r="D74">
        <v>292</v>
      </c>
    </row>
    <row r="75" spans="1:4" x14ac:dyDescent="0.3">
      <c r="A75" s="1">
        <v>44025</v>
      </c>
      <c r="B75">
        <v>407</v>
      </c>
      <c r="C75">
        <v>311</v>
      </c>
      <c r="D75">
        <v>280</v>
      </c>
    </row>
    <row r="76" spans="1:4" x14ac:dyDescent="0.3">
      <c r="A76" s="1">
        <v>44026</v>
      </c>
      <c r="B76">
        <v>480</v>
      </c>
      <c r="C76">
        <v>342</v>
      </c>
      <c r="D76">
        <v>292</v>
      </c>
    </row>
    <row r="77" spans="1:4" x14ac:dyDescent="0.3">
      <c r="A77" s="1">
        <v>44027</v>
      </c>
      <c r="B77">
        <v>494</v>
      </c>
      <c r="C77">
        <v>310</v>
      </c>
      <c r="D77">
        <v>275</v>
      </c>
    </row>
    <row r="78" spans="1:4" x14ac:dyDescent="0.3">
      <c r="A78" s="1">
        <v>44028</v>
      </c>
      <c r="B78">
        <v>493</v>
      </c>
      <c r="C78">
        <v>431</v>
      </c>
      <c r="D78">
        <v>283</v>
      </c>
    </row>
    <row r="79" spans="1:4" x14ac:dyDescent="0.3">
      <c r="A79" s="1">
        <v>44029</v>
      </c>
      <c r="B79">
        <v>302</v>
      </c>
      <c r="C79">
        <v>415</v>
      </c>
      <c r="D79">
        <v>297</v>
      </c>
    </row>
    <row r="80" spans="1:4" x14ac:dyDescent="0.3">
      <c r="A80" s="1">
        <v>44030</v>
      </c>
      <c r="B80">
        <v>331</v>
      </c>
      <c r="C80">
        <v>353</v>
      </c>
      <c r="D80">
        <v>373</v>
      </c>
    </row>
    <row r="81" spans="1:4" x14ac:dyDescent="0.3">
      <c r="A81" s="1">
        <v>44031</v>
      </c>
      <c r="B81">
        <v>486</v>
      </c>
      <c r="C81">
        <v>323</v>
      </c>
      <c r="D81">
        <v>359</v>
      </c>
    </row>
    <row r="82" spans="1:4" x14ac:dyDescent="0.3">
      <c r="A82" s="1">
        <v>44032</v>
      </c>
      <c r="B82">
        <v>360</v>
      </c>
      <c r="C82">
        <v>331</v>
      </c>
      <c r="D82">
        <v>445</v>
      </c>
    </row>
    <row r="83" spans="1:4" x14ac:dyDescent="0.3">
      <c r="A83" s="1">
        <v>44033</v>
      </c>
      <c r="B83">
        <v>391</v>
      </c>
      <c r="C83">
        <v>455</v>
      </c>
      <c r="D83">
        <v>427</v>
      </c>
    </row>
    <row r="84" spans="1:4" x14ac:dyDescent="0.3">
      <c r="A84" s="1">
        <v>44034</v>
      </c>
      <c r="B84">
        <v>327</v>
      </c>
      <c r="C84">
        <v>471</v>
      </c>
      <c r="D84">
        <v>423</v>
      </c>
    </row>
    <row r="85" spans="1:4" x14ac:dyDescent="0.3">
      <c r="A85" s="1">
        <v>44035</v>
      </c>
      <c r="B85">
        <v>355</v>
      </c>
      <c r="C85">
        <v>490</v>
      </c>
      <c r="D85">
        <v>449</v>
      </c>
    </row>
    <row r="86" spans="1:4" x14ac:dyDescent="0.3">
      <c r="A86" s="1">
        <v>44036</v>
      </c>
      <c r="B86">
        <v>360</v>
      </c>
      <c r="C86">
        <v>339</v>
      </c>
      <c r="D86">
        <v>470</v>
      </c>
    </row>
    <row r="87" spans="1:4" x14ac:dyDescent="0.3">
      <c r="A87" s="1">
        <v>44037</v>
      </c>
      <c r="B87">
        <v>303</v>
      </c>
      <c r="C87">
        <v>404</v>
      </c>
      <c r="D87">
        <v>434</v>
      </c>
    </row>
    <row r="88" spans="1:4" x14ac:dyDescent="0.3">
      <c r="A88" s="1">
        <v>44038</v>
      </c>
      <c r="B88">
        <v>310</v>
      </c>
      <c r="C88">
        <v>332</v>
      </c>
      <c r="D88">
        <v>536</v>
      </c>
    </row>
    <row r="89" spans="1:4" x14ac:dyDescent="0.3">
      <c r="A89" s="1">
        <v>44039</v>
      </c>
      <c r="B89">
        <v>435</v>
      </c>
      <c r="C89">
        <v>406</v>
      </c>
      <c r="D89">
        <v>421</v>
      </c>
    </row>
    <row r="90" spans="1:4" x14ac:dyDescent="0.3">
      <c r="A90" s="1">
        <v>44040</v>
      </c>
      <c r="B90">
        <v>344</v>
      </c>
      <c r="C90">
        <v>348</v>
      </c>
      <c r="D90">
        <v>555</v>
      </c>
    </row>
    <row r="91" spans="1:4" x14ac:dyDescent="0.3">
      <c r="A91" s="1">
        <v>44041</v>
      </c>
      <c r="B91">
        <v>303</v>
      </c>
      <c r="C91">
        <v>335</v>
      </c>
      <c r="D91">
        <v>436</v>
      </c>
    </row>
    <row r="92" spans="1:4" x14ac:dyDescent="0.3">
      <c r="A92" s="1">
        <v>44042</v>
      </c>
      <c r="B92">
        <v>433</v>
      </c>
      <c r="C92">
        <v>425</v>
      </c>
      <c r="D92">
        <v>422</v>
      </c>
    </row>
    <row r="93" spans="1:4" x14ac:dyDescent="0.3">
      <c r="A93" s="1">
        <v>44043</v>
      </c>
      <c r="B93">
        <v>350</v>
      </c>
      <c r="C93">
        <v>378</v>
      </c>
      <c r="D93">
        <v>419</v>
      </c>
    </row>
    <row r="94" spans="1:4" x14ac:dyDescent="0.3">
      <c r="A94" s="1">
        <v>44044</v>
      </c>
      <c r="B94">
        <v>396</v>
      </c>
      <c r="C94">
        <v>466</v>
      </c>
      <c r="D94">
        <v>434</v>
      </c>
    </row>
    <row r="95" spans="1:4" x14ac:dyDescent="0.3">
      <c r="A95" s="1">
        <v>44045</v>
      </c>
      <c r="B95">
        <v>495</v>
      </c>
      <c r="C95">
        <v>410</v>
      </c>
      <c r="D95">
        <v>418</v>
      </c>
    </row>
    <row r="96" spans="1:4" x14ac:dyDescent="0.3">
      <c r="A96" s="1">
        <v>44046</v>
      </c>
      <c r="B96">
        <v>420</v>
      </c>
      <c r="C96">
        <v>328</v>
      </c>
      <c r="D96">
        <v>422</v>
      </c>
    </row>
    <row r="97" spans="1:4" x14ac:dyDescent="0.3">
      <c r="A97" s="1">
        <v>44047</v>
      </c>
      <c r="B97">
        <v>411</v>
      </c>
      <c r="C97">
        <v>481</v>
      </c>
      <c r="D97">
        <v>445</v>
      </c>
    </row>
    <row r="98" spans="1:4" x14ac:dyDescent="0.3">
      <c r="A98" s="1">
        <v>44048</v>
      </c>
      <c r="B98">
        <v>317</v>
      </c>
      <c r="C98">
        <v>434</v>
      </c>
      <c r="D98">
        <v>411</v>
      </c>
    </row>
    <row r="99" spans="1:4" x14ac:dyDescent="0.3">
      <c r="A99" s="1">
        <v>44049</v>
      </c>
      <c r="B99">
        <v>342</v>
      </c>
      <c r="C99">
        <v>465</v>
      </c>
      <c r="D99">
        <v>417</v>
      </c>
    </row>
    <row r="100" spans="1:4" x14ac:dyDescent="0.3">
      <c r="A100" s="1">
        <v>44050</v>
      </c>
      <c r="B100">
        <v>450</v>
      </c>
      <c r="C100">
        <v>318</v>
      </c>
      <c r="D100">
        <v>490</v>
      </c>
    </row>
    <row r="101" spans="1:4" x14ac:dyDescent="0.3">
      <c r="A101" s="1">
        <v>44051</v>
      </c>
      <c r="B101">
        <v>343</v>
      </c>
      <c r="C101">
        <v>329</v>
      </c>
      <c r="D101">
        <v>345</v>
      </c>
    </row>
    <row r="102" spans="1:4" x14ac:dyDescent="0.3">
      <c r="A102" s="1">
        <v>44052</v>
      </c>
      <c r="B102">
        <v>287</v>
      </c>
      <c r="C102">
        <v>328</v>
      </c>
      <c r="D102">
        <v>377</v>
      </c>
    </row>
    <row r="103" spans="1:4" x14ac:dyDescent="0.3">
      <c r="A103" s="1">
        <v>44053</v>
      </c>
      <c r="B103">
        <v>298</v>
      </c>
      <c r="C103">
        <v>401</v>
      </c>
      <c r="D103">
        <v>416</v>
      </c>
    </row>
    <row r="104" spans="1:4" x14ac:dyDescent="0.3">
      <c r="A104" s="1">
        <v>44054</v>
      </c>
      <c r="B104">
        <v>429</v>
      </c>
      <c r="C104">
        <v>348</v>
      </c>
      <c r="D104">
        <v>426</v>
      </c>
    </row>
    <row r="105" spans="1:4" x14ac:dyDescent="0.3">
      <c r="A105" s="1">
        <v>44055</v>
      </c>
      <c r="B105">
        <v>417</v>
      </c>
      <c r="C105">
        <v>457</v>
      </c>
      <c r="D105">
        <v>438</v>
      </c>
    </row>
    <row r="106" spans="1:4" x14ac:dyDescent="0.3">
      <c r="A106" s="1">
        <v>44056</v>
      </c>
      <c r="B106">
        <v>384</v>
      </c>
      <c r="C106">
        <v>330</v>
      </c>
      <c r="D106">
        <v>292</v>
      </c>
    </row>
    <row r="107" spans="1:4" x14ac:dyDescent="0.3">
      <c r="A107" s="1">
        <v>44057</v>
      </c>
      <c r="B107">
        <v>370</v>
      </c>
      <c r="C107">
        <v>388</v>
      </c>
      <c r="D107">
        <v>390</v>
      </c>
    </row>
    <row r="108" spans="1:4" x14ac:dyDescent="0.3">
      <c r="A108" s="1">
        <v>44058</v>
      </c>
      <c r="B108">
        <v>436</v>
      </c>
      <c r="C108">
        <v>298</v>
      </c>
      <c r="D108">
        <v>420</v>
      </c>
    </row>
    <row r="109" spans="1:4" x14ac:dyDescent="0.3">
      <c r="A109" s="1">
        <v>44059</v>
      </c>
      <c r="B109">
        <v>303</v>
      </c>
      <c r="C109">
        <v>429</v>
      </c>
      <c r="D109">
        <v>407</v>
      </c>
    </row>
    <row r="110" spans="1:4" x14ac:dyDescent="0.3">
      <c r="A110" s="1">
        <v>44060</v>
      </c>
      <c r="B110">
        <v>449</v>
      </c>
      <c r="C110">
        <v>444</v>
      </c>
      <c r="D110">
        <v>425</v>
      </c>
    </row>
    <row r="111" spans="1:4" x14ac:dyDescent="0.3">
      <c r="A111" s="1">
        <v>44061</v>
      </c>
      <c r="B111">
        <v>300</v>
      </c>
      <c r="C111">
        <v>358</v>
      </c>
      <c r="D111">
        <v>377</v>
      </c>
    </row>
    <row r="112" spans="1:4" x14ac:dyDescent="0.3">
      <c r="A112" s="1">
        <v>44062</v>
      </c>
      <c r="B112">
        <v>307</v>
      </c>
      <c r="C112">
        <v>417</v>
      </c>
      <c r="D112">
        <v>405</v>
      </c>
    </row>
    <row r="113" spans="1:4" x14ac:dyDescent="0.3">
      <c r="A113" s="1">
        <v>44063</v>
      </c>
      <c r="B113">
        <v>314</v>
      </c>
      <c r="C113">
        <v>340</v>
      </c>
      <c r="D113">
        <v>345</v>
      </c>
    </row>
    <row r="114" spans="1:4" x14ac:dyDescent="0.3">
      <c r="A114" s="1">
        <v>44064</v>
      </c>
      <c r="B114">
        <v>379</v>
      </c>
      <c r="C114">
        <v>288</v>
      </c>
      <c r="D114">
        <v>353</v>
      </c>
    </row>
    <row r="115" spans="1:4" x14ac:dyDescent="0.3">
      <c r="A115" s="1">
        <v>44065</v>
      </c>
      <c r="B115">
        <v>405</v>
      </c>
      <c r="C115">
        <v>454</v>
      </c>
      <c r="D115">
        <v>342</v>
      </c>
    </row>
    <row r="116" spans="1:4" x14ac:dyDescent="0.3">
      <c r="A116" s="1">
        <v>44066</v>
      </c>
      <c r="B116">
        <v>407</v>
      </c>
      <c r="C116">
        <v>300</v>
      </c>
      <c r="D116">
        <v>365</v>
      </c>
    </row>
    <row r="117" spans="1:4" x14ac:dyDescent="0.3">
      <c r="A117" s="1">
        <v>44067</v>
      </c>
      <c r="B117">
        <v>432</v>
      </c>
      <c r="C117">
        <v>423</v>
      </c>
      <c r="D117">
        <v>221</v>
      </c>
    </row>
    <row r="118" spans="1:4" x14ac:dyDescent="0.3">
      <c r="A118" s="1">
        <v>44068</v>
      </c>
      <c r="B118">
        <v>405</v>
      </c>
      <c r="C118">
        <v>449</v>
      </c>
      <c r="D118">
        <v>231</v>
      </c>
    </row>
    <row r="119" spans="1:4" x14ac:dyDescent="0.3">
      <c r="A119" s="1">
        <v>44069</v>
      </c>
      <c r="B119">
        <v>162</v>
      </c>
      <c r="C119">
        <v>294</v>
      </c>
      <c r="D119">
        <v>255</v>
      </c>
    </row>
    <row r="120" spans="1:4" x14ac:dyDescent="0.3">
      <c r="A120" s="1">
        <v>44070</v>
      </c>
      <c r="B120">
        <v>297</v>
      </c>
      <c r="C120">
        <v>341</v>
      </c>
      <c r="D120">
        <v>223</v>
      </c>
    </row>
    <row r="121" spans="1:4" x14ac:dyDescent="0.3">
      <c r="A121" s="1">
        <v>44071</v>
      </c>
      <c r="B121">
        <v>226</v>
      </c>
      <c r="C121">
        <v>329</v>
      </c>
      <c r="D121">
        <v>261</v>
      </c>
    </row>
    <row r="122" spans="1:4" x14ac:dyDescent="0.3">
      <c r="A122" s="1">
        <v>44072</v>
      </c>
      <c r="B122">
        <v>226</v>
      </c>
      <c r="C122">
        <v>256</v>
      </c>
      <c r="D122">
        <v>239</v>
      </c>
    </row>
    <row r="123" spans="1:4" x14ac:dyDescent="0.3">
      <c r="A123" s="1">
        <v>44073</v>
      </c>
      <c r="B123">
        <v>287</v>
      </c>
      <c r="C123">
        <v>217</v>
      </c>
      <c r="D123">
        <v>262</v>
      </c>
    </row>
    <row r="124" spans="1:4" x14ac:dyDescent="0.3">
      <c r="A124" s="1">
        <v>44074</v>
      </c>
      <c r="B124">
        <v>351</v>
      </c>
      <c r="C124">
        <v>266</v>
      </c>
      <c r="D124">
        <v>226</v>
      </c>
    </row>
    <row r="125" spans="1:4" x14ac:dyDescent="0.3">
      <c r="A125" s="1">
        <v>44075</v>
      </c>
      <c r="B125">
        <v>214</v>
      </c>
      <c r="C125">
        <v>260</v>
      </c>
      <c r="D125">
        <v>241</v>
      </c>
    </row>
    <row r="126" spans="1:4" x14ac:dyDescent="0.3">
      <c r="A126" s="1">
        <v>44076</v>
      </c>
      <c r="B126">
        <v>282</v>
      </c>
      <c r="C126">
        <v>227</v>
      </c>
      <c r="D126">
        <v>258</v>
      </c>
    </row>
    <row r="127" spans="1:4" x14ac:dyDescent="0.3">
      <c r="A127" s="1">
        <v>44077</v>
      </c>
      <c r="B127">
        <v>257</v>
      </c>
      <c r="C127">
        <v>251</v>
      </c>
      <c r="D127">
        <v>252</v>
      </c>
    </row>
    <row r="128" spans="1:4" x14ac:dyDescent="0.3">
      <c r="A128" s="1">
        <v>44078</v>
      </c>
      <c r="B128">
        <v>172</v>
      </c>
      <c r="C128">
        <v>171</v>
      </c>
      <c r="D128">
        <v>268</v>
      </c>
    </row>
    <row r="129" spans="1:4" x14ac:dyDescent="0.3">
      <c r="A129" s="1">
        <v>44079</v>
      </c>
      <c r="B129">
        <v>197</v>
      </c>
      <c r="C129">
        <v>326</v>
      </c>
      <c r="D129">
        <v>224</v>
      </c>
    </row>
    <row r="130" spans="1:4" x14ac:dyDescent="0.3">
      <c r="A130" s="1">
        <v>44080</v>
      </c>
      <c r="B130">
        <v>292</v>
      </c>
      <c r="C130">
        <v>329</v>
      </c>
      <c r="D130">
        <v>255</v>
      </c>
    </row>
    <row r="131" spans="1:4" x14ac:dyDescent="0.3">
      <c r="A131" s="1">
        <v>44081</v>
      </c>
      <c r="B131">
        <v>172</v>
      </c>
      <c r="C131">
        <v>216</v>
      </c>
      <c r="D131">
        <v>199</v>
      </c>
    </row>
    <row r="132" spans="1:4" x14ac:dyDescent="0.3">
      <c r="A132" s="1">
        <v>44082</v>
      </c>
      <c r="B132">
        <v>258</v>
      </c>
      <c r="C132">
        <v>291</v>
      </c>
      <c r="D132">
        <v>220</v>
      </c>
    </row>
    <row r="133" spans="1:4" x14ac:dyDescent="0.3">
      <c r="A133" s="1">
        <v>44083</v>
      </c>
      <c r="B133">
        <v>276</v>
      </c>
      <c r="C133">
        <v>347</v>
      </c>
      <c r="D133">
        <v>197</v>
      </c>
    </row>
    <row r="134" spans="1:4" x14ac:dyDescent="0.3">
      <c r="A134" s="1">
        <v>44084</v>
      </c>
      <c r="B134">
        <v>210</v>
      </c>
      <c r="C134">
        <v>333</v>
      </c>
      <c r="D134">
        <v>218</v>
      </c>
    </row>
    <row r="135" spans="1:4" x14ac:dyDescent="0.3">
      <c r="A135" s="1">
        <v>44085</v>
      </c>
      <c r="B135">
        <v>168</v>
      </c>
      <c r="C135">
        <v>211</v>
      </c>
      <c r="D135">
        <v>180</v>
      </c>
    </row>
    <row r="136" spans="1:4" x14ac:dyDescent="0.3">
      <c r="A136" s="1">
        <v>44086</v>
      </c>
      <c r="B136">
        <v>196</v>
      </c>
      <c r="C136">
        <v>348</v>
      </c>
      <c r="D136">
        <v>225</v>
      </c>
    </row>
    <row r="137" spans="1:4" x14ac:dyDescent="0.3">
      <c r="A137" s="1">
        <v>44087</v>
      </c>
      <c r="B137">
        <v>284</v>
      </c>
      <c r="C137">
        <v>226</v>
      </c>
      <c r="D137">
        <v>197</v>
      </c>
    </row>
    <row r="138" spans="1:4" x14ac:dyDescent="0.3">
      <c r="A138" s="1">
        <v>44088</v>
      </c>
      <c r="B138">
        <v>162</v>
      </c>
      <c r="C138">
        <v>345</v>
      </c>
      <c r="D138">
        <v>194</v>
      </c>
    </row>
    <row r="139" spans="1:4" x14ac:dyDescent="0.3">
      <c r="A139" s="1">
        <v>44089</v>
      </c>
      <c r="B139">
        <v>212</v>
      </c>
      <c r="C139">
        <v>184</v>
      </c>
      <c r="D139">
        <v>183</v>
      </c>
    </row>
    <row r="140" spans="1:4" x14ac:dyDescent="0.3">
      <c r="A140" s="1">
        <v>44090</v>
      </c>
      <c r="B140">
        <v>165</v>
      </c>
      <c r="C140">
        <v>232</v>
      </c>
      <c r="D140">
        <v>202</v>
      </c>
    </row>
    <row r="141" spans="1:4" x14ac:dyDescent="0.3">
      <c r="A141" s="1">
        <v>44091</v>
      </c>
      <c r="B141">
        <v>163</v>
      </c>
      <c r="C141">
        <v>314</v>
      </c>
      <c r="D141">
        <v>213</v>
      </c>
    </row>
    <row r="142" spans="1:4" x14ac:dyDescent="0.3">
      <c r="A142" s="1">
        <v>44092</v>
      </c>
      <c r="B142">
        <v>200</v>
      </c>
      <c r="C142">
        <v>307</v>
      </c>
      <c r="D142">
        <v>206</v>
      </c>
    </row>
    <row r="143" spans="1:4" x14ac:dyDescent="0.3">
      <c r="A143" s="1">
        <v>44093</v>
      </c>
      <c r="B143">
        <v>201</v>
      </c>
      <c r="C143">
        <v>274</v>
      </c>
      <c r="D143">
        <v>210</v>
      </c>
    </row>
    <row r="144" spans="1:4" x14ac:dyDescent="0.3">
      <c r="A144" s="1">
        <v>44094</v>
      </c>
      <c r="B144">
        <v>269</v>
      </c>
      <c r="C144">
        <v>278</v>
      </c>
      <c r="D144">
        <v>228</v>
      </c>
    </row>
    <row r="145" spans="1:4" x14ac:dyDescent="0.3">
      <c r="A145" s="1">
        <v>44095</v>
      </c>
      <c r="B145">
        <v>188</v>
      </c>
      <c r="C145">
        <v>195</v>
      </c>
      <c r="D145">
        <v>207</v>
      </c>
    </row>
    <row r="146" spans="1:4" x14ac:dyDescent="0.3">
      <c r="A146" s="1">
        <v>44096</v>
      </c>
      <c r="B146">
        <v>142</v>
      </c>
      <c r="C146">
        <v>249</v>
      </c>
      <c r="D146">
        <v>202</v>
      </c>
    </row>
    <row r="147" spans="1:4" x14ac:dyDescent="0.3">
      <c r="A147" s="1">
        <v>44097</v>
      </c>
      <c r="B147">
        <v>232</v>
      </c>
      <c r="C147">
        <v>116</v>
      </c>
      <c r="D147">
        <v>195</v>
      </c>
    </row>
    <row r="148" spans="1:4" x14ac:dyDescent="0.3">
      <c r="A148" s="1">
        <v>44098</v>
      </c>
      <c r="B148">
        <v>296</v>
      </c>
      <c r="C148">
        <v>102</v>
      </c>
      <c r="D148">
        <v>192</v>
      </c>
    </row>
    <row r="149" spans="1:4" x14ac:dyDescent="0.3">
      <c r="A149" s="1">
        <v>44099</v>
      </c>
      <c r="B149">
        <v>161</v>
      </c>
      <c r="C149">
        <v>151</v>
      </c>
      <c r="D149">
        <v>216</v>
      </c>
    </row>
    <row r="150" spans="1:4" x14ac:dyDescent="0.3">
      <c r="A150" s="1">
        <v>44100</v>
      </c>
      <c r="B150">
        <v>162</v>
      </c>
      <c r="C150">
        <v>261</v>
      </c>
      <c r="D150">
        <v>184</v>
      </c>
    </row>
    <row r="151" spans="1:4" x14ac:dyDescent="0.3">
      <c r="A151" s="1">
        <v>44101</v>
      </c>
      <c r="B151">
        <v>216</v>
      </c>
      <c r="C151">
        <v>147</v>
      </c>
      <c r="D151">
        <v>204</v>
      </c>
    </row>
    <row r="152" spans="1:4" x14ac:dyDescent="0.3">
      <c r="A152" s="1">
        <v>44102</v>
      </c>
      <c r="B152">
        <v>282</v>
      </c>
      <c r="C152">
        <v>297</v>
      </c>
      <c r="D152">
        <v>195</v>
      </c>
    </row>
    <row r="153" spans="1:4" x14ac:dyDescent="0.3">
      <c r="A153" s="1">
        <v>44103</v>
      </c>
      <c r="B153">
        <v>214</v>
      </c>
      <c r="C153">
        <v>198</v>
      </c>
      <c r="D153">
        <v>200</v>
      </c>
    </row>
    <row r="154" spans="1:4" x14ac:dyDescent="0.3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7A67-9DD1-4D4A-B0CC-C92042D15ABA}">
  <dimension ref="A1:H154"/>
  <sheetViews>
    <sheetView workbookViewId="0">
      <selection activeCell="O15" sqref="O15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20.21875" bestFit="1" customWidth="1"/>
    <col min="4" max="4" width="19.88671875" bestFit="1" customWidth="1"/>
    <col min="5" max="5" width="23.44140625" customWidth="1"/>
    <col min="6" max="6" width="9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 s="1">
        <v>43952</v>
      </c>
      <c r="B2">
        <v>211</v>
      </c>
      <c r="C2">
        <v>281</v>
      </c>
      <c r="D2">
        <v>88</v>
      </c>
      <c r="E2">
        <f>IF(owoce3[[#This Row],[dostawa_porzeczek]]&gt; owoce3[[#This Row],[dostawa_truskawek]], IF(owoce3[[#This Row],[dostawa_porzeczek]]&gt;owoce3[[#This Row],[dostawa_malin]],1,0),0)</f>
        <v>0</v>
      </c>
      <c r="G2" s="6" t="s">
        <v>4</v>
      </c>
      <c r="H2" s="6">
        <f>SUM(owoce3[czy najwięcej porzeczek?])</f>
        <v>19</v>
      </c>
    </row>
    <row r="3" spans="1:8" x14ac:dyDescent="0.3">
      <c r="A3" s="1">
        <v>43953</v>
      </c>
      <c r="B3">
        <v>393</v>
      </c>
      <c r="C3">
        <v>313</v>
      </c>
      <c r="D3">
        <v>83</v>
      </c>
      <c r="E3">
        <f>IF(owoce3[[#This Row],[dostawa_porzeczek]]&gt; owoce3[[#This Row],[dostawa_truskawek]], IF(owoce3[[#This Row],[dostawa_porzeczek]]&gt;owoce3[[#This Row],[dostawa_malin]],1,0),0)</f>
        <v>0</v>
      </c>
    </row>
    <row r="4" spans="1:8" x14ac:dyDescent="0.3">
      <c r="A4" s="1">
        <v>43954</v>
      </c>
      <c r="B4">
        <v>389</v>
      </c>
      <c r="C4">
        <v>315</v>
      </c>
      <c r="D4">
        <v>104</v>
      </c>
      <c r="E4">
        <f>IF(owoce3[[#This Row],[dostawa_porzeczek]]&gt; owoce3[[#This Row],[dostawa_truskawek]], IF(owoce3[[#This Row],[dostawa_porzeczek]]&gt;owoce3[[#This Row],[dostawa_malin]],1,0),0)</f>
        <v>0</v>
      </c>
    </row>
    <row r="5" spans="1:8" x14ac:dyDescent="0.3">
      <c r="A5" s="1">
        <v>43955</v>
      </c>
      <c r="B5">
        <v>308</v>
      </c>
      <c r="C5">
        <v>221</v>
      </c>
      <c r="D5">
        <v>119</v>
      </c>
      <c r="E5">
        <f>IF(owoce3[[#This Row],[dostawa_porzeczek]]&gt; owoce3[[#This Row],[dostawa_truskawek]], IF(owoce3[[#This Row],[dostawa_porzeczek]]&gt;owoce3[[#This Row],[dostawa_malin]],1,0),0)</f>
        <v>0</v>
      </c>
    </row>
    <row r="6" spans="1:8" x14ac:dyDescent="0.3">
      <c r="A6" s="1">
        <v>43956</v>
      </c>
      <c r="B6">
        <v>387</v>
      </c>
      <c r="C6">
        <v>275</v>
      </c>
      <c r="D6">
        <v>72</v>
      </c>
      <c r="E6">
        <f>IF(owoce3[[#This Row],[dostawa_porzeczek]]&gt; owoce3[[#This Row],[dostawa_truskawek]], IF(owoce3[[#This Row],[dostawa_porzeczek]]&gt;owoce3[[#This Row],[dostawa_malin]],1,0),0)</f>
        <v>0</v>
      </c>
    </row>
    <row r="7" spans="1:8" x14ac:dyDescent="0.3">
      <c r="A7" s="1">
        <v>43957</v>
      </c>
      <c r="B7">
        <v>294</v>
      </c>
      <c r="C7">
        <v>366</v>
      </c>
      <c r="D7">
        <v>99</v>
      </c>
      <c r="E7">
        <f>IF(owoce3[[#This Row],[dostawa_porzeczek]]&gt; owoce3[[#This Row],[dostawa_truskawek]], IF(owoce3[[#This Row],[dostawa_porzeczek]]&gt;owoce3[[#This Row],[dostawa_malin]],1,0),0)</f>
        <v>0</v>
      </c>
    </row>
    <row r="8" spans="1:8" x14ac:dyDescent="0.3">
      <c r="A8" s="1">
        <v>43958</v>
      </c>
      <c r="B8">
        <v>389</v>
      </c>
      <c r="C8">
        <v>288</v>
      </c>
      <c r="D8">
        <v>87</v>
      </c>
      <c r="E8">
        <f>IF(owoce3[[#This Row],[dostawa_porzeczek]]&gt; owoce3[[#This Row],[dostawa_truskawek]], IF(owoce3[[#This Row],[dostawa_porzeczek]]&gt;owoce3[[#This Row],[dostawa_malin]],1,0),0)</f>
        <v>0</v>
      </c>
    </row>
    <row r="9" spans="1:8" x14ac:dyDescent="0.3">
      <c r="A9" s="1">
        <v>43959</v>
      </c>
      <c r="B9">
        <v>259</v>
      </c>
      <c r="C9">
        <v>361</v>
      </c>
      <c r="D9">
        <v>112</v>
      </c>
      <c r="E9">
        <f>IF(owoce3[[#This Row],[dostawa_porzeczek]]&gt; owoce3[[#This Row],[dostawa_truskawek]], IF(owoce3[[#This Row],[dostawa_porzeczek]]&gt;owoce3[[#This Row],[dostawa_malin]],1,0),0)</f>
        <v>0</v>
      </c>
    </row>
    <row r="10" spans="1:8" x14ac:dyDescent="0.3">
      <c r="A10" s="1">
        <v>43960</v>
      </c>
      <c r="B10">
        <v>369</v>
      </c>
      <c r="C10">
        <v>233</v>
      </c>
      <c r="D10">
        <v>110</v>
      </c>
      <c r="E10">
        <f>IF(owoce3[[#This Row],[dostawa_porzeczek]]&gt; owoce3[[#This Row],[dostawa_truskawek]], IF(owoce3[[#This Row],[dostawa_porzeczek]]&gt;owoce3[[#This Row],[dostawa_malin]],1,0),0)</f>
        <v>0</v>
      </c>
    </row>
    <row r="11" spans="1:8" x14ac:dyDescent="0.3">
      <c r="A11" s="1">
        <v>43961</v>
      </c>
      <c r="B11">
        <v>263</v>
      </c>
      <c r="C11">
        <v>393</v>
      </c>
      <c r="D11">
        <v>75</v>
      </c>
      <c r="E11">
        <f>IF(owoce3[[#This Row],[dostawa_porzeczek]]&gt; owoce3[[#This Row],[dostawa_truskawek]], IF(owoce3[[#This Row],[dostawa_porzeczek]]&gt;owoce3[[#This Row],[dostawa_malin]],1,0),0)</f>
        <v>0</v>
      </c>
    </row>
    <row r="12" spans="1:8" x14ac:dyDescent="0.3">
      <c r="A12" s="1">
        <v>43962</v>
      </c>
      <c r="B12">
        <v>239</v>
      </c>
      <c r="C12">
        <v>347</v>
      </c>
      <c r="D12">
        <v>94</v>
      </c>
      <c r="E12">
        <f>IF(owoce3[[#This Row],[dostawa_porzeczek]]&gt; owoce3[[#This Row],[dostawa_truskawek]], IF(owoce3[[#This Row],[dostawa_porzeczek]]&gt;owoce3[[#This Row],[dostawa_malin]],1,0),0)</f>
        <v>0</v>
      </c>
    </row>
    <row r="13" spans="1:8" x14ac:dyDescent="0.3">
      <c r="A13" s="1">
        <v>43963</v>
      </c>
      <c r="B13">
        <v>282</v>
      </c>
      <c r="C13">
        <v>338</v>
      </c>
      <c r="D13">
        <v>86</v>
      </c>
      <c r="E13">
        <f>IF(owoce3[[#This Row],[dostawa_porzeczek]]&gt; owoce3[[#This Row],[dostawa_truskawek]], IF(owoce3[[#This Row],[dostawa_porzeczek]]&gt;owoce3[[#This Row],[dostawa_malin]],1,0),0)</f>
        <v>0</v>
      </c>
    </row>
    <row r="14" spans="1:8" x14ac:dyDescent="0.3">
      <c r="A14" s="1">
        <v>43964</v>
      </c>
      <c r="B14">
        <v>306</v>
      </c>
      <c r="C14">
        <v>273</v>
      </c>
      <c r="D14">
        <v>75</v>
      </c>
      <c r="E14">
        <f>IF(owoce3[[#This Row],[dostawa_porzeczek]]&gt; owoce3[[#This Row],[dostawa_truskawek]], IF(owoce3[[#This Row],[dostawa_porzeczek]]&gt;owoce3[[#This Row],[dostawa_malin]],1,0),0)</f>
        <v>0</v>
      </c>
    </row>
    <row r="15" spans="1:8" x14ac:dyDescent="0.3">
      <c r="A15" s="1">
        <v>43965</v>
      </c>
      <c r="B15">
        <v>251</v>
      </c>
      <c r="C15">
        <v>325</v>
      </c>
      <c r="D15">
        <v>89</v>
      </c>
      <c r="E15">
        <f>IF(owoce3[[#This Row],[dostawa_porzeczek]]&gt; owoce3[[#This Row],[dostawa_truskawek]], IF(owoce3[[#This Row],[dostawa_porzeczek]]&gt;owoce3[[#This Row],[dostawa_malin]],1,0),0)</f>
        <v>0</v>
      </c>
    </row>
    <row r="16" spans="1:8" x14ac:dyDescent="0.3">
      <c r="A16" s="1">
        <v>43966</v>
      </c>
      <c r="B16">
        <v>224</v>
      </c>
      <c r="C16">
        <v>352</v>
      </c>
      <c r="D16">
        <v>97</v>
      </c>
      <c r="E16">
        <f>IF(owoce3[[#This Row],[dostawa_porzeczek]]&gt; owoce3[[#This Row],[dostawa_truskawek]], IF(owoce3[[#This Row],[dostawa_porzeczek]]&gt;owoce3[[#This Row],[dostawa_malin]],1,0),0)</f>
        <v>0</v>
      </c>
    </row>
    <row r="17" spans="1:5" x14ac:dyDescent="0.3">
      <c r="A17" s="1">
        <v>43967</v>
      </c>
      <c r="B17">
        <v>233</v>
      </c>
      <c r="C17">
        <v>270</v>
      </c>
      <c r="D17">
        <v>94</v>
      </c>
      <c r="E17">
        <f>IF(owoce3[[#This Row],[dostawa_porzeczek]]&gt; owoce3[[#This Row],[dostawa_truskawek]], IF(owoce3[[#This Row],[dostawa_porzeczek]]&gt;owoce3[[#This Row],[dostawa_malin]],1,0),0)</f>
        <v>0</v>
      </c>
    </row>
    <row r="18" spans="1:5" x14ac:dyDescent="0.3">
      <c r="A18" s="1">
        <v>43968</v>
      </c>
      <c r="B18">
        <v>345</v>
      </c>
      <c r="C18">
        <v>275</v>
      </c>
      <c r="D18">
        <v>90</v>
      </c>
      <c r="E18">
        <f>IF(owoce3[[#This Row],[dostawa_porzeczek]]&gt; owoce3[[#This Row],[dostawa_truskawek]], IF(owoce3[[#This Row],[dostawa_porzeczek]]&gt;owoce3[[#This Row],[dostawa_malin]],1,0),0)</f>
        <v>0</v>
      </c>
    </row>
    <row r="19" spans="1:5" x14ac:dyDescent="0.3">
      <c r="A19" s="1">
        <v>43969</v>
      </c>
      <c r="B19">
        <v>232</v>
      </c>
      <c r="C19">
        <v>228</v>
      </c>
      <c r="D19">
        <v>107</v>
      </c>
      <c r="E19">
        <f>IF(owoce3[[#This Row],[dostawa_porzeczek]]&gt; owoce3[[#This Row],[dostawa_truskawek]], IF(owoce3[[#This Row],[dostawa_porzeczek]]&gt;owoce3[[#This Row],[dostawa_malin]],1,0),0)</f>
        <v>0</v>
      </c>
    </row>
    <row r="20" spans="1:5" x14ac:dyDescent="0.3">
      <c r="A20" s="1">
        <v>43970</v>
      </c>
      <c r="B20">
        <v>238</v>
      </c>
      <c r="C20">
        <v>394</v>
      </c>
      <c r="D20">
        <v>105</v>
      </c>
      <c r="E20">
        <f>IF(owoce3[[#This Row],[dostawa_porzeczek]]&gt; owoce3[[#This Row],[dostawa_truskawek]], IF(owoce3[[#This Row],[dostawa_porzeczek]]&gt;owoce3[[#This Row],[dostawa_malin]],1,0),0)</f>
        <v>0</v>
      </c>
    </row>
    <row r="21" spans="1:5" x14ac:dyDescent="0.3">
      <c r="A21" s="1">
        <v>43971</v>
      </c>
      <c r="B21">
        <v>378</v>
      </c>
      <c r="C21">
        <v>311</v>
      </c>
      <c r="D21">
        <v>110</v>
      </c>
      <c r="E21">
        <f>IF(owoce3[[#This Row],[dostawa_porzeczek]]&gt; owoce3[[#This Row],[dostawa_truskawek]], IF(owoce3[[#This Row],[dostawa_porzeczek]]&gt;owoce3[[#This Row],[dostawa_malin]],1,0),0)</f>
        <v>0</v>
      </c>
    </row>
    <row r="22" spans="1:5" x14ac:dyDescent="0.3">
      <c r="A22" s="1">
        <v>43972</v>
      </c>
      <c r="B22">
        <v>281</v>
      </c>
      <c r="C22">
        <v>354</v>
      </c>
      <c r="D22">
        <v>121</v>
      </c>
      <c r="E22">
        <f>IF(owoce3[[#This Row],[dostawa_porzeczek]]&gt; owoce3[[#This Row],[dostawa_truskawek]], IF(owoce3[[#This Row],[dostawa_porzeczek]]&gt;owoce3[[#This Row],[dostawa_malin]],1,0),0)</f>
        <v>0</v>
      </c>
    </row>
    <row r="23" spans="1:5" x14ac:dyDescent="0.3">
      <c r="A23" s="1">
        <v>43973</v>
      </c>
      <c r="B23">
        <v>390</v>
      </c>
      <c r="C23">
        <v>267</v>
      </c>
      <c r="D23">
        <v>124</v>
      </c>
      <c r="E23">
        <f>IF(owoce3[[#This Row],[dostawa_porzeczek]]&gt; owoce3[[#This Row],[dostawa_truskawek]], IF(owoce3[[#This Row],[dostawa_porzeczek]]&gt;owoce3[[#This Row],[dostawa_malin]],1,0),0)</f>
        <v>0</v>
      </c>
    </row>
    <row r="24" spans="1:5" x14ac:dyDescent="0.3">
      <c r="A24" s="1">
        <v>43974</v>
      </c>
      <c r="B24">
        <v>308</v>
      </c>
      <c r="C24">
        <v>337</v>
      </c>
      <c r="D24">
        <v>105</v>
      </c>
      <c r="E24">
        <f>IF(owoce3[[#This Row],[dostawa_porzeczek]]&gt; owoce3[[#This Row],[dostawa_truskawek]], IF(owoce3[[#This Row],[dostawa_porzeczek]]&gt;owoce3[[#This Row],[dostawa_malin]],1,0),0)</f>
        <v>0</v>
      </c>
    </row>
    <row r="25" spans="1:5" x14ac:dyDescent="0.3">
      <c r="A25" s="1">
        <v>43975</v>
      </c>
      <c r="B25">
        <v>391</v>
      </c>
      <c r="C25">
        <v>238</v>
      </c>
      <c r="D25">
        <v>113</v>
      </c>
      <c r="E25">
        <f>IF(owoce3[[#This Row],[dostawa_porzeczek]]&gt; owoce3[[#This Row],[dostawa_truskawek]], IF(owoce3[[#This Row],[dostawa_porzeczek]]&gt;owoce3[[#This Row],[dostawa_malin]],1,0),0)</f>
        <v>0</v>
      </c>
    </row>
    <row r="26" spans="1:5" x14ac:dyDescent="0.3">
      <c r="A26" s="1">
        <v>43976</v>
      </c>
      <c r="B26">
        <v>241</v>
      </c>
      <c r="C26">
        <v>283</v>
      </c>
      <c r="D26">
        <v>140</v>
      </c>
      <c r="E26">
        <f>IF(owoce3[[#This Row],[dostawa_porzeczek]]&gt; owoce3[[#This Row],[dostawa_truskawek]], IF(owoce3[[#This Row],[dostawa_porzeczek]]&gt;owoce3[[#This Row],[dostawa_malin]],1,0),0)</f>
        <v>0</v>
      </c>
    </row>
    <row r="27" spans="1:5" x14ac:dyDescent="0.3">
      <c r="A27" s="1">
        <v>43977</v>
      </c>
      <c r="B27">
        <v>249</v>
      </c>
      <c r="C27">
        <v>275</v>
      </c>
      <c r="D27">
        <v>118</v>
      </c>
      <c r="E27">
        <f>IF(owoce3[[#This Row],[dostawa_porzeczek]]&gt; owoce3[[#This Row],[dostawa_truskawek]], IF(owoce3[[#This Row],[dostawa_porzeczek]]&gt;owoce3[[#This Row],[dostawa_malin]],1,0),0)</f>
        <v>0</v>
      </c>
    </row>
    <row r="28" spans="1:5" x14ac:dyDescent="0.3">
      <c r="A28" s="1">
        <v>43978</v>
      </c>
      <c r="B28">
        <v>298</v>
      </c>
      <c r="C28">
        <v>263</v>
      </c>
      <c r="D28">
        <v>145</v>
      </c>
      <c r="E28">
        <f>IF(owoce3[[#This Row],[dostawa_porzeczek]]&gt; owoce3[[#This Row],[dostawa_truskawek]], IF(owoce3[[#This Row],[dostawa_porzeczek]]&gt;owoce3[[#This Row],[dostawa_malin]],1,0),0)</f>
        <v>0</v>
      </c>
    </row>
    <row r="29" spans="1:5" x14ac:dyDescent="0.3">
      <c r="A29" s="1">
        <v>43979</v>
      </c>
      <c r="B29">
        <v>254</v>
      </c>
      <c r="C29">
        <v>241</v>
      </c>
      <c r="D29">
        <v>149</v>
      </c>
      <c r="E29">
        <f>IF(owoce3[[#This Row],[dostawa_porzeczek]]&gt; owoce3[[#This Row],[dostawa_truskawek]], IF(owoce3[[#This Row],[dostawa_porzeczek]]&gt;owoce3[[#This Row],[dostawa_malin]],1,0),0)</f>
        <v>0</v>
      </c>
    </row>
    <row r="30" spans="1:5" x14ac:dyDescent="0.3">
      <c r="A30" s="1">
        <v>43980</v>
      </c>
      <c r="B30">
        <v>329</v>
      </c>
      <c r="C30">
        <v>323</v>
      </c>
      <c r="D30">
        <v>134</v>
      </c>
      <c r="E30">
        <f>IF(owoce3[[#This Row],[dostawa_porzeczek]]&gt; owoce3[[#This Row],[dostawa_truskawek]], IF(owoce3[[#This Row],[dostawa_porzeczek]]&gt;owoce3[[#This Row],[dostawa_malin]],1,0),0)</f>
        <v>0</v>
      </c>
    </row>
    <row r="31" spans="1:5" x14ac:dyDescent="0.3">
      <c r="A31" s="1">
        <v>43981</v>
      </c>
      <c r="B31">
        <v>213</v>
      </c>
      <c r="C31">
        <v>221</v>
      </c>
      <c r="D31">
        <v>119</v>
      </c>
      <c r="E31">
        <f>IF(owoce3[[#This Row],[dostawa_porzeczek]]&gt; owoce3[[#This Row],[dostawa_truskawek]], IF(owoce3[[#This Row],[dostawa_porzeczek]]&gt;owoce3[[#This Row],[dostawa_malin]],1,0),0)</f>
        <v>0</v>
      </c>
    </row>
    <row r="32" spans="1:5" x14ac:dyDescent="0.3">
      <c r="A32" s="1">
        <v>43982</v>
      </c>
      <c r="B32">
        <v>294</v>
      </c>
      <c r="C32">
        <v>326</v>
      </c>
      <c r="D32">
        <v>145</v>
      </c>
      <c r="E32">
        <f>IF(owoce3[[#This Row],[dostawa_porzeczek]]&gt; owoce3[[#This Row],[dostawa_truskawek]], IF(owoce3[[#This Row],[dostawa_porzeczek]]&gt;owoce3[[#This Row],[dostawa_malin]],1,0),0)</f>
        <v>0</v>
      </c>
    </row>
    <row r="33" spans="1:5" x14ac:dyDescent="0.3">
      <c r="A33" s="1">
        <v>43983</v>
      </c>
      <c r="B33">
        <v>225</v>
      </c>
      <c r="C33">
        <v>206</v>
      </c>
      <c r="D33">
        <v>122</v>
      </c>
      <c r="E33">
        <f>IF(owoce3[[#This Row],[dostawa_porzeczek]]&gt; owoce3[[#This Row],[dostawa_truskawek]], IF(owoce3[[#This Row],[dostawa_porzeczek]]&gt;owoce3[[#This Row],[dostawa_malin]],1,0),0)</f>
        <v>0</v>
      </c>
    </row>
    <row r="34" spans="1:5" x14ac:dyDescent="0.3">
      <c r="A34" s="1">
        <v>43984</v>
      </c>
      <c r="B34">
        <v>264</v>
      </c>
      <c r="C34">
        <v>355</v>
      </c>
      <c r="D34">
        <v>134</v>
      </c>
      <c r="E34">
        <f>IF(owoce3[[#This Row],[dostawa_porzeczek]]&gt; owoce3[[#This Row],[dostawa_truskawek]], IF(owoce3[[#This Row],[dostawa_porzeczek]]&gt;owoce3[[#This Row],[dostawa_malin]],1,0),0)</f>
        <v>0</v>
      </c>
    </row>
    <row r="35" spans="1:5" x14ac:dyDescent="0.3">
      <c r="A35" s="1">
        <v>43985</v>
      </c>
      <c r="B35">
        <v>253</v>
      </c>
      <c r="C35">
        <v>271</v>
      </c>
      <c r="D35">
        <v>142</v>
      </c>
      <c r="E35">
        <f>IF(owoce3[[#This Row],[dostawa_porzeczek]]&gt; owoce3[[#This Row],[dostawa_truskawek]], IF(owoce3[[#This Row],[dostawa_porzeczek]]&gt;owoce3[[#This Row],[dostawa_malin]],1,0),0)</f>
        <v>0</v>
      </c>
    </row>
    <row r="36" spans="1:5" x14ac:dyDescent="0.3">
      <c r="A36" s="1">
        <v>43986</v>
      </c>
      <c r="B36">
        <v>352</v>
      </c>
      <c r="C36">
        <v>207</v>
      </c>
      <c r="D36">
        <v>125</v>
      </c>
      <c r="E36">
        <f>IF(owoce3[[#This Row],[dostawa_porzeczek]]&gt; owoce3[[#This Row],[dostawa_truskawek]], IF(owoce3[[#This Row],[dostawa_porzeczek]]&gt;owoce3[[#This Row],[dostawa_malin]],1,0),0)</f>
        <v>0</v>
      </c>
    </row>
    <row r="37" spans="1:5" x14ac:dyDescent="0.3">
      <c r="A37" s="1">
        <v>43987</v>
      </c>
      <c r="B37">
        <v>269</v>
      </c>
      <c r="C37">
        <v>248</v>
      </c>
      <c r="D37">
        <v>137</v>
      </c>
      <c r="E37">
        <f>IF(owoce3[[#This Row],[dostawa_porzeczek]]&gt; owoce3[[#This Row],[dostawa_truskawek]], IF(owoce3[[#This Row],[dostawa_porzeczek]]&gt;owoce3[[#This Row],[dostawa_malin]],1,0),0)</f>
        <v>0</v>
      </c>
    </row>
    <row r="38" spans="1:5" x14ac:dyDescent="0.3">
      <c r="A38" s="1">
        <v>43988</v>
      </c>
      <c r="B38">
        <v>242</v>
      </c>
      <c r="C38">
        <v>247</v>
      </c>
      <c r="D38">
        <v>125</v>
      </c>
      <c r="E38">
        <f>IF(owoce3[[#This Row],[dostawa_porzeczek]]&gt; owoce3[[#This Row],[dostawa_truskawek]], IF(owoce3[[#This Row],[dostawa_porzeczek]]&gt;owoce3[[#This Row],[dostawa_malin]],1,0),0)</f>
        <v>0</v>
      </c>
    </row>
    <row r="39" spans="1:5" x14ac:dyDescent="0.3">
      <c r="A39" s="1">
        <v>43989</v>
      </c>
      <c r="B39">
        <v>327</v>
      </c>
      <c r="C39">
        <v>262</v>
      </c>
      <c r="D39">
        <v>103</v>
      </c>
      <c r="E39">
        <f>IF(owoce3[[#This Row],[dostawa_porzeczek]]&gt; owoce3[[#This Row],[dostawa_truskawek]], IF(owoce3[[#This Row],[dostawa_porzeczek]]&gt;owoce3[[#This Row],[dostawa_malin]],1,0),0)</f>
        <v>0</v>
      </c>
    </row>
    <row r="40" spans="1:5" x14ac:dyDescent="0.3">
      <c r="A40" s="1">
        <v>43990</v>
      </c>
      <c r="B40">
        <v>316</v>
      </c>
      <c r="C40">
        <v>253</v>
      </c>
      <c r="D40">
        <v>134</v>
      </c>
      <c r="E40">
        <f>IF(owoce3[[#This Row],[dostawa_porzeczek]]&gt; owoce3[[#This Row],[dostawa_truskawek]], IF(owoce3[[#This Row],[dostawa_porzeczek]]&gt;owoce3[[#This Row],[dostawa_malin]],1,0),0)</f>
        <v>0</v>
      </c>
    </row>
    <row r="41" spans="1:5" x14ac:dyDescent="0.3">
      <c r="A41" s="1">
        <v>43991</v>
      </c>
      <c r="B41">
        <v>294</v>
      </c>
      <c r="C41">
        <v>249</v>
      </c>
      <c r="D41">
        <v>137</v>
      </c>
      <c r="E41">
        <f>IF(owoce3[[#This Row],[dostawa_porzeczek]]&gt; owoce3[[#This Row],[dostawa_truskawek]], IF(owoce3[[#This Row],[dostawa_porzeczek]]&gt;owoce3[[#This Row],[dostawa_malin]],1,0),0)</f>
        <v>0</v>
      </c>
    </row>
    <row r="42" spans="1:5" x14ac:dyDescent="0.3">
      <c r="A42" s="1">
        <v>43992</v>
      </c>
      <c r="B42">
        <v>270</v>
      </c>
      <c r="C42">
        <v>206</v>
      </c>
      <c r="D42">
        <v>146</v>
      </c>
      <c r="E42">
        <f>IF(owoce3[[#This Row],[dostawa_porzeczek]]&gt; owoce3[[#This Row],[dostawa_truskawek]], IF(owoce3[[#This Row],[dostawa_porzeczek]]&gt;owoce3[[#This Row],[dostawa_malin]],1,0),0)</f>
        <v>0</v>
      </c>
    </row>
    <row r="43" spans="1:5" x14ac:dyDescent="0.3">
      <c r="A43" s="1">
        <v>43993</v>
      </c>
      <c r="B43">
        <v>349</v>
      </c>
      <c r="C43">
        <v>301</v>
      </c>
      <c r="D43">
        <v>138</v>
      </c>
      <c r="E43">
        <f>IF(owoce3[[#This Row],[dostawa_porzeczek]]&gt; owoce3[[#This Row],[dostawa_truskawek]], IF(owoce3[[#This Row],[dostawa_porzeczek]]&gt;owoce3[[#This Row],[dostawa_malin]],1,0),0)</f>
        <v>0</v>
      </c>
    </row>
    <row r="44" spans="1:5" x14ac:dyDescent="0.3">
      <c r="A44" s="1">
        <v>43994</v>
      </c>
      <c r="B44">
        <v>224</v>
      </c>
      <c r="C44">
        <v>385</v>
      </c>
      <c r="D44">
        <v>138</v>
      </c>
      <c r="E44">
        <f>IF(owoce3[[#This Row],[dostawa_porzeczek]]&gt; owoce3[[#This Row],[dostawa_truskawek]], IF(owoce3[[#This Row],[dostawa_porzeczek]]&gt;owoce3[[#This Row],[dostawa_malin]],1,0),0)</f>
        <v>0</v>
      </c>
    </row>
    <row r="45" spans="1:5" x14ac:dyDescent="0.3">
      <c r="A45" s="1">
        <v>43995</v>
      </c>
      <c r="B45">
        <v>309</v>
      </c>
      <c r="C45">
        <v>204</v>
      </c>
      <c r="D45">
        <v>140</v>
      </c>
      <c r="E45">
        <f>IF(owoce3[[#This Row],[dostawa_porzeczek]]&gt; owoce3[[#This Row],[dostawa_truskawek]], IF(owoce3[[#This Row],[dostawa_porzeczek]]&gt;owoce3[[#This Row],[dostawa_malin]],1,0),0)</f>
        <v>0</v>
      </c>
    </row>
    <row r="46" spans="1:5" x14ac:dyDescent="0.3">
      <c r="A46" s="1">
        <v>43996</v>
      </c>
      <c r="B46">
        <v>246</v>
      </c>
      <c r="C46">
        <v>275</v>
      </c>
      <c r="D46">
        <v>130</v>
      </c>
      <c r="E46">
        <f>IF(owoce3[[#This Row],[dostawa_porzeczek]]&gt; owoce3[[#This Row],[dostawa_truskawek]], IF(owoce3[[#This Row],[dostawa_porzeczek]]&gt;owoce3[[#This Row],[dostawa_malin]],1,0),0)</f>
        <v>0</v>
      </c>
    </row>
    <row r="47" spans="1:5" x14ac:dyDescent="0.3">
      <c r="A47" s="1">
        <v>43997</v>
      </c>
      <c r="B47">
        <v>241</v>
      </c>
      <c r="C47">
        <v>247</v>
      </c>
      <c r="D47">
        <v>166</v>
      </c>
      <c r="E47">
        <f>IF(owoce3[[#This Row],[dostawa_porzeczek]]&gt; owoce3[[#This Row],[dostawa_truskawek]], IF(owoce3[[#This Row],[dostawa_porzeczek]]&gt;owoce3[[#This Row],[dostawa_malin]],1,0),0)</f>
        <v>0</v>
      </c>
    </row>
    <row r="48" spans="1:5" x14ac:dyDescent="0.3">
      <c r="A48" s="1">
        <v>43998</v>
      </c>
      <c r="B48">
        <v>365</v>
      </c>
      <c r="C48">
        <v>256</v>
      </c>
      <c r="D48">
        <v>132</v>
      </c>
      <c r="E48">
        <f>IF(owoce3[[#This Row],[dostawa_porzeczek]]&gt; owoce3[[#This Row],[dostawa_truskawek]], IF(owoce3[[#This Row],[dostawa_porzeczek]]&gt;owoce3[[#This Row],[dostawa_malin]],1,0),0)</f>
        <v>0</v>
      </c>
    </row>
    <row r="49" spans="1:5" x14ac:dyDescent="0.3">
      <c r="A49" s="1">
        <v>43999</v>
      </c>
      <c r="B49">
        <v>225</v>
      </c>
      <c r="C49">
        <v>392</v>
      </c>
      <c r="D49">
        <v>158</v>
      </c>
      <c r="E49">
        <f>IF(owoce3[[#This Row],[dostawa_porzeczek]]&gt; owoce3[[#This Row],[dostawa_truskawek]], IF(owoce3[[#This Row],[dostawa_porzeczek]]&gt;owoce3[[#This Row],[dostawa_malin]],1,0),0)</f>
        <v>0</v>
      </c>
    </row>
    <row r="50" spans="1:5" x14ac:dyDescent="0.3">
      <c r="A50" s="1">
        <v>44000</v>
      </c>
      <c r="B50">
        <v>335</v>
      </c>
      <c r="C50">
        <v>254</v>
      </c>
      <c r="D50">
        <v>173</v>
      </c>
      <c r="E50">
        <f>IF(owoce3[[#This Row],[dostawa_porzeczek]]&gt; owoce3[[#This Row],[dostawa_truskawek]], IF(owoce3[[#This Row],[dostawa_porzeczek]]&gt;owoce3[[#This Row],[dostawa_malin]],1,0),0)</f>
        <v>0</v>
      </c>
    </row>
    <row r="51" spans="1:5" x14ac:dyDescent="0.3">
      <c r="A51" s="1">
        <v>44001</v>
      </c>
      <c r="B51">
        <v>376</v>
      </c>
      <c r="C51">
        <v>258</v>
      </c>
      <c r="D51">
        <v>151</v>
      </c>
      <c r="E51">
        <f>IF(owoce3[[#This Row],[dostawa_porzeczek]]&gt; owoce3[[#This Row],[dostawa_truskawek]], IF(owoce3[[#This Row],[dostawa_porzeczek]]&gt;owoce3[[#This Row],[dostawa_malin]],1,0),0)</f>
        <v>0</v>
      </c>
    </row>
    <row r="52" spans="1:5" x14ac:dyDescent="0.3">
      <c r="A52" s="1">
        <v>44002</v>
      </c>
      <c r="B52">
        <v>310</v>
      </c>
      <c r="C52">
        <v>248</v>
      </c>
      <c r="D52">
        <v>173</v>
      </c>
      <c r="E52">
        <f>IF(owoce3[[#This Row],[dostawa_porzeczek]]&gt; owoce3[[#This Row],[dostawa_truskawek]], IF(owoce3[[#This Row],[dostawa_porzeczek]]&gt;owoce3[[#This Row],[dostawa_malin]],1,0),0)</f>
        <v>0</v>
      </c>
    </row>
    <row r="53" spans="1:5" x14ac:dyDescent="0.3">
      <c r="A53" s="1">
        <v>44003</v>
      </c>
      <c r="B53">
        <v>408</v>
      </c>
      <c r="C53">
        <v>250</v>
      </c>
      <c r="D53">
        <v>242</v>
      </c>
      <c r="E53">
        <f>IF(owoce3[[#This Row],[dostawa_porzeczek]]&gt; owoce3[[#This Row],[dostawa_truskawek]], IF(owoce3[[#This Row],[dostawa_porzeczek]]&gt;owoce3[[#This Row],[dostawa_malin]],1,0),0)</f>
        <v>0</v>
      </c>
    </row>
    <row r="54" spans="1:5" x14ac:dyDescent="0.3">
      <c r="A54" s="1">
        <v>44004</v>
      </c>
      <c r="B54">
        <v>256</v>
      </c>
      <c r="C54">
        <v>393</v>
      </c>
      <c r="D54">
        <v>219</v>
      </c>
      <c r="E54">
        <f>IF(owoce3[[#This Row],[dostawa_porzeczek]]&gt; owoce3[[#This Row],[dostawa_truskawek]], IF(owoce3[[#This Row],[dostawa_porzeczek]]&gt;owoce3[[#This Row],[dostawa_malin]],1,0),0)</f>
        <v>0</v>
      </c>
    </row>
    <row r="55" spans="1:5" x14ac:dyDescent="0.3">
      <c r="A55" s="1">
        <v>44005</v>
      </c>
      <c r="B55">
        <v>322</v>
      </c>
      <c r="C55">
        <v>425</v>
      </c>
      <c r="D55">
        <v>215</v>
      </c>
      <c r="E55">
        <f>IF(owoce3[[#This Row],[dostawa_porzeczek]]&gt; owoce3[[#This Row],[dostawa_truskawek]], IF(owoce3[[#This Row],[dostawa_porzeczek]]&gt;owoce3[[#This Row],[dostawa_malin]],1,0),0)</f>
        <v>0</v>
      </c>
    </row>
    <row r="56" spans="1:5" x14ac:dyDescent="0.3">
      <c r="A56" s="1">
        <v>44006</v>
      </c>
      <c r="B56">
        <v>447</v>
      </c>
      <c r="C56">
        <v>385</v>
      </c>
      <c r="D56">
        <v>212</v>
      </c>
      <c r="E56">
        <f>IF(owoce3[[#This Row],[dostawa_porzeczek]]&gt; owoce3[[#This Row],[dostawa_truskawek]], IF(owoce3[[#This Row],[dostawa_porzeczek]]&gt;owoce3[[#This Row],[dostawa_malin]],1,0),0)</f>
        <v>0</v>
      </c>
    </row>
    <row r="57" spans="1:5" x14ac:dyDescent="0.3">
      <c r="A57" s="1">
        <v>44007</v>
      </c>
      <c r="B57">
        <v>408</v>
      </c>
      <c r="C57">
        <v>260</v>
      </c>
      <c r="D57">
        <v>225</v>
      </c>
      <c r="E57">
        <f>IF(owoce3[[#This Row],[dostawa_porzeczek]]&gt; owoce3[[#This Row],[dostawa_truskawek]], IF(owoce3[[#This Row],[dostawa_porzeczek]]&gt;owoce3[[#This Row],[dostawa_malin]],1,0),0)</f>
        <v>0</v>
      </c>
    </row>
    <row r="58" spans="1:5" x14ac:dyDescent="0.3">
      <c r="A58" s="1">
        <v>44008</v>
      </c>
      <c r="B58">
        <v>283</v>
      </c>
      <c r="C58">
        <v>396</v>
      </c>
      <c r="D58">
        <v>221</v>
      </c>
      <c r="E58">
        <f>IF(owoce3[[#This Row],[dostawa_porzeczek]]&gt; owoce3[[#This Row],[dostawa_truskawek]], IF(owoce3[[#This Row],[dostawa_porzeczek]]&gt;owoce3[[#This Row],[dostawa_malin]],1,0),0)</f>
        <v>0</v>
      </c>
    </row>
    <row r="59" spans="1:5" x14ac:dyDescent="0.3">
      <c r="A59" s="1">
        <v>44009</v>
      </c>
      <c r="B59">
        <v>414</v>
      </c>
      <c r="C59">
        <v>314</v>
      </c>
      <c r="D59">
        <v>220</v>
      </c>
      <c r="E59">
        <f>IF(owoce3[[#This Row],[dostawa_porzeczek]]&gt; owoce3[[#This Row],[dostawa_truskawek]], IF(owoce3[[#This Row],[dostawa_porzeczek]]&gt;owoce3[[#This Row],[dostawa_malin]],1,0),0)</f>
        <v>0</v>
      </c>
    </row>
    <row r="60" spans="1:5" x14ac:dyDescent="0.3">
      <c r="A60" s="1">
        <v>44010</v>
      </c>
      <c r="B60">
        <v>442</v>
      </c>
      <c r="C60">
        <v>449</v>
      </c>
      <c r="D60">
        <v>245</v>
      </c>
      <c r="E60">
        <f>IF(owoce3[[#This Row],[dostawa_porzeczek]]&gt; owoce3[[#This Row],[dostawa_truskawek]], IF(owoce3[[#This Row],[dostawa_porzeczek]]&gt;owoce3[[#This Row],[dostawa_malin]],1,0),0)</f>
        <v>0</v>
      </c>
    </row>
    <row r="61" spans="1:5" x14ac:dyDescent="0.3">
      <c r="A61" s="1">
        <v>44011</v>
      </c>
      <c r="B61">
        <v>269</v>
      </c>
      <c r="C61">
        <v>370</v>
      </c>
      <c r="D61">
        <v>242</v>
      </c>
      <c r="E61">
        <f>IF(owoce3[[#This Row],[dostawa_porzeczek]]&gt; owoce3[[#This Row],[dostawa_truskawek]], IF(owoce3[[#This Row],[dostawa_porzeczek]]&gt;owoce3[[#This Row],[dostawa_malin]],1,0),0)</f>
        <v>0</v>
      </c>
    </row>
    <row r="62" spans="1:5" x14ac:dyDescent="0.3">
      <c r="A62" s="1">
        <v>44012</v>
      </c>
      <c r="B62">
        <v>444</v>
      </c>
      <c r="C62">
        <v>350</v>
      </c>
      <c r="D62">
        <v>236</v>
      </c>
      <c r="E62">
        <f>IF(owoce3[[#This Row],[dostawa_porzeczek]]&gt; owoce3[[#This Row],[dostawa_truskawek]], IF(owoce3[[#This Row],[dostawa_porzeczek]]&gt;owoce3[[#This Row],[dostawa_malin]],1,0),0)</f>
        <v>0</v>
      </c>
    </row>
    <row r="63" spans="1:5" x14ac:dyDescent="0.3">
      <c r="A63" s="1">
        <v>44013</v>
      </c>
      <c r="B63">
        <v>425</v>
      </c>
      <c r="C63">
        <v>342</v>
      </c>
      <c r="D63">
        <v>237</v>
      </c>
      <c r="E63">
        <f>IF(owoce3[[#This Row],[dostawa_porzeczek]]&gt; owoce3[[#This Row],[dostawa_truskawek]], IF(owoce3[[#This Row],[dostawa_porzeczek]]&gt;owoce3[[#This Row],[dostawa_malin]],1,0),0)</f>
        <v>0</v>
      </c>
    </row>
    <row r="64" spans="1:5" x14ac:dyDescent="0.3">
      <c r="A64" s="1">
        <v>44014</v>
      </c>
      <c r="B64">
        <v>377</v>
      </c>
      <c r="C64">
        <v>290</v>
      </c>
      <c r="D64">
        <v>240</v>
      </c>
      <c r="E64">
        <f>IF(owoce3[[#This Row],[dostawa_porzeczek]]&gt; owoce3[[#This Row],[dostawa_truskawek]], IF(owoce3[[#This Row],[dostawa_porzeczek]]&gt;owoce3[[#This Row],[dostawa_malin]],1,0),0)</f>
        <v>0</v>
      </c>
    </row>
    <row r="65" spans="1:5" x14ac:dyDescent="0.3">
      <c r="A65" s="1">
        <v>44015</v>
      </c>
      <c r="B65">
        <v>382</v>
      </c>
      <c r="C65">
        <v>360</v>
      </c>
      <c r="D65">
        <v>203</v>
      </c>
      <c r="E65">
        <f>IF(owoce3[[#This Row],[dostawa_porzeczek]]&gt; owoce3[[#This Row],[dostawa_truskawek]], IF(owoce3[[#This Row],[dostawa_porzeczek]]&gt;owoce3[[#This Row],[dostawa_malin]],1,0),0)</f>
        <v>0</v>
      </c>
    </row>
    <row r="66" spans="1:5" x14ac:dyDescent="0.3">
      <c r="A66" s="1">
        <v>44016</v>
      </c>
      <c r="B66">
        <v>287</v>
      </c>
      <c r="C66">
        <v>428</v>
      </c>
      <c r="D66">
        <v>204</v>
      </c>
      <c r="E66">
        <f>IF(owoce3[[#This Row],[dostawa_porzeczek]]&gt; owoce3[[#This Row],[dostawa_truskawek]], IF(owoce3[[#This Row],[dostawa_porzeczek]]&gt;owoce3[[#This Row],[dostawa_malin]],1,0),0)</f>
        <v>0</v>
      </c>
    </row>
    <row r="67" spans="1:5" x14ac:dyDescent="0.3">
      <c r="A67" s="1">
        <v>44017</v>
      </c>
      <c r="B67">
        <v>429</v>
      </c>
      <c r="C67">
        <v>394</v>
      </c>
      <c r="D67">
        <v>246</v>
      </c>
      <c r="E67">
        <f>IF(owoce3[[#This Row],[dostawa_porzeczek]]&gt; owoce3[[#This Row],[dostawa_truskawek]], IF(owoce3[[#This Row],[dostawa_porzeczek]]&gt;owoce3[[#This Row],[dostawa_malin]],1,0),0)</f>
        <v>0</v>
      </c>
    </row>
    <row r="68" spans="1:5" x14ac:dyDescent="0.3">
      <c r="A68" s="1">
        <v>44018</v>
      </c>
      <c r="B68">
        <v>287</v>
      </c>
      <c r="C68">
        <v>356</v>
      </c>
      <c r="D68">
        <v>233</v>
      </c>
      <c r="E68">
        <f>IF(owoce3[[#This Row],[dostawa_porzeczek]]&gt; owoce3[[#This Row],[dostawa_truskawek]], IF(owoce3[[#This Row],[dostawa_porzeczek]]&gt;owoce3[[#This Row],[dostawa_malin]],1,0),0)</f>
        <v>0</v>
      </c>
    </row>
    <row r="69" spans="1:5" x14ac:dyDescent="0.3">
      <c r="A69" s="1">
        <v>44019</v>
      </c>
      <c r="B69">
        <v>421</v>
      </c>
      <c r="C69">
        <v>292</v>
      </c>
      <c r="D69">
        <v>226</v>
      </c>
      <c r="E69">
        <f>IF(owoce3[[#This Row],[dostawa_porzeczek]]&gt; owoce3[[#This Row],[dostawa_truskawek]], IF(owoce3[[#This Row],[dostawa_porzeczek]]&gt;owoce3[[#This Row],[dostawa_malin]],1,0),0)</f>
        <v>0</v>
      </c>
    </row>
    <row r="70" spans="1:5" x14ac:dyDescent="0.3">
      <c r="A70" s="1">
        <v>44020</v>
      </c>
      <c r="B70">
        <v>334</v>
      </c>
      <c r="C70">
        <v>353</v>
      </c>
      <c r="D70">
        <v>282</v>
      </c>
      <c r="E70">
        <f>IF(owoce3[[#This Row],[dostawa_porzeczek]]&gt; owoce3[[#This Row],[dostawa_truskawek]], IF(owoce3[[#This Row],[dostawa_porzeczek]]&gt;owoce3[[#This Row],[dostawa_malin]],1,0),0)</f>
        <v>0</v>
      </c>
    </row>
    <row r="71" spans="1:5" x14ac:dyDescent="0.3">
      <c r="A71" s="1">
        <v>44021</v>
      </c>
      <c r="B71">
        <v>282</v>
      </c>
      <c r="C71">
        <v>329</v>
      </c>
      <c r="D71">
        <v>262</v>
      </c>
      <c r="E71">
        <f>IF(owoce3[[#This Row],[dostawa_porzeczek]]&gt; owoce3[[#This Row],[dostawa_truskawek]], IF(owoce3[[#This Row],[dostawa_porzeczek]]&gt;owoce3[[#This Row],[dostawa_malin]],1,0),0)</f>
        <v>0</v>
      </c>
    </row>
    <row r="72" spans="1:5" x14ac:dyDescent="0.3">
      <c r="A72" s="1">
        <v>44022</v>
      </c>
      <c r="B72">
        <v>356</v>
      </c>
      <c r="C72">
        <v>331</v>
      </c>
      <c r="D72">
        <v>290</v>
      </c>
      <c r="E72">
        <f>IF(owoce3[[#This Row],[dostawa_porzeczek]]&gt; owoce3[[#This Row],[dostawa_truskawek]], IF(owoce3[[#This Row],[dostawa_porzeczek]]&gt;owoce3[[#This Row],[dostawa_malin]],1,0),0)</f>
        <v>0</v>
      </c>
    </row>
    <row r="73" spans="1:5" x14ac:dyDescent="0.3">
      <c r="A73" s="1">
        <v>44023</v>
      </c>
      <c r="B73">
        <v>307</v>
      </c>
      <c r="C73">
        <v>394</v>
      </c>
      <c r="D73">
        <v>256</v>
      </c>
      <c r="E73">
        <f>IF(owoce3[[#This Row],[dostawa_porzeczek]]&gt; owoce3[[#This Row],[dostawa_truskawek]], IF(owoce3[[#This Row],[dostawa_porzeczek]]&gt;owoce3[[#This Row],[dostawa_malin]],1,0),0)</f>
        <v>0</v>
      </c>
    </row>
    <row r="74" spans="1:5" x14ac:dyDescent="0.3">
      <c r="A74" s="1">
        <v>44024</v>
      </c>
      <c r="B74">
        <v>441</v>
      </c>
      <c r="C74">
        <v>271</v>
      </c>
      <c r="D74">
        <v>292</v>
      </c>
      <c r="E74">
        <f>IF(owoce3[[#This Row],[dostawa_porzeczek]]&gt; owoce3[[#This Row],[dostawa_truskawek]], IF(owoce3[[#This Row],[dostawa_porzeczek]]&gt;owoce3[[#This Row],[dostawa_malin]],1,0),0)</f>
        <v>0</v>
      </c>
    </row>
    <row r="75" spans="1:5" x14ac:dyDescent="0.3">
      <c r="A75" s="1">
        <v>44025</v>
      </c>
      <c r="B75">
        <v>407</v>
      </c>
      <c r="C75">
        <v>311</v>
      </c>
      <c r="D75">
        <v>280</v>
      </c>
      <c r="E75">
        <f>IF(owoce3[[#This Row],[dostawa_porzeczek]]&gt; owoce3[[#This Row],[dostawa_truskawek]], IF(owoce3[[#This Row],[dostawa_porzeczek]]&gt;owoce3[[#This Row],[dostawa_malin]],1,0),0)</f>
        <v>0</v>
      </c>
    </row>
    <row r="76" spans="1:5" x14ac:dyDescent="0.3">
      <c r="A76" s="1">
        <v>44026</v>
      </c>
      <c r="B76">
        <v>480</v>
      </c>
      <c r="C76">
        <v>342</v>
      </c>
      <c r="D76">
        <v>292</v>
      </c>
      <c r="E76">
        <f>IF(owoce3[[#This Row],[dostawa_porzeczek]]&gt; owoce3[[#This Row],[dostawa_truskawek]], IF(owoce3[[#This Row],[dostawa_porzeczek]]&gt;owoce3[[#This Row],[dostawa_malin]],1,0),0)</f>
        <v>0</v>
      </c>
    </row>
    <row r="77" spans="1:5" x14ac:dyDescent="0.3">
      <c r="A77" s="1">
        <v>44027</v>
      </c>
      <c r="B77">
        <v>494</v>
      </c>
      <c r="C77">
        <v>310</v>
      </c>
      <c r="D77">
        <v>275</v>
      </c>
      <c r="E77">
        <f>IF(owoce3[[#This Row],[dostawa_porzeczek]]&gt; owoce3[[#This Row],[dostawa_truskawek]], IF(owoce3[[#This Row],[dostawa_porzeczek]]&gt;owoce3[[#This Row],[dostawa_malin]],1,0),0)</f>
        <v>0</v>
      </c>
    </row>
    <row r="78" spans="1:5" x14ac:dyDescent="0.3">
      <c r="A78" s="1">
        <v>44028</v>
      </c>
      <c r="B78">
        <v>493</v>
      </c>
      <c r="C78">
        <v>431</v>
      </c>
      <c r="D78">
        <v>283</v>
      </c>
      <c r="E78">
        <f>IF(owoce3[[#This Row],[dostawa_porzeczek]]&gt; owoce3[[#This Row],[dostawa_truskawek]], IF(owoce3[[#This Row],[dostawa_porzeczek]]&gt;owoce3[[#This Row],[dostawa_malin]],1,0),0)</f>
        <v>0</v>
      </c>
    </row>
    <row r="79" spans="1:5" x14ac:dyDescent="0.3">
      <c r="A79" s="1">
        <v>44029</v>
      </c>
      <c r="B79">
        <v>302</v>
      </c>
      <c r="C79">
        <v>415</v>
      </c>
      <c r="D79">
        <v>297</v>
      </c>
      <c r="E79">
        <f>IF(owoce3[[#This Row],[dostawa_porzeczek]]&gt; owoce3[[#This Row],[dostawa_truskawek]], IF(owoce3[[#This Row],[dostawa_porzeczek]]&gt;owoce3[[#This Row],[dostawa_malin]],1,0),0)</f>
        <v>0</v>
      </c>
    </row>
    <row r="80" spans="1:5" x14ac:dyDescent="0.3">
      <c r="A80" s="1">
        <v>44030</v>
      </c>
      <c r="B80">
        <v>331</v>
      </c>
      <c r="C80">
        <v>353</v>
      </c>
      <c r="D80">
        <v>373</v>
      </c>
      <c r="E80">
        <f>IF(owoce3[[#This Row],[dostawa_porzeczek]]&gt; owoce3[[#This Row],[dostawa_truskawek]], IF(owoce3[[#This Row],[dostawa_porzeczek]]&gt;owoce3[[#This Row],[dostawa_malin]],1,0),0)</f>
        <v>1</v>
      </c>
    </row>
    <row r="81" spans="1:5" x14ac:dyDescent="0.3">
      <c r="A81" s="1">
        <v>44031</v>
      </c>
      <c r="B81">
        <v>486</v>
      </c>
      <c r="C81">
        <v>323</v>
      </c>
      <c r="D81">
        <v>359</v>
      </c>
      <c r="E81">
        <f>IF(owoce3[[#This Row],[dostawa_porzeczek]]&gt; owoce3[[#This Row],[dostawa_truskawek]], IF(owoce3[[#This Row],[dostawa_porzeczek]]&gt;owoce3[[#This Row],[dostawa_malin]],1,0),0)</f>
        <v>0</v>
      </c>
    </row>
    <row r="82" spans="1:5" x14ac:dyDescent="0.3">
      <c r="A82" s="1">
        <v>44032</v>
      </c>
      <c r="B82">
        <v>360</v>
      </c>
      <c r="C82">
        <v>331</v>
      </c>
      <c r="D82">
        <v>445</v>
      </c>
      <c r="E82">
        <f>IF(owoce3[[#This Row],[dostawa_porzeczek]]&gt; owoce3[[#This Row],[dostawa_truskawek]], IF(owoce3[[#This Row],[dostawa_porzeczek]]&gt;owoce3[[#This Row],[dostawa_malin]],1,0),0)</f>
        <v>1</v>
      </c>
    </row>
    <row r="83" spans="1:5" x14ac:dyDescent="0.3">
      <c r="A83" s="1">
        <v>44033</v>
      </c>
      <c r="B83">
        <v>391</v>
      </c>
      <c r="C83">
        <v>455</v>
      </c>
      <c r="D83">
        <v>427</v>
      </c>
      <c r="E83">
        <f>IF(owoce3[[#This Row],[dostawa_porzeczek]]&gt; owoce3[[#This Row],[dostawa_truskawek]], IF(owoce3[[#This Row],[dostawa_porzeczek]]&gt;owoce3[[#This Row],[dostawa_malin]],1,0),0)</f>
        <v>0</v>
      </c>
    </row>
    <row r="84" spans="1:5" x14ac:dyDescent="0.3">
      <c r="A84" s="1">
        <v>44034</v>
      </c>
      <c r="B84">
        <v>327</v>
      </c>
      <c r="C84">
        <v>471</v>
      </c>
      <c r="D84">
        <v>423</v>
      </c>
      <c r="E84">
        <f>IF(owoce3[[#This Row],[dostawa_porzeczek]]&gt; owoce3[[#This Row],[dostawa_truskawek]], IF(owoce3[[#This Row],[dostawa_porzeczek]]&gt;owoce3[[#This Row],[dostawa_malin]],1,0),0)</f>
        <v>0</v>
      </c>
    </row>
    <row r="85" spans="1:5" x14ac:dyDescent="0.3">
      <c r="A85" s="1">
        <v>44035</v>
      </c>
      <c r="B85">
        <v>355</v>
      </c>
      <c r="C85">
        <v>490</v>
      </c>
      <c r="D85">
        <v>449</v>
      </c>
      <c r="E85">
        <f>IF(owoce3[[#This Row],[dostawa_porzeczek]]&gt; owoce3[[#This Row],[dostawa_truskawek]], IF(owoce3[[#This Row],[dostawa_porzeczek]]&gt;owoce3[[#This Row],[dostawa_malin]],1,0),0)</f>
        <v>0</v>
      </c>
    </row>
    <row r="86" spans="1:5" x14ac:dyDescent="0.3">
      <c r="A86" s="1">
        <v>44036</v>
      </c>
      <c r="B86">
        <v>360</v>
      </c>
      <c r="C86">
        <v>339</v>
      </c>
      <c r="D86">
        <v>470</v>
      </c>
      <c r="E86">
        <f>IF(owoce3[[#This Row],[dostawa_porzeczek]]&gt; owoce3[[#This Row],[dostawa_truskawek]], IF(owoce3[[#This Row],[dostawa_porzeczek]]&gt;owoce3[[#This Row],[dostawa_malin]],1,0),0)</f>
        <v>1</v>
      </c>
    </row>
    <row r="87" spans="1:5" x14ac:dyDescent="0.3">
      <c r="A87" s="1">
        <v>44037</v>
      </c>
      <c r="B87">
        <v>303</v>
      </c>
      <c r="C87">
        <v>404</v>
      </c>
      <c r="D87">
        <v>434</v>
      </c>
      <c r="E87">
        <f>IF(owoce3[[#This Row],[dostawa_porzeczek]]&gt; owoce3[[#This Row],[dostawa_truskawek]], IF(owoce3[[#This Row],[dostawa_porzeczek]]&gt;owoce3[[#This Row],[dostawa_malin]],1,0),0)</f>
        <v>1</v>
      </c>
    </row>
    <row r="88" spans="1:5" x14ac:dyDescent="0.3">
      <c r="A88" s="1">
        <v>44038</v>
      </c>
      <c r="B88">
        <v>310</v>
      </c>
      <c r="C88">
        <v>332</v>
      </c>
      <c r="D88">
        <v>536</v>
      </c>
      <c r="E88">
        <f>IF(owoce3[[#This Row],[dostawa_porzeczek]]&gt; owoce3[[#This Row],[dostawa_truskawek]], IF(owoce3[[#This Row],[dostawa_porzeczek]]&gt;owoce3[[#This Row],[dostawa_malin]],1,0),0)</f>
        <v>1</v>
      </c>
    </row>
    <row r="89" spans="1:5" x14ac:dyDescent="0.3">
      <c r="A89" s="1">
        <v>44039</v>
      </c>
      <c r="B89">
        <v>435</v>
      </c>
      <c r="C89">
        <v>406</v>
      </c>
      <c r="D89">
        <v>421</v>
      </c>
      <c r="E89">
        <f>IF(owoce3[[#This Row],[dostawa_porzeczek]]&gt; owoce3[[#This Row],[dostawa_truskawek]], IF(owoce3[[#This Row],[dostawa_porzeczek]]&gt;owoce3[[#This Row],[dostawa_malin]],1,0),0)</f>
        <v>0</v>
      </c>
    </row>
    <row r="90" spans="1:5" x14ac:dyDescent="0.3">
      <c r="A90" s="1">
        <v>44040</v>
      </c>
      <c r="B90">
        <v>344</v>
      </c>
      <c r="C90">
        <v>348</v>
      </c>
      <c r="D90">
        <v>555</v>
      </c>
      <c r="E90">
        <f>IF(owoce3[[#This Row],[dostawa_porzeczek]]&gt; owoce3[[#This Row],[dostawa_truskawek]], IF(owoce3[[#This Row],[dostawa_porzeczek]]&gt;owoce3[[#This Row],[dostawa_malin]],1,0),0)</f>
        <v>1</v>
      </c>
    </row>
    <row r="91" spans="1:5" x14ac:dyDescent="0.3">
      <c r="A91" s="1">
        <v>44041</v>
      </c>
      <c r="B91">
        <v>303</v>
      </c>
      <c r="C91">
        <v>335</v>
      </c>
      <c r="D91">
        <v>436</v>
      </c>
      <c r="E91">
        <f>IF(owoce3[[#This Row],[dostawa_porzeczek]]&gt; owoce3[[#This Row],[dostawa_truskawek]], IF(owoce3[[#This Row],[dostawa_porzeczek]]&gt;owoce3[[#This Row],[dostawa_malin]],1,0),0)</f>
        <v>1</v>
      </c>
    </row>
    <row r="92" spans="1:5" x14ac:dyDescent="0.3">
      <c r="A92" s="1">
        <v>44042</v>
      </c>
      <c r="B92">
        <v>433</v>
      </c>
      <c r="C92">
        <v>425</v>
      </c>
      <c r="D92">
        <v>422</v>
      </c>
      <c r="E92">
        <f>IF(owoce3[[#This Row],[dostawa_porzeczek]]&gt; owoce3[[#This Row],[dostawa_truskawek]], IF(owoce3[[#This Row],[dostawa_porzeczek]]&gt;owoce3[[#This Row],[dostawa_malin]],1,0),0)</f>
        <v>0</v>
      </c>
    </row>
    <row r="93" spans="1:5" x14ac:dyDescent="0.3">
      <c r="A93" s="1">
        <v>44043</v>
      </c>
      <c r="B93">
        <v>350</v>
      </c>
      <c r="C93">
        <v>378</v>
      </c>
      <c r="D93">
        <v>419</v>
      </c>
      <c r="E93">
        <f>IF(owoce3[[#This Row],[dostawa_porzeczek]]&gt; owoce3[[#This Row],[dostawa_truskawek]], IF(owoce3[[#This Row],[dostawa_porzeczek]]&gt;owoce3[[#This Row],[dostawa_malin]],1,0),0)</f>
        <v>1</v>
      </c>
    </row>
    <row r="94" spans="1:5" x14ac:dyDescent="0.3">
      <c r="A94" s="1">
        <v>44044</v>
      </c>
      <c r="B94">
        <v>396</v>
      </c>
      <c r="C94">
        <v>466</v>
      </c>
      <c r="D94">
        <v>434</v>
      </c>
      <c r="E94">
        <f>IF(owoce3[[#This Row],[dostawa_porzeczek]]&gt; owoce3[[#This Row],[dostawa_truskawek]], IF(owoce3[[#This Row],[dostawa_porzeczek]]&gt;owoce3[[#This Row],[dostawa_malin]],1,0),0)</f>
        <v>0</v>
      </c>
    </row>
    <row r="95" spans="1:5" x14ac:dyDescent="0.3">
      <c r="A95" s="1">
        <v>44045</v>
      </c>
      <c r="B95">
        <v>495</v>
      </c>
      <c r="C95">
        <v>410</v>
      </c>
      <c r="D95">
        <v>418</v>
      </c>
      <c r="E95">
        <f>IF(owoce3[[#This Row],[dostawa_porzeczek]]&gt; owoce3[[#This Row],[dostawa_truskawek]], IF(owoce3[[#This Row],[dostawa_porzeczek]]&gt;owoce3[[#This Row],[dostawa_malin]],1,0),0)</f>
        <v>0</v>
      </c>
    </row>
    <row r="96" spans="1:5" x14ac:dyDescent="0.3">
      <c r="A96" s="1">
        <v>44046</v>
      </c>
      <c r="B96">
        <v>420</v>
      </c>
      <c r="C96">
        <v>328</v>
      </c>
      <c r="D96">
        <v>422</v>
      </c>
      <c r="E96">
        <f>IF(owoce3[[#This Row],[dostawa_porzeczek]]&gt; owoce3[[#This Row],[dostawa_truskawek]], IF(owoce3[[#This Row],[dostawa_porzeczek]]&gt;owoce3[[#This Row],[dostawa_malin]],1,0),0)</f>
        <v>1</v>
      </c>
    </row>
    <row r="97" spans="1:5" x14ac:dyDescent="0.3">
      <c r="A97" s="1">
        <v>44047</v>
      </c>
      <c r="B97">
        <v>411</v>
      </c>
      <c r="C97">
        <v>481</v>
      </c>
      <c r="D97">
        <v>445</v>
      </c>
      <c r="E97">
        <f>IF(owoce3[[#This Row],[dostawa_porzeczek]]&gt; owoce3[[#This Row],[dostawa_truskawek]], IF(owoce3[[#This Row],[dostawa_porzeczek]]&gt;owoce3[[#This Row],[dostawa_malin]],1,0),0)</f>
        <v>0</v>
      </c>
    </row>
    <row r="98" spans="1:5" x14ac:dyDescent="0.3">
      <c r="A98" s="1">
        <v>44048</v>
      </c>
      <c r="B98">
        <v>317</v>
      </c>
      <c r="C98">
        <v>434</v>
      </c>
      <c r="D98">
        <v>411</v>
      </c>
      <c r="E98">
        <f>IF(owoce3[[#This Row],[dostawa_porzeczek]]&gt; owoce3[[#This Row],[dostawa_truskawek]], IF(owoce3[[#This Row],[dostawa_porzeczek]]&gt;owoce3[[#This Row],[dostawa_malin]],1,0),0)</f>
        <v>0</v>
      </c>
    </row>
    <row r="99" spans="1:5" x14ac:dyDescent="0.3">
      <c r="A99" s="1">
        <v>44049</v>
      </c>
      <c r="B99">
        <v>342</v>
      </c>
      <c r="C99">
        <v>465</v>
      </c>
      <c r="D99">
        <v>417</v>
      </c>
      <c r="E99">
        <f>IF(owoce3[[#This Row],[dostawa_porzeczek]]&gt; owoce3[[#This Row],[dostawa_truskawek]], IF(owoce3[[#This Row],[dostawa_porzeczek]]&gt;owoce3[[#This Row],[dostawa_malin]],1,0),0)</f>
        <v>0</v>
      </c>
    </row>
    <row r="100" spans="1:5" x14ac:dyDescent="0.3">
      <c r="A100" s="1">
        <v>44050</v>
      </c>
      <c r="B100">
        <v>450</v>
      </c>
      <c r="C100">
        <v>318</v>
      </c>
      <c r="D100">
        <v>490</v>
      </c>
      <c r="E100">
        <f>IF(owoce3[[#This Row],[dostawa_porzeczek]]&gt; owoce3[[#This Row],[dostawa_truskawek]], IF(owoce3[[#This Row],[dostawa_porzeczek]]&gt;owoce3[[#This Row],[dostawa_malin]],1,0),0)</f>
        <v>1</v>
      </c>
    </row>
    <row r="101" spans="1:5" x14ac:dyDescent="0.3">
      <c r="A101" s="1">
        <v>44051</v>
      </c>
      <c r="B101">
        <v>343</v>
      </c>
      <c r="C101">
        <v>329</v>
      </c>
      <c r="D101">
        <v>345</v>
      </c>
      <c r="E101">
        <f>IF(owoce3[[#This Row],[dostawa_porzeczek]]&gt; owoce3[[#This Row],[dostawa_truskawek]], IF(owoce3[[#This Row],[dostawa_porzeczek]]&gt;owoce3[[#This Row],[dostawa_malin]],1,0),0)</f>
        <v>1</v>
      </c>
    </row>
    <row r="102" spans="1:5" x14ac:dyDescent="0.3">
      <c r="A102" s="1">
        <v>44052</v>
      </c>
      <c r="B102">
        <v>287</v>
      </c>
      <c r="C102">
        <v>328</v>
      </c>
      <c r="D102">
        <v>377</v>
      </c>
      <c r="E102">
        <f>IF(owoce3[[#This Row],[dostawa_porzeczek]]&gt; owoce3[[#This Row],[dostawa_truskawek]], IF(owoce3[[#This Row],[dostawa_porzeczek]]&gt;owoce3[[#This Row],[dostawa_malin]],1,0),0)</f>
        <v>1</v>
      </c>
    </row>
    <row r="103" spans="1:5" x14ac:dyDescent="0.3">
      <c r="A103" s="1">
        <v>44053</v>
      </c>
      <c r="B103">
        <v>298</v>
      </c>
      <c r="C103">
        <v>401</v>
      </c>
      <c r="D103">
        <v>416</v>
      </c>
      <c r="E103">
        <f>IF(owoce3[[#This Row],[dostawa_porzeczek]]&gt; owoce3[[#This Row],[dostawa_truskawek]], IF(owoce3[[#This Row],[dostawa_porzeczek]]&gt;owoce3[[#This Row],[dostawa_malin]],1,0),0)</f>
        <v>1</v>
      </c>
    </row>
    <row r="104" spans="1:5" x14ac:dyDescent="0.3">
      <c r="A104" s="1">
        <v>44054</v>
      </c>
      <c r="B104">
        <v>429</v>
      </c>
      <c r="C104">
        <v>348</v>
      </c>
      <c r="D104">
        <v>426</v>
      </c>
      <c r="E104">
        <f>IF(owoce3[[#This Row],[dostawa_porzeczek]]&gt; owoce3[[#This Row],[dostawa_truskawek]], IF(owoce3[[#This Row],[dostawa_porzeczek]]&gt;owoce3[[#This Row],[dostawa_malin]],1,0),0)</f>
        <v>0</v>
      </c>
    </row>
    <row r="105" spans="1:5" x14ac:dyDescent="0.3">
      <c r="A105" s="1">
        <v>44055</v>
      </c>
      <c r="B105">
        <v>417</v>
      </c>
      <c r="C105">
        <v>457</v>
      </c>
      <c r="D105">
        <v>438</v>
      </c>
      <c r="E105">
        <f>IF(owoce3[[#This Row],[dostawa_porzeczek]]&gt; owoce3[[#This Row],[dostawa_truskawek]], IF(owoce3[[#This Row],[dostawa_porzeczek]]&gt;owoce3[[#This Row],[dostawa_malin]],1,0),0)</f>
        <v>0</v>
      </c>
    </row>
    <row r="106" spans="1:5" x14ac:dyDescent="0.3">
      <c r="A106" s="1">
        <v>44056</v>
      </c>
      <c r="B106">
        <v>384</v>
      </c>
      <c r="C106">
        <v>330</v>
      </c>
      <c r="D106">
        <v>292</v>
      </c>
      <c r="E106">
        <f>IF(owoce3[[#This Row],[dostawa_porzeczek]]&gt; owoce3[[#This Row],[dostawa_truskawek]], IF(owoce3[[#This Row],[dostawa_porzeczek]]&gt;owoce3[[#This Row],[dostawa_malin]],1,0),0)</f>
        <v>0</v>
      </c>
    </row>
    <row r="107" spans="1:5" x14ac:dyDescent="0.3">
      <c r="A107" s="1">
        <v>44057</v>
      </c>
      <c r="B107">
        <v>370</v>
      </c>
      <c r="C107">
        <v>388</v>
      </c>
      <c r="D107">
        <v>390</v>
      </c>
      <c r="E107">
        <f>IF(owoce3[[#This Row],[dostawa_porzeczek]]&gt; owoce3[[#This Row],[dostawa_truskawek]], IF(owoce3[[#This Row],[dostawa_porzeczek]]&gt;owoce3[[#This Row],[dostawa_malin]],1,0),0)</f>
        <v>1</v>
      </c>
    </row>
    <row r="108" spans="1:5" x14ac:dyDescent="0.3">
      <c r="A108" s="1">
        <v>44058</v>
      </c>
      <c r="B108">
        <v>436</v>
      </c>
      <c r="C108">
        <v>298</v>
      </c>
      <c r="D108">
        <v>420</v>
      </c>
      <c r="E108">
        <f>IF(owoce3[[#This Row],[dostawa_porzeczek]]&gt; owoce3[[#This Row],[dostawa_truskawek]], IF(owoce3[[#This Row],[dostawa_porzeczek]]&gt;owoce3[[#This Row],[dostawa_malin]],1,0),0)</f>
        <v>0</v>
      </c>
    </row>
    <row r="109" spans="1:5" x14ac:dyDescent="0.3">
      <c r="A109" s="1">
        <v>44059</v>
      </c>
      <c r="B109">
        <v>303</v>
      </c>
      <c r="C109">
        <v>429</v>
      </c>
      <c r="D109">
        <v>407</v>
      </c>
      <c r="E109">
        <f>IF(owoce3[[#This Row],[dostawa_porzeczek]]&gt; owoce3[[#This Row],[dostawa_truskawek]], IF(owoce3[[#This Row],[dostawa_porzeczek]]&gt;owoce3[[#This Row],[dostawa_malin]],1,0),0)</f>
        <v>0</v>
      </c>
    </row>
    <row r="110" spans="1:5" x14ac:dyDescent="0.3">
      <c r="A110" s="1">
        <v>44060</v>
      </c>
      <c r="B110">
        <v>449</v>
      </c>
      <c r="C110">
        <v>444</v>
      </c>
      <c r="D110">
        <v>425</v>
      </c>
      <c r="E110">
        <f>IF(owoce3[[#This Row],[dostawa_porzeczek]]&gt; owoce3[[#This Row],[dostawa_truskawek]], IF(owoce3[[#This Row],[dostawa_porzeczek]]&gt;owoce3[[#This Row],[dostawa_malin]],1,0),0)</f>
        <v>0</v>
      </c>
    </row>
    <row r="111" spans="1:5" x14ac:dyDescent="0.3">
      <c r="A111" s="1">
        <v>44061</v>
      </c>
      <c r="B111">
        <v>300</v>
      </c>
      <c r="C111">
        <v>358</v>
      </c>
      <c r="D111">
        <v>377</v>
      </c>
      <c r="E111">
        <f>IF(owoce3[[#This Row],[dostawa_porzeczek]]&gt; owoce3[[#This Row],[dostawa_truskawek]], IF(owoce3[[#This Row],[dostawa_porzeczek]]&gt;owoce3[[#This Row],[dostawa_malin]],1,0),0)</f>
        <v>1</v>
      </c>
    </row>
    <row r="112" spans="1:5" x14ac:dyDescent="0.3">
      <c r="A112" s="1">
        <v>44062</v>
      </c>
      <c r="B112">
        <v>307</v>
      </c>
      <c r="C112">
        <v>417</v>
      </c>
      <c r="D112">
        <v>405</v>
      </c>
      <c r="E112">
        <f>IF(owoce3[[#This Row],[dostawa_porzeczek]]&gt; owoce3[[#This Row],[dostawa_truskawek]], IF(owoce3[[#This Row],[dostawa_porzeczek]]&gt;owoce3[[#This Row],[dostawa_malin]],1,0),0)</f>
        <v>0</v>
      </c>
    </row>
    <row r="113" spans="1:5" x14ac:dyDescent="0.3">
      <c r="A113" s="1">
        <v>44063</v>
      </c>
      <c r="B113">
        <v>314</v>
      </c>
      <c r="C113">
        <v>340</v>
      </c>
      <c r="D113">
        <v>345</v>
      </c>
      <c r="E113">
        <f>IF(owoce3[[#This Row],[dostawa_porzeczek]]&gt; owoce3[[#This Row],[dostawa_truskawek]], IF(owoce3[[#This Row],[dostawa_porzeczek]]&gt;owoce3[[#This Row],[dostawa_malin]],1,0),0)</f>
        <v>1</v>
      </c>
    </row>
    <row r="114" spans="1:5" x14ac:dyDescent="0.3">
      <c r="A114" s="1">
        <v>44064</v>
      </c>
      <c r="B114">
        <v>379</v>
      </c>
      <c r="C114">
        <v>288</v>
      </c>
      <c r="D114">
        <v>353</v>
      </c>
      <c r="E114">
        <f>IF(owoce3[[#This Row],[dostawa_porzeczek]]&gt; owoce3[[#This Row],[dostawa_truskawek]], IF(owoce3[[#This Row],[dostawa_porzeczek]]&gt;owoce3[[#This Row],[dostawa_malin]],1,0),0)</f>
        <v>0</v>
      </c>
    </row>
    <row r="115" spans="1:5" x14ac:dyDescent="0.3">
      <c r="A115" s="1">
        <v>44065</v>
      </c>
      <c r="B115">
        <v>405</v>
      </c>
      <c r="C115">
        <v>454</v>
      </c>
      <c r="D115">
        <v>342</v>
      </c>
      <c r="E115">
        <f>IF(owoce3[[#This Row],[dostawa_porzeczek]]&gt; owoce3[[#This Row],[dostawa_truskawek]], IF(owoce3[[#This Row],[dostawa_porzeczek]]&gt;owoce3[[#This Row],[dostawa_malin]],1,0),0)</f>
        <v>0</v>
      </c>
    </row>
    <row r="116" spans="1:5" x14ac:dyDescent="0.3">
      <c r="A116" s="1">
        <v>44066</v>
      </c>
      <c r="B116">
        <v>407</v>
      </c>
      <c r="C116">
        <v>300</v>
      </c>
      <c r="D116">
        <v>365</v>
      </c>
      <c r="E116">
        <f>IF(owoce3[[#This Row],[dostawa_porzeczek]]&gt; owoce3[[#This Row],[dostawa_truskawek]], IF(owoce3[[#This Row],[dostawa_porzeczek]]&gt;owoce3[[#This Row],[dostawa_malin]],1,0),0)</f>
        <v>0</v>
      </c>
    </row>
    <row r="117" spans="1:5" x14ac:dyDescent="0.3">
      <c r="A117" s="1">
        <v>44067</v>
      </c>
      <c r="B117">
        <v>432</v>
      </c>
      <c r="C117">
        <v>423</v>
      </c>
      <c r="D117">
        <v>221</v>
      </c>
      <c r="E117">
        <f>IF(owoce3[[#This Row],[dostawa_porzeczek]]&gt; owoce3[[#This Row],[dostawa_truskawek]], IF(owoce3[[#This Row],[dostawa_porzeczek]]&gt;owoce3[[#This Row],[dostawa_malin]],1,0),0)</f>
        <v>0</v>
      </c>
    </row>
    <row r="118" spans="1:5" x14ac:dyDescent="0.3">
      <c r="A118" s="1">
        <v>44068</v>
      </c>
      <c r="B118">
        <v>405</v>
      </c>
      <c r="C118">
        <v>449</v>
      </c>
      <c r="D118">
        <v>231</v>
      </c>
      <c r="E118">
        <f>IF(owoce3[[#This Row],[dostawa_porzeczek]]&gt; owoce3[[#This Row],[dostawa_truskawek]], IF(owoce3[[#This Row],[dostawa_porzeczek]]&gt;owoce3[[#This Row],[dostawa_malin]],1,0),0)</f>
        <v>0</v>
      </c>
    </row>
    <row r="119" spans="1:5" x14ac:dyDescent="0.3">
      <c r="A119" s="1">
        <v>44069</v>
      </c>
      <c r="B119">
        <v>162</v>
      </c>
      <c r="C119">
        <v>294</v>
      </c>
      <c r="D119">
        <v>255</v>
      </c>
      <c r="E119">
        <f>IF(owoce3[[#This Row],[dostawa_porzeczek]]&gt; owoce3[[#This Row],[dostawa_truskawek]], IF(owoce3[[#This Row],[dostawa_porzeczek]]&gt;owoce3[[#This Row],[dostawa_malin]],1,0),0)</f>
        <v>0</v>
      </c>
    </row>
    <row r="120" spans="1:5" x14ac:dyDescent="0.3">
      <c r="A120" s="1">
        <v>44070</v>
      </c>
      <c r="B120">
        <v>297</v>
      </c>
      <c r="C120">
        <v>341</v>
      </c>
      <c r="D120">
        <v>223</v>
      </c>
      <c r="E120">
        <f>IF(owoce3[[#This Row],[dostawa_porzeczek]]&gt; owoce3[[#This Row],[dostawa_truskawek]], IF(owoce3[[#This Row],[dostawa_porzeczek]]&gt;owoce3[[#This Row],[dostawa_malin]],1,0),0)</f>
        <v>0</v>
      </c>
    </row>
    <row r="121" spans="1:5" x14ac:dyDescent="0.3">
      <c r="A121" s="1">
        <v>44071</v>
      </c>
      <c r="B121">
        <v>226</v>
      </c>
      <c r="C121">
        <v>329</v>
      </c>
      <c r="D121">
        <v>261</v>
      </c>
      <c r="E121">
        <f>IF(owoce3[[#This Row],[dostawa_porzeczek]]&gt; owoce3[[#This Row],[dostawa_truskawek]], IF(owoce3[[#This Row],[dostawa_porzeczek]]&gt;owoce3[[#This Row],[dostawa_malin]],1,0),0)</f>
        <v>0</v>
      </c>
    </row>
    <row r="122" spans="1:5" x14ac:dyDescent="0.3">
      <c r="A122" s="1">
        <v>44072</v>
      </c>
      <c r="B122">
        <v>226</v>
      </c>
      <c r="C122">
        <v>256</v>
      </c>
      <c r="D122">
        <v>239</v>
      </c>
      <c r="E122">
        <f>IF(owoce3[[#This Row],[dostawa_porzeczek]]&gt; owoce3[[#This Row],[dostawa_truskawek]], IF(owoce3[[#This Row],[dostawa_porzeczek]]&gt;owoce3[[#This Row],[dostawa_malin]],1,0),0)</f>
        <v>0</v>
      </c>
    </row>
    <row r="123" spans="1:5" x14ac:dyDescent="0.3">
      <c r="A123" s="1">
        <v>44073</v>
      </c>
      <c r="B123">
        <v>287</v>
      </c>
      <c r="C123">
        <v>217</v>
      </c>
      <c r="D123">
        <v>262</v>
      </c>
      <c r="E123">
        <f>IF(owoce3[[#This Row],[dostawa_porzeczek]]&gt; owoce3[[#This Row],[dostawa_truskawek]], IF(owoce3[[#This Row],[dostawa_porzeczek]]&gt;owoce3[[#This Row],[dostawa_malin]],1,0),0)</f>
        <v>0</v>
      </c>
    </row>
    <row r="124" spans="1:5" x14ac:dyDescent="0.3">
      <c r="A124" s="1">
        <v>44074</v>
      </c>
      <c r="B124">
        <v>351</v>
      </c>
      <c r="C124">
        <v>266</v>
      </c>
      <c r="D124">
        <v>226</v>
      </c>
      <c r="E124">
        <f>IF(owoce3[[#This Row],[dostawa_porzeczek]]&gt; owoce3[[#This Row],[dostawa_truskawek]], IF(owoce3[[#This Row],[dostawa_porzeczek]]&gt;owoce3[[#This Row],[dostawa_malin]],1,0),0)</f>
        <v>0</v>
      </c>
    </row>
    <row r="125" spans="1:5" x14ac:dyDescent="0.3">
      <c r="A125" s="1">
        <v>44075</v>
      </c>
      <c r="B125">
        <v>214</v>
      </c>
      <c r="C125">
        <v>260</v>
      </c>
      <c r="D125">
        <v>241</v>
      </c>
      <c r="E125">
        <f>IF(owoce3[[#This Row],[dostawa_porzeczek]]&gt; owoce3[[#This Row],[dostawa_truskawek]], IF(owoce3[[#This Row],[dostawa_porzeczek]]&gt;owoce3[[#This Row],[dostawa_malin]],1,0),0)</f>
        <v>0</v>
      </c>
    </row>
    <row r="126" spans="1:5" x14ac:dyDescent="0.3">
      <c r="A126" s="1">
        <v>44076</v>
      </c>
      <c r="B126">
        <v>282</v>
      </c>
      <c r="C126">
        <v>227</v>
      </c>
      <c r="D126">
        <v>258</v>
      </c>
      <c r="E126">
        <f>IF(owoce3[[#This Row],[dostawa_porzeczek]]&gt; owoce3[[#This Row],[dostawa_truskawek]], IF(owoce3[[#This Row],[dostawa_porzeczek]]&gt;owoce3[[#This Row],[dostawa_malin]],1,0),0)</f>
        <v>0</v>
      </c>
    </row>
    <row r="127" spans="1:5" x14ac:dyDescent="0.3">
      <c r="A127" s="1">
        <v>44077</v>
      </c>
      <c r="B127">
        <v>257</v>
      </c>
      <c r="C127">
        <v>251</v>
      </c>
      <c r="D127">
        <v>252</v>
      </c>
      <c r="E127">
        <f>IF(owoce3[[#This Row],[dostawa_porzeczek]]&gt; owoce3[[#This Row],[dostawa_truskawek]], IF(owoce3[[#This Row],[dostawa_porzeczek]]&gt;owoce3[[#This Row],[dostawa_malin]],1,0),0)</f>
        <v>0</v>
      </c>
    </row>
    <row r="128" spans="1:5" x14ac:dyDescent="0.3">
      <c r="A128" s="1">
        <v>44078</v>
      </c>
      <c r="B128">
        <v>172</v>
      </c>
      <c r="C128">
        <v>171</v>
      </c>
      <c r="D128">
        <v>268</v>
      </c>
      <c r="E128">
        <f>IF(owoce3[[#This Row],[dostawa_porzeczek]]&gt; owoce3[[#This Row],[dostawa_truskawek]], IF(owoce3[[#This Row],[dostawa_porzeczek]]&gt;owoce3[[#This Row],[dostawa_malin]],1,0),0)</f>
        <v>1</v>
      </c>
    </row>
    <row r="129" spans="1:5" x14ac:dyDescent="0.3">
      <c r="A129" s="1">
        <v>44079</v>
      </c>
      <c r="B129">
        <v>197</v>
      </c>
      <c r="C129">
        <v>326</v>
      </c>
      <c r="D129">
        <v>224</v>
      </c>
      <c r="E129">
        <f>IF(owoce3[[#This Row],[dostawa_porzeczek]]&gt; owoce3[[#This Row],[dostawa_truskawek]], IF(owoce3[[#This Row],[dostawa_porzeczek]]&gt;owoce3[[#This Row],[dostawa_malin]],1,0),0)</f>
        <v>0</v>
      </c>
    </row>
    <row r="130" spans="1:5" x14ac:dyDescent="0.3">
      <c r="A130" s="1">
        <v>44080</v>
      </c>
      <c r="B130">
        <v>292</v>
      </c>
      <c r="C130">
        <v>329</v>
      </c>
      <c r="D130">
        <v>255</v>
      </c>
      <c r="E130">
        <f>IF(owoce3[[#This Row],[dostawa_porzeczek]]&gt; owoce3[[#This Row],[dostawa_truskawek]], IF(owoce3[[#This Row],[dostawa_porzeczek]]&gt;owoce3[[#This Row],[dostawa_malin]],1,0),0)</f>
        <v>0</v>
      </c>
    </row>
    <row r="131" spans="1:5" x14ac:dyDescent="0.3">
      <c r="A131" s="1">
        <v>44081</v>
      </c>
      <c r="B131">
        <v>172</v>
      </c>
      <c r="C131">
        <v>216</v>
      </c>
      <c r="D131">
        <v>199</v>
      </c>
      <c r="E131">
        <f>IF(owoce3[[#This Row],[dostawa_porzeczek]]&gt; owoce3[[#This Row],[dostawa_truskawek]], IF(owoce3[[#This Row],[dostawa_porzeczek]]&gt;owoce3[[#This Row],[dostawa_malin]],1,0),0)</f>
        <v>0</v>
      </c>
    </row>
    <row r="132" spans="1:5" x14ac:dyDescent="0.3">
      <c r="A132" s="1">
        <v>44082</v>
      </c>
      <c r="B132">
        <v>258</v>
      </c>
      <c r="C132">
        <v>291</v>
      </c>
      <c r="D132">
        <v>220</v>
      </c>
      <c r="E132">
        <f>IF(owoce3[[#This Row],[dostawa_porzeczek]]&gt; owoce3[[#This Row],[dostawa_truskawek]], IF(owoce3[[#This Row],[dostawa_porzeczek]]&gt;owoce3[[#This Row],[dostawa_malin]],1,0),0)</f>
        <v>0</v>
      </c>
    </row>
    <row r="133" spans="1:5" x14ac:dyDescent="0.3">
      <c r="A133" s="1">
        <v>44083</v>
      </c>
      <c r="B133">
        <v>276</v>
      </c>
      <c r="C133">
        <v>347</v>
      </c>
      <c r="D133">
        <v>197</v>
      </c>
      <c r="E133">
        <f>IF(owoce3[[#This Row],[dostawa_porzeczek]]&gt; owoce3[[#This Row],[dostawa_truskawek]], IF(owoce3[[#This Row],[dostawa_porzeczek]]&gt;owoce3[[#This Row],[dostawa_malin]],1,0),0)</f>
        <v>0</v>
      </c>
    </row>
    <row r="134" spans="1:5" x14ac:dyDescent="0.3">
      <c r="A134" s="1">
        <v>44084</v>
      </c>
      <c r="B134">
        <v>210</v>
      </c>
      <c r="C134">
        <v>333</v>
      </c>
      <c r="D134">
        <v>218</v>
      </c>
      <c r="E134">
        <f>IF(owoce3[[#This Row],[dostawa_porzeczek]]&gt; owoce3[[#This Row],[dostawa_truskawek]], IF(owoce3[[#This Row],[dostawa_porzeczek]]&gt;owoce3[[#This Row],[dostawa_malin]],1,0),0)</f>
        <v>0</v>
      </c>
    </row>
    <row r="135" spans="1:5" x14ac:dyDescent="0.3">
      <c r="A135" s="1">
        <v>44085</v>
      </c>
      <c r="B135">
        <v>168</v>
      </c>
      <c r="C135">
        <v>211</v>
      </c>
      <c r="D135">
        <v>180</v>
      </c>
      <c r="E135">
        <f>IF(owoce3[[#This Row],[dostawa_porzeczek]]&gt; owoce3[[#This Row],[dostawa_truskawek]], IF(owoce3[[#This Row],[dostawa_porzeczek]]&gt;owoce3[[#This Row],[dostawa_malin]],1,0),0)</f>
        <v>0</v>
      </c>
    </row>
    <row r="136" spans="1:5" x14ac:dyDescent="0.3">
      <c r="A136" s="1">
        <v>44086</v>
      </c>
      <c r="B136">
        <v>196</v>
      </c>
      <c r="C136">
        <v>348</v>
      </c>
      <c r="D136">
        <v>225</v>
      </c>
      <c r="E136">
        <f>IF(owoce3[[#This Row],[dostawa_porzeczek]]&gt; owoce3[[#This Row],[dostawa_truskawek]], IF(owoce3[[#This Row],[dostawa_porzeczek]]&gt;owoce3[[#This Row],[dostawa_malin]],1,0),0)</f>
        <v>0</v>
      </c>
    </row>
    <row r="137" spans="1:5" x14ac:dyDescent="0.3">
      <c r="A137" s="1">
        <v>44087</v>
      </c>
      <c r="B137">
        <v>284</v>
      </c>
      <c r="C137">
        <v>226</v>
      </c>
      <c r="D137">
        <v>197</v>
      </c>
      <c r="E137">
        <f>IF(owoce3[[#This Row],[dostawa_porzeczek]]&gt; owoce3[[#This Row],[dostawa_truskawek]], IF(owoce3[[#This Row],[dostawa_porzeczek]]&gt;owoce3[[#This Row],[dostawa_malin]],1,0),0)</f>
        <v>0</v>
      </c>
    </row>
    <row r="138" spans="1:5" x14ac:dyDescent="0.3">
      <c r="A138" s="1">
        <v>44088</v>
      </c>
      <c r="B138">
        <v>162</v>
      </c>
      <c r="C138">
        <v>345</v>
      </c>
      <c r="D138">
        <v>194</v>
      </c>
      <c r="E138">
        <f>IF(owoce3[[#This Row],[dostawa_porzeczek]]&gt; owoce3[[#This Row],[dostawa_truskawek]], IF(owoce3[[#This Row],[dostawa_porzeczek]]&gt;owoce3[[#This Row],[dostawa_malin]],1,0),0)</f>
        <v>0</v>
      </c>
    </row>
    <row r="139" spans="1:5" x14ac:dyDescent="0.3">
      <c r="A139" s="1">
        <v>44089</v>
      </c>
      <c r="B139">
        <v>212</v>
      </c>
      <c r="C139">
        <v>184</v>
      </c>
      <c r="D139">
        <v>183</v>
      </c>
      <c r="E139">
        <f>IF(owoce3[[#This Row],[dostawa_porzeczek]]&gt; owoce3[[#This Row],[dostawa_truskawek]], IF(owoce3[[#This Row],[dostawa_porzeczek]]&gt;owoce3[[#This Row],[dostawa_malin]],1,0),0)</f>
        <v>0</v>
      </c>
    </row>
    <row r="140" spans="1:5" x14ac:dyDescent="0.3">
      <c r="A140" s="1">
        <v>44090</v>
      </c>
      <c r="B140">
        <v>165</v>
      </c>
      <c r="C140">
        <v>232</v>
      </c>
      <c r="D140">
        <v>202</v>
      </c>
      <c r="E140">
        <f>IF(owoce3[[#This Row],[dostawa_porzeczek]]&gt; owoce3[[#This Row],[dostawa_truskawek]], IF(owoce3[[#This Row],[dostawa_porzeczek]]&gt;owoce3[[#This Row],[dostawa_malin]],1,0),0)</f>
        <v>0</v>
      </c>
    </row>
    <row r="141" spans="1:5" x14ac:dyDescent="0.3">
      <c r="A141" s="1">
        <v>44091</v>
      </c>
      <c r="B141">
        <v>163</v>
      </c>
      <c r="C141">
        <v>314</v>
      </c>
      <c r="D141">
        <v>213</v>
      </c>
      <c r="E141">
        <f>IF(owoce3[[#This Row],[dostawa_porzeczek]]&gt; owoce3[[#This Row],[dostawa_truskawek]], IF(owoce3[[#This Row],[dostawa_porzeczek]]&gt;owoce3[[#This Row],[dostawa_malin]],1,0),0)</f>
        <v>0</v>
      </c>
    </row>
    <row r="142" spans="1:5" x14ac:dyDescent="0.3">
      <c r="A142" s="1">
        <v>44092</v>
      </c>
      <c r="B142">
        <v>200</v>
      </c>
      <c r="C142">
        <v>307</v>
      </c>
      <c r="D142">
        <v>206</v>
      </c>
      <c r="E142">
        <f>IF(owoce3[[#This Row],[dostawa_porzeczek]]&gt; owoce3[[#This Row],[dostawa_truskawek]], IF(owoce3[[#This Row],[dostawa_porzeczek]]&gt;owoce3[[#This Row],[dostawa_malin]],1,0),0)</f>
        <v>0</v>
      </c>
    </row>
    <row r="143" spans="1:5" x14ac:dyDescent="0.3">
      <c r="A143" s="1">
        <v>44093</v>
      </c>
      <c r="B143">
        <v>201</v>
      </c>
      <c r="C143">
        <v>274</v>
      </c>
      <c r="D143">
        <v>210</v>
      </c>
      <c r="E143">
        <f>IF(owoce3[[#This Row],[dostawa_porzeczek]]&gt; owoce3[[#This Row],[dostawa_truskawek]], IF(owoce3[[#This Row],[dostawa_porzeczek]]&gt;owoce3[[#This Row],[dostawa_malin]],1,0),0)</f>
        <v>0</v>
      </c>
    </row>
    <row r="144" spans="1:5" x14ac:dyDescent="0.3">
      <c r="A144" s="1">
        <v>44094</v>
      </c>
      <c r="B144">
        <v>269</v>
      </c>
      <c r="C144">
        <v>278</v>
      </c>
      <c r="D144">
        <v>228</v>
      </c>
      <c r="E144">
        <f>IF(owoce3[[#This Row],[dostawa_porzeczek]]&gt; owoce3[[#This Row],[dostawa_truskawek]], IF(owoce3[[#This Row],[dostawa_porzeczek]]&gt;owoce3[[#This Row],[dostawa_malin]],1,0),0)</f>
        <v>0</v>
      </c>
    </row>
    <row r="145" spans="1:5" x14ac:dyDescent="0.3">
      <c r="A145" s="1">
        <v>44095</v>
      </c>
      <c r="B145">
        <v>188</v>
      </c>
      <c r="C145">
        <v>195</v>
      </c>
      <c r="D145">
        <v>207</v>
      </c>
      <c r="E145">
        <f>IF(owoce3[[#This Row],[dostawa_porzeczek]]&gt; owoce3[[#This Row],[dostawa_truskawek]], IF(owoce3[[#This Row],[dostawa_porzeczek]]&gt;owoce3[[#This Row],[dostawa_malin]],1,0),0)</f>
        <v>1</v>
      </c>
    </row>
    <row r="146" spans="1:5" x14ac:dyDescent="0.3">
      <c r="A146" s="1">
        <v>44096</v>
      </c>
      <c r="B146">
        <v>142</v>
      </c>
      <c r="C146">
        <v>249</v>
      </c>
      <c r="D146">
        <v>202</v>
      </c>
      <c r="E146">
        <f>IF(owoce3[[#This Row],[dostawa_porzeczek]]&gt; owoce3[[#This Row],[dostawa_truskawek]], IF(owoce3[[#This Row],[dostawa_porzeczek]]&gt;owoce3[[#This Row],[dostawa_malin]],1,0),0)</f>
        <v>0</v>
      </c>
    </row>
    <row r="147" spans="1:5" x14ac:dyDescent="0.3">
      <c r="A147" s="1">
        <v>44097</v>
      </c>
      <c r="B147">
        <v>232</v>
      </c>
      <c r="C147">
        <v>116</v>
      </c>
      <c r="D147">
        <v>195</v>
      </c>
      <c r="E147">
        <f>IF(owoce3[[#This Row],[dostawa_porzeczek]]&gt; owoce3[[#This Row],[dostawa_truskawek]], IF(owoce3[[#This Row],[dostawa_porzeczek]]&gt;owoce3[[#This Row],[dostawa_malin]],1,0),0)</f>
        <v>0</v>
      </c>
    </row>
    <row r="148" spans="1:5" x14ac:dyDescent="0.3">
      <c r="A148" s="1">
        <v>44098</v>
      </c>
      <c r="B148">
        <v>296</v>
      </c>
      <c r="C148">
        <v>102</v>
      </c>
      <c r="D148">
        <v>192</v>
      </c>
      <c r="E148">
        <f>IF(owoce3[[#This Row],[dostawa_porzeczek]]&gt; owoce3[[#This Row],[dostawa_truskawek]], IF(owoce3[[#This Row],[dostawa_porzeczek]]&gt;owoce3[[#This Row],[dostawa_malin]],1,0),0)</f>
        <v>0</v>
      </c>
    </row>
    <row r="149" spans="1:5" x14ac:dyDescent="0.3">
      <c r="A149" s="1">
        <v>44099</v>
      </c>
      <c r="B149">
        <v>161</v>
      </c>
      <c r="C149">
        <v>151</v>
      </c>
      <c r="D149">
        <v>216</v>
      </c>
      <c r="E149">
        <f>IF(owoce3[[#This Row],[dostawa_porzeczek]]&gt; owoce3[[#This Row],[dostawa_truskawek]], IF(owoce3[[#This Row],[dostawa_porzeczek]]&gt;owoce3[[#This Row],[dostawa_malin]],1,0),0)</f>
        <v>1</v>
      </c>
    </row>
    <row r="150" spans="1:5" x14ac:dyDescent="0.3">
      <c r="A150" s="1">
        <v>44100</v>
      </c>
      <c r="B150">
        <v>162</v>
      </c>
      <c r="C150">
        <v>261</v>
      </c>
      <c r="D150">
        <v>184</v>
      </c>
      <c r="E150">
        <f>IF(owoce3[[#This Row],[dostawa_porzeczek]]&gt; owoce3[[#This Row],[dostawa_truskawek]], IF(owoce3[[#This Row],[dostawa_porzeczek]]&gt;owoce3[[#This Row],[dostawa_malin]],1,0),0)</f>
        <v>0</v>
      </c>
    </row>
    <row r="151" spans="1:5" x14ac:dyDescent="0.3">
      <c r="A151" s="1">
        <v>44101</v>
      </c>
      <c r="B151">
        <v>216</v>
      </c>
      <c r="C151">
        <v>147</v>
      </c>
      <c r="D151">
        <v>204</v>
      </c>
      <c r="E151">
        <f>IF(owoce3[[#This Row],[dostawa_porzeczek]]&gt; owoce3[[#This Row],[dostawa_truskawek]], IF(owoce3[[#This Row],[dostawa_porzeczek]]&gt;owoce3[[#This Row],[dostawa_malin]],1,0),0)</f>
        <v>0</v>
      </c>
    </row>
    <row r="152" spans="1:5" x14ac:dyDescent="0.3">
      <c r="A152" s="1">
        <v>44102</v>
      </c>
      <c r="B152">
        <v>282</v>
      </c>
      <c r="C152">
        <v>297</v>
      </c>
      <c r="D152">
        <v>195</v>
      </c>
      <c r="E152">
        <f>IF(owoce3[[#This Row],[dostawa_porzeczek]]&gt; owoce3[[#This Row],[dostawa_truskawek]], IF(owoce3[[#This Row],[dostawa_porzeczek]]&gt;owoce3[[#This Row],[dostawa_malin]],1,0),0)</f>
        <v>0</v>
      </c>
    </row>
    <row r="153" spans="1:5" x14ac:dyDescent="0.3">
      <c r="A153" s="1">
        <v>44103</v>
      </c>
      <c r="B153">
        <v>214</v>
      </c>
      <c r="C153">
        <v>198</v>
      </c>
      <c r="D153">
        <v>200</v>
      </c>
      <c r="E153">
        <f>IF(owoce3[[#This Row],[dostawa_porzeczek]]&gt; owoce3[[#This Row],[dostawa_truskawek]], IF(owoce3[[#This Row],[dostawa_porzeczek]]&gt;owoce3[[#This Row],[dostawa_malin]],1,0),0)</f>
        <v>0</v>
      </c>
    </row>
    <row r="154" spans="1:5" x14ac:dyDescent="0.3">
      <c r="A154" s="1">
        <v>44104</v>
      </c>
      <c r="B154">
        <v>289</v>
      </c>
      <c r="C154">
        <v>290</v>
      </c>
      <c r="D154">
        <v>190</v>
      </c>
      <c r="E154">
        <f>IF(owoce3[[#This Row],[dostawa_porzeczek]]&gt; owoce3[[#This Row],[dostawa_truskawek]], IF(owoce3[[#This Row],[dostawa_porzeczek]]&gt;owoce3[[#This Row],[dostawa_malin]],1,0),0)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BB04-61FD-4514-B9C4-E6B13C07B508}">
  <dimension ref="A1:P154"/>
  <sheetViews>
    <sheetView topLeftCell="E1" workbookViewId="0">
      <selection activeCell="O2" sqref="O2:P4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9.5546875" customWidth="1"/>
    <col min="4" max="4" width="19.109375" customWidth="1"/>
    <col min="5" max="5" width="16.109375" customWidth="1"/>
    <col min="6" max="6" width="15.6640625" customWidth="1"/>
    <col min="7" max="7" width="16.88671875" customWidth="1"/>
    <col min="8" max="8" width="16.44140625" customWidth="1"/>
    <col min="9" max="9" width="17.21875" customWidth="1"/>
    <col min="10" max="10" width="16.5546875" customWidth="1"/>
    <col min="11" max="11" width="12.77734375" customWidth="1"/>
    <col min="12" max="12" width="11.5546875" customWidth="1"/>
    <col min="13" max="13" width="12.21875" customWidth="1"/>
    <col min="15" max="15" width="3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5" t="s">
        <v>22</v>
      </c>
      <c r="F1" s="5" t="s">
        <v>23</v>
      </c>
      <c r="G1" s="5" t="s">
        <v>24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6" x14ac:dyDescent="0.3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v>211</v>
      </c>
      <c r="I2">
        <v>0</v>
      </c>
      <c r="J2">
        <v>0</v>
      </c>
      <c r="K2">
        <f>owoce56[[#This Row],[dostawa_malin]]-owoce56[[#This Row],[produkcja m-t]]</f>
        <v>0</v>
      </c>
      <c r="L2">
        <f>owoce56[[#This Row],[dostawa_truskawek]]-owoce56[[#This Row],[produkcja m-t]]</f>
        <v>70</v>
      </c>
      <c r="M2">
        <f>owoce56[[#This Row],[dostawa_porzeczek]]-0</f>
        <v>88</v>
      </c>
      <c r="O2" s="6" t="s">
        <v>25</v>
      </c>
      <c r="P2" s="6">
        <f>COUNTIF(owoce56[produkcja m-t],"&gt; 0")</f>
        <v>72</v>
      </c>
    </row>
    <row r="3" spans="1:16" x14ac:dyDescent="0.3">
      <c r="A3" s="1">
        <v>43953</v>
      </c>
      <c r="B3">
        <v>393</v>
      </c>
      <c r="C3">
        <v>313</v>
      </c>
      <c r="D3">
        <v>83</v>
      </c>
      <c r="E3">
        <f>owoce56[[#This Row],[dostawa_malin]]+K2</f>
        <v>393</v>
      </c>
      <c r="F3">
        <f>owoce56[[#This Row],[dostawa_truskawek]]+L2</f>
        <v>383</v>
      </c>
      <c r="G3">
        <f>owoce56[[#This Row],[dostawa_porzeczek]]+M2</f>
        <v>171</v>
      </c>
      <c r="H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383</v>
      </c>
      <c r="I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">
        <f>owoce56[[#This Row],[stan malin]]-owoce56[[#This Row],[produkcja m-t]]-owoce56[[#This Row],[produkcja m-p]]</f>
        <v>10</v>
      </c>
      <c r="L3">
        <f>owoce56[[#This Row],[stan truskawek]]-owoce56[[#This Row],[produkcja m-t]]-owoce56[[#This Row],[produkcja t-p]]</f>
        <v>0</v>
      </c>
      <c r="M3">
        <f>owoce56[[#This Row],[stan porzeczek]]-owoce56[[#This Row],[produkcja m-p]]-owoce56[[#This Row],[produkcja t-p]]</f>
        <v>171</v>
      </c>
      <c r="O3" s="6" t="s">
        <v>27</v>
      </c>
      <c r="P3" s="6">
        <f>COUNTIF(owoce56[produkcja m-p],"&gt; 0")</f>
        <v>41</v>
      </c>
    </row>
    <row r="4" spans="1:16" x14ac:dyDescent="0.3">
      <c r="A4" s="1">
        <v>43954</v>
      </c>
      <c r="B4">
        <v>389</v>
      </c>
      <c r="C4">
        <v>315</v>
      </c>
      <c r="D4">
        <v>104</v>
      </c>
      <c r="E4">
        <f>owoce56[[#This Row],[dostawa_malin]]+K3</f>
        <v>399</v>
      </c>
      <c r="F4">
        <f>owoce56[[#This Row],[dostawa_truskawek]]+L3</f>
        <v>315</v>
      </c>
      <c r="G4">
        <f>owoce56[[#This Row],[dostawa_porzeczek]]+M3</f>
        <v>275</v>
      </c>
      <c r="H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315</v>
      </c>
      <c r="I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">
        <f>owoce56[[#This Row],[stan malin]]-owoce56[[#This Row],[produkcja m-t]]-owoce56[[#This Row],[produkcja m-p]]</f>
        <v>84</v>
      </c>
      <c r="L4">
        <f>owoce56[[#This Row],[stan truskawek]]-owoce56[[#This Row],[produkcja m-t]]-owoce56[[#This Row],[produkcja t-p]]</f>
        <v>0</v>
      </c>
      <c r="M4">
        <f>owoce56[[#This Row],[stan porzeczek]]-owoce56[[#This Row],[produkcja m-p]]-owoce56[[#This Row],[produkcja t-p]]</f>
        <v>275</v>
      </c>
      <c r="O4" s="6" t="s">
        <v>26</v>
      </c>
      <c r="P4" s="6">
        <f>COUNTIF(owoce56[produkcja t-p],"&gt; 0")</f>
        <v>40</v>
      </c>
    </row>
    <row r="5" spans="1:16" x14ac:dyDescent="0.3">
      <c r="A5" s="1">
        <v>43955</v>
      </c>
      <c r="B5">
        <v>308</v>
      </c>
      <c r="C5">
        <v>221</v>
      </c>
      <c r="D5">
        <v>119</v>
      </c>
      <c r="E5">
        <f>owoce56[[#This Row],[dostawa_malin]]+K4</f>
        <v>392</v>
      </c>
      <c r="F5">
        <f>owoce56[[#This Row],[dostawa_truskawek]]+L4</f>
        <v>221</v>
      </c>
      <c r="G5">
        <f>owoce56[[#This Row],[dostawa_porzeczek]]+M4</f>
        <v>394</v>
      </c>
      <c r="H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392</v>
      </c>
      <c r="J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">
        <f>owoce56[[#This Row],[stan malin]]-owoce56[[#This Row],[produkcja m-t]]-owoce56[[#This Row],[produkcja m-p]]</f>
        <v>0</v>
      </c>
      <c r="L5">
        <f>owoce56[[#This Row],[stan truskawek]]-owoce56[[#This Row],[produkcja m-t]]-owoce56[[#This Row],[produkcja t-p]]</f>
        <v>221</v>
      </c>
      <c r="M5">
        <f>owoce56[[#This Row],[stan porzeczek]]-owoce56[[#This Row],[produkcja m-p]]-owoce56[[#This Row],[produkcja t-p]]</f>
        <v>2</v>
      </c>
    </row>
    <row r="6" spans="1:16" x14ac:dyDescent="0.3">
      <c r="A6" s="1">
        <v>43956</v>
      </c>
      <c r="B6">
        <v>387</v>
      </c>
      <c r="C6">
        <v>275</v>
      </c>
      <c r="D6">
        <v>72</v>
      </c>
      <c r="E6">
        <f>owoce56[[#This Row],[dostawa_malin]]+K5</f>
        <v>387</v>
      </c>
      <c r="F6">
        <f>owoce56[[#This Row],[dostawa_truskawek]]+L5</f>
        <v>496</v>
      </c>
      <c r="G6">
        <f>owoce56[[#This Row],[dostawa_porzeczek]]+M5</f>
        <v>74</v>
      </c>
      <c r="H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387</v>
      </c>
      <c r="I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">
        <f>owoce56[[#This Row],[stan malin]]-owoce56[[#This Row],[produkcja m-t]]-owoce56[[#This Row],[produkcja m-p]]</f>
        <v>0</v>
      </c>
      <c r="L6">
        <f>owoce56[[#This Row],[stan truskawek]]-owoce56[[#This Row],[produkcja m-t]]-owoce56[[#This Row],[produkcja t-p]]</f>
        <v>109</v>
      </c>
      <c r="M6">
        <f>owoce56[[#This Row],[stan porzeczek]]-owoce56[[#This Row],[produkcja m-p]]-owoce56[[#This Row],[produkcja t-p]]</f>
        <v>74</v>
      </c>
    </row>
    <row r="7" spans="1:16" x14ac:dyDescent="0.3">
      <c r="A7" s="1">
        <v>43957</v>
      </c>
      <c r="B7">
        <v>294</v>
      </c>
      <c r="C7">
        <v>366</v>
      </c>
      <c r="D7">
        <v>99</v>
      </c>
      <c r="E7">
        <f>owoce56[[#This Row],[dostawa_malin]]+K6</f>
        <v>294</v>
      </c>
      <c r="F7">
        <f>owoce56[[#This Row],[dostawa_truskawek]]+L6</f>
        <v>475</v>
      </c>
      <c r="G7">
        <f>owoce56[[#This Row],[dostawa_porzeczek]]+M6</f>
        <v>173</v>
      </c>
      <c r="H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294</v>
      </c>
      <c r="I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">
        <f>owoce56[[#This Row],[stan malin]]-owoce56[[#This Row],[produkcja m-t]]-owoce56[[#This Row],[produkcja m-p]]</f>
        <v>0</v>
      </c>
      <c r="L7">
        <f>owoce56[[#This Row],[stan truskawek]]-owoce56[[#This Row],[produkcja m-t]]-owoce56[[#This Row],[produkcja t-p]]</f>
        <v>181</v>
      </c>
      <c r="M7">
        <f>owoce56[[#This Row],[stan porzeczek]]-owoce56[[#This Row],[produkcja m-p]]-owoce56[[#This Row],[produkcja t-p]]</f>
        <v>173</v>
      </c>
    </row>
    <row r="8" spans="1:16" x14ac:dyDescent="0.3">
      <c r="A8" s="1">
        <v>43958</v>
      </c>
      <c r="B8">
        <v>389</v>
      </c>
      <c r="C8">
        <v>288</v>
      </c>
      <c r="D8">
        <v>87</v>
      </c>
      <c r="E8">
        <f>owoce56[[#This Row],[dostawa_malin]]+K7</f>
        <v>389</v>
      </c>
      <c r="F8">
        <f>owoce56[[#This Row],[dostawa_truskawek]]+L7</f>
        <v>469</v>
      </c>
      <c r="G8">
        <f>owoce56[[#This Row],[dostawa_porzeczek]]+M7</f>
        <v>260</v>
      </c>
      <c r="H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389</v>
      </c>
      <c r="I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">
        <f>owoce56[[#This Row],[stan malin]]-owoce56[[#This Row],[produkcja m-t]]-owoce56[[#This Row],[produkcja m-p]]</f>
        <v>0</v>
      </c>
      <c r="L8">
        <f>owoce56[[#This Row],[stan truskawek]]-owoce56[[#This Row],[produkcja m-t]]-owoce56[[#This Row],[produkcja t-p]]</f>
        <v>80</v>
      </c>
      <c r="M8">
        <f>owoce56[[#This Row],[stan porzeczek]]-owoce56[[#This Row],[produkcja m-p]]-owoce56[[#This Row],[produkcja t-p]]</f>
        <v>260</v>
      </c>
    </row>
    <row r="9" spans="1:16" x14ac:dyDescent="0.3">
      <c r="A9" s="1">
        <v>43959</v>
      </c>
      <c r="B9">
        <v>259</v>
      </c>
      <c r="C9">
        <v>361</v>
      </c>
      <c r="D9">
        <v>112</v>
      </c>
      <c r="E9">
        <f>owoce56[[#This Row],[dostawa_malin]]+K8</f>
        <v>259</v>
      </c>
      <c r="F9">
        <f>owoce56[[#This Row],[dostawa_truskawek]]+L8</f>
        <v>441</v>
      </c>
      <c r="G9">
        <f>owoce56[[#This Row],[dostawa_porzeczek]]+M8</f>
        <v>372</v>
      </c>
      <c r="H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372</v>
      </c>
      <c r="K9">
        <f>owoce56[[#This Row],[stan malin]]-owoce56[[#This Row],[produkcja m-t]]-owoce56[[#This Row],[produkcja m-p]]</f>
        <v>259</v>
      </c>
      <c r="L9">
        <f>owoce56[[#This Row],[stan truskawek]]-owoce56[[#This Row],[produkcja m-t]]-owoce56[[#This Row],[produkcja t-p]]</f>
        <v>69</v>
      </c>
      <c r="M9">
        <f>owoce56[[#This Row],[stan porzeczek]]-owoce56[[#This Row],[produkcja m-p]]-owoce56[[#This Row],[produkcja t-p]]</f>
        <v>0</v>
      </c>
    </row>
    <row r="10" spans="1:16" x14ac:dyDescent="0.3">
      <c r="A10" s="1">
        <v>43960</v>
      </c>
      <c r="B10">
        <v>369</v>
      </c>
      <c r="C10">
        <v>233</v>
      </c>
      <c r="D10">
        <v>110</v>
      </c>
      <c r="E10">
        <f>owoce56[[#This Row],[dostawa_malin]]+K9</f>
        <v>628</v>
      </c>
      <c r="F10">
        <f>owoce56[[#This Row],[dostawa_truskawek]]+L9</f>
        <v>302</v>
      </c>
      <c r="G10">
        <f>owoce56[[#This Row],[dostawa_porzeczek]]+M9</f>
        <v>110</v>
      </c>
      <c r="H1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302</v>
      </c>
      <c r="I1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">
        <f>owoce56[[#This Row],[stan malin]]-owoce56[[#This Row],[produkcja m-t]]-owoce56[[#This Row],[produkcja m-p]]</f>
        <v>326</v>
      </c>
      <c r="L10">
        <f>owoce56[[#This Row],[stan truskawek]]-owoce56[[#This Row],[produkcja m-t]]-owoce56[[#This Row],[produkcja t-p]]</f>
        <v>0</v>
      </c>
      <c r="M10">
        <f>owoce56[[#This Row],[stan porzeczek]]-owoce56[[#This Row],[produkcja m-p]]-owoce56[[#This Row],[produkcja t-p]]</f>
        <v>110</v>
      </c>
    </row>
    <row r="11" spans="1:16" x14ac:dyDescent="0.3">
      <c r="A11" s="1">
        <v>43961</v>
      </c>
      <c r="B11">
        <v>263</v>
      </c>
      <c r="C11">
        <v>393</v>
      </c>
      <c r="D11">
        <v>75</v>
      </c>
      <c r="E11">
        <f>owoce56[[#This Row],[dostawa_malin]]+K10</f>
        <v>589</v>
      </c>
      <c r="F11">
        <f>owoce56[[#This Row],[dostawa_truskawek]]+L10</f>
        <v>393</v>
      </c>
      <c r="G11">
        <f>owoce56[[#This Row],[dostawa_porzeczek]]+M10</f>
        <v>185</v>
      </c>
      <c r="H1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393</v>
      </c>
      <c r="I1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">
        <f>owoce56[[#This Row],[stan malin]]-owoce56[[#This Row],[produkcja m-t]]-owoce56[[#This Row],[produkcja m-p]]</f>
        <v>196</v>
      </c>
      <c r="L11">
        <f>owoce56[[#This Row],[stan truskawek]]-owoce56[[#This Row],[produkcja m-t]]-owoce56[[#This Row],[produkcja t-p]]</f>
        <v>0</v>
      </c>
      <c r="M11">
        <f>owoce56[[#This Row],[stan porzeczek]]-owoce56[[#This Row],[produkcja m-p]]-owoce56[[#This Row],[produkcja t-p]]</f>
        <v>185</v>
      </c>
    </row>
    <row r="12" spans="1:16" x14ac:dyDescent="0.3">
      <c r="A12" s="1">
        <v>43962</v>
      </c>
      <c r="B12">
        <v>239</v>
      </c>
      <c r="C12">
        <v>347</v>
      </c>
      <c r="D12">
        <v>94</v>
      </c>
      <c r="E12">
        <f>owoce56[[#This Row],[dostawa_malin]]+K11</f>
        <v>435</v>
      </c>
      <c r="F12">
        <f>owoce56[[#This Row],[dostawa_truskawek]]+L11</f>
        <v>347</v>
      </c>
      <c r="G12">
        <f>owoce56[[#This Row],[dostawa_porzeczek]]+M11</f>
        <v>279</v>
      </c>
      <c r="H1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347</v>
      </c>
      <c r="I1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">
        <f>owoce56[[#This Row],[stan malin]]-owoce56[[#This Row],[produkcja m-t]]-owoce56[[#This Row],[produkcja m-p]]</f>
        <v>88</v>
      </c>
      <c r="L12">
        <f>owoce56[[#This Row],[stan truskawek]]-owoce56[[#This Row],[produkcja m-t]]-owoce56[[#This Row],[produkcja t-p]]</f>
        <v>0</v>
      </c>
      <c r="M12">
        <f>owoce56[[#This Row],[stan porzeczek]]-owoce56[[#This Row],[produkcja m-p]]-owoce56[[#This Row],[produkcja t-p]]</f>
        <v>279</v>
      </c>
    </row>
    <row r="13" spans="1:16" x14ac:dyDescent="0.3">
      <c r="A13" s="1">
        <v>43963</v>
      </c>
      <c r="B13">
        <v>282</v>
      </c>
      <c r="C13">
        <v>338</v>
      </c>
      <c r="D13">
        <v>86</v>
      </c>
      <c r="E13">
        <f>owoce56[[#This Row],[dostawa_malin]]+K12</f>
        <v>370</v>
      </c>
      <c r="F13">
        <f>owoce56[[#This Row],[dostawa_truskawek]]+L12</f>
        <v>338</v>
      </c>
      <c r="G13">
        <f>owoce56[[#This Row],[dostawa_porzeczek]]+M12</f>
        <v>365</v>
      </c>
      <c r="H1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365</v>
      </c>
      <c r="J1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">
        <f>owoce56[[#This Row],[stan malin]]-owoce56[[#This Row],[produkcja m-t]]-owoce56[[#This Row],[produkcja m-p]]</f>
        <v>5</v>
      </c>
      <c r="L13">
        <f>owoce56[[#This Row],[stan truskawek]]-owoce56[[#This Row],[produkcja m-t]]-owoce56[[#This Row],[produkcja t-p]]</f>
        <v>338</v>
      </c>
      <c r="M13">
        <f>owoce56[[#This Row],[stan porzeczek]]-owoce56[[#This Row],[produkcja m-p]]-owoce56[[#This Row],[produkcja t-p]]</f>
        <v>0</v>
      </c>
    </row>
    <row r="14" spans="1:16" x14ac:dyDescent="0.3">
      <c r="A14" s="1">
        <v>43964</v>
      </c>
      <c r="B14">
        <v>306</v>
      </c>
      <c r="C14">
        <v>273</v>
      </c>
      <c r="D14">
        <v>75</v>
      </c>
      <c r="E14">
        <f>owoce56[[#This Row],[dostawa_malin]]+K13</f>
        <v>311</v>
      </c>
      <c r="F14">
        <f>owoce56[[#This Row],[dostawa_truskawek]]+L13</f>
        <v>611</v>
      </c>
      <c r="G14">
        <f>owoce56[[#This Row],[dostawa_porzeczek]]+M13</f>
        <v>75</v>
      </c>
      <c r="H1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311</v>
      </c>
      <c r="I1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">
        <f>owoce56[[#This Row],[stan malin]]-owoce56[[#This Row],[produkcja m-t]]-owoce56[[#This Row],[produkcja m-p]]</f>
        <v>0</v>
      </c>
      <c r="L14">
        <f>owoce56[[#This Row],[stan truskawek]]-owoce56[[#This Row],[produkcja m-t]]-owoce56[[#This Row],[produkcja t-p]]</f>
        <v>300</v>
      </c>
      <c r="M14">
        <f>owoce56[[#This Row],[stan porzeczek]]-owoce56[[#This Row],[produkcja m-p]]-owoce56[[#This Row],[produkcja t-p]]</f>
        <v>75</v>
      </c>
    </row>
    <row r="15" spans="1:16" x14ac:dyDescent="0.3">
      <c r="A15" s="1">
        <v>43965</v>
      </c>
      <c r="B15">
        <v>251</v>
      </c>
      <c r="C15">
        <v>325</v>
      </c>
      <c r="D15">
        <v>89</v>
      </c>
      <c r="E15">
        <f>owoce56[[#This Row],[dostawa_malin]]+K14</f>
        <v>251</v>
      </c>
      <c r="F15">
        <f>owoce56[[#This Row],[dostawa_truskawek]]+L14</f>
        <v>625</v>
      </c>
      <c r="G15">
        <f>owoce56[[#This Row],[dostawa_porzeczek]]+M14</f>
        <v>164</v>
      </c>
      <c r="H1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251</v>
      </c>
      <c r="I1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5">
        <f>owoce56[[#This Row],[stan malin]]-owoce56[[#This Row],[produkcja m-t]]-owoce56[[#This Row],[produkcja m-p]]</f>
        <v>0</v>
      </c>
      <c r="L15">
        <f>owoce56[[#This Row],[stan truskawek]]-owoce56[[#This Row],[produkcja m-t]]-owoce56[[#This Row],[produkcja t-p]]</f>
        <v>374</v>
      </c>
      <c r="M15">
        <f>owoce56[[#This Row],[stan porzeczek]]-owoce56[[#This Row],[produkcja m-p]]-owoce56[[#This Row],[produkcja t-p]]</f>
        <v>164</v>
      </c>
    </row>
    <row r="16" spans="1:16" x14ac:dyDescent="0.3">
      <c r="A16" s="1">
        <v>43966</v>
      </c>
      <c r="B16">
        <v>224</v>
      </c>
      <c r="C16">
        <v>352</v>
      </c>
      <c r="D16">
        <v>97</v>
      </c>
      <c r="E16">
        <f>owoce56[[#This Row],[dostawa_malin]]+K15</f>
        <v>224</v>
      </c>
      <c r="F16">
        <f>owoce56[[#This Row],[dostawa_truskawek]]+L15</f>
        <v>726</v>
      </c>
      <c r="G16">
        <f>owoce56[[#This Row],[dostawa_porzeczek]]+M15</f>
        <v>261</v>
      </c>
      <c r="H1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261</v>
      </c>
      <c r="K16">
        <f>owoce56[[#This Row],[stan malin]]-owoce56[[#This Row],[produkcja m-t]]-owoce56[[#This Row],[produkcja m-p]]</f>
        <v>224</v>
      </c>
      <c r="L16">
        <f>owoce56[[#This Row],[stan truskawek]]-owoce56[[#This Row],[produkcja m-t]]-owoce56[[#This Row],[produkcja t-p]]</f>
        <v>465</v>
      </c>
      <c r="M16">
        <f>owoce56[[#This Row],[stan porzeczek]]-owoce56[[#This Row],[produkcja m-p]]-owoce56[[#This Row],[produkcja t-p]]</f>
        <v>0</v>
      </c>
    </row>
    <row r="17" spans="1:13" x14ac:dyDescent="0.3">
      <c r="A17" s="1">
        <v>43967</v>
      </c>
      <c r="B17">
        <v>233</v>
      </c>
      <c r="C17">
        <v>270</v>
      </c>
      <c r="D17">
        <v>94</v>
      </c>
      <c r="E17">
        <f>owoce56[[#This Row],[dostawa_malin]]+K16</f>
        <v>457</v>
      </c>
      <c r="F17">
        <f>owoce56[[#This Row],[dostawa_truskawek]]+L16</f>
        <v>735</v>
      </c>
      <c r="G17">
        <f>owoce56[[#This Row],[dostawa_porzeczek]]+M16</f>
        <v>94</v>
      </c>
      <c r="H1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457</v>
      </c>
      <c r="I1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7">
        <f>owoce56[[#This Row],[stan malin]]-owoce56[[#This Row],[produkcja m-t]]-owoce56[[#This Row],[produkcja m-p]]</f>
        <v>0</v>
      </c>
      <c r="L17">
        <f>owoce56[[#This Row],[stan truskawek]]-owoce56[[#This Row],[produkcja m-t]]-owoce56[[#This Row],[produkcja t-p]]</f>
        <v>278</v>
      </c>
      <c r="M17">
        <f>owoce56[[#This Row],[stan porzeczek]]-owoce56[[#This Row],[produkcja m-p]]-owoce56[[#This Row],[produkcja t-p]]</f>
        <v>94</v>
      </c>
    </row>
    <row r="18" spans="1:13" x14ac:dyDescent="0.3">
      <c r="A18" s="1">
        <v>43968</v>
      </c>
      <c r="B18">
        <v>345</v>
      </c>
      <c r="C18">
        <v>275</v>
      </c>
      <c r="D18">
        <v>90</v>
      </c>
      <c r="E18">
        <f>owoce56[[#This Row],[dostawa_malin]]+K17</f>
        <v>345</v>
      </c>
      <c r="F18">
        <f>owoce56[[#This Row],[dostawa_truskawek]]+L17</f>
        <v>553</v>
      </c>
      <c r="G18">
        <f>owoce56[[#This Row],[dostawa_porzeczek]]+M17</f>
        <v>184</v>
      </c>
      <c r="H1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345</v>
      </c>
      <c r="I1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8">
        <f>owoce56[[#This Row],[stan malin]]-owoce56[[#This Row],[produkcja m-t]]-owoce56[[#This Row],[produkcja m-p]]</f>
        <v>0</v>
      </c>
      <c r="L18">
        <f>owoce56[[#This Row],[stan truskawek]]-owoce56[[#This Row],[produkcja m-t]]-owoce56[[#This Row],[produkcja t-p]]</f>
        <v>208</v>
      </c>
      <c r="M18">
        <f>owoce56[[#This Row],[stan porzeczek]]-owoce56[[#This Row],[produkcja m-p]]-owoce56[[#This Row],[produkcja t-p]]</f>
        <v>184</v>
      </c>
    </row>
    <row r="19" spans="1:13" x14ac:dyDescent="0.3">
      <c r="A19" s="1">
        <v>43969</v>
      </c>
      <c r="B19">
        <v>232</v>
      </c>
      <c r="C19">
        <v>228</v>
      </c>
      <c r="D19">
        <v>107</v>
      </c>
      <c r="E19">
        <f>owoce56[[#This Row],[dostawa_malin]]+K18</f>
        <v>232</v>
      </c>
      <c r="F19">
        <f>owoce56[[#This Row],[dostawa_truskawek]]+L18</f>
        <v>436</v>
      </c>
      <c r="G19">
        <f>owoce56[[#This Row],[dostawa_porzeczek]]+M18</f>
        <v>291</v>
      </c>
      <c r="H1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291</v>
      </c>
      <c r="K19">
        <f>owoce56[[#This Row],[stan malin]]-owoce56[[#This Row],[produkcja m-t]]-owoce56[[#This Row],[produkcja m-p]]</f>
        <v>232</v>
      </c>
      <c r="L19">
        <f>owoce56[[#This Row],[stan truskawek]]-owoce56[[#This Row],[produkcja m-t]]-owoce56[[#This Row],[produkcja t-p]]</f>
        <v>145</v>
      </c>
      <c r="M19">
        <f>owoce56[[#This Row],[stan porzeczek]]-owoce56[[#This Row],[produkcja m-p]]-owoce56[[#This Row],[produkcja t-p]]</f>
        <v>0</v>
      </c>
    </row>
    <row r="20" spans="1:13" x14ac:dyDescent="0.3">
      <c r="A20" s="1">
        <v>43970</v>
      </c>
      <c r="B20">
        <v>238</v>
      </c>
      <c r="C20">
        <v>394</v>
      </c>
      <c r="D20">
        <v>105</v>
      </c>
      <c r="E20">
        <f>owoce56[[#This Row],[dostawa_malin]]+K19</f>
        <v>470</v>
      </c>
      <c r="F20">
        <f>owoce56[[#This Row],[dostawa_truskawek]]+L19</f>
        <v>539</v>
      </c>
      <c r="G20">
        <f>owoce56[[#This Row],[dostawa_porzeczek]]+M19</f>
        <v>105</v>
      </c>
      <c r="H2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470</v>
      </c>
      <c r="I2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0">
        <f>owoce56[[#This Row],[stan malin]]-owoce56[[#This Row],[produkcja m-t]]-owoce56[[#This Row],[produkcja m-p]]</f>
        <v>0</v>
      </c>
      <c r="L20">
        <f>owoce56[[#This Row],[stan truskawek]]-owoce56[[#This Row],[produkcja m-t]]-owoce56[[#This Row],[produkcja t-p]]</f>
        <v>69</v>
      </c>
      <c r="M20">
        <f>owoce56[[#This Row],[stan porzeczek]]-owoce56[[#This Row],[produkcja m-p]]-owoce56[[#This Row],[produkcja t-p]]</f>
        <v>105</v>
      </c>
    </row>
    <row r="21" spans="1:13" x14ac:dyDescent="0.3">
      <c r="A21" s="1">
        <v>43971</v>
      </c>
      <c r="B21">
        <v>378</v>
      </c>
      <c r="C21">
        <v>311</v>
      </c>
      <c r="D21">
        <v>110</v>
      </c>
      <c r="E21">
        <f>owoce56[[#This Row],[dostawa_malin]]+K20</f>
        <v>378</v>
      </c>
      <c r="F21">
        <f>owoce56[[#This Row],[dostawa_truskawek]]+L20</f>
        <v>380</v>
      </c>
      <c r="G21">
        <f>owoce56[[#This Row],[dostawa_porzeczek]]+M20</f>
        <v>215</v>
      </c>
      <c r="H2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378</v>
      </c>
      <c r="I2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1">
        <f>owoce56[[#This Row],[stan malin]]-owoce56[[#This Row],[produkcja m-t]]-owoce56[[#This Row],[produkcja m-p]]</f>
        <v>0</v>
      </c>
      <c r="L21">
        <f>owoce56[[#This Row],[stan truskawek]]-owoce56[[#This Row],[produkcja m-t]]-owoce56[[#This Row],[produkcja t-p]]</f>
        <v>2</v>
      </c>
      <c r="M21">
        <f>owoce56[[#This Row],[stan porzeczek]]-owoce56[[#This Row],[produkcja m-p]]-owoce56[[#This Row],[produkcja t-p]]</f>
        <v>215</v>
      </c>
    </row>
    <row r="22" spans="1:13" x14ac:dyDescent="0.3">
      <c r="A22" s="1">
        <v>43972</v>
      </c>
      <c r="B22">
        <v>281</v>
      </c>
      <c r="C22">
        <v>354</v>
      </c>
      <c r="D22">
        <v>121</v>
      </c>
      <c r="E22">
        <f>owoce56[[#This Row],[dostawa_malin]]+K21</f>
        <v>281</v>
      </c>
      <c r="F22">
        <f>owoce56[[#This Row],[dostawa_truskawek]]+L21</f>
        <v>356</v>
      </c>
      <c r="G22">
        <f>owoce56[[#This Row],[dostawa_porzeczek]]+M21</f>
        <v>336</v>
      </c>
      <c r="H2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2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336</v>
      </c>
      <c r="K22">
        <f>owoce56[[#This Row],[stan malin]]-owoce56[[#This Row],[produkcja m-t]]-owoce56[[#This Row],[produkcja m-p]]</f>
        <v>281</v>
      </c>
      <c r="L22">
        <f>owoce56[[#This Row],[stan truskawek]]-owoce56[[#This Row],[produkcja m-t]]-owoce56[[#This Row],[produkcja t-p]]</f>
        <v>20</v>
      </c>
      <c r="M22">
        <f>owoce56[[#This Row],[stan porzeczek]]-owoce56[[#This Row],[produkcja m-p]]-owoce56[[#This Row],[produkcja t-p]]</f>
        <v>0</v>
      </c>
    </row>
    <row r="23" spans="1:13" x14ac:dyDescent="0.3">
      <c r="A23" s="1">
        <v>43973</v>
      </c>
      <c r="B23">
        <v>390</v>
      </c>
      <c r="C23">
        <v>267</v>
      </c>
      <c r="D23">
        <v>124</v>
      </c>
      <c r="E23">
        <f>owoce56[[#This Row],[dostawa_malin]]+K22</f>
        <v>671</v>
      </c>
      <c r="F23">
        <f>owoce56[[#This Row],[dostawa_truskawek]]+L22</f>
        <v>287</v>
      </c>
      <c r="G23">
        <f>owoce56[[#This Row],[dostawa_porzeczek]]+M22</f>
        <v>124</v>
      </c>
      <c r="H2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287</v>
      </c>
      <c r="I2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3">
        <f>owoce56[[#This Row],[stan malin]]-owoce56[[#This Row],[produkcja m-t]]-owoce56[[#This Row],[produkcja m-p]]</f>
        <v>384</v>
      </c>
      <c r="L23">
        <f>owoce56[[#This Row],[stan truskawek]]-owoce56[[#This Row],[produkcja m-t]]-owoce56[[#This Row],[produkcja t-p]]</f>
        <v>0</v>
      </c>
      <c r="M23">
        <f>owoce56[[#This Row],[stan porzeczek]]-owoce56[[#This Row],[produkcja m-p]]-owoce56[[#This Row],[produkcja t-p]]</f>
        <v>124</v>
      </c>
    </row>
    <row r="24" spans="1:13" x14ac:dyDescent="0.3">
      <c r="A24" s="1">
        <v>43974</v>
      </c>
      <c r="B24">
        <v>308</v>
      </c>
      <c r="C24">
        <v>337</v>
      </c>
      <c r="D24">
        <v>105</v>
      </c>
      <c r="E24">
        <f>owoce56[[#This Row],[dostawa_malin]]+K23</f>
        <v>692</v>
      </c>
      <c r="F24">
        <f>owoce56[[#This Row],[dostawa_truskawek]]+L23</f>
        <v>337</v>
      </c>
      <c r="G24">
        <f>owoce56[[#This Row],[dostawa_porzeczek]]+M23</f>
        <v>229</v>
      </c>
      <c r="H2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337</v>
      </c>
      <c r="I2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4">
        <f>owoce56[[#This Row],[stan malin]]-owoce56[[#This Row],[produkcja m-t]]-owoce56[[#This Row],[produkcja m-p]]</f>
        <v>355</v>
      </c>
      <c r="L24">
        <f>owoce56[[#This Row],[stan truskawek]]-owoce56[[#This Row],[produkcja m-t]]-owoce56[[#This Row],[produkcja t-p]]</f>
        <v>0</v>
      </c>
      <c r="M24">
        <f>owoce56[[#This Row],[stan porzeczek]]-owoce56[[#This Row],[produkcja m-p]]-owoce56[[#This Row],[produkcja t-p]]</f>
        <v>229</v>
      </c>
    </row>
    <row r="25" spans="1:13" x14ac:dyDescent="0.3">
      <c r="A25" s="1">
        <v>43975</v>
      </c>
      <c r="B25">
        <v>391</v>
      </c>
      <c r="C25">
        <v>238</v>
      </c>
      <c r="D25">
        <v>113</v>
      </c>
      <c r="E25">
        <f>owoce56[[#This Row],[dostawa_malin]]+K24</f>
        <v>746</v>
      </c>
      <c r="F25">
        <f>owoce56[[#This Row],[dostawa_truskawek]]+L24</f>
        <v>238</v>
      </c>
      <c r="G25">
        <f>owoce56[[#This Row],[dostawa_porzeczek]]+M24</f>
        <v>342</v>
      </c>
      <c r="H2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2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342</v>
      </c>
      <c r="J2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5">
        <f>owoce56[[#This Row],[stan malin]]-owoce56[[#This Row],[produkcja m-t]]-owoce56[[#This Row],[produkcja m-p]]</f>
        <v>404</v>
      </c>
      <c r="L25">
        <f>owoce56[[#This Row],[stan truskawek]]-owoce56[[#This Row],[produkcja m-t]]-owoce56[[#This Row],[produkcja t-p]]</f>
        <v>238</v>
      </c>
      <c r="M25">
        <f>owoce56[[#This Row],[stan porzeczek]]-owoce56[[#This Row],[produkcja m-p]]-owoce56[[#This Row],[produkcja t-p]]</f>
        <v>0</v>
      </c>
    </row>
    <row r="26" spans="1:13" x14ac:dyDescent="0.3">
      <c r="A26" s="1">
        <v>43976</v>
      </c>
      <c r="B26">
        <v>241</v>
      </c>
      <c r="C26">
        <v>283</v>
      </c>
      <c r="D26">
        <v>140</v>
      </c>
      <c r="E26">
        <f>owoce56[[#This Row],[dostawa_malin]]+K25</f>
        <v>645</v>
      </c>
      <c r="F26">
        <f>owoce56[[#This Row],[dostawa_truskawek]]+L25</f>
        <v>521</v>
      </c>
      <c r="G26">
        <f>owoce56[[#This Row],[dostawa_porzeczek]]+M25</f>
        <v>140</v>
      </c>
      <c r="H2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521</v>
      </c>
      <c r="I2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6">
        <f>owoce56[[#This Row],[stan malin]]-owoce56[[#This Row],[produkcja m-t]]-owoce56[[#This Row],[produkcja m-p]]</f>
        <v>124</v>
      </c>
      <c r="L26">
        <f>owoce56[[#This Row],[stan truskawek]]-owoce56[[#This Row],[produkcja m-t]]-owoce56[[#This Row],[produkcja t-p]]</f>
        <v>0</v>
      </c>
      <c r="M26">
        <f>owoce56[[#This Row],[stan porzeczek]]-owoce56[[#This Row],[produkcja m-p]]-owoce56[[#This Row],[produkcja t-p]]</f>
        <v>140</v>
      </c>
    </row>
    <row r="27" spans="1:13" x14ac:dyDescent="0.3">
      <c r="A27" s="1">
        <v>43977</v>
      </c>
      <c r="B27">
        <v>249</v>
      </c>
      <c r="C27">
        <v>275</v>
      </c>
      <c r="D27">
        <v>118</v>
      </c>
      <c r="E27">
        <f>owoce56[[#This Row],[dostawa_malin]]+K26</f>
        <v>373</v>
      </c>
      <c r="F27">
        <f>owoce56[[#This Row],[dostawa_truskawek]]+L26</f>
        <v>275</v>
      </c>
      <c r="G27">
        <f>owoce56[[#This Row],[dostawa_porzeczek]]+M26</f>
        <v>258</v>
      </c>
      <c r="H2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275</v>
      </c>
      <c r="I2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7">
        <f>owoce56[[#This Row],[stan malin]]-owoce56[[#This Row],[produkcja m-t]]-owoce56[[#This Row],[produkcja m-p]]</f>
        <v>98</v>
      </c>
      <c r="L27">
        <f>owoce56[[#This Row],[stan truskawek]]-owoce56[[#This Row],[produkcja m-t]]-owoce56[[#This Row],[produkcja t-p]]</f>
        <v>0</v>
      </c>
      <c r="M27">
        <f>owoce56[[#This Row],[stan porzeczek]]-owoce56[[#This Row],[produkcja m-p]]-owoce56[[#This Row],[produkcja t-p]]</f>
        <v>258</v>
      </c>
    </row>
    <row r="28" spans="1:13" x14ac:dyDescent="0.3">
      <c r="A28" s="1">
        <v>43978</v>
      </c>
      <c r="B28">
        <v>298</v>
      </c>
      <c r="C28">
        <v>263</v>
      </c>
      <c r="D28">
        <v>145</v>
      </c>
      <c r="E28">
        <f>owoce56[[#This Row],[dostawa_malin]]+K27</f>
        <v>396</v>
      </c>
      <c r="F28">
        <f>owoce56[[#This Row],[dostawa_truskawek]]+L27</f>
        <v>263</v>
      </c>
      <c r="G28">
        <f>owoce56[[#This Row],[dostawa_porzeczek]]+M27</f>
        <v>403</v>
      </c>
      <c r="H2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2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396</v>
      </c>
      <c r="J2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8">
        <f>owoce56[[#This Row],[stan malin]]-owoce56[[#This Row],[produkcja m-t]]-owoce56[[#This Row],[produkcja m-p]]</f>
        <v>0</v>
      </c>
      <c r="L28">
        <f>owoce56[[#This Row],[stan truskawek]]-owoce56[[#This Row],[produkcja m-t]]-owoce56[[#This Row],[produkcja t-p]]</f>
        <v>263</v>
      </c>
      <c r="M28">
        <f>owoce56[[#This Row],[stan porzeczek]]-owoce56[[#This Row],[produkcja m-p]]-owoce56[[#This Row],[produkcja t-p]]</f>
        <v>7</v>
      </c>
    </row>
    <row r="29" spans="1:13" x14ac:dyDescent="0.3">
      <c r="A29" s="1">
        <v>43979</v>
      </c>
      <c r="B29">
        <v>254</v>
      </c>
      <c r="C29">
        <v>241</v>
      </c>
      <c r="D29">
        <v>149</v>
      </c>
      <c r="E29">
        <f>owoce56[[#This Row],[dostawa_malin]]+K28</f>
        <v>254</v>
      </c>
      <c r="F29">
        <f>owoce56[[#This Row],[dostawa_truskawek]]+L28</f>
        <v>504</v>
      </c>
      <c r="G29">
        <f>owoce56[[#This Row],[dostawa_porzeczek]]+M28</f>
        <v>156</v>
      </c>
      <c r="H2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254</v>
      </c>
      <c r="I2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2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29">
        <f>owoce56[[#This Row],[stan malin]]-owoce56[[#This Row],[produkcja m-t]]-owoce56[[#This Row],[produkcja m-p]]</f>
        <v>0</v>
      </c>
      <c r="L29">
        <f>owoce56[[#This Row],[stan truskawek]]-owoce56[[#This Row],[produkcja m-t]]-owoce56[[#This Row],[produkcja t-p]]</f>
        <v>250</v>
      </c>
      <c r="M29">
        <f>owoce56[[#This Row],[stan porzeczek]]-owoce56[[#This Row],[produkcja m-p]]-owoce56[[#This Row],[produkcja t-p]]</f>
        <v>156</v>
      </c>
    </row>
    <row r="30" spans="1:13" x14ac:dyDescent="0.3">
      <c r="A30" s="1">
        <v>43980</v>
      </c>
      <c r="B30">
        <v>329</v>
      </c>
      <c r="C30">
        <v>323</v>
      </c>
      <c r="D30">
        <v>134</v>
      </c>
      <c r="E30">
        <f>owoce56[[#This Row],[dostawa_malin]]+K29</f>
        <v>329</v>
      </c>
      <c r="F30">
        <f>owoce56[[#This Row],[dostawa_truskawek]]+L29</f>
        <v>573</v>
      </c>
      <c r="G30">
        <f>owoce56[[#This Row],[dostawa_porzeczek]]+M29</f>
        <v>290</v>
      </c>
      <c r="H3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329</v>
      </c>
      <c r="I3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0">
        <f>owoce56[[#This Row],[stan malin]]-owoce56[[#This Row],[produkcja m-t]]-owoce56[[#This Row],[produkcja m-p]]</f>
        <v>0</v>
      </c>
      <c r="L30">
        <f>owoce56[[#This Row],[stan truskawek]]-owoce56[[#This Row],[produkcja m-t]]-owoce56[[#This Row],[produkcja t-p]]</f>
        <v>244</v>
      </c>
      <c r="M30">
        <f>owoce56[[#This Row],[stan porzeczek]]-owoce56[[#This Row],[produkcja m-p]]-owoce56[[#This Row],[produkcja t-p]]</f>
        <v>290</v>
      </c>
    </row>
    <row r="31" spans="1:13" x14ac:dyDescent="0.3">
      <c r="A31" s="1">
        <v>43981</v>
      </c>
      <c r="B31">
        <v>213</v>
      </c>
      <c r="C31">
        <v>221</v>
      </c>
      <c r="D31">
        <v>119</v>
      </c>
      <c r="E31">
        <f>owoce56[[#This Row],[dostawa_malin]]+K30</f>
        <v>213</v>
      </c>
      <c r="F31">
        <f>owoce56[[#This Row],[dostawa_truskawek]]+L30</f>
        <v>465</v>
      </c>
      <c r="G31">
        <f>owoce56[[#This Row],[dostawa_porzeczek]]+M30</f>
        <v>409</v>
      </c>
      <c r="H3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3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409</v>
      </c>
      <c r="K31">
        <f>owoce56[[#This Row],[stan malin]]-owoce56[[#This Row],[produkcja m-t]]-owoce56[[#This Row],[produkcja m-p]]</f>
        <v>213</v>
      </c>
      <c r="L31">
        <f>owoce56[[#This Row],[stan truskawek]]-owoce56[[#This Row],[produkcja m-t]]-owoce56[[#This Row],[produkcja t-p]]</f>
        <v>56</v>
      </c>
      <c r="M31">
        <f>owoce56[[#This Row],[stan porzeczek]]-owoce56[[#This Row],[produkcja m-p]]-owoce56[[#This Row],[produkcja t-p]]</f>
        <v>0</v>
      </c>
    </row>
    <row r="32" spans="1:13" x14ac:dyDescent="0.3">
      <c r="A32" s="1">
        <v>43982</v>
      </c>
      <c r="B32">
        <v>294</v>
      </c>
      <c r="C32">
        <v>326</v>
      </c>
      <c r="D32">
        <v>145</v>
      </c>
      <c r="E32">
        <f>owoce56[[#This Row],[dostawa_malin]]+K31</f>
        <v>507</v>
      </c>
      <c r="F32">
        <f>owoce56[[#This Row],[dostawa_truskawek]]+L31</f>
        <v>382</v>
      </c>
      <c r="G32">
        <f>owoce56[[#This Row],[dostawa_porzeczek]]+M31</f>
        <v>145</v>
      </c>
      <c r="H3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382</v>
      </c>
      <c r="I3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2">
        <f>owoce56[[#This Row],[stan malin]]-owoce56[[#This Row],[produkcja m-t]]-owoce56[[#This Row],[produkcja m-p]]</f>
        <v>125</v>
      </c>
      <c r="L32">
        <f>owoce56[[#This Row],[stan truskawek]]-owoce56[[#This Row],[produkcja m-t]]-owoce56[[#This Row],[produkcja t-p]]</f>
        <v>0</v>
      </c>
      <c r="M32">
        <f>owoce56[[#This Row],[stan porzeczek]]-owoce56[[#This Row],[produkcja m-p]]-owoce56[[#This Row],[produkcja t-p]]</f>
        <v>145</v>
      </c>
    </row>
    <row r="33" spans="1:13" x14ac:dyDescent="0.3">
      <c r="A33" s="1">
        <v>43983</v>
      </c>
      <c r="B33">
        <v>225</v>
      </c>
      <c r="C33">
        <v>206</v>
      </c>
      <c r="D33">
        <v>122</v>
      </c>
      <c r="E33">
        <f>owoce56[[#This Row],[dostawa_malin]]+K32</f>
        <v>350</v>
      </c>
      <c r="F33">
        <f>owoce56[[#This Row],[dostawa_truskawek]]+L32</f>
        <v>206</v>
      </c>
      <c r="G33">
        <f>owoce56[[#This Row],[dostawa_porzeczek]]+M32</f>
        <v>267</v>
      </c>
      <c r="H3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3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267</v>
      </c>
      <c r="J3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3">
        <f>owoce56[[#This Row],[stan malin]]-owoce56[[#This Row],[produkcja m-t]]-owoce56[[#This Row],[produkcja m-p]]</f>
        <v>83</v>
      </c>
      <c r="L33">
        <f>owoce56[[#This Row],[stan truskawek]]-owoce56[[#This Row],[produkcja m-t]]-owoce56[[#This Row],[produkcja t-p]]</f>
        <v>206</v>
      </c>
      <c r="M33">
        <f>owoce56[[#This Row],[stan porzeczek]]-owoce56[[#This Row],[produkcja m-p]]-owoce56[[#This Row],[produkcja t-p]]</f>
        <v>0</v>
      </c>
    </row>
    <row r="34" spans="1:13" x14ac:dyDescent="0.3">
      <c r="A34" s="1">
        <v>43984</v>
      </c>
      <c r="B34">
        <v>264</v>
      </c>
      <c r="C34">
        <v>355</v>
      </c>
      <c r="D34">
        <v>134</v>
      </c>
      <c r="E34">
        <f>owoce56[[#This Row],[dostawa_malin]]+K33</f>
        <v>347</v>
      </c>
      <c r="F34">
        <f>owoce56[[#This Row],[dostawa_truskawek]]+L33</f>
        <v>561</v>
      </c>
      <c r="G34">
        <f>owoce56[[#This Row],[dostawa_porzeczek]]+M33</f>
        <v>134</v>
      </c>
      <c r="H3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347</v>
      </c>
      <c r="I3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4">
        <f>owoce56[[#This Row],[stan malin]]-owoce56[[#This Row],[produkcja m-t]]-owoce56[[#This Row],[produkcja m-p]]</f>
        <v>0</v>
      </c>
      <c r="L34">
        <f>owoce56[[#This Row],[stan truskawek]]-owoce56[[#This Row],[produkcja m-t]]-owoce56[[#This Row],[produkcja t-p]]</f>
        <v>214</v>
      </c>
      <c r="M34">
        <f>owoce56[[#This Row],[stan porzeczek]]-owoce56[[#This Row],[produkcja m-p]]-owoce56[[#This Row],[produkcja t-p]]</f>
        <v>134</v>
      </c>
    </row>
    <row r="35" spans="1:13" x14ac:dyDescent="0.3">
      <c r="A35" s="1">
        <v>43985</v>
      </c>
      <c r="B35">
        <v>253</v>
      </c>
      <c r="C35">
        <v>271</v>
      </c>
      <c r="D35">
        <v>142</v>
      </c>
      <c r="E35">
        <f>owoce56[[#This Row],[dostawa_malin]]+K34</f>
        <v>253</v>
      </c>
      <c r="F35">
        <f>owoce56[[#This Row],[dostawa_truskawek]]+L34</f>
        <v>485</v>
      </c>
      <c r="G35">
        <f>owoce56[[#This Row],[dostawa_porzeczek]]+M34</f>
        <v>276</v>
      </c>
      <c r="H3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3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276</v>
      </c>
      <c r="K35">
        <f>owoce56[[#This Row],[stan malin]]-owoce56[[#This Row],[produkcja m-t]]-owoce56[[#This Row],[produkcja m-p]]</f>
        <v>253</v>
      </c>
      <c r="L35">
        <f>owoce56[[#This Row],[stan truskawek]]-owoce56[[#This Row],[produkcja m-t]]-owoce56[[#This Row],[produkcja t-p]]</f>
        <v>209</v>
      </c>
      <c r="M35">
        <f>owoce56[[#This Row],[stan porzeczek]]-owoce56[[#This Row],[produkcja m-p]]-owoce56[[#This Row],[produkcja t-p]]</f>
        <v>0</v>
      </c>
    </row>
    <row r="36" spans="1:13" x14ac:dyDescent="0.3">
      <c r="A36" s="1">
        <v>43986</v>
      </c>
      <c r="B36">
        <v>352</v>
      </c>
      <c r="C36">
        <v>207</v>
      </c>
      <c r="D36">
        <v>125</v>
      </c>
      <c r="E36">
        <f>owoce56[[#This Row],[dostawa_malin]]+K35</f>
        <v>605</v>
      </c>
      <c r="F36">
        <f>owoce56[[#This Row],[dostawa_truskawek]]+L35</f>
        <v>416</v>
      </c>
      <c r="G36">
        <f>owoce56[[#This Row],[dostawa_porzeczek]]+M35</f>
        <v>125</v>
      </c>
      <c r="H3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416</v>
      </c>
      <c r="I3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6">
        <f>owoce56[[#This Row],[stan malin]]-owoce56[[#This Row],[produkcja m-t]]-owoce56[[#This Row],[produkcja m-p]]</f>
        <v>189</v>
      </c>
      <c r="L36">
        <f>owoce56[[#This Row],[stan truskawek]]-owoce56[[#This Row],[produkcja m-t]]-owoce56[[#This Row],[produkcja t-p]]</f>
        <v>0</v>
      </c>
      <c r="M36">
        <f>owoce56[[#This Row],[stan porzeczek]]-owoce56[[#This Row],[produkcja m-p]]-owoce56[[#This Row],[produkcja t-p]]</f>
        <v>125</v>
      </c>
    </row>
    <row r="37" spans="1:13" x14ac:dyDescent="0.3">
      <c r="A37" s="1">
        <v>43987</v>
      </c>
      <c r="B37">
        <v>269</v>
      </c>
      <c r="C37">
        <v>248</v>
      </c>
      <c r="D37">
        <v>137</v>
      </c>
      <c r="E37">
        <f>owoce56[[#This Row],[dostawa_malin]]+K36</f>
        <v>458</v>
      </c>
      <c r="F37">
        <f>owoce56[[#This Row],[dostawa_truskawek]]+L36</f>
        <v>248</v>
      </c>
      <c r="G37">
        <f>owoce56[[#This Row],[dostawa_porzeczek]]+M36</f>
        <v>262</v>
      </c>
      <c r="H3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3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262</v>
      </c>
      <c r="J3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7">
        <f>owoce56[[#This Row],[stan malin]]-owoce56[[#This Row],[produkcja m-t]]-owoce56[[#This Row],[produkcja m-p]]</f>
        <v>196</v>
      </c>
      <c r="L37">
        <f>owoce56[[#This Row],[stan truskawek]]-owoce56[[#This Row],[produkcja m-t]]-owoce56[[#This Row],[produkcja t-p]]</f>
        <v>248</v>
      </c>
      <c r="M37">
        <f>owoce56[[#This Row],[stan porzeczek]]-owoce56[[#This Row],[produkcja m-p]]-owoce56[[#This Row],[produkcja t-p]]</f>
        <v>0</v>
      </c>
    </row>
    <row r="38" spans="1:13" x14ac:dyDescent="0.3">
      <c r="A38" s="1">
        <v>43988</v>
      </c>
      <c r="B38">
        <v>242</v>
      </c>
      <c r="C38">
        <v>247</v>
      </c>
      <c r="D38">
        <v>125</v>
      </c>
      <c r="E38">
        <f>owoce56[[#This Row],[dostawa_malin]]+K37</f>
        <v>438</v>
      </c>
      <c r="F38">
        <f>owoce56[[#This Row],[dostawa_truskawek]]+L37</f>
        <v>495</v>
      </c>
      <c r="G38">
        <f>owoce56[[#This Row],[dostawa_porzeczek]]+M37</f>
        <v>125</v>
      </c>
      <c r="H3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438</v>
      </c>
      <c r="I3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8">
        <f>owoce56[[#This Row],[stan malin]]-owoce56[[#This Row],[produkcja m-t]]-owoce56[[#This Row],[produkcja m-p]]</f>
        <v>0</v>
      </c>
      <c r="L38">
        <f>owoce56[[#This Row],[stan truskawek]]-owoce56[[#This Row],[produkcja m-t]]-owoce56[[#This Row],[produkcja t-p]]</f>
        <v>57</v>
      </c>
      <c r="M38">
        <f>owoce56[[#This Row],[stan porzeczek]]-owoce56[[#This Row],[produkcja m-p]]-owoce56[[#This Row],[produkcja t-p]]</f>
        <v>125</v>
      </c>
    </row>
    <row r="39" spans="1:13" x14ac:dyDescent="0.3">
      <c r="A39" s="1">
        <v>43989</v>
      </c>
      <c r="B39">
        <v>327</v>
      </c>
      <c r="C39">
        <v>262</v>
      </c>
      <c r="D39">
        <v>103</v>
      </c>
      <c r="E39">
        <f>owoce56[[#This Row],[dostawa_malin]]+K38</f>
        <v>327</v>
      </c>
      <c r="F39">
        <f>owoce56[[#This Row],[dostawa_truskawek]]+L38</f>
        <v>319</v>
      </c>
      <c r="G39">
        <f>owoce56[[#This Row],[dostawa_porzeczek]]+M38</f>
        <v>228</v>
      </c>
      <c r="H3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319</v>
      </c>
      <c r="I3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3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39">
        <f>owoce56[[#This Row],[stan malin]]-owoce56[[#This Row],[produkcja m-t]]-owoce56[[#This Row],[produkcja m-p]]</f>
        <v>8</v>
      </c>
      <c r="L39">
        <f>owoce56[[#This Row],[stan truskawek]]-owoce56[[#This Row],[produkcja m-t]]-owoce56[[#This Row],[produkcja t-p]]</f>
        <v>0</v>
      </c>
      <c r="M39">
        <f>owoce56[[#This Row],[stan porzeczek]]-owoce56[[#This Row],[produkcja m-p]]-owoce56[[#This Row],[produkcja t-p]]</f>
        <v>228</v>
      </c>
    </row>
    <row r="40" spans="1:13" x14ac:dyDescent="0.3">
      <c r="A40" s="1">
        <v>43990</v>
      </c>
      <c r="B40">
        <v>316</v>
      </c>
      <c r="C40">
        <v>253</v>
      </c>
      <c r="D40">
        <v>134</v>
      </c>
      <c r="E40">
        <f>owoce56[[#This Row],[dostawa_malin]]+K39</f>
        <v>324</v>
      </c>
      <c r="F40">
        <f>owoce56[[#This Row],[dostawa_truskawek]]+L39</f>
        <v>253</v>
      </c>
      <c r="G40">
        <f>owoce56[[#This Row],[dostawa_porzeczek]]+M39</f>
        <v>362</v>
      </c>
      <c r="H4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4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324</v>
      </c>
      <c r="J4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0">
        <f>owoce56[[#This Row],[stan malin]]-owoce56[[#This Row],[produkcja m-t]]-owoce56[[#This Row],[produkcja m-p]]</f>
        <v>0</v>
      </c>
      <c r="L40">
        <f>owoce56[[#This Row],[stan truskawek]]-owoce56[[#This Row],[produkcja m-t]]-owoce56[[#This Row],[produkcja t-p]]</f>
        <v>253</v>
      </c>
      <c r="M40">
        <f>owoce56[[#This Row],[stan porzeczek]]-owoce56[[#This Row],[produkcja m-p]]-owoce56[[#This Row],[produkcja t-p]]</f>
        <v>38</v>
      </c>
    </row>
    <row r="41" spans="1:13" x14ac:dyDescent="0.3">
      <c r="A41" s="1">
        <v>43991</v>
      </c>
      <c r="B41">
        <v>294</v>
      </c>
      <c r="C41">
        <v>249</v>
      </c>
      <c r="D41">
        <v>137</v>
      </c>
      <c r="E41">
        <f>owoce56[[#This Row],[dostawa_malin]]+K40</f>
        <v>294</v>
      </c>
      <c r="F41">
        <f>owoce56[[#This Row],[dostawa_truskawek]]+L40</f>
        <v>502</v>
      </c>
      <c r="G41">
        <f>owoce56[[#This Row],[dostawa_porzeczek]]+M40</f>
        <v>175</v>
      </c>
      <c r="H4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294</v>
      </c>
      <c r="I4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1">
        <f>owoce56[[#This Row],[stan malin]]-owoce56[[#This Row],[produkcja m-t]]-owoce56[[#This Row],[produkcja m-p]]</f>
        <v>0</v>
      </c>
      <c r="L41">
        <f>owoce56[[#This Row],[stan truskawek]]-owoce56[[#This Row],[produkcja m-t]]-owoce56[[#This Row],[produkcja t-p]]</f>
        <v>208</v>
      </c>
      <c r="M41">
        <f>owoce56[[#This Row],[stan porzeczek]]-owoce56[[#This Row],[produkcja m-p]]-owoce56[[#This Row],[produkcja t-p]]</f>
        <v>175</v>
      </c>
    </row>
    <row r="42" spans="1:13" x14ac:dyDescent="0.3">
      <c r="A42" s="1">
        <v>43992</v>
      </c>
      <c r="B42">
        <v>270</v>
      </c>
      <c r="C42">
        <v>206</v>
      </c>
      <c r="D42">
        <v>146</v>
      </c>
      <c r="E42">
        <f>owoce56[[#This Row],[dostawa_malin]]+K41</f>
        <v>270</v>
      </c>
      <c r="F42">
        <f>owoce56[[#This Row],[dostawa_truskawek]]+L41</f>
        <v>414</v>
      </c>
      <c r="G42">
        <f>owoce56[[#This Row],[dostawa_porzeczek]]+M41</f>
        <v>321</v>
      </c>
      <c r="H4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4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321</v>
      </c>
      <c r="K42">
        <f>owoce56[[#This Row],[stan malin]]-owoce56[[#This Row],[produkcja m-t]]-owoce56[[#This Row],[produkcja m-p]]</f>
        <v>270</v>
      </c>
      <c r="L42">
        <f>owoce56[[#This Row],[stan truskawek]]-owoce56[[#This Row],[produkcja m-t]]-owoce56[[#This Row],[produkcja t-p]]</f>
        <v>93</v>
      </c>
      <c r="M42">
        <f>owoce56[[#This Row],[stan porzeczek]]-owoce56[[#This Row],[produkcja m-p]]-owoce56[[#This Row],[produkcja t-p]]</f>
        <v>0</v>
      </c>
    </row>
    <row r="43" spans="1:13" x14ac:dyDescent="0.3">
      <c r="A43" s="1">
        <v>43993</v>
      </c>
      <c r="B43">
        <v>349</v>
      </c>
      <c r="C43">
        <v>301</v>
      </c>
      <c r="D43">
        <v>138</v>
      </c>
      <c r="E43">
        <f>owoce56[[#This Row],[dostawa_malin]]+K42</f>
        <v>619</v>
      </c>
      <c r="F43">
        <f>owoce56[[#This Row],[dostawa_truskawek]]+L42</f>
        <v>394</v>
      </c>
      <c r="G43">
        <f>owoce56[[#This Row],[dostawa_porzeczek]]+M42</f>
        <v>138</v>
      </c>
      <c r="H4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394</v>
      </c>
      <c r="I4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3">
        <f>owoce56[[#This Row],[stan malin]]-owoce56[[#This Row],[produkcja m-t]]-owoce56[[#This Row],[produkcja m-p]]</f>
        <v>225</v>
      </c>
      <c r="L43">
        <f>owoce56[[#This Row],[stan truskawek]]-owoce56[[#This Row],[produkcja m-t]]-owoce56[[#This Row],[produkcja t-p]]</f>
        <v>0</v>
      </c>
      <c r="M43">
        <f>owoce56[[#This Row],[stan porzeczek]]-owoce56[[#This Row],[produkcja m-p]]-owoce56[[#This Row],[produkcja t-p]]</f>
        <v>138</v>
      </c>
    </row>
    <row r="44" spans="1:13" x14ac:dyDescent="0.3">
      <c r="A44" s="1">
        <v>43994</v>
      </c>
      <c r="B44">
        <v>224</v>
      </c>
      <c r="C44">
        <v>385</v>
      </c>
      <c r="D44">
        <v>138</v>
      </c>
      <c r="E44">
        <f>owoce56[[#This Row],[dostawa_malin]]+K43</f>
        <v>449</v>
      </c>
      <c r="F44">
        <f>owoce56[[#This Row],[dostawa_truskawek]]+L43</f>
        <v>385</v>
      </c>
      <c r="G44">
        <f>owoce56[[#This Row],[dostawa_porzeczek]]+M43</f>
        <v>276</v>
      </c>
      <c r="H4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385</v>
      </c>
      <c r="I4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4">
        <f>owoce56[[#This Row],[stan malin]]-owoce56[[#This Row],[produkcja m-t]]-owoce56[[#This Row],[produkcja m-p]]</f>
        <v>64</v>
      </c>
      <c r="L44">
        <f>owoce56[[#This Row],[stan truskawek]]-owoce56[[#This Row],[produkcja m-t]]-owoce56[[#This Row],[produkcja t-p]]</f>
        <v>0</v>
      </c>
      <c r="M44">
        <f>owoce56[[#This Row],[stan porzeczek]]-owoce56[[#This Row],[produkcja m-p]]-owoce56[[#This Row],[produkcja t-p]]</f>
        <v>276</v>
      </c>
    </row>
    <row r="45" spans="1:13" x14ac:dyDescent="0.3">
      <c r="A45" s="1">
        <v>43995</v>
      </c>
      <c r="B45">
        <v>309</v>
      </c>
      <c r="C45">
        <v>204</v>
      </c>
      <c r="D45">
        <v>140</v>
      </c>
      <c r="E45">
        <f>owoce56[[#This Row],[dostawa_malin]]+K44</f>
        <v>373</v>
      </c>
      <c r="F45">
        <f>owoce56[[#This Row],[dostawa_truskawek]]+L44</f>
        <v>204</v>
      </c>
      <c r="G45">
        <f>owoce56[[#This Row],[dostawa_porzeczek]]+M44</f>
        <v>416</v>
      </c>
      <c r="H4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4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373</v>
      </c>
      <c r="J4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5">
        <f>owoce56[[#This Row],[stan malin]]-owoce56[[#This Row],[produkcja m-t]]-owoce56[[#This Row],[produkcja m-p]]</f>
        <v>0</v>
      </c>
      <c r="L45">
        <f>owoce56[[#This Row],[stan truskawek]]-owoce56[[#This Row],[produkcja m-t]]-owoce56[[#This Row],[produkcja t-p]]</f>
        <v>204</v>
      </c>
      <c r="M45">
        <f>owoce56[[#This Row],[stan porzeczek]]-owoce56[[#This Row],[produkcja m-p]]-owoce56[[#This Row],[produkcja t-p]]</f>
        <v>43</v>
      </c>
    </row>
    <row r="46" spans="1:13" x14ac:dyDescent="0.3">
      <c r="A46" s="1">
        <v>43996</v>
      </c>
      <c r="B46">
        <v>246</v>
      </c>
      <c r="C46">
        <v>275</v>
      </c>
      <c r="D46">
        <v>130</v>
      </c>
      <c r="E46">
        <f>owoce56[[#This Row],[dostawa_malin]]+K45</f>
        <v>246</v>
      </c>
      <c r="F46">
        <f>owoce56[[#This Row],[dostawa_truskawek]]+L45</f>
        <v>479</v>
      </c>
      <c r="G46">
        <f>owoce56[[#This Row],[dostawa_porzeczek]]+M45</f>
        <v>173</v>
      </c>
      <c r="H4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246</v>
      </c>
      <c r="I4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6">
        <f>owoce56[[#This Row],[stan malin]]-owoce56[[#This Row],[produkcja m-t]]-owoce56[[#This Row],[produkcja m-p]]</f>
        <v>0</v>
      </c>
      <c r="L46">
        <f>owoce56[[#This Row],[stan truskawek]]-owoce56[[#This Row],[produkcja m-t]]-owoce56[[#This Row],[produkcja t-p]]</f>
        <v>233</v>
      </c>
      <c r="M46">
        <f>owoce56[[#This Row],[stan porzeczek]]-owoce56[[#This Row],[produkcja m-p]]-owoce56[[#This Row],[produkcja t-p]]</f>
        <v>173</v>
      </c>
    </row>
    <row r="47" spans="1:13" x14ac:dyDescent="0.3">
      <c r="A47" s="1">
        <v>43997</v>
      </c>
      <c r="B47">
        <v>241</v>
      </c>
      <c r="C47">
        <v>247</v>
      </c>
      <c r="D47">
        <v>166</v>
      </c>
      <c r="E47">
        <f>owoce56[[#This Row],[dostawa_malin]]+K46</f>
        <v>241</v>
      </c>
      <c r="F47">
        <f>owoce56[[#This Row],[dostawa_truskawek]]+L46</f>
        <v>480</v>
      </c>
      <c r="G47">
        <f>owoce56[[#This Row],[dostawa_porzeczek]]+M46</f>
        <v>339</v>
      </c>
      <c r="H4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4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339</v>
      </c>
      <c r="K47">
        <f>owoce56[[#This Row],[stan malin]]-owoce56[[#This Row],[produkcja m-t]]-owoce56[[#This Row],[produkcja m-p]]</f>
        <v>241</v>
      </c>
      <c r="L47">
        <f>owoce56[[#This Row],[stan truskawek]]-owoce56[[#This Row],[produkcja m-t]]-owoce56[[#This Row],[produkcja t-p]]</f>
        <v>141</v>
      </c>
      <c r="M47">
        <f>owoce56[[#This Row],[stan porzeczek]]-owoce56[[#This Row],[produkcja m-p]]-owoce56[[#This Row],[produkcja t-p]]</f>
        <v>0</v>
      </c>
    </row>
    <row r="48" spans="1:13" x14ac:dyDescent="0.3">
      <c r="A48" s="1">
        <v>43998</v>
      </c>
      <c r="B48">
        <v>365</v>
      </c>
      <c r="C48">
        <v>256</v>
      </c>
      <c r="D48">
        <v>132</v>
      </c>
      <c r="E48">
        <f>owoce56[[#This Row],[dostawa_malin]]+K47</f>
        <v>606</v>
      </c>
      <c r="F48">
        <f>owoce56[[#This Row],[dostawa_truskawek]]+L47</f>
        <v>397</v>
      </c>
      <c r="G48">
        <f>owoce56[[#This Row],[dostawa_porzeczek]]+M47</f>
        <v>132</v>
      </c>
      <c r="H4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397</v>
      </c>
      <c r="I4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8">
        <f>owoce56[[#This Row],[stan malin]]-owoce56[[#This Row],[produkcja m-t]]-owoce56[[#This Row],[produkcja m-p]]</f>
        <v>209</v>
      </c>
      <c r="L48">
        <f>owoce56[[#This Row],[stan truskawek]]-owoce56[[#This Row],[produkcja m-t]]-owoce56[[#This Row],[produkcja t-p]]</f>
        <v>0</v>
      </c>
      <c r="M48">
        <f>owoce56[[#This Row],[stan porzeczek]]-owoce56[[#This Row],[produkcja m-p]]-owoce56[[#This Row],[produkcja t-p]]</f>
        <v>132</v>
      </c>
    </row>
    <row r="49" spans="1:13" x14ac:dyDescent="0.3">
      <c r="A49" s="1">
        <v>43999</v>
      </c>
      <c r="B49">
        <v>225</v>
      </c>
      <c r="C49">
        <v>392</v>
      </c>
      <c r="D49">
        <v>158</v>
      </c>
      <c r="E49">
        <f>owoce56[[#This Row],[dostawa_malin]]+K48</f>
        <v>434</v>
      </c>
      <c r="F49">
        <f>owoce56[[#This Row],[dostawa_truskawek]]+L48</f>
        <v>392</v>
      </c>
      <c r="G49">
        <f>owoce56[[#This Row],[dostawa_porzeczek]]+M48</f>
        <v>290</v>
      </c>
      <c r="H4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392</v>
      </c>
      <c r="I4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4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49">
        <f>owoce56[[#This Row],[stan malin]]-owoce56[[#This Row],[produkcja m-t]]-owoce56[[#This Row],[produkcja m-p]]</f>
        <v>42</v>
      </c>
      <c r="L49">
        <f>owoce56[[#This Row],[stan truskawek]]-owoce56[[#This Row],[produkcja m-t]]-owoce56[[#This Row],[produkcja t-p]]</f>
        <v>0</v>
      </c>
      <c r="M49">
        <f>owoce56[[#This Row],[stan porzeczek]]-owoce56[[#This Row],[produkcja m-p]]-owoce56[[#This Row],[produkcja t-p]]</f>
        <v>290</v>
      </c>
    </row>
    <row r="50" spans="1:13" x14ac:dyDescent="0.3">
      <c r="A50" s="1">
        <v>44000</v>
      </c>
      <c r="B50">
        <v>335</v>
      </c>
      <c r="C50">
        <v>254</v>
      </c>
      <c r="D50">
        <v>173</v>
      </c>
      <c r="E50">
        <f>owoce56[[#This Row],[dostawa_malin]]+K49</f>
        <v>377</v>
      </c>
      <c r="F50">
        <f>owoce56[[#This Row],[dostawa_truskawek]]+L49</f>
        <v>254</v>
      </c>
      <c r="G50">
        <f>owoce56[[#This Row],[dostawa_porzeczek]]+M49</f>
        <v>463</v>
      </c>
      <c r="H5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377</v>
      </c>
      <c r="J5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0">
        <f>owoce56[[#This Row],[stan malin]]-owoce56[[#This Row],[produkcja m-t]]-owoce56[[#This Row],[produkcja m-p]]</f>
        <v>0</v>
      </c>
      <c r="L50">
        <f>owoce56[[#This Row],[stan truskawek]]-owoce56[[#This Row],[produkcja m-t]]-owoce56[[#This Row],[produkcja t-p]]</f>
        <v>254</v>
      </c>
      <c r="M50">
        <f>owoce56[[#This Row],[stan porzeczek]]-owoce56[[#This Row],[produkcja m-p]]-owoce56[[#This Row],[produkcja t-p]]</f>
        <v>86</v>
      </c>
    </row>
    <row r="51" spans="1:13" x14ac:dyDescent="0.3">
      <c r="A51" s="1">
        <v>44001</v>
      </c>
      <c r="B51">
        <v>376</v>
      </c>
      <c r="C51">
        <v>258</v>
      </c>
      <c r="D51">
        <v>151</v>
      </c>
      <c r="E51">
        <f>owoce56[[#This Row],[dostawa_malin]]+K50</f>
        <v>376</v>
      </c>
      <c r="F51">
        <f>owoce56[[#This Row],[dostawa_truskawek]]+L50</f>
        <v>512</v>
      </c>
      <c r="G51">
        <f>owoce56[[#This Row],[dostawa_porzeczek]]+M50</f>
        <v>237</v>
      </c>
      <c r="H5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376</v>
      </c>
      <c r="I5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1">
        <f>owoce56[[#This Row],[stan malin]]-owoce56[[#This Row],[produkcja m-t]]-owoce56[[#This Row],[produkcja m-p]]</f>
        <v>0</v>
      </c>
      <c r="L51">
        <f>owoce56[[#This Row],[stan truskawek]]-owoce56[[#This Row],[produkcja m-t]]-owoce56[[#This Row],[produkcja t-p]]</f>
        <v>136</v>
      </c>
      <c r="M51">
        <f>owoce56[[#This Row],[stan porzeczek]]-owoce56[[#This Row],[produkcja m-p]]-owoce56[[#This Row],[produkcja t-p]]</f>
        <v>237</v>
      </c>
    </row>
    <row r="52" spans="1:13" x14ac:dyDescent="0.3">
      <c r="A52" s="1">
        <v>44002</v>
      </c>
      <c r="B52">
        <v>310</v>
      </c>
      <c r="C52">
        <v>248</v>
      </c>
      <c r="D52">
        <v>173</v>
      </c>
      <c r="E52">
        <f>owoce56[[#This Row],[dostawa_malin]]+K51</f>
        <v>310</v>
      </c>
      <c r="F52">
        <f>owoce56[[#This Row],[dostawa_truskawek]]+L51</f>
        <v>384</v>
      </c>
      <c r="G52">
        <f>owoce56[[#This Row],[dostawa_porzeczek]]+M51</f>
        <v>410</v>
      </c>
      <c r="H5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384</v>
      </c>
      <c r="K52">
        <f>owoce56[[#This Row],[stan malin]]-owoce56[[#This Row],[produkcja m-t]]-owoce56[[#This Row],[produkcja m-p]]</f>
        <v>310</v>
      </c>
      <c r="L52">
        <f>owoce56[[#This Row],[stan truskawek]]-owoce56[[#This Row],[produkcja m-t]]-owoce56[[#This Row],[produkcja t-p]]</f>
        <v>0</v>
      </c>
      <c r="M52">
        <f>owoce56[[#This Row],[stan porzeczek]]-owoce56[[#This Row],[produkcja m-p]]-owoce56[[#This Row],[produkcja t-p]]</f>
        <v>26</v>
      </c>
    </row>
    <row r="53" spans="1:13" x14ac:dyDescent="0.3">
      <c r="A53" s="1">
        <v>44003</v>
      </c>
      <c r="B53">
        <v>408</v>
      </c>
      <c r="C53">
        <v>250</v>
      </c>
      <c r="D53">
        <v>242</v>
      </c>
      <c r="E53">
        <f>owoce56[[#This Row],[dostawa_malin]]+K52</f>
        <v>718</v>
      </c>
      <c r="F53">
        <f>owoce56[[#This Row],[dostawa_truskawek]]+L52</f>
        <v>250</v>
      </c>
      <c r="G53">
        <f>owoce56[[#This Row],[dostawa_porzeczek]]+M52</f>
        <v>268</v>
      </c>
      <c r="H5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268</v>
      </c>
      <c r="J5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3">
        <f>owoce56[[#This Row],[stan malin]]-owoce56[[#This Row],[produkcja m-t]]-owoce56[[#This Row],[produkcja m-p]]</f>
        <v>450</v>
      </c>
      <c r="L53">
        <f>owoce56[[#This Row],[stan truskawek]]-owoce56[[#This Row],[produkcja m-t]]-owoce56[[#This Row],[produkcja t-p]]</f>
        <v>250</v>
      </c>
      <c r="M53">
        <f>owoce56[[#This Row],[stan porzeczek]]-owoce56[[#This Row],[produkcja m-p]]-owoce56[[#This Row],[produkcja t-p]]</f>
        <v>0</v>
      </c>
    </row>
    <row r="54" spans="1:13" x14ac:dyDescent="0.3">
      <c r="A54" s="1">
        <v>44004</v>
      </c>
      <c r="B54">
        <v>256</v>
      </c>
      <c r="C54">
        <v>393</v>
      </c>
      <c r="D54">
        <v>219</v>
      </c>
      <c r="E54">
        <f>owoce56[[#This Row],[dostawa_malin]]+K53</f>
        <v>706</v>
      </c>
      <c r="F54">
        <f>owoce56[[#This Row],[dostawa_truskawek]]+L53</f>
        <v>643</v>
      </c>
      <c r="G54">
        <f>owoce56[[#This Row],[dostawa_porzeczek]]+M53</f>
        <v>219</v>
      </c>
      <c r="H5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643</v>
      </c>
      <c r="I5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4">
        <f>owoce56[[#This Row],[stan malin]]-owoce56[[#This Row],[produkcja m-t]]-owoce56[[#This Row],[produkcja m-p]]</f>
        <v>63</v>
      </c>
      <c r="L54">
        <f>owoce56[[#This Row],[stan truskawek]]-owoce56[[#This Row],[produkcja m-t]]-owoce56[[#This Row],[produkcja t-p]]</f>
        <v>0</v>
      </c>
      <c r="M54">
        <f>owoce56[[#This Row],[stan porzeczek]]-owoce56[[#This Row],[produkcja m-p]]-owoce56[[#This Row],[produkcja t-p]]</f>
        <v>219</v>
      </c>
    </row>
    <row r="55" spans="1:13" x14ac:dyDescent="0.3">
      <c r="A55" s="1">
        <v>44005</v>
      </c>
      <c r="B55">
        <v>322</v>
      </c>
      <c r="C55">
        <v>425</v>
      </c>
      <c r="D55">
        <v>215</v>
      </c>
      <c r="E55">
        <f>owoce56[[#This Row],[dostawa_malin]]+K54</f>
        <v>385</v>
      </c>
      <c r="F55">
        <f>owoce56[[#This Row],[dostawa_truskawek]]+L54</f>
        <v>425</v>
      </c>
      <c r="G55">
        <f>owoce56[[#This Row],[dostawa_porzeczek]]+M54</f>
        <v>434</v>
      </c>
      <c r="H5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425</v>
      </c>
      <c r="K55">
        <f>owoce56[[#This Row],[stan malin]]-owoce56[[#This Row],[produkcja m-t]]-owoce56[[#This Row],[produkcja m-p]]</f>
        <v>385</v>
      </c>
      <c r="L55">
        <f>owoce56[[#This Row],[stan truskawek]]-owoce56[[#This Row],[produkcja m-t]]-owoce56[[#This Row],[produkcja t-p]]</f>
        <v>0</v>
      </c>
      <c r="M55">
        <f>owoce56[[#This Row],[stan porzeczek]]-owoce56[[#This Row],[produkcja m-p]]-owoce56[[#This Row],[produkcja t-p]]</f>
        <v>9</v>
      </c>
    </row>
    <row r="56" spans="1:13" x14ac:dyDescent="0.3">
      <c r="A56" s="1">
        <v>44006</v>
      </c>
      <c r="B56">
        <v>447</v>
      </c>
      <c r="C56">
        <v>385</v>
      </c>
      <c r="D56">
        <v>212</v>
      </c>
      <c r="E56">
        <f>owoce56[[#This Row],[dostawa_malin]]+K55</f>
        <v>832</v>
      </c>
      <c r="F56">
        <f>owoce56[[#This Row],[dostawa_truskawek]]+L55</f>
        <v>385</v>
      </c>
      <c r="G56">
        <f>owoce56[[#This Row],[dostawa_porzeczek]]+M55</f>
        <v>221</v>
      </c>
      <c r="H5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385</v>
      </c>
      <c r="I5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6">
        <f>owoce56[[#This Row],[stan malin]]-owoce56[[#This Row],[produkcja m-t]]-owoce56[[#This Row],[produkcja m-p]]</f>
        <v>447</v>
      </c>
      <c r="L56">
        <f>owoce56[[#This Row],[stan truskawek]]-owoce56[[#This Row],[produkcja m-t]]-owoce56[[#This Row],[produkcja t-p]]</f>
        <v>0</v>
      </c>
      <c r="M56">
        <f>owoce56[[#This Row],[stan porzeczek]]-owoce56[[#This Row],[produkcja m-p]]-owoce56[[#This Row],[produkcja t-p]]</f>
        <v>221</v>
      </c>
    </row>
    <row r="57" spans="1:13" x14ac:dyDescent="0.3">
      <c r="A57" s="1">
        <v>44007</v>
      </c>
      <c r="B57">
        <v>408</v>
      </c>
      <c r="C57">
        <v>260</v>
      </c>
      <c r="D57">
        <v>225</v>
      </c>
      <c r="E57">
        <f>owoce56[[#This Row],[dostawa_malin]]+K56</f>
        <v>855</v>
      </c>
      <c r="F57">
        <f>owoce56[[#This Row],[dostawa_truskawek]]+L56</f>
        <v>260</v>
      </c>
      <c r="G57">
        <f>owoce56[[#This Row],[dostawa_porzeczek]]+M56</f>
        <v>446</v>
      </c>
      <c r="H5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446</v>
      </c>
      <c r="J5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7">
        <f>owoce56[[#This Row],[stan malin]]-owoce56[[#This Row],[produkcja m-t]]-owoce56[[#This Row],[produkcja m-p]]</f>
        <v>409</v>
      </c>
      <c r="L57">
        <f>owoce56[[#This Row],[stan truskawek]]-owoce56[[#This Row],[produkcja m-t]]-owoce56[[#This Row],[produkcja t-p]]</f>
        <v>260</v>
      </c>
      <c r="M57">
        <f>owoce56[[#This Row],[stan porzeczek]]-owoce56[[#This Row],[produkcja m-p]]-owoce56[[#This Row],[produkcja t-p]]</f>
        <v>0</v>
      </c>
    </row>
    <row r="58" spans="1:13" x14ac:dyDescent="0.3">
      <c r="A58" s="1">
        <v>44008</v>
      </c>
      <c r="B58">
        <v>283</v>
      </c>
      <c r="C58">
        <v>396</v>
      </c>
      <c r="D58">
        <v>221</v>
      </c>
      <c r="E58">
        <f>owoce56[[#This Row],[dostawa_malin]]+K57</f>
        <v>692</v>
      </c>
      <c r="F58">
        <f>owoce56[[#This Row],[dostawa_truskawek]]+L57</f>
        <v>656</v>
      </c>
      <c r="G58">
        <f>owoce56[[#This Row],[dostawa_porzeczek]]+M57</f>
        <v>221</v>
      </c>
      <c r="H5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656</v>
      </c>
      <c r="I5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5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8">
        <f>owoce56[[#This Row],[stan malin]]-owoce56[[#This Row],[produkcja m-t]]-owoce56[[#This Row],[produkcja m-p]]</f>
        <v>36</v>
      </c>
      <c r="L58">
        <f>owoce56[[#This Row],[stan truskawek]]-owoce56[[#This Row],[produkcja m-t]]-owoce56[[#This Row],[produkcja t-p]]</f>
        <v>0</v>
      </c>
      <c r="M58">
        <f>owoce56[[#This Row],[stan porzeczek]]-owoce56[[#This Row],[produkcja m-p]]-owoce56[[#This Row],[produkcja t-p]]</f>
        <v>221</v>
      </c>
    </row>
    <row r="59" spans="1:13" x14ac:dyDescent="0.3">
      <c r="A59" s="1">
        <v>44009</v>
      </c>
      <c r="B59">
        <v>414</v>
      </c>
      <c r="C59">
        <v>314</v>
      </c>
      <c r="D59">
        <v>220</v>
      </c>
      <c r="E59">
        <f>owoce56[[#This Row],[dostawa_malin]]+K58</f>
        <v>450</v>
      </c>
      <c r="F59">
        <f>owoce56[[#This Row],[dostawa_truskawek]]+L58</f>
        <v>314</v>
      </c>
      <c r="G59">
        <f>owoce56[[#This Row],[dostawa_porzeczek]]+M58</f>
        <v>441</v>
      </c>
      <c r="H5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5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441</v>
      </c>
      <c r="J5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59">
        <f>owoce56[[#This Row],[stan malin]]-owoce56[[#This Row],[produkcja m-t]]-owoce56[[#This Row],[produkcja m-p]]</f>
        <v>9</v>
      </c>
      <c r="L59">
        <f>owoce56[[#This Row],[stan truskawek]]-owoce56[[#This Row],[produkcja m-t]]-owoce56[[#This Row],[produkcja t-p]]</f>
        <v>314</v>
      </c>
      <c r="M59">
        <f>owoce56[[#This Row],[stan porzeczek]]-owoce56[[#This Row],[produkcja m-p]]-owoce56[[#This Row],[produkcja t-p]]</f>
        <v>0</v>
      </c>
    </row>
    <row r="60" spans="1:13" x14ac:dyDescent="0.3">
      <c r="A60" s="1">
        <v>44010</v>
      </c>
      <c r="B60">
        <v>442</v>
      </c>
      <c r="C60">
        <v>449</v>
      </c>
      <c r="D60">
        <v>245</v>
      </c>
      <c r="E60">
        <f>owoce56[[#This Row],[dostawa_malin]]+K59</f>
        <v>451</v>
      </c>
      <c r="F60">
        <f>owoce56[[#This Row],[dostawa_truskawek]]+L59</f>
        <v>763</v>
      </c>
      <c r="G60">
        <f>owoce56[[#This Row],[dostawa_porzeczek]]+M59</f>
        <v>245</v>
      </c>
      <c r="H6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451</v>
      </c>
      <c r="I6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0">
        <f>owoce56[[#This Row],[stan malin]]-owoce56[[#This Row],[produkcja m-t]]-owoce56[[#This Row],[produkcja m-p]]</f>
        <v>0</v>
      </c>
      <c r="L60">
        <f>owoce56[[#This Row],[stan truskawek]]-owoce56[[#This Row],[produkcja m-t]]-owoce56[[#This Row],[produkcja t-p]]</f>
        <v>312</v>
      </c>
      <c r="M60">
        <f>owoce56[[#This Row],[stan porzeczek]]-owoce56[[#This Row],[produkcja m-p]]-owoce56[[#This Row],[produkcja t-p]]</f>
        <v>245</v>
      </c>
    </row>
    <row r="61" spans="1:13" x14ac:dyDescent="0.3">
      <c r="A61" s="1">
        <v>44011</v>
      </c>
      <c r="B61">
        <v>269</v>
      </c>
      <c r="C61">
        <v>370</v>
      </c>
      <c r="D61">
        <v>242</v>
      </c>
      <c r="E61">
        <f>owoce56[[#This Row],[dostawa_malin]]+K60</f>
        <v>269</v>
      </c>
      <c r="F61">
        <f>owoce56[[#This Row],[dostawa_truskawek]]+L60</f>
        <v>682</v>
      </c>
      <c r="G61">
        <f>owoce56[[#This Row],[dostawa_porzeczek]]+M60</f>
        <v>487</v>
      </c>
      <c r="H6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6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487</v>
      </c>
      <c r="K61">
        <f>owoce56[[#This Row],[stan malin]]-owoce56[[#This Row],[produkcja m-t]]-owoce56[[#This Row],[produkcja m-p]]</f>
        <v>269</v>
      </c>
      <c r="L61">
        <f>owoce56[[#This Row],[stan truskawek]]-owoce56[[#This Row],[produkcja m-t]]-owoce56[[#This Row],[produkcja t-p]]</f>
        <v>195</v>
      </c>
      <c r="M61">
        <f>owoce56[[#This Row],[stan porzeczek]]-owoce56[[#This Row],[produkcja m-p]]-owoce56[[#This Row],[produkcja t-p]]</f>
        <v>0</v>
      </c>
    </row>
    <row r="62" spans="1:13" x14ac:dyDescent="0.3">
      <c r="A62" s="1">
        <v>44012</v>
      </c>
      <c r="B62">
        <v>444</v>
      </c>
      <c r="C62">
        <v>350</v>
      </c>
      <c r="D62">
        <v>236</v>
      </c>
      <c r="E62">
        <f>owoce56[[#This Row],[dostawa_malin]]+K61</f>
        <v>713</v>
      </c>
      <c r="F62">
        <f>owoce56[[#This Row],[dostawa_truskawek]]+L61</f>
        <v>545</v>
      </c>
      <c r="G62">
        <f>owoce56[[#This Row],[dostawa_porzeczek]]+M61</f>
        <v>236</v>
      </c>
      <c r="H6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545</v>
      </c>
      <c r="I6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2">
        <f>owoce56[[#This Row],[stan malin]]-owoce56[[#This Row],[produkcja m-t]]-owoce56[[#This Row],[produkcja m-p]]</f>
        <v>168</v>
      </c>
      <c r="L62">
        <f>owoce56[[#This Row],[stan truskawek]]-owoce56[[#This Row],[produkcja m-t]]-owoce56[[#This Row],[produkcja t-p]]</f>
        <v>0</v>
      </c>
      <c r="M62">
        <f>owoce56[[#This Row],[stan porzeczek]]-owoce56[[#This Row],[produkcja m-p]]-owoce56[[#This Row],[produkcja t-p]]</f>
        <v>236</v>
      </c>
    </row>
    <row r="63" spans="1:13" x14ac:dyDescent="0.3">
      <c r="A63" s="1">
        <v>44013</v>
      </c>
      <c r="B63">
        <v>425</v>
      </c>
      <c r="C63">
        <v>342</v>
      </c>
      <c r="D63">
        <v>237</v>
      </c>
      <c r="E63">
        <f>owoce56[[#This Row],[dostawa_malin]]+K62</f>
        <v>593</v>
      </c>
      <c r="F63">
        <f>owoce56[[#This Row],[dostawa_truskawek]]+L62</f>
        <v>342</v>
      </c>
      <c r="G63">
        <f>owoce56[[#This Row],[dostawa_porzeczek]]+M62</f>
        <v>473</v>
      </c>
      <c r="H6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6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473</v>
      </c>
      <c r="J6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3">
        <f>owoce56[[#This Row],[stan malin]]-owoce56[[#This Row],[produkcja m-t]]-owoce56[[#This Row],[produkcja m-p]]</f>
        <v>120</v>
      </c>
      <c r="L63">
        <f>owoce56[[#This Row],[stan truskawek]]-owoce56[[#This Row],[produkcja m-t]]-owoce56[[#This Row],[produkcja t-p]]</f>
        <v>342</v>
      </c>
      <c r="M63">
        <f>owoce56[[#This Row],[stan porzeczek]]-owoce56[[#This Row],[produkcja m-p]]-owoce56[[#This Row],[produkcja t-p]]</f>
        <v>0</v>
      </c>
    </row>
    <row r="64" spans="1:13" x14ac:dyDescent="0.3">
      <c r="A64" s="1">
        <v>44014</v>
      </c>
      <c r="B64">
        <v>377</v>
      </c>
      <c r="C64">
        <v>290</v>
      </c>
      <c r="D64">
        <v>240</v>
      </c>
      <c r="E64">
        <f>owoce56[[#This Row],[dostawa_malin]]+K63</f>
        <v>497</v>
      </c>
      <c r="F64">
        <f>owoce56[[#This Row],[dostawa_truskawek]]+L63</f>
        <v>632</v>
      </c>
      <c r="G64">
        <f>owoce56[[#This Row],[dostawa_porzeczek]]+M63</f>
        <v>240</v>
      </c>
      <c r="H6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497</v>
      </c>
      <c r="I6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4">
        <f>owoce56[[#This Row],[stan malin]]-owoce56[[#This Row],[produkcja m-t]]-owoce56[[#This Row],[produkcja m-p]]</f>
        <v>0</v>
      </c>
      <c r="L64">
        <f>owoce56[[#This Row],[stan truskawek]]-owoce56[[#This Row],[produkcja m-t]]-owoce56[[#This Row],[produkcja t-p]]</f>
        <v>135</v>
      </c>
      <c r="M64">
        <f>owoce56[[#This Row],[stan porzeczek]]-owoce56[[#This Row],[produkcja m-p]]-owoce56[[#This Row],[produkcja t-p]]</f>
        <v>240</v>
      </c>
    </row>
    <row r="65" spans="1:13" x14ac:dyDescent="0.3">
      <c r="A65" s="1">
        <v>44015</v>
      </c>
      <c r="B65">
        <v>382</v>
      </c>
      <c r="C65">
        <v>360</v>
      </c>
      <c r="D65">
        <v>203</v>
      </c>
      <c r="E65">
        <f>owoce56[[#This Row],[dostawa_malin]]+K64</f>
        <v>382</v>
      </c>
      <c r="F65">
        <f>owoce56[[#This Row],[dostawa_truskawek]]+L64</f>
        <v>495</v>
      </c>
      <c r="G65">
        <f>owoce56[[#This Row],[dostawa_porzeczek]]+M64</f>
        <v>443</v>
      </c>
      <c r="H6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6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443</v>
      </c>
      <c r="K65">
        <f>owoce56[[#This Row],[stan malin]]-owoce56[[#This Row],[produkcja m-t]]-owoce56[[#This Row],[produkcja m-p]]</f>
        <v>382</v>
      </c>
      <c r="L65">
        <f>owoce56[[#This Row],[stan truskawek]]-owoce56[[#This Row],[produkcja m-t]]-owoce56[[#This Row],[produkcja t-p]]</f>
        <v>52</v>
      </c>
      <c r="M65">
        <f>owoce56[[#This Row],[stan porzeczek]]-owoce56[[#This Row],[produkcja m-p]]-owoce56[[#This Row],[produkcja t-p]]</f>
        <v>0</v>
      </c>
    </row>
    <row r="66" spans="1:13" x14ac:dyDescent="0.3">
      <c r="A66" s="1">
        <v>44016</v>
      </c>
      <c r="B66">
        <v>287</v>
      </c>
      <c r="C66">
        <v>428</v>
      </c>
      <c r="D66">
        <v>204</v>
      </c>
      <c r="E66">
        <f>owoce56[[#This Row],[dostawa_malin]]+K65</f>
        <v>669</v>
      </c>
      <c r="F66">
        <f>owoce56[[#This Row],[dostawa_truskawek]]+L65</f>
        <v>480</v>
      </c>
      <c r="G66">
        <f>owoce56[[#This Row],[dostawa_porzeczek]]+M65</f>
        <v>204</v>
      </c>
      <c r="H6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480</v>
      </c>
      <c r="I6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6">
        <f>owoce56[[#This Row],[stan malin]]-owoce56[[#This Row],[produkcja m-t]]-owoce56[[#This Row],[produkcja m-p]]</f>
        <v>189</v>
      </c>
      <c r="L66">
        <f>owoce56[[#This Row],[stan truskawek]]-owoce56[[#This Row],[produkcja m-t]]-owoce56[[#This Row],[produkcja t-p]]</f>
        <v>0</v>
      </c>
      <c r="M66">
        <f>owoce56[[#This Row],[stan porzeczek]]-owoce56[[#This Row],[produkcja m-p]]-owoce56[[#This Row],[produkcja t-p]]</f>
        <v>204</v>
      </c>
    </row>
    <row r="67" spans="1:13" x14ac:dyDescent="0.3">
      <c r="A67" s="1">
        <v>44017</v>
      </c>
      <c r="B67">
        <v>429</v>
      </c>
      <c r="C67">
        <v>394</v>
      </c>
      <c r="D67">
        <v>246</v>
      </c>
      <c r="E67">
        <f>owoce56[[#This Row],[dostawa_malin]]+K66</f>
        <v>618</v>
      </c>
      <c r="F67">
        <f>owoce56[[#This Row],[dostawa_truskawek]]+L66</f>
        <v>394</v>
      </c>
      <c r="G67">
        <f>owoce56[[#This Row],[dostawa_porzeczek]]+M66</f>
        <v>450</v>
      </c>
      <c r="H6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6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450</v>
      </c>
      <c r="J6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7">
        <f>owoce56[[#This Row],[stan malin]]-owoce56[[#This Row],[produkcja m-t]]-owoce56[[#This Row],[produkcja m-p]]</f>
        <v>168</v>
      </c>
      <c r="L67">
        <f>owoce56[[#This Row],[stan truskawek]]-owoce56[[#This Row],[produkcja m-t]]-owoce56[[#This Row],[produkcja t-p]]</f>
        <v>394</v>
      </c>
      <c r="M67">
        <f>owoce56[[#This Row],[stan porzeczek]]-owoce56[[#This Row],[produkcja m-p]]-owoce56[[#This Row],[produkcja t-p]]</f>
        <v>0</v>
      </c>
    </row>
    <row r="68" spans="1:13" x14ac:dyDescent="0.3">
      <c r="A68" s="1">
        <v>44018</v>
      </c>
      <c r="B68">
        <v>287</v>
      </c>
      <c r="C68">
        <v>356</v>
      </c>
      <c r="D68">
        <v>233</v>
      </c>
      <c r="E68">
        <f>owoce56[[#This Row],[dostawa_malin]]+K67</f>
        <v>455</v>
      </c>
      <c r="F68">
        <f>owoce56[[#This Row],[dostawa_truskawek]]+L67</f>
        <v>750</v>
      </c>
      <c r="G68">
        <f>owoce56[[#This Row],[dostawa_porzeczek]]+M67</f>
        <v>233</v>
      </c>
      <c r="H6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455</v>
      </c>
      <c r="I6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68">
        <f>owoce56[[#This Row],[stan malin]]-owoce56[[#This Row],[produkcja m-t]]-owoce56[[#This Row],[produkcja m-p]]</f>
        <v>0</v>
      </c>
      <c r="L68">
        <f>owoce56[[#This Row],[stan truskawek]]-owoce56[[#This Row],[produkcja m-t]]-owoce56[[#This Row],[produkcja t-p]]</f>
        <v>295</v>
      </c>
      <c r="M68">
        <f>owoce56[[#This Row],[stan porzeczek]]-owoce56[[#This Row],[produkcja m-p]]-owoce56[[#This Row],[produkcja t-p]]</f>
        <v>233</v>
      </c>
    </row>
    <row r="69" spans="1:13" x14ac:dyDescent="0.3">
      <c r="A69" s="1">
        <v>44019</v>
      </c>
      <c r="B69">
        <v>421</v>
      </c>
      <c r="C69">
        <v>292</v>
      </c>
      <c r="D69">
        <v>226</v>
      </c>
      <c r="E69">
        <f>owoce56[[#This Row],[dostawa_malin]]+K68</f>
        <v>421</v>
      </c>
      <c r="F69">
        <f>owoce56[[#This Row],[dostawa_truskawek]]+L68</f>
        <v>587</v>
      </c>
      <c r="G69">
        <f>owoce56[[#This Row],[dostawa_porzeczek]]+M68</f>
        <v>459</v>
      </c>
      <c r="H6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6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6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459</v>
      </c>
      <c r="K69">
        <f>owoce56[[#This Row],[stan malin]]-owoce56[[#This Row],[produkcja m-t]]-owoce56[[#This Row],[produkcja m-p]]</f>
        <v>421</v>
      </c>
      <c r="L69">
        <f>owoce56[[#This Row],[stan truskawek]]-owoce56[[#This Row],[produkcja m-t]]-owoce56[[#This Row],[produkcja t-p]]</f>
        <v>128</v>
      </c>
      <c r="M69">
        <f>owoce56[[#This Row],[stan porzeczek]]-owoce56[[#This Row],[produkcja m-p]]-owoce56[[#This Row],[produkcja t-p]]</f>
        <v>0</v>
      </c>
    </row>
    <row r="70" spans="1:13" x14ac:dyDescent="0.3">
      <c r="A70" s="1">
        <v>44020</v>
      </c>
      <c r="B70">
        <v>334</v>
      </c>
      <c r="C70">
        <v>353</v>
      </c>
      <c r="D70">
        <v>282</v>
      </c>
      <c r="E70">
        <f>owoce56[[#This Row],[dostawa_malin]]+K69</f>
        <v>755</v>
      </c>
      <c r="F70">
        <f>owoce56[[#This Row],[dostawa_truskawek]]+L69</f>
        <v>481</v>
      </c>
      <c r="G70">
        <f>owoce56[[#This Row],[dostawa_porzeczek]]+M69</f>
        <v>282</v>
      </c>
      <c r="H7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481</v>
      </c>
      <c r="I7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0">
        <f>owoce56[[#This Row],[stan malin]]-owoce56[[#This Row],[produkcja m-t]]-owoce56[[#This Row],[produkcja m-p]]</f>
        <v>274</v>
      </c>
      <c r="L70">
        <f>owoce56[[#This Row],[stan truskawek]]-owoce56[[#This Row],[produkcja m-t]]-owoce56[[#This Row],[produkcja t-p]]</f>
        <v>0</v>
      </c>
      <c r="M70">
        <f>owoce56[[#This Row],[stan porzeczek]]-owoce56[[#This Row],[produkcja m-p]]-owoce56[[#This Row],[produkcja t-p]]</f>
        <v>282</v>
      </c>
    </row>
    <row r="71" spans="1:13" x14ac:dyDescent="0.3">
      <c r="A71" s="1">
        <v>44021</v>
      </c>
      <c r="B71">
        <v>282</v>
      </c>
      <c r="C71">
        <v>329</v>
      </c>
      <c r="D71">
        <v>262</v>
      </c>
      <c r="E71">
        <f>owoce56[[#This Row],[dostawa_malin]]+K70</f>
        <v>556</v>
      </c>
      <c r="F71">
        <f>owoce56[[#This Row],[dostawa_truskawek]]+L70</f>
        <v>329</v>
      </c>
      <c r="G71">
        <f>owoce56[[#This Row],[dostawa_porzeczek]]+M70</f>
        <v>544</v>
      </c>
      <c r="H7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7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544</v>
      </c>
      <c r="J7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1">
        <f>owoce56[[#This Row],[stan malin]]-owoce56[[#This Row],[produkcja m-t]]-owoce56[[#This Row],[produkcja m-p]]</f>
        <v>12</v>
      </c>
      <c r="L71">
        <f>owoce56[[#This Row],[stan truskawek]]-owoce56[[#This Row],[produkcja m-t]]-owoce56[[#This Row],[produkcja t-p]]</f>
        <v>329</v>
      </c>
      <c r="M71">
        <f>owoce56[[#This Row],[stan porzeczek]]-owoce56[[#This Row],[produkcja m-p]]-owoce56[[#This Row],[produkcja t-p]]</f>
        <v>0</v>
      </c>
    </row>
    <row r="72" spans="1:13" x14ac:dyDescent="0.3">
      <c r="A72" s="1">
        <v>44022</v>
      </c>
      <c r="B72">
        <v>356</v>
      </c>
      <c r="C72">
        <v>331</v>
      </c>
      <c r="D72">
        <v>290</v>
      </c>
      <c r="E72">
        <f>owoce56[[#This Row],[dostawa_malin]]+K71</f>
        <v>368</v>
      </c>
      <c r="F72">
        <f>owoce56[[#This Row],[dostawa_truskawek]]+L71</f>
        <v>660</v>
      </c>
      <c r="G72">
        <f>owoce56[[#This Row],[dostawa_porzeczek]]+M71</f>
        <v>290</v>
      </c>
      <c r="H7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368</v>
      </c>
      <c r="I7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2">
        <f>owoce56[[#This Row],[stan malin]]-owoce56[[#This Row],[produkcja m-t]]-owoce56[[#This Row],[produkcja m-p]]</f>
        <v>0</v>
      </c>
      <c r="L72">
        <f>owoce56[[#This Row],[stan truskawek]]-owoce56[[#This Row],[produkcja m-t]]-owoce56[[#This Row],[produkcja t-p]]</f>
        <v>292</v>
      </c>
      <c r="M72">
        <f>owoce56[[#This Row],[stan porzeczek]]-owoce56[[#This Row],[produkcja m-p]]-owoce56[[#This Row],[produkcja t-p]]</f>
        <v>290</v>
      </c>
    </row>
    <row r="73" spans="1:13" x14ac:dyDescent="0.3">
      <c r="A73" s="1">
        <v>44023</v>
      </c>
      <c r="B73">
        <v>307</v>
      </c>
      <c r="C73">
        <v>394</v>
      </c>
      <c r="D73">
        <v>256</v>
      </c>
      <c r="E73">
        <f>owoce56[[#This Row],[dostawa_malin]]+K72</f>
        <v>307</v>
      </c>
      <c r="F73">
        <f>owoce56[[#This Row],[dostawa_truskawek]]+L72</f>
        <v>686</v>
      </c>
      <c r="G73">
        <f>owoce56[[#This Row],[dostawa_porzeczek]]+M72</f>
        <v>546</v>
      </c>
      <c r="H7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7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546</v>
      </c>
      <c r="K73">
        <f>owoce56[[#This Row],[stan malin]]-owoce56[[#This Row],[produkcja m-t]]-owoce56[[#This Row],[produkcja m-p]]</f>
        <v>307</v>
      </c>
      <c r="L73">
        <f>owoce56[[#This Row],[stan truskawek]]-owoce56[[#This Row],[produkcja m-t]]-owoce56[[#This Row],[produkcja t-p]]</f>
        <v>140</v>
      </c>
      <c r="M73">
        <f>owoce56[[#This Row],[stan porzeczek]]-owoce56[[#This Row],[produkcja m-p]]-owoce56[[#This Row],[produkcja t-p]]</f>
        <v>0</v>
      </c>
    </row>
    <row r="74" spans="1:13" x14ac:dyDescent="0.3">
      <c r="A74" s="1">
        <v>44024</v>
      </c>
      <c r="B74">
        <v>441</v>
      </c>
      <c r="C74">
        <v>271</v>
      </c>
      <c r="D74">
        <v>292</v>
      </c>
      <c r="E74">
        <f>owoce56[[#This Row],[dostawa_malin]]+K73</f>
        <v>748</v>
      </c>
      <c r="F74">
        <f>owoce56[[#This Row],[dostawa_truskawek]]+L73</f>
        <v>411</v>
      </c>
      <c r="G74">
        <f>owoce56[[#This Row],[dostawa_porzeczek]]+M73</f>
        <v>292</v>
      </c>
      <c r="H7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411</v>
      </c>
      <c r="I7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4">
        <f>owoce56[[#This Row],[stan malin]]-owoce56[[#This Row],[produkcja m-t]]-owoce56[[#This Row],[produkcja m-p]]</f>
        <v>337</v>
      </c>
      <c r="L74">
        <f>owoce56[[#This Row],[stan truskawek]]-owoce56[[#This Row],[produkcja m-t]]-owoce56[[#This Row],[produkcja t-p]]</f>
        <v>0</v>
      </c>
      <c r="M74">
        <f>owoce56[[#This Row],[stan porzeczek]]-owoce56[[#This Row],[produkcja m-p]]-owoce56[[#This Row],[produkcja t-p]]</f>
        <v>292</v>
      </c>
    </row>
    <row r="75" spans="1:13" x14ac:dyDescent="0.3">
      <c r="A75" s="1">
        <v>44025</v>
      </c>
      <c r="B75">
        <v>407</v>
      </c>
      <c r="C75">
        <v>311</v>
      </c>
      <c r="D75">
        <v>280</v>
      </c>
      <c r="E75">
        <f>owoce56[[#This Row],[dostawa_malin]]+K74</f>
        <v>744</v>
      </c>
      <c r="F75">
        <f>owoce56[[#This Row],[dostawa_truskawek]]+L74</f>
        <v>311</v>
      </c>
      <c r="G75">
        <f>owoce56[[#This Row],[dostawa_porzeczek]]+M74</f>
        <v>572</v>
      </c>
      <c r="H7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7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572</v>
      </c>
      <c r="J7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5">
        <f>owoce56[[#This Row],[stan malin]]-owoce56[[#This Row],[produkcja m-t]]-owoce56[[#This Row],[produkcja m-p]]</f>
        <v>172</v>
      </c>
      <c r="L75">
        <f>owoce56[[#This Row],[stan truskawek]]-owoce56[[#This Row],[produkcja m-t]]-owoce56[[#This Row],[produkcja t-p]]</f>
        <v>311</v>
      </c>
      <c r="M75">
        <f>owoce56[[#This Row],[stan porzeczek]]-owoce56[[#This Row],[produkcja m-p]]-owoce56[[#This Row],[produkcja t-p]]</f>
        <v>0</v>
      </c>
    </row>
    <row r="76" spans="1:13" x14ac:dyDescent="0.3">
      <c r="A76" s="1">
        <v>44026</v>
      </c>
      <c r="B76">
        <v>480</v>
      </c>
      <c r="C76">
        <v>342</v>
      </c>
      <c r="D76">
        <v>292</v>
      </c>
      <c r="E76">
        <f>owoce56[[#This Row],[dostawa_malin]]+K75</f>
        <v>652</v>
      </c>
      <c r="F76">
        <f>owoce56[[#This Row],[dostawa_truskawek]]+L75</f>
        <v>653</v>
      </c>
      <c r="G76">
        <f>owoce56[[#This Row],[dostawa_porzeczek]]+M75</f>
        <v>292</v>
      </c>
      <c r="H7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652</v>
      </c>
      <c r="I7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6">
        <f>owoce56[[#This Row],[stan malin]]-owoce56[[#This Row],[produkcja m-t]]-owoce56[[#This Row],[produkcja m-p]]</f>
        <v>0</v>
      </c>
      <c r="L76">
        <f>owoce56[[#This Row],[stan truskawek]]-owoce56[[#This Row],[produkcja m-t]]-owoce56[[#This Row],[produkcja t-p]]</f>
        <v>1</v>
      </c>
      <c r="M76">
        <f>owoce56[[#This Row],[stan porzeczek]]-owoce56[[#This Row],[produkcja m-p]]-owoce56[[#This Row],[produkcja t-p]]</f>
        <v>292</v>
      </c>
    </row>
    <row r="77" spans="1:13" x14ac:dyDescent="0.3">
      <c r="A77" s="1">
        <v>44027</v>
      </c>
      <c r="B77">
        <v>494</v>
      </c>
      <c r="C77">
        <v>310</v>
      </c>
      <c r="D77">
        <v>275</v>
      </c>
      <c r="E77">
        <f>owoce56[[#This Row],[dostawa_malin]]+K76</f>
        <v>494</v>
      </c>
      <c r="F77">
        <f>owoce56[[#This Row],[dostawa_truskawek]]+L76</f>
        <v>311</v>
      </c>
      <c r="G77">
        <f>owoce56[[#This Row],[dostawa_porzeczek]]+M76</f>
        <v>567</v>
      </c>
      <c r="H7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7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494</v>
      </c>
      <c r="J7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7">
        <f>owoce56[[#This Row],[stan malin]]-owoce56[[#This Row],[produkcja m-t]]-owoce56[[#This Row],[produkcja m-p]]</f>
        <v>0</v>
      </c>
      <c r="L77">
        <f>owoce56[[#This Row],[stan truskawek]]-owoce56[[#This Row],[produkcja m-t]]-owoce56[[#This Row],[produkcja t-p]]</f>
        <v>311</v>
      </c>
      <c r="M77">
        <f>owoce56[[#This Row],[stan porzeczek]]-owoce56[[#This Row],[produkcja m-p]]-owoce56[[#This Row],[produkcja t-p]]</f>
        <v>73</v>
      </c>
    </row>
    <row r="78" spans="1:13" x14ac:dyDescent="0.3">
      <c r="A78" s="1">
        <v>44028</v>
      </c>
      <c r="B78">
        <v>493</v>
      </c>
      <c r="C78">
        <v>431</v>
      </c>
      <c r="D78">
        <v>283</v>
      </c>
      <c r="E78">
        <f>owoce56[[#This Row],[dostawa_malin]]+K77</f>
        <v>493</v>
      </c>
      <c r="F78">
        <f>owoce56[[#This Row],[dostawa_truskawek]]+L77</f>
        <v>742</v>
      </c>
      <c r="G78">
        <f>owoce56[[#This Row],[dostawa_porzeczek]]+M77</f>
        <v>356</v>
      </c>
      <c r="H7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493</v>
      </c>
      <c r="I7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78">
        <f>owoce56[[#This Row],[stan malin]]-owoce56[[#This Row],[produkcja m-t]]-owoce56[[#This Row],[produkcja m-p]]</f>
        <v>0</v>
      </c>
      <c r="L78">
        <f>owoce56[[#This Row],[stan truskawek]]-owoce56[[#This Row],[produkcja m-t]]-owoce56[[#This Row],[produkcja t-p]]</f>
        <v>249</v>
      </c>
      <c r="M78">
        <f>owoce56[[#This Row],[stan porzeczek]]-owoce56[[#This Row],[produkcja m-p]]-owoce56[[#This Row],[produkcja t-p]]</f>
        <v>356</v>
      </c>
    </row>
    <row r="79" spans="1:13" x14ac:dyDescent="0.3">
      <c r="A79" s="1">
        <v>44029</v>
      </c>
      <c r="B79">
        <v>302</v>
      </c>
      <c r="C79">
        <v>415</v>
      </c>
      <c r="D79">
        <v>297</v>
      </c>
      <c r="E79">
        <f>owoce56[[#This Row],[dostawa_malin]]+K78</f>
        <v>302</v>
      </c>
      <c r="F79">
        <f>owoce56[[#This Row],[dostawa_truskawek]]+L78</f>
        <v>664</v>
      </c>
      <c r="G79">
        <f>owoce56[[#This Row],[dostawa_porzeczek]]+M78</f>
        <v>653</v>
      </c>
      <c r="H7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7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7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653</v>
      </c>
      <c r="K79">
        <f>owoce56[[#This Row],[stan malin]]-owoce56[[#This Row],[produkcja m-t]]-owoce56[[#This Row],[produkcja m-p]]</f>
        <v>302</v>
      </c>
      <c r="L79">
        <f>owoce56[[#This Row],[stan truskawek]]-owoce56[[#This Row],[produkcja m-t]]-owoce56[[#This Row],[produkcja t-p]]</f>
        <v>11</v>
      </c>
      <c r="M79">
        <f>owoce56[[#This Row],[stan porzeczek]]-owoce56[[#This Row],[produkcja m-p]]-owoce56[[#This Row],[produkcja t-p]]</f>
        <v>0</v>
      </c>
    </row>
    <row r="80" spans="1:13" x14ac:dyDescent="0.3">
      <c r="A80" s="1">
        <v>44030</v>
      </c>
      <c r="B80">
        <v>331</v>
      </c>
      <c r="C80">
        <v>353</v>
      </c>
      <c r="D80">
        <v>373</v>
      </c>
      <c r="E80">
        <f>owoce56[[#This Row],[dostawa_malin]]+K79</f>
        <v>633</v>
      </c>
      <c r="F80">
        <f>owoce56[[#This Row],[dostawa_truskawek]]+L79</f>
        <v>364</v>
      </c>
      <c r="G80">
        <f>owoce56[[#This Row],[dostawa_porzeczek]]+M79</f>
        <v>373</v>
      </c>
      <c r="H8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373</v>
      </c>
      <c r="J8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0">
        <f>owoce56[[#This Row],[stan malin]]-owoce56[[#This Row],[produkcja m-t]]-owoce56[[#This Row],[produkcja m-p]]</f>
        <v>260</v>
      </c>
      <c r="L80">
        <f>owoce56[[#This Row],[stan truskawek]]-owoce56[[#This Row],[produkcja m-t]]-owoce56[[#This Row],[produkcja t-p]]</f>
        <v>364</v>
      </c>
      <c r="M80">
        <f>owoce56[[#This Row],[stan porzeczek]]-owoce56[[#This Row],[produkcja m-p]]-owoce56[[#This Row],[produkcja t-p]]</f>
        <v>0</v>
      </c>
    </row>
    <row r="81" spans="1:13" x14ac:dyDescent="0.3">
      <c r="A81" s="1">
        <v>44031</v>
      </c>
      <c r="B81">
        <v>486</v>
      </c>
      <c r="C81">
        <v>323</v>
      </c>
      <c r="D81">
        <v>359</v>
      </c>
      <c r="E81">
        <f>owoce56[[#This Row],[dostawa_malin]]+K80</f>
        <v>746</v>
      </c>
      <c r="F81">
        <f>owoce56[[#This Row],[dostawa_truskawek]]+L80</f>
        <v>687</v>
      </c>
      <c r="G81">
        <f>owoce56[[#This Row],[dostawa_porzeczek]]+M80</f>
        <v>359</v>
      </c>
      <c r="H8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687</v>
      </c>
      <c r="I8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1">
        <f>owoce56[[#This Row],[stan malin]]-owoce56[[#This Row],[produkcja m-t]]-owoce56[[#This Row],[produkcja m-p]]</f>
        <v>59</v>
      </c>
      <c r="L81">
        <f>owoce56[[#This Row],[stan truskawek]]-owoce56[[#This Row],[produkcja m-t]]-owoce56[[#This Row],[produkcja t-p]]</f>
        <v>0</v>
      </c>
      <c r="M81">
        <f>owoce56[[#This Row],[stan porzeczek]]-owoce56[[#This Row],[produkcja m-p]]-owoce56[[#This Row],[produkcja t-p]]</f>
        <v>359</v>
      </c>
    </row>
    <row r="82" spans="1:13" x14ac:dyDescent="0.3">
      <c r="A82" s="1">
        <v>44032</v>
      </c>
      <c r="B82">
        <v>360</v>
      </c>
      <c r="C82">
        <v>331</v>
      </c>
      <c r="D82">
        <v>445</v>
      </c>
      <c r="E82">
        <f>owoce56[[#This Row],[dostawa_malin]]+K81</f>
        <v>419</v>
      </c>
      <c r="F82">
        <f>owoce56[[#This Row],[dostawa_truskawek]]+L81</f>
        <v>331</v>
      </c>
      <c r="G82">
        <f>owoce56[[#This Row],[dostawa_porzeczek]]+M81</f>
        <v>804</v>
      </c>
      <c r="H8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419</v>
      </c>
      <c r="J8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2">
        <f>owoce56[[#This Row],[stan malin]]-owoce56[[#This Row],[produkcja m-t]]-owoce56[[#This Row],[produkcja m-p]]</f>
        <v>0</v>
      </c>
      <c r="L82">
        <f>owoce56[[#This Row],[stan truskawek]]-owoce56[[#This Row],[produkcja m-t]]-owoce56[[#This Row],[produkcja t-p]]</f>
        <v>331</v>
      </c>
      <c r="M82">
        <f>owoce56[[#This Row],[stan porzeczek]]-owoce56[[#This Row],[produkcja m-p]]-owoce56[[#This Row],[produkcja t-p]]</f>
        <v>385</v>
      </c>
    </row>
    <row r="83" spans="1:13" x14ac:dyDescent="0.3">
      <c r="A83" s="1">
        <v>44033</v>
      </c>
      <c r="B83">
        <v>391</v>
      </c>
      <c r="C83">
        <v>455</v>
      </c>
      <c r="D83">
        <v>427</v>
      </c>
      <c r="E83">
        <f>owoce56[[#This Row],[dostawa_malin]]+K82</f>
        <v>391</v>
      </c>
      <c r="F83">
        <f>owoce56[[#This Row],[dostawa_truskawek]]+L82</f>
        <v>786</v>
      </c>
      <c r="G83">
        <f>owoce56[[#This Row],[dostawa_porzeczek]]+M82</f>
        <v>812</v>
      </c>
      <c r="H8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786</v>
      </c>
      <c r="K83">
        <f>owoce56[[#This Row],[stan malin]]-owoce56[[#This Row],[produkcja m-t]]-owoce56[[#This Row],[produkcja m-p]]</f>
        <v>391</v>
      </c>
      <c r="L83">
        <f>owoce56[[#This Row],[stan truskawek]]-owoce56[[#This Row],[produkcja m-t]]-owoce56[[#This Row],[produkcja t-p]]</f>
        <v>0</v>
      </c>
      <c r="M83">
        <f>owoce56[[#This Row],[stan porzeczek]]-owoce56[[#This Row],[produkcja m-p]]-owoce56[[#This Row],[produkcja t-p]]</f>
        <v>26</v>
      </c>
    </row>
    <row r="84" spans="1:13" x14ac:dyDescent="0.3">
      <c r="A84" s="1">
        <v>44034</v>
      </c>
      <c r="B84">
        <v>327</v>
      </c>
      <c r="C84">
        <v>471</v>
      </c>
      <c r="D84">
        <v>423</v>
      </c>
      <c r="E84">
        <f>owoce56[[#This Row],[dostawa_malin]]+K83</f>
        <v>718</v>
      </c>
      <c r="F84">
        <f>owoce56[[#This Row],[dostawa_truskawek]]+L83</f>
        <v>471</v>
      </c>
      <c r="G84">
        <f>owoce56[[#This Row],[dostawa_porzeczek]]+M83</f>
        <v>449</v>
      </c>
      <c r="H8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471</v>
      </c>
      <c r="I8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4">
        <f>owoce56[[#This Row],[stan malin]]-owoce56[[#This Row],[produkcja m-t]]-owoce56[[#This Row],[produkcja m-p]]</f>
        <v>247</v>
      </c>
      <c r="L84">
        <f>owoce56[[#This Row],[stan truskawek]]-owoce56[[#This Row],[produkcja m-t]]-owoce56[[#This Row],[produkcja t-p]]</f>
        <v>0</v>
      </c>
      <c r="M84">
        <f>owoce56[[#This Row],[stan porzeczek]]-owoce56[[#This Row],[produkcja m-p]]-owoce56[[#This Row],[produkcja t-p]]</f>
        <v>449</v>
      </c>
    </row>
    <row r="85" spans="1:13" x14ac:dyDescent="0.3">
      <c r="A85" s="1">
        <v>44035</v>
      </c>
      <c r="B85">
        <v>355</v>
      </c>
      <c r="C85">
        <v>490</v>
      </c>
      <c r="D85">
        <v>449</v>
      </c>
      <c r="E85">
        <f>owoce56[[#This Row],[dostawa_malin]]+K84</f>
        <v>602</v>
      </c>
      <c r="F85">
        <f>owoce56[[#This Row],[dostawa_truskawek]]+L84</f>
        <v>490</v>
      </c>
      <c r="G85">
        <f>owoce56[[#This Row],[dostawa_porzeczek]]+M84</f>
        <v>898</v>
      </c>
      <c r="H8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602</v>
      </c>
      <c r="J8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5">
        <f>owoce56[[#This Row],[stan malin]]-owoce56[[#This Row],[produkcja m-t]]-owoce56[[#This Row],[produkcja m-p]]</f>
        <v>0</v>
      </c>
      <c r="L85">
        <f>owoce56[[#This Row],[stan truskawek]]-owoce56[[#This Row],[produkcja m-t]]-owoce56[[#This Row],[produkcja t-p]]</f>
        <v>490</v>
      </c>
      <c r="M85">
        <f>owoce56[[#This Row],[stan porzeczek]]-owoce56[[#This Row],[produkcja m-p]]-owoce56[[#This Row],[produkcja t-p]]</f>
        <v>296</v>
      </c>
    </row>
    <row r="86" spans="1:13" x14ac:dyDescent="0.3">
      <c r="A86" s="1">
        <v>44036</v>
      </c>
      <c r="B86">
        <v>360</v>
      </c>
      <c r="C86">
        <v>339</v>
      </c>
      <c r="D86">
        <v>470</v>
      </c>
      <c r="E86">
        <f>owoce56[[#This Row],[dostawa_malin]]+K85</f>
        <v>360</v>
      </c>
      <c r="F86">
        <f>owoce56[[#This Row],[dostawa_truskawek]]+L85</f>
        <v>829</v>
      </c>
      <c r="G86">
        <f>owoce56[[#This Row],[dostawa_porzeczek]]+M85</f>
        <v>766</v>
      </c>
      <c r="H8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766</v>
      </c>
      <c r="K86">
        <f>owoce56[[#This Row],[stan malin]]-owoce56[[#This Row],[produkcja m-t]]-owoce56[[#This Row],[produkcja m-p]]</f>
        <v>360</v>
      </c>
      <c r="L86">
        <f>owoce56[[#This Row],[stan truskawek]]-owoce56[[#This Row],[produkcja m-t]]-owoce56[[#This Row],[produkcja t-p]]</f>
        <v>63</v>
      </c>
      <c r="M86">
        <f>owoce56[[#This Row],[stan porzeczek]]-owoce56[[#This Row],[produkcja m-p]]-owoce56[[#This Row],[produkcja t-p]]</f>
        <v>0</v>
      </c>
    </row>
    <row r="87" spans="1:13" x14ac:dyDescent="0.3">
      <c r="A87" s="1">
        <v>44037</v>
      </c>
      <c r="B87">
        <v>303</v>
      </c>
      <c r="C87">
        <v>404</v>
      </c>
      <c r="D87">
        <v>434</v>
      </c>
      <c r="E87">
        <f>owoce56[[#This Row],[dostawa_malin]]+K86</f>
        <v>663</v>
      </c>
      <c r="F87">
        <f>owoce56[[#This Row],[dostawa_truskawek]]+L86</f>
        <v>467</v>
      </c>
      <c r="G87">
        <f>owoce56[[#This Row],[dostawa_porzeczek]]+M86</f>
        <v>434</v>
      </c>
      <c r="H8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467</v>
      </c>
      <c r="I8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7">
        <f>owoce56[[#This Row],[stan malin]]-owoce56[[#This Row],[produkcja m-t]]-owoce56[[#This Row],[produkcja m-p]]</f>
        <v>196</v>
      </c>
      <c r="L87">
        <f>owoce56[[#This Row],[stan truskawek]]-owoce56[[#This Row],[produkcja m-t]]-owoce56[[#This Row],[produkcja t-p]]</f>
        <v>0</v>
      </c>
      <c r="M87">
        <f>owoce56[[#This Row],[stan porzeczek]]-owoce56[[#This Row],[produkcja m-p]]-owoce56[[#This Row],[produkcja t-p]]</f>
        <v>434</v>
      </c>
    </row>
    <row r="88" spans="1:13" x14ac:dyDescent="0.3">
      <c r="A88" s="1">
        <v>44038</v>
      </c>
      <c r="B88">
        <v>310</v>
      </c>
      <c r="C88">
        <v>332</v>
      </c>
      <c r="D88">
        <v>536</v>
      </c>
      <c r="E88">
        <f>owoce56[[#This Row],[dostawa_malin]]+K87</f>
        <v>506</v>
      </c>
      <c r="F88">
        <f>owoce56[[#This Row],[dostawa_truskawek]]+L87</f>
        <v>332</v>
      </c>
      <c r="G88">
        <f>owoce56[[#This Row],[dostawa_porzeczek]]+M87</f>
        <v>970</v>
      </c>
      <c r="H8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506</v>
      </c>
      <c r="J8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88">
        <f>owoce56[[#This Row],[stan malin]]-owoce56[[#This Row],[produkcja m-t]]-owoce56[[#This Row],[produkcja m-p]]</f>
        <v>0</v>
      </c>
      <c r="L88">
        <f>owoce56[[#This Row],[stan truskawek]]-owoce56[[#This Row],[produkcja m-t]]-owoce56[[#This Row],[produkcja t-p]]</f>
        <v>332</v>
      </c>
      <c r="M88">
        <f>owoce56[[#This Row],[stan porzeczek]]-owoce56[[#This Row],[produkcja m-p]]-owoce56[[#This Row],[produkcja t-p]]</f>
        <v>464</v>
      </c>
    </row>
    <row r="89" spans="1:13" x14ac:dyDescent="0.3">
      <c r="A89" s="1">
        <v>44039</v>
      </c>
      <c r="B89">
        <v>435</v>
      </c>
      <c r="C89">
        <v>406</v>
      </c>
      <c r="D89">
        <v>421</v>
      </c>
      <c r="E89">
        <f>owoce56[[#This Row],[dostawa_malin]]+K88</f>
        <v>435</v>
      </c>
      <c r="F89">
        <f>owoce56[[#This Row],[dostawa_truskawek]]+L88</f>
        <v>738</v>
      </c>
      <c r="G89">
        <f>owoce56[[#This Row],[dostawa_porzeczek]]+M88</f>
        <v>885</v>
      </c>
      <c r="H8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8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8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738</v>
      </c>
      <c r="K89">
        <f>owoce56[[#This Row],[stan malin]]-owoce56[[#This Row],[produkcja m-t]]-owoce56[[#This Row],[produkcja m-p]]</f>
        <v>435</v>
      </c>
      <c r="L89">
        <f>owoce56[[#This Row],[stan truskawek]]-owoce56[[#This Row],[produkcja m-t]]-owoce56[[#This Row],[produkcja t-p]]</f>
        <v>0</v>
      </c>
      <c r="M89">
        <f>owoce56[[#This Row],[stan porzeczek]]-owoce56[[#This Row],[produkcja m-p]]-owoce56[[#This Row],[produkcja t-p]]</f>
        <v>147</v>
      </c>
    </row>
    <row r="90" spans="1:13" x14ac:dyDescent="0.3">
      <c r="A90" s="1">
        <v>44040</v>
      </c>
      <c r="B90">
        <v>344</v>
      </c>
      <c r="C90">
        <v>348</v>
      </c>
      <c r="D90">
        <v>555</v>
      </c>
      <c r="E90">
        <f>owoce56[[#This Row],[dostawa_malin]]+K89</f>
        <v>779</v>
      </c>
      <c r="F90">
        <f>owoce56[[#This Row],[dostawa_truskawek]]+L89</f>
        <v>348</v>
      </c>
      <c r="G90">
        <f>owoce56[[#This Row],[dostawa_porzeczek]]+M89</f>
        <v>702</v>
      </c>
      <c r="H9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702</v>
      </c>
      <c r="J9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0">
        <f>owoce56[[#This Row],[stan malin]]-owoce56[[#This Row],[produkcja m-t]]-owoce56[[#This Row],[produkcja m-p]]</f>
        <v>77</v>
      </c>
      <c r="L90">
        <f>owoce56[[#This Row],[stan truskawek]]-owoce56[[#This Row],[produkcja m-t]]-owoce56[[#This Row],[produkcja t-p]]</f>
        <v>348</v>
      </c>
      <c r="M90">
        <f>owoce56[[#This Row],[stan porzeczek]]-owoce56[[#This Row],[produkcja m-p]]-owoce56[[#This Row],[produkcja t-p]]</f>
        <v>0</v>
      </c>
    </row>
    <row r="91" spans="1:13" x14ac:dyDescent="0.3">
      <c r="A91" s="1">
        <v>44041</v>
      </c>
      <c r="B91">
        <v>303</v>
      </c>
      <c r="C91">
        <v>335</v>
      </c>
      <c r="D91">
        <v>436</v>
      </c>
      <c r="E91">
        <f>owoce56[[#This Row],[dostawa_malin]]+K90</f>
        <v>380</v>
      </c>
      <c r="F91">
        <f>owoce56[[#This Row],[dostawa_truskawek]]+L90</f>
        <v>683</v>
      </c>
      <c r="G91">
        <f>owoce56[[#This Row],[dostawa_porzeczek]]+M90</f>
        <v>436</v>
      </c>
      <c r="H9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436</v>
      </c>
      <c r="K91">
        <f>owoce56[[#This Row],[stan malin]]-owoce56[[#This Row],[produkcja m-t]]-owoce56[[#This Row],[produkcja m-p]]</f>
        <v>380</v>
      </c>
      <c r="L91">
        <f>owoce56[[#This Row],[stan truskawek]]-owoce56[[#This Row],[produkcja m-t]]-owoce56[[#This Row],[produkcja t-p]]</f>
        <v>247</v>
      </c>
      <c r="M91">
        <f>owoce56[[#This Row],[stan porzeczek]]-owoce56[[#This Row],[produkcja m-p]]-owoce56[[#This Row],[produkcja t-p]]</f>
        <v>0</v>
      </c>
    </row>
    <row r="92" spans="1:13" x14ac:dyDescent="0.3">
      <c r="A92" s="1">
        <v>44042</v>
      </c>
      <c r="B92">
        <v>433</v>
      </c>
      <c r="C92">
        <v>425</v>
      </c>
      <c r="D92">
        <v>422</v>
      </c>
      <c r="E92">
        <f>owoce56[[#This Row],[dostawa_malin]]+K91</f>
        <v>813</v>
      </c>
      <c r="F92">
        <f>owoce56[[#This Row],[dostawa_truskawek]]+L91</f>
        <v>672</v>
      </c>
      <c r="G92">
        <f>owoce56[[#This Row],[dostawa_porzeczek]]+M91</f>
        <v>422</v>
      </c>
      <c r="H9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672</v>
      </c>
      <c r="I9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2">
        <f>owoce56[[#This Row],[stan malin]]-owoce56[[#This Row],[produkcja m-t]]-owoce56[[#This Row],[produkcja m-p]]</f>
        <v>141</v>
      </c>
      <c r="L92">
        <f>owoce56[[#This Row],[stan truskawek]]-owoce56[[#This Row],[produkcja m-t]]-owoce56[[#This Row],[produkcja t-p]]</f>
        <v>0</v>
      </c>
      <c r="M92">
        <f>owoce56[[#This Row],[stan porzeczek]]-owoce56[[#This Row],[produkcja m-p]]-owoce56[[#This Row],[produkcja t-p]]</f>
        <v>422</v>
      </c>
    </row>
    <row r="93" spans="1:13" x14ac:dyDescent="0.3">
      <c r="A93" s="1">
        <v>44043</v>
      </c>
      <c r="B93">
        <v>350</v>
      </c>
      <c r="C93">
        <v>378</v>
      </c>
      <c r="D93">
        <v>419</v>
      </c>
      <c r="E93">
        <f>owoce56[[#This Row],[dostawa_malin]]+K92</f>
        <v>491</v>
      </c>
      <c r="F93">
        <f>owoce56[[#This Row],[dostawa_truskawek]]+L92</f>
        <v>378</v>
      </c>
      <c r="G93">
        <f>owoce56[[#This Row],[dostawa_porzeczek]]+M92</f>
        <v>841</v>
      </c>
      <c r="H9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491</v>
      </c>
      <c r="J9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3">
        <f>owoce56[[#This Row],[stan malin]]-owoce56[[#This Row],[produkcja m-t]]-owoce56[[#This Row],[produkcja m-p]]</f>
        <v>0</v>
      </c>
      <c r="L93">
        <f>owoce56[[#This Row],[stan truskawek]]-owoce56[[#This Row],[produkcja m-t]]-owoce56[[#This Row],[produkcja t-p]]</f>
        <v>378</v>
      </c>
      <c r="M93">
        <f>owoce56[[#This Row],[stan porzeczek]]-owoce56[[#This Row],[produkcja m-p]]-owoce56[[#This Row],[produkcja t-p]]</f>
        <v>350</v>
      </c>
    </row>
    <row r="94" spans="1:13" x14ac:dyDescent="0.3">
      <c r="A94" s="1">
        <v>44044</v>
      </c>
      <c r="B94">
        <v>396</v>
      </c>
      <c r="C94">
        <v>466</v>
      </c>
      <c r="D94">
        <v>434</v>
      </c>
      <c r="E94">
        <f>owoce56[[#This Row],[dostawa_malin]]+K93</f>
        <v>396</v>
      </c>
      <c r="F94">
        <f>owoce56[[#This Row],[dostawa_truskawek]]+L93</f>
        <v>844</v>
      </c>
      <c r="G94">
        <f>owoce56[[#This Row],[dostawa_porzeczek]]+M93</f>
        <v>784</v>
      </c>
      <c r="H9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784</v>
      </c>
      <c r="K94">
        <f>owoce56[[#This Row],[stan malin]]-owoce56[[#This Row],[produkcja m-t]]-owoce56[[#This Row],[produkcja m-p]]</f>
        <v>396</v>
      </c>
      <c r="L94">
        <f>owoce56[[#This Row],[stan truskawek]]-owoce56[[#This Row],[produkcja m-t]]-owoce56[[#This Row],[produkcja t-p]]</f>
        <v>60</v>
      </c>
      <c r="M94">
        <f>owoce56[[#This Row],[stan porzeczek]]-owoce56[[#This Row],[produkcja m-p]]-owoce56[[#This Row],[produkcja t-p]]</f>
        <v>0</v>
      </c>
    </row>
    <row r="95" spans="1:13" x14ac:dyDescent="0.3">
      <c r="A95" s="1">
        <v>44045</v>
      </c>
      <c r="B95">
        <v>495</v>
      </c>
      <c r="C95">
        <v>410</v>
      </c>
      <c r="D95">
        <v>418</v>
      </c>
      <c r="E95">
        <f>owoce56[[#This Row],[dostawa_malin]]+K94</f>
        <v>891</v>
      </c>
      <c r="F95">
        <f>owoce56[[#This Row],[dostawa_truskawek]]+L94</f>
        <v>470</v>
      </c>
      <c r="G95">
        <f>owoce56[[#This Row],[dostawa_porzeczek]]+M94</f>
        <v>418</v>
      </c>
      <c r="H9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470</v>
      </c>
      <c r="I9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5">
        <f>owoce56[[#This Row],[stan malin]]-owoce56[[#This Row],[produkcja m-t]]-owoce56[[#This Row],[produkcja m-p]]</f>
        <v>421</v>
      </c>
      <c r="L95">
        <f>owoce56[[#This Row],[stan truskawek]]-owoce56[[#This Row],[produkcja m-t]]-owoce56[[#This Row],[produkcja t-p]]</f>
        <v>0</v>
      </c>
      <c r="M95">
        <f>owoce56[[#This Row],[stan porzeczek]]-owoce56[[#This Row],[produkcja m-p]]-owoce56[[#This Row],[produkcja t-p]]</f>
        <v>418</v>
      </c>
    </row>
    <row r="96" spans="1:13" x14ac:dyDescent="0.3">
      <c r="A96" s="1">
        <v>44046</v>
      </c>
      <c r="B96">
        <v>420</v>
      </c>
      <c r="C96">
        <v>328</v>
      </c>
      <c r="D96">
        <v>422</v>
      </c>
      <c r="E96">
        <f>owoce56[[#This Row],[dostawa_malin]]+K95</f>
        <v>841</v>
      </c>
      <c r="F96">
        <f>owoce56[[#This Row],[dostawa_truskawek]]+L95</f>
        <v>328</v>
      </c>
      <c r="G96">
        <f>owoce56[[#This Row],[dostawa_porzeczek]]+M95</f>
        <v>840</v>
      </c>
      <c r="H9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840</v>
      </c>
      <c r="J9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6">
        <f>owoce56[[#This Row],[stan malin]]-owoce56[[#This Row],[produkcja m-t]]-owoce56[[#This Row],[produkcja m-p]]</f>
        <v>1</v>
      </c>
      <c r="L96">
        <f>owoce56[[#This Row],[stan truskawek]]-owoce56[[#This Row],[produkcja m-t]]-owoce56[[#This Row],[produkcja t-p]]</f>
        <v>328</v>
      </c>
      <c r="M96">
        <f>owoce56[[#This Row],[stan porzeczek]]-owoce56[[#This Row],[produkcja m-p]]-owoce56[[#This Row],[produkcja t-p]]</f>
        <v>0</v>
      </c>
    </row>
    <row r="97" spans="1:13" x14ac:dyDescent="0.3">
      <c r="A97" s="1">
        <v>44047</v>
      </c>
      <c r="B97">
        <v>411</v>
      </c>
      <c r="C97">
        <v>481</v>
      </c>
      <c r="D97">
        <v>445</v>
      </c>
      <c r="E97">
        <f>owoce56[[#This Row],[dostawa_malin]]+K96</f>
        <v>412</v>
      </c>
      <c r="F97">
        <f>owoce56[[#This Row],[dostawa_truskawek]]+L96</f>
        <v>809</v>
      </c>
      <c r="G97">
        <f>owoce56[[#This Row],[dostawa_porzeczek]]+M96</f>
        <v>445</v>
      </c>
      <c r="H9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445</v>
      </c>
      <c r="K97">
        <f>owoce56[[#This Row],[stan malin]]-owoce56[[#This Row],[produkcja m-t]]-owoce56[[#This Row],[produkcja m-p]]</f>
        <v>412</v>
      </c>
      <c r="L97">
        <f>owoce56[[#This Row],[stan truskawek]]-owoce56[[#This Row],[produkcja m-t]]-owoce56[[#This Row],[produkcja t-p]]</f>
        <v>364</v>
      </c>
      <c r="M97">
        <f>owoce56[[#This Row],[stan porzeczek]]-owoce56[[#This Row],[produkcja m-p]]-owoce56[[#This Row],[produkcja t-p]]</f>
        <v>0</v>
      </c>
    </row>
    <row r="98" spans="1:13" x14ac:dyDescent="0.3">
      <c r="A98" s="1">
        <v>44048</v>
      </c>
      <c r="B98">
        <v>317</v>
      </c>
      <c r="C98">
        <v>434</v>
      </c>
      <c r="D98">
        <v>411</v>
      </c>
      <c r="E98">
        <f>owoce56[[#This Row],[dostawa_malin]]+K97</f>
        <v>729</v>
      </c>
      <c r="F98">
        <f>owoce56[[#This Row],[dostawa_truskawek]]+L97</f>
        <v>798</v>
      </c>
      <c r="G98">
        <f>owoce56[[#This Row],[dostawa_porzeczek]]+M97</f>
        <v>411</v>
      </c>
      <c r="H9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729</v>
      </c>
      <c r="I9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98">
        <f>owoce56[[#This Row],[stan malin]]-owoce56[[#This Row],[produkcja m-t]]-owoce56[[#This Row],[produkcja m-p]]</f>
        <v>0</v>
      </c>
      <c r="L98">
        <f>owoce56[[#This Row],[stan truskawek]]-owoce56[[#This Row],[produkcja m-t]]-owoce56[[#This Row],[produkcja t-p]]</f>
        <v>69</v>
      </c>
      <c r="M98">
        <f>owoce56[[#This Row],[stan porzeczek]]-owoce56[[#This Row],[produkcja m-p]]-owoce56[[#This Row],[produkcja t-p]]</f>
        <v>411</v>
      </c>
    </row>
    <row r="99" spans="1:13" x14ac:dyDescent="0.3">
      <c r="A99" s="1">
        <v>44049</v>
      </c>
      <c r="B99">
        <v>342</v>
      </c>
      <c r="C99">
        <v>465</v>
      </c>
      <c r="D99">
        <v>417</v>
      </c>
      <c r="E99">
        <f>owoce56[[#This Row],[dostawa_malin]]+K98</f>
        <v>342</v>
      </c>
      <c r="F99">
        <f>owoce56[[#This Row],[dostawa_truskawek]]+L98</f>
        <v>534</v>
      </c>
      <c r="G99">
        <f>owoce56[[#This Row],[dostawa_porzeczek]]+M98</f>
        <v>828</v>
      </c>
      <c r="H9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9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9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534</v>
      </c>
      <c r="K99">
        <f>owoce56[[#This Row],[stan malin]]-owoce56[[#This Row],[produkcja m-t]]-owoce56[[#This Row],[produkcja m-p]]</f>
        <v>342</v>
      </c>
      <c r="L99">
        <f>owoce56[[#This Row],[stan truskawek]]-owoce56[[#This Row],[produkcja m-t]]-owoce56[[#This Row],[produkcja t-p]]</f>
        <v>0</v>
      </c>
      <c r="M99">
        <f>owoce56[[#This Row],[stan porzeczek]]-owoce56[[#This Row],[produkcja m-p]]-owoce56[[#This Row],[produkcja t-p]]</f>
        <v>294</v>
      </c>
    </row>
    <row r="100" spans="1:13" x14ac:dyDescent="0.3">
      <c r="A100" s="1">
        <v>44050</v>
      </c>
      <c r="B100">
        <v>450</v>
      </c>
      <c r="C100">
        <v>318</v>
      </c>
      <c r="D100">
        <v>490</v>
      </c>
      <c r="E100">
        <f>owoce56[[#This Row],[dostawa_malin]]+K99</f>
        <v>792</v>
      </c>
      <c r="F100">
        <f>owoce56[[#This Row],[dostawa_truskawek]]+L99</f>
        <v>318</v>
      </c>
      <c r="G100">
        <f>owoce56[[#This Row],[dostawa_porzeczek]]+M99</f>
        <v>784</v>
      </c>
      <c r="H10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784</v>
      </c>
      <c r="J10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0">
        <f>owoce56[[#This Row],[stan malin]]-owoce56[[#This Row],[produkcja m-t]]-owoce56[[#This Row],[produkcja m-p]]</f>
        <v>8</v>
      </c>
      <c r="L100">
        <f>owoce56[[#This Row],[stan truskawek]]-owoce56[[#This Row],[produkcja m-t]]-owoce56[[#This Row],[produkcja t-p]]</f>
        <v>318</v>
      </c>
      <c r="M100">
        <f>owoce56[[#This Row],[stan porzeczek]]-owoce56[[#This Row],[produkcja m-p]]-owoce56[[#This Row],[produkcja t-p]]</f>
        <v>0</v>
      </c>
    </row>
    <row r="101" spans="1:13" x14ac:dyDescent="0.3">
      <c r="A101" s="1">
        <v>44051</v>
      </c>
      <c r="B101">
        <v>343</v>
      </c>
      <c r="C101">
        <v>329</v>
      </c>
      <c r="D101">
        <v>345</v>
      </c>
      <c r="E101">
        <f>owoce56[[#This Row],[dostawa_malin]]+K100</f>
        <v>351</v>
      </c>
      <c r="F101">
        <f>owoce56[[#This Row],[dostawa_truskawek]]+L100</f>
        <v>647</v>
      </c>
      <c r="G101">
        <f>owoce56[[#This Row],[dostawa_porzeczek]]+M100</f>
        <v>345</v>
      </c>
      <c r="H10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351</v>
      </c>
      <c r="I10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1">
        <f>owoce56[[#This Row],[stan malin]]-owoce56[[#This Row],[produkcja m-t]]-owoce56[[#This Row],[produkcja m-p]]</f>
        <v>0</v>
      </c>
      <c r="L101">
        <f>owoce56[[#This Row],[stan truskawek]]-owoce56[[#This Row],[produkcja m-t]]-owoce56[[#This Row],[produkcja t-p]]</f>
        <v>296</v>
      </c>
      <c r="M101">
        <f>owoce56[[#This Row],[stan porzeczek]]-owoce56[[#This Row],[produkcja m-p]]-owoce56[[#This Row],[produkcja t-p]]</f>
        <v>345</v>
      </c>
    </row>
    <row r="102" spans="1:13" x14ac:dyDescent="0.3">
      <c r="A102" s="1">
        <v>44052</v>
      </c>
      <c r="B102">
        <v>287</v>
      </c>
      <c r="C102">
        <v>328</v>
      </c>
      <c r="D102">
        <v>377</v>
      </c>
      <c r="E102">
        <f>owoce56[[#This Row],[dostawa_malin]]+K101</f>
        <v>287</v>
      </c>
      <c r="F102">
        <f>owoce56[[#This Row],[dostawa_truskawek]]+L101</f>
        <v>624</v>
      </c>
      <c r="G102">
        <f>owoce56[[#This Row],[dostawa_porzeczek]]+M101</f>
        <v>722</v>
      </c>
      <c r="H10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624</v>
      </c>
      <c r="K102">
        <f>owoce56[[#This Row],[stan malin]]-owoce56[[#This Row],[produkcja m-t]]-owoce56[[#This Row],[produkcja m-p]]</f>
        <v>287</v>
      </c>
      <c r="L102">
        <f>owoce56[[#This Row],[stan truskawek]]-owoce56[[#This Row],[produkcja m-t]]-owoce56[[#This Row],[produkcja t-p]]</f>
        <v>0</v>
      </c>
      <c r="M102">
        <f>owoce56[[#This Row],[stan porzeczek]]-owoce56[[#This Row],[produkcja m-p]]-owoce56[[#This Row],[produkcja t-p]]</f>
        <v>98</v>
      </c>
    </row>
    <row r="103" spans="1:13" x14ac:dyDescent="0.3">
      <c r="A103" s="1">
        <v>44053</v>
      </c>
      <c r="B103">
        <v>298</v>
      </c>
      <c r="C103">
        <v>401</v>
      </c>
      <c r="D103">
        <v>416</v>
      </c>
      <c r="E103">
        <f>owoce56[[#This Row],[dostawa_malin]]+K102</f>
        <v>585</v>
      </c>
      <c r="F103">
        <f>owoce56[[#This Row],[dostawa_truskawek]]+L102</f>
        <v>401</v>
      </c>
      <c r="G103">
        <f>owoce56[[#This Row],[dostawa_porzeczek]]+M102</f>
        <v>514</v>
      </c>
      <c r="H10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514</v>
      </c>
      <c r="J10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3">
        <f>owoce56[[#This Row],[stan malin]]-owoce56[[#This Row],[produkcja m-t]]-owoce56[[#This Row],[produkcja m-p]]</f>
        <v>71</v>
      </c>
      <c r="L103">
        <f>owoce56[[#This Row],[stan truskawek]]-owoce56[[#This Row],[produkcja m-t]]-owoce56[[#This Row],[produkcja t-p]]</f>
        <v>401</v>
      </c>
      <c r="M103">
        <f>owoce56[[#This Row],[stan porzeczek]]-owoce56[[#This Row],[produkcja m-p]]-owoce56[[#This Row],[produkcja t-p]]</f>
        <v>0</v>
      </c>
    </row>
    <row r="104" spans="1:13" x14ac:dyDescent="0.3">
      <c r="A104" s="1">
        <v>44054</v>
      </c>
      <c r="B104">
        <v>429</v>
      </c>
      <c r="C104">
        <v>348</v>
      </c>
      <c r="D104">
        <v>426</v>
      </c>
      <c r="E104">
        <f>owoce56[[#This Row],[dostawa_malin]]+K103</f>
        <v>500</v>
      </c>
      <c r="F104">
        <f>owoce56[[#This Row],[dostawa_truskawek]]+L103</f>
        <v>749</v>
      </c>
      <c r="G104">
        <f>owoce56[[#This Row],[dostawa_porzeczek]]+M103</f>
        <v>426</v>
      </c>
      <c r="H10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500</v>
      </c>
      <c r="I10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4">
        <f>owoce56[[#This Row],[stan malin]]-owoce56[[#This Row],[produkcja m-t]]-owoce56[[#This Row],[produkcja m-p]]</f>
        <v>0</v>
      </c>
      <c r="L104">
        <f>owoce56[[#This Row],[stan truskawek]]-owoce56[[#This Row],[produkcja m-t]]-owoce56[[#This Row],[produkcja t-p]]</f>
        <v>249</v>
      </c>
      <c r="M104">
        <f>owoce56[[#This Row],[stan porzeczek]]-owoce56[[#This Row],[produkcja m-p]]-owoce56[[#This Row],[produkcja t-p]]</f>
        <v>426</v>
      </c>
    </row>
    <row r="105" spans="1:13" x14ac:dyDescent="0.3">
      <c r="A105" s="1">
        <v>44055</v>
      </c>
      <c r="B105">
        <v>417</v>
      </c>
      <c r="C105">
        <v>457</v>
      </c>
      <c r="D105">
        <v>438</v>
      </c>
      <c r="E105">
        <f>owoce56[[#This Row],[dostawa_malin]]+K104</f>
        <v>417</v>
      </c>
      <c r="F105">
        <f>owoce56[[#This Row],[dostawa_truskawek]]+L104</f>
        <v>706</v>
      </c>
      <c r="G105">
        <f>owoce56[[#This Row],[dostawa_porzeczek]]+M104</f>
        <v>864</v>
      </c>
      <c r="H10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706</v>
      </c>
      <c r="K105">
        <f>owoce56[[#This Row],[stan malin]]-owoce56[[#This Row],[produkcja m-t]]-owoce56[[#This Row],[produkcja m-p]]</f>
        <v>417</v>
      </c>
      <c r="L105">
        <f>owoce56[[#This Row],[stan truskawek]]-owoce56[[#This Row],[produkcja m-t]]-owoce56[[#This Row],[produkcja t-p]]</f>
        <v>0</v>
      </c>
      <c r="M105">
        <f>owoce56[[#This Row],[stan porzeczek]]-owoce56[[#This Row],[produkcja m-p]]-owoce56[[#This Row],[produkcja t-p]]</f>
        <v>158</v>
      </c>
    </row>
    <row r="106" spans="1:13" x14ac:dyDescent="0.3">
      <c r="A106" s="1">
        <v>44056</v>
      </c>
      <c r="B106">
        <v>384</v>
      </c>
      <c r="C106">
        <v>330</v>
      </c>
      <c r="D106">
        <v>292</v>
      </c>
      <c r="E106">
        <f>owoce56[[#This Row],[dostawa_malin]]+K105</f>
        <v>801</v>
      </c>
      <c r="F106">
        <f>owoce56[[#This Row],[dostawa_truskawek]]+L105</f>
        <v>330</v>
      </c>
      <c r="G106">
        <f>owoce56[[#This Row],[dostawa_porzeczek]]+M105</f>
        <v>450</v>
      </c>
      <c r="H10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450</v>
      </c>
      <c r="J10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6">
        <f>owoce56[[#This Row],[stan malin]]-owoce56[[#This Row],[produkcja m-t]]-owoce56[[#This Row],[produkcja m-p]]</f>
        <v>351</v>
      </c>
      <c r="L106">
        <f>owoce56[[#This Row],[stan truskawek]]-owoce56[[#This Row],[produkcja m-t]]-owoce56[[#This Row],[produkcja t-p]]</f>
        <v>330</v>
      </c>
      <c r="M106">
        <f>owoce56[[#This Row],[stan porzeczek]]-owoce56[[#This Row],[produkcja m-p]]-owoce56[[#This Row],[produkcja t-p]]</f>
        <v>0</v>
      </c>
    </row>
    <row r="107" spans="1:13" x14ac:dyDescent="0.3">
      <c r="A107" s="1">
        <v>44057</v>
      </c>
      <c r="B107">
        <v>370</v>
      </c>
      <c r="C107">
        <v>388</v>
      </c>
      <c r="D107">
        <v>390</v>
      </c>
      <c r="E107">
        <f>owoce56[[#This Row],[dostawa_malin]]+K106</f>
        <v>721</v>
      </c>
      <c r="F107">
        <f>owoce56[[#This Row],[dostawa_truskawek]]+L106</f>
        <v>718</v>
      </c>
      <c r="G107">
        <f>owoce56[[#This Row],[dostawa_porzeczek]]+M106</f>
        <v>390</v>
      </c>
      <c r="H10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718</v>
      </c>
      <c r="I10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7">
        <f>owoce56[[#This Row],[stan malin]]-owoce56[[#This Row],[produkcja m-t]]-owoce56[[#This Row],[produkcja m-p]]</f>
        <v>3</v>
      </c>
      <c r="L107">
        <f>owoce56[[#This Row],[stan truskawek]]-owoce56[[#This Row],[produkcja m-t]]-owoce56[[#This Row],[produkcja t-p]]</f>
        <v>0</v>
      </c>
      <c r="M107">
        <f>owoce56[[#This Row],[stan porzeczek]]-owoce56[[#This Row],[produkcja m-p]]-owoce56[[#This Row],[produkcja t-p]]</f>
        <v>390</v>
      </c>
    </row>
    <row r="108" spans="1:13" x14ac:dyDescent="0.3">
      <c r="A108" s="1">
        <v>44058</v>
      </c>
      <c r="B108">
        <v>436</v>
      </c>
      <c r="C108">
        <v>298</v>
      </c>
      <c r="D108">
        <v>420</v>
      </c>
      <c r="E108">
        <f>owoce56[[#This Row],[dostawa_malin]]+K107</f>
        <v>439</v>
      </c>
      <c r="F108">
        <f>owoce56[[#This Row],[dostawa_truskawek]]+L107</f>
        <v>298</v>
      </c>
      <c r="G108">
        <f>owoce56[[#This Row],[dostawa_porzeczek]]+M107</f>
        <v>810</v>
      </c>
      <c r="H10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439</v>
      </c>
      <c r="J10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08">
        <f>owoce56[[#This Row],[stan malin]]-owoce56[[#This Row],[produkcja m-t]]-owoce56[[#This Row],[produkcja m-p]]</f>
        <v>0</v>
      </c>
      <c r="L108">
        <f>owoce56[[#This Row],[stan truskawek]]-owoce56[[#This Row],[produkcja m-t]]-owoce56[[#This Row],[produkcja t-p]]</f>
        <v>298</v>
      </c>
      <c r="M108">
        <f>owoce56[[#This Row],[stan porzeczek]]-owoce56[[#This Row],[produkcja m-p]]-owoce56[[#This Row],[produkcja t-p]]</f>
        <v>371</v>
      </c>
    </row>
    <row r="109" spans="1:13" x14ac:dyDescent="0.3">
      <c r="A109" s="1">
        <v>44059</v>
      </c>
      <c r="B109">
        <v>303</v>
      </c>
      <c r="C109">
        <v>429</v>
      </c>
      <c r="D109">
        <v>407</v>
      </c>
      <c r="E109">
        <f>owoce56[[#This Row],[dostawa_malin]]+K108</f>
        <v>303</v>
      </c>
      <c r="F109">
        <f>owoce56[[#This Row],[dostawa_truskawek]]+L108</f>
        <v>727</v>
      </c>
      <c r="G109">
        <f>owoce56[[#This Row],[dostawa_porzeczek]]+M108</f>
        <v>778</v>
      </c>
      <c r="H10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0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0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727</v>
      </c>
      <c r="K109">
        <f>owoce56[[#This Row],[stan malin]]-owoce56[[#This Row],[produkcja m-t]]-owoce56[[#This Row],[produkcja m-p]]</f>
        <v>303</v>
      </c>
      <c r="L109">
        <f>owoce56[[#This Row],[stan truskawek]]-owoce56[[#This Row],[produkcja m-t]]-owoce56[[#This Row],[produkcja t-p]]</f>
        <v>0</v>
      </c>
      <c r="M109">
        <f>owoce56[[#This Row],[stan porzeczek]]-owoce56[[#This Row],[produkcja m-p]]-owoce56[[#This Row],[produkcja t-p]]</f>
        <v>51</v>
      </c>
    </row>
    <row r="110" spans="1:13" x14ac:dyDescent="0.3">
      <c r="A110" s="1">
        <v>44060</v>
      </c>
      <c r="B110">
        <v>449</v>
      </c>
      <c r="C110">
        <v>444</v>
      </c>
      <c r="D110">
        <v>425</v>
      </c>
      <c r="E110">
        <f>owoce56[[#This Row],[dostawa_malin]]+K109</f>
        <v>752</v>
      </c>
      <c r="F110">
        <f>owoce56[[#This Row],[dostawa_truskawek]]+L109</f>
        <v>444</v>
      </c>
      <c r="G110">
        <f>owoce56[[#This Row],[dostawa_porzeczek]]+M109</f>
        <v>476</v>
      </c>
      <c r="H11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476</v>
      </c>
      <c r="J11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0">
        <f>owoce56[[#This Row],[stan malin]]-owoce56[[#This Row],[produkcja m-t]]-owoce56[[#This Row],[produkcja m-p]]</f>
        <v>276</v>
      </c>
      <c r="L110">
        <f>owoce56[[#This Row],[stan truskawek]]-owoce56[[#This Row],[produkcja m-t]]-owoce56[[#This Row],[produkcja t-p]]</f>
        <v>444</v>
      </c>
      <c r="M110">
        <f>owoce56[[#This Row],[stan porzeczek]]-owoce56[[#This Row],[produkcja m-p]]-owoce56[[#This Row],[produkcja t-p]]</f>
        <v>0</v>
      </c>
    </row>
    <row r="111" spans="1:13" x14ac:dyDescent="0.3">
      <c r="A111" s="1">
        <v>44061</v>
      </c>
      <c r="B111">
        <v>300</v>
      </c>
      <c r="C111">
        <v>358</v>
      </c>
      <c r="D111">
        <v>377</v>
      </c>
      <c r="E111">
        <f>owoce56[[#This Row],[dostawa_malin]]+K110</f>
        <v>576</v>
      </c>
      <c r="F111">
        <f>owoce56[[#This Row],[dostawa_truskawek]]+L110</f>
        <v>802</v>
      </c>
      <c r="G111">
        <f>owoce56[[#This Row],[dostawa_porzeczek]]+M110</f>
        <v>377</v>
      </c>
      <c r="H11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576</v>
      </c>
      <c r="I11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1">
        <f>owoce56[[#This Row],[stan malin]]-owoce56[[#This Row],[produkcja m-t]]-owoce56[[#This Row],[produkcja m-p]]</f>
        <v>0</v>
      </c>
      <c r="L111">
        <f>owoce56[[#This Row],[stan truskawek]]-owoce56[[#This Row],[produkcja m-t]]-owoce56[[#This Row],[produkcja t-p]]</f>
        <v>226</v>
      </c>
      <c r="M111">
        <f>owoce56[[#This Row],[stan porzeczek]]-owoce56[[#This Row],[produkcja m-p]]-owoce56[[#This Row],[produkcja t-p]]</f>
        <v>377</v>
      </c>
    </row>
    <row r="112" spans="1:13" x14ac:dyDescent="0.3">
      <c r="A112" s="1">
        <v>44062</v>
      </c>
      <c r="B112">
        <v>307</v>
      </c>
      <c r="C112">
        <v>417</v>
      </c>
      <c r="D112">
        <v>405</v>
      </c>
      <c r="E112">
        <f>owoce56[[#This Row],[dostawa_malin]]+K111</f>
        <v>307</v>
      </c>
      <c r="F112">
        <f>owoce56[[#This Row],[dostawa_truskawek]]+L111</f>
        <v>643</v>
      </c>
      <c r="G112">
        <f>owoce56[[#This Row],[dostawa_porzeczek]]+M111</f>
        <v>782</v>
      </c>
      <c r="H11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643</v>
      </c>
      <c r="K112">
        <f>owoce56[[#This Row],[stan malin]]-owoce56[[#This Row],[produkcja m-t]]-owoce56[[#This Row],[produkcja m-p]]</f>
        <v>307</v>
      </c>
      <c r="L112">
        <f>owoce56[[#This Row],[stan truskawek]]-owoce56[[#This Row],[produkcja m-t]]-owoce56[[#This Row],[produkcja t-p]]</f>
        <v>0</v>
      </c>
      <c r="M112">
        <f>owoce56[[#This Row],[stan porzeczek]]-owoce56[[#This Row],[produkcja m-p]]-owoce56[[#This Row],[produkcja t-p]]</f>
        <v>139</v>
      </c>
    </row>
    <row r="113" spans="1:13" x14ac:dyDescent="0.3">
      <c r="A113" s="1">
        <v>44063</v>
      </c>
      <c r="B113">
        <v>314</v>
      </c>
      <c r="C113">
        <v>340</v>
      </c>
      <c r="D113">
        <v>345</v>
      </c>
      <c r="E113">
        <f>owoce56[[#This Row],[dostawa_malin]]+K112</f>
        <v>621</v>
      </c>
      <c r="F113">
        <f>owoce56[[#This Row],[dostawa_truskawek]]+L112</f>
        <v>340</v>
      </c>
      <c r="G113">
        <f>owoce56[[#This Row],[dostawa_porzeczek]]+M112</f>
        <v>484</v>
      </c>
      <c r="H11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484</v>
      </c>
      <c r="J11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3">
        <f>owoce56[[#This Row],[stan malin]]-owoce56[[#This Row],[produkcja m-t]]-owoce56[[#This Row],[produkcja m-p]]</f>
        <v>137</v>
      </c>
      <c r="L113">
        <f>owoce56[[#This Row],[stan truskawek]]-owoce56[[#This Row],[produkcja m-t]]-owoce56[[#This Row],[produkcja t-p]]</f>
        <v>340</v>
      </c>
      <c r="M113">
        <f>owoce56[[#This Row],[stan porzeczek]]-owoce56[[#This Row],[produkcja m-p]]-owoce56[[#This Row],[produkcja t-p]]</f>
        <v>0</v>
      </c>
    </row>
    <row r="114" spans="1:13" x14ac:dyDescent="0.3">
      <c r="A114" s="1">
        <v>44064</v>
      </c>
      <c r="B114">
        <v>379</v>
      </c>
      <c r="C114">
        <v>288</v>
      </c>
      <c r="D114">
        <v>353</v>
      </c>
      <c r="E114">
        <f>owoce56[[#This Row],[dostawa_malin]]+K113</f>
        <v>516</v>
      </c>
      <c r="F114">
        <f>owoce56[[#This Row],[dostawa_truskawek]]+L113</f>
        <v>628</v>
      </c>
      <c r="G114">
        <f>owoce56[[#This Row],[dostawa_porzeczek]]+M113</f>
        <v>353</v>
      </c>
      <c r="H11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516</v>
      </c>
      <c r="I11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4">
        <f>owoce56[[#This Row],[stan malin]]-owoce56[[#This Row],[produkcja m-t]]-owoce56[[#This Row],[produkcja m-p]]</f>
        <v>0</v>
      </c>
      <c r="L114">
        <f>owoce56[[#This Row],[stan truskawek]]-owoce56[[#This Row],[produkcja m-t]]-owoce56[[#This Row],[produkcja t-p]]</f>
        <v>112</v>
      </c>
      <c r="M114">
        <f>owoce56[[#This Row],[stan porzeczek]]-owoce56[[#This Row],[produkcja m-p]]-owoce56[[#This Row],[produkcja t-p]]</f>
        <v>353</v>
      </c>
    </row>
    <row r="115" spans="1:13" x14ac:dyDescent="0.3">
      <c r="A115" s="1">
        <v>44065</v>
      </c>
      <c r="B115">
        <v>405</v>
      </c>
      <c r="C115">
        <v>454</v>
      </c>
      <c r="D115">
        <v>342</v>
      </c>
      <c r="E115">
        <f>owoce56[[#This Row],[dostawa_malin]]+K114</f>
        <v>405</v>
      </c>
      <c r="F115">
        <f>owoce56[[#This Row],[dostawa_truskawek]]+L114</f>
        <v>566</v>
      </c>
      <c r="G115">
        <f>owoce56[[#This Row],[dostawa_porzeczek]]+M114</f>
        <v>695</v>
      </c>
      <c r="H11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566</v>
      </c>
      <c r="K115">
        <f>owoce56[[#This Row],[stan malin]]-owoce56[[#This Row],[produkcja m-t]]-owoce56[[#This Row],[produkcja m-p]]</f>
        <v>405</v>
      </c>
      <c r="L115">
        <f>owoce56[[#This Row],[stan truskawek]]-owoce56[[#This Row],[produkcja m-t]]-owoce56[[#This Row],[produkcja t-p]]</f>
        <v>0</v>
      </c>
      <c r="M115">
        <f>owoce56[[#This Row],[stan porzeczek]]-owoce56[[#This Row],[produkcja m-p]]-owoce56[[#This Row],[produkcja t-p]]</f>
        <v>129</v>
      </c>
    </row>
    <row r="116" spans="1:13" x14ac:dyDescent="0.3">
      <c r="A116" s="1">
        <v>44066</v>
      </c>
      <c r="B116">
        <v>407</v>
      </c>
      <c r="C116">
        <v>300</v>
      </c>
      <c r="D116">
        <v>365</v>
      </c>
      <c r="E116">
        <f>owoce56[[#This Row],[dostawa_malin]]+K115</f>
        <v>812</v>
      </c>
      <c r="F116">
        <f>owoce56[[#This Row],[dostawa_truskawek]]+L115</f>
        <v>300</v>
      </c>
      <c r="G116">
        <f>owoce56[[#This Row],[dostawa_porzeczek]]+M115</f>
        <v>494</v>
      </c>
      <c r="H11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494</v>
      </c>
      <c r="J11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6">
        <f>owoce56[[#This Row],[stan malin]]-owoce56[[#This Row],[produkcja m-t]]-owoce56[[#This Row],[produkcja m-p]]</f>
        <v>318</v>
      </c>
      <c r="L116">
        <f>owoce56[[#This Row],[stan truskawek]]-owoce56[[#This Row],[produkcja m-t]]-owoce56[[#This Row],[produkcja t-p]]</f>
        <v>300</v>
      </c>
      <c r="M116">
        <f>owoce56[[#This Row],[stan porzeczek]]-owoce56[[#This Row],[produkcja m-p]]-owoce56[[#This Row],[produkcja t-p]]</f>
        <v>0</v>
      </c>
    </row>
    <row r="117" spans="1:13" x14ac:dyDescent="0.3">
      <c r="A117" s="1">
        <v>44067</v>
      </c>
      <c r="B117">
        <v>432</v>
      </c>
      <c r="C117">
        <v>423</v>
      </c>
      <c r="D117">
        <v>221</v>
      </c>
      <c r="E117">
        <f>owoce56[[#This Row],[dostawa_malin]]+K116</f>
        <v>750</v>
      </c>
      <c r="F117">
        <f>owoce56[[#This Row],[dostawa_truskawek]]+L116</f>
        <v>723</v>
      </c>
      <c r="G117">
        <f>owoce56[[#This Row],[dostawa_porzeczek]]+M116</f>
        <v>221</v>
      </c>
      <c r="H11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723</v>
      </c>
      <c r="I11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7">
        <f>owoce56[[#This Row],[stan malin]]-owoce56[[#This Row],[produkcja m-t]]-owoce56[[#This Row],[produkcja m-p]]</f>
        <v>27</v>
      </c>
      <c r="L117">
        <f>owoce56[[#This Row],[stan truskawek]]-owoce56[[#This Row],[produkcja m-t]]-owoce56[[#This Row],[produkcja t-p]]</f>
        <v>0</v>
      </c>
      <c r="M117">
        <f>owoce56[[#This Row],[stan porzeczek]]-owoce56[[#This Row],[produkcja m-p]]-owoce56[[#This Row],[produkcja t-p]]</f>
        <v>221</v>
      </c>
    </row>
    <row r="118" spans="1:13" x14ac:dyDescent="0.3">
      <c r="A118" s="1">
        <v>44068</v>
      </c>
      <c r="B118">
        <v>405</v>
      </c>
      <c r="C118">
        <v>449</v>
      </c>
      <c r="D118">
        <v>231</v>
      </c>
      <c r="E118">
        <f>owoce56[[#This Row],[dostawa_malin]]+K117</f>
        <v>432</v>
      </c>
      <c r="F118">
        <f>owoce56[[#This Row],[dostawa_truskawek]]+L117</f>
        <v>449</v>
      </c>
      <c r="G118">
        <f>owoce56[[#This Row],[dostawa_porzeczek]]+M117</f>
        <v>452</v>
      </c>
      <c r="H11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1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449</v>
      </c>
      <c r="K118">
        <f>owoce56[[#This Row],[stan malin]]-owoce56[[#This Row],[produkcja m-t]]-owoce56[[#This Row],[produkcja m-p]]</f>
        <v>432</v>
      </c>
      <c r="L118">
        <f>owoce56[[#This Row],[stan truskawek]]-owoce56[[#This Row],[produkcja m-t]]-owoce56[[#This Row],[produkcja t-p]]</f>
        <v>0</v>
      </c>
      <c r="M118">
        <f>owoce56[[#This Row],[stan porzeczek]]-owoce56[[#This Row],[produkcja m-p]]-owoce56[[#This Row],[produkcja t-p]]</f>
        <v>3</v>
      </c>
    </row>
    <row r="119" spans="1:13" x14ac:dyDescent="0.3">
      <c r="A119" s="1">
        <v>44069</v>
      </c>
      <c r="B119">
        <v>162</v>
      </c>
      <c r="C119">
        <v>294</v>
      </c>
      <c r="D119">
        <v>255</v>
      </c>
      <c r="E119">
        <f>owoce56[[#This Row],[dostawa_malin]]+K118</f>
        <v>594</v>
      </c>
      <c r="F119">
        <f>owoce56[[#This Row],[dostawa_truskawek]]+L118</f>
        <v>294</v>
      </c>
      <c r="G119">
        <f>owoce56[[#This Row],[dostawa_porzeczek]]+M118</f>
        <v>258</v>
      </c>
      <c r="H11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294</v>
      </c>
      <c r="I11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1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19">
        <f>owoce56[[#This Row],[stan malin]]-owoce56[[#This Row],[produkcja m-t]]-owoce56[[#This Row],[produkcja m-p]]</f>
        <v>300</v>
      </c>
      <c r="L119">
        <f>owoce56[[#This Row],[stan truskawek]]-owoce56[[#This Row],[produkcja m-t]]-owoce56[[#This Row],[produkcja t-p]]</f>
        <v>0</v>
      </c>
      <c r="M119">
        <f>owoce56[[#This Row],[stan porzeczek]]-owoce56[[#This Row],[produkcja m-p]]-owoce56[[#This Row],[produkcja t-p]]</f>
        <v>258</v>
      </c>
    </row>
    <row r="120" spans="1:13" x14ac:dyDescent="0.3">
      <c r="A120" s="1">
        <v>44070</v>
      </c>
      <c r="B120">
        <v>297</v>
      </c>
      <c r="C120">
        <v>341</v>
      </c>
      <c r="D120">
        <v>223</v>
      </c>
      <c r="E120">
        <f>owoce56[[#This Row],[dostawa_malin]]+K119</f>
        <v>597</v>
      </c>
      <c r="F120">
        <f>owoce56[[#This Row],[dostawa_truskawek]]+L119</f>
        <v>341</v>
      </c>
      <c r="G120">
        <f>owoce56[[#This Row],[dostawa_porzeczek]]+M119</f>
        <v>481</v>
      </c>
      <c r="H12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481</v>
      </c>
      <c r="J12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0">
        <f>owoce56[[#This Row],[stan malin]]-owoce56[[#This Row],[produkcja m-t]]-owoce56[[#This Row],[produkcja m-p]]</f>
        <v>116</v>
      </c>
      <c r="L120">
        <f>owoce56[[#This Row],[stan truskawek]]-owoce56[[#This Row],[produkcja m-t]]-owoce56[[#This Row],[produkcja t-p]]</f>
        <v>341</v>
      </c>
      <c r="M120">
        <f>owoce56[[#This Row],[stan porzeczek]]-owoce56[[#This Row],[produkcja m-p]]-owoce56[[#This Row],[produkcja t-p]]</f>
        <v>0</v>
      </c>
    </row>
    <row r="121" spans="1:13" x14ac:dyDescent="0.3">
      <c r="A121" s="1">
        <v>44071</v>
      </c>
      <c r="B121">
        <v>226</v>
      </c>
      <c r="C121">
        <v>329</v>
      </c>
      <c r="D121">
        <v>261</v>
      </c>
      <c r="E121">
        <f>owoce56[[#This Row],[dostawa_malin]]+K120</f>
        <v>342</v>
      </c>
      <c r="F121">
        <f>owoce56[[#This Row],[dostawa_truskawek]]+L120</f>
        <v>670</v>
      </c>
      <c r="G121">
        <f>owoce56[[#This Row],[dostawa_porzeczek]]+M120</f>
        <v>261</v>
      </c>
      <c r="H12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342</v>
      </c>
      <c r="I12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1">
        <f>owoce56[[#This Row],[stan malin]]-owoce56[[#This Row],[produkcja m-t]]-owoce56[[#This Row],[produkcja m-p]]</f>
        <v>0</v>
      </c>
      <c r="L121">
        <f>owoce56[[#This Row],[stan truskawek]]-owoce56[[#This Row],[produkcja m-t]]-owoce56[[#This Row],[produkcja t-p]]</f>
        <v>328</v>
      </c>
      <c r="M121">
        <f>owoce56[[#This Row],[stan porzeczek]]-owoce56[[#This Row],[produkcja m-p]]-owoce56[[#This Row],[produkcja t-p]]</f>
        <v>261</v>
      </c>
    </row>
    <row r="122" spans="1:13" x14ac:dyDescent="0.3">
      <c r="A122" s="1">
        <v>44072</v>
      </c>
      <c r="B122">
        <v>226</v>
      </c>
      <c r="C122">
        <v>256</v>
      </c>
      <c r="D122">
        <v>239</v>
      </c>
      <c r="E122">
        <f>owoce56[[#This Row],[dostawa_malin]]+K121</f>
        <v>226</v>
      </c>
      <c r="F122">
        <f>owoce56[[#This Row],[dostawa_truskawek]]+L121</f>
        <v>584</v>
      </c>
      <c r="G122">
        <f>owoce56[[#This Row],[dostawa_porzeczek]]+M121</f>
        <v>500</v>
      </c>
      <c r="H12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500</v>
      </c>
      <c r="K122">
        <f>owoce56[[#This Row],[stan malin]]-owoce56[[#This Row],[produkcja m-t]]-owoce56[[#This Row],[produkcja m-p]]</f>
        <v>226</v>
      </c>
      <c r="L122">
        <f>owoce56[[#This Row],[stan truskawek]]-owoce56[[#This Row],[produkcja m-t]]-owoce56[[#This Row],[produkcja t-p]]</f>
        <v>84</v>
      </c>
      <c r="M122">
        <f>owoce56[[#This Row],[stan porzeczek]]-owoce56[[#This Row],[produkcja m-p]]-owoce56[[#This Row],[produkcja t-p]]</f>
        <v>0</v>
      </c>
    </row>
    <row r="123" spans="1:13" x14ac:dyDescent="0.3">
      <c r="A123" s="1">
        <v>44073</v>
      </c>
      <c r="B123">
        <v>287</v>
      </c>
      <c r="C123">
        <v>217</v>
      </c>
      <c r="D123">
        <v>262</v>
      </c>
      <c r="E123">
        <f>owoce56[[#This Row],[dostawa_malin]]+K122</f>
        <v>513</v>
      </c>
      <c r="F123">
        <f>owoce56[[#This Row],[dostawa_truskawek]]+L122</f>
        <v>301</v>
      </c>
      <c r="G123">
        <f>owoce56[[#This Row],[dostawa_porzeczek]]+M122</f>
        <v>262</v>
      </c>
      <c r="H12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301</v>
      </c>
      <c r="I12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3">
        <f>owoce56[[#This Row],[stan malin]]-owoce56[[#This Row],[produkcja m-t]]-owoce56[[#This Row],[produkcja m-p]]</f>
        <v>212</v>
      </c>
      <c r="L123">
        <f>owoce56[[#This Row],[stan truskawek]]-owoce56[[#This Row],[produkcja m-t]]-owoce56[[#This Row],[produkcja t-p]]</f>
        <v>0</v>
      </c>
      <c r="M123">
        <f>owoce56[[#This Row],[stan porzeczek]]-owoce56[[#This Row],[produkcja m-p]]-owoce56[[#This Row],[produkcja t-p]]</f>
        <v>262</v>
      </c>
    </row>
    <row r="124" spans="1:13" x14ac:dyDescent="0.3">
      <c r="A124" s="1">
        <v>44074</v>
      </c>
      <c r="B124">
        <v>351</v>
      </c>
      <c r="C124">
        <v>266</v>
      </c>
      <c r="D124">
        <v>226</v>
      </c>
      <c r="E124">
        <f>owoce56[[#This Row],[dostawa_malin]]+K123</f>
        <v>563</v>
      </c>
      <c r="F124">
        <f>owoce56[[#This Row],[dostawa_truskawek]]+L123</f>
        <v>266</v>
      </c>
      <c r="G124">
        <f>owoce56[[#This Row],[dostawa_porzeczek]]+M123</f>
        <v>488</v>
      </c>
      <c r="H12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488</v>
      </c>
      <c r="J12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4">
        <f>owoce56[[#This Row],[stan malin]]-owoce56[[#This Row],[produkcja m-t]]-owoce56[[#This Row],[produkcja m-p]]</f>
        <v>75</v>
      </c>
      <c r="L124">
        <f>owoce56[[#This Row],[stan truskawek]]-owoce56[[#This Row],[produkcja m-t]]-owoce56[[#This Row],[produkcja t-p]]</f>
        <v>266</v>
      </c>
      <c r="M124">
        <f>owoce56[[#This Row],[stan porzeczek]]-owoce56[[#This Row],[produkcja m-p]]-owoce56[[#This Row],[produkcja t-p]]</f>
        <v>0</v>
      </c>
    </row>
    <row r="125" spans="1:13" x14ac:dyDescent="0.3">
      <c r="A125" s="1">
        <v>44075</v>
      </c>
      <c r="B125">
        <v>214</v>
      </c>
      <c r="C125">
        <v>260</v>
      </c>
      <c r="D125">
        <v>241</v>
      </c>
      <c r="E125">
        <f>owoce56[[#This Row],[dostawa_malin]]+K124</f>
        <v>289</v>
      </c>
      <c r="F125">
        <f>owoce56[[#This Row],[dostawa_truskawek]]+L124</f>
        <v>526</v>
      </c>
      <c r="G125">
        <f>owoce56[[#This Row],[dostawa_porzeczek]]+M124</f>
        <v>241</v>
      </c>
      <c r="H12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289</v>
      </c>
      <c r="I12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5">
        <f>owoce56[[#This Row],[stan malin]]-owoce56[[#This Row],[produkcja m-t]]-owoce56[[#This Row],[produkcja m-p]]</f>
        <v>0</v>
      </c>
      <c r="L125">
        <f>owoce56[[#This Row],[stan truskawek]]-owoce56[[#This Row],[produkcja m-t]]-owoce56[[#This Row],[produkcja t-p]]</f>
        <v>237</v>
      </c>
      <c r="M125">
        <f>owoce56[[#This Row],[stan porzeczek]]-owoce56[[#This Row],[produkcja m-p]]-owoce56[[#This Row],[produkcja t-p]]</f>
        <v>241</v>
      </c>
    </row>
    <row r="126" spans="1:13" x14ac:dyDescent="0.3">
      <c r="A126" s="1">
        <v>44076</v>
      </c>
      <c r="B126">
        <v>282</v>
      </c>
      <c r="C126">
        <v>227</v>
      </c>
      <c r="D126">
        <v>258</v>
      </c>
      <c r="E126">
        <f>owoce56[[#This Row],[dostawa_malin]]+K125</f>
        <v>282</v>
      </c>
      <c r="F126">
        <f>owoce56[[#This Row],[dostawa_truskawek]]+L125</f>
        <v>464</v>
      </c>
      <c r="G126">
        <f>owoce56[[#This Row],[dostawa_porzeczek]]+M125</f>
        <v>499</v>
      </c>
      <c r="H12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464</v>
      </c>
      <c r="K126">
        <f>owoce56[[#This Row],[stan malin]]-owoce56[[#This Row],[produkcja m-t]]-owoce56[[#This Row],[produkcja m-p]]</f>
        <v>282</v>
      </c>
      <c r="L126">
        <f>owoce56[[#This Row],[stan truskawek]]-owoce56[[#This Row],[produkcja m-t]]-owoce56[[#This Row],[produkcja t-p]]</f>
        <v>0</v>
      </c>
      <c r="M126">
        <f>owoce56[[#This Row],[stan porzeczek]]-owoce56[[#This Row],[produkcja m-p]]-owoce56[[#This Row],[produkcja t-p]]</f>
        <v>35</v>
      </c>
    </row>
    <row r="127" spans="1:13" x14ac:dyDescent="0.3">
      <c r="A127" s="1">
        <v>44077</v>
      </c>
      <c r="B127">
        <v>257</v>
      </c>
      <c r="C127">
        <v>251</v>
      </c>
      <c r="D127">
        <v>252</v>
      </c>
      <c r="E127">
        <f>owoce56[[#This Row],[dostawa_malin]]+K126</f>
        <v>539</v>
      </c>
      <c r="F127">
        <f>owoce56[[#This Row],[dostawa_truskawek]]+L126</f>
        <v>251</v>
      </c>
      <c r="G127">
        <f>owoce56[[#This Row],[dostawa_porzeczek]]+M126</f>
        <v>287</v>
      </c>
      <c r="H12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287</v>
      </c>
      <c r="J12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7">
        <f>owoce56[[#This Row],[stan malin]]-owoce56[[#This Row],[produkcja m-t]]-owoce56[[#This Row],[produkcja m-p]]</f>
        <v>252</v>
      </c>
      <c r="L127">
        <f>owoce56[[#This Row],[stan truskawek]]-owoce56[[#This Row],[produkcja m-t]]-owoce56[[#This Row],[produkcja t-p]]</f>
        <v>251</v>
      </c>
      <c r="M127">
        <f>owoce56[[#This Row],[stan porzeczek]]-owoce56[[#This Row],[produkcja m-p]]-owoce56[[#This Row],[produkcja t-p]]</f>
        <v>0</v>
      </c>
    </row>
    <row r="128" spans="1:13" x14ac:dyDescent="0.3">
      <c r="A128" s="1">
        <v>44078</v>
      </c>
      <c r="B128">
        <v>172</v>
      </c>
      <c r="C128">
        <v>171</v>
      </c>
      <c r="D128">
        <v>268</v>
      </c>
      <c r="E128">
        <f>owoce56[[#This Row],[dostawa_malin]]+K127</f>
        <v>424</v>
      </c>
      <c r="F128">
        <f>owoce56[[#This Row],[dostawa_truskawek]]+L127</f>
        <v>422</v>
      </c>
      <c r="G128">
        <f>owoce56[[#This Row],[dostawa_porzeczek]]+M127</f>
        <v>268</v>
      </c>
      <c r="H12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422</v>
      </c>
      <c r="I12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28">
        <f>owoce56[[#This Row],[stan malin]]-owoce56[[#This Row],[produkcja m-t]]-owoce56[[#This Row],[produkcja m-p]]</f>
        <v>2</v>
      </c>
      <c r="L128">
        <f>owoce56[[#This Row],[stan truskawek]]-owoce56[[#This Row],[produkcja m-t]]-owoce56[[#This Row],[produkcja t-p]]</f>
        <v>0</v>
      </c>
      <c r="M128">
        <f>owoce56[[#This Row],[stan porzeczek]]-owoce56[[#This Row],[produkcja m-p]]-owoce56[[#This Row],[produkcja t-p]]</f>
        <v>268</v>
      </c>
    </row>
    <row r="129" spans="1:13" x14ac:dyDescent="0.3">
      <c r="A129" s="1">
        <v>44079</v>
      </c>
      <c r="B129">
        <v>197</v>
      </c>
      <c r="C129">
        <v>326</v>
      </c>
      <c r="D129">
        <v>224</v>
      </c>
      <c r="E129">
        <f>owoce56[[#This Row],[dostawa_malin]]+K128</f>
        <v>199</v>
      </c>
      <c r="F129">
        <f>owoce56[[#This Row],[dostawa_truskawek]]+L128</f>
        <v>326</v>
      </c>
      <c r="G129">
        <f>owoce56[[#This Row],[dostawa_porzeczek]]+M128</f>
        <v>492</v>
      </c>
      <c r="H12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2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2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326</v>
      </c>
      <c r="K129">
        <f>owoce56[[#This Row],[stan malin]]-owoce56[[#This Row],[produkcja m-t]]-owoce56[[#This Row],[produkcja m-p]]</f>
        <v>199</v>
      </c>
      <c r="L129">
        <f>owoce56[[#This Row],[stan truskawek]]-owoce56[[#This Row],[produkcja m-t]]-owoce56[[#This Row],[produkcja t-p]]</f>
        <v>0</v>
      </c>
      <c r="M129">
        <f>owoce56[[#This Row],[stan porzeczek]]-owoce56[[#This Row],[produkcja m-p]]-owoce56[[#This Row],[produkcja t-p]]</f>
        <v>166</v>
      </c>
    </row>
    <row r="130" spans="1:13" x14ac:dyDescent="0.3">
      <c r="A130" s="1">
        <v>44080</v>
      </c>
      <c r="B130">
        <v>292</v>
      </c>
      <c r="C130">
        <v>329</v>
      </c>
      <c r="D130">
        <v>255</v>
      </c>
      <c r="E130">
        <f>owoce56[[#This Row],[dostawa_malin]]+K129</f>
        <v>491</v>
      </c>
      <c r="F130">
        <f>owoce56[[#This Row],[dostawa_truskawek]]+L129</f>
        <v>329</v>
      </c>
      <c r="G130">
        <f>owoce56[[#This Row],[dostawa_porzeczek]]+M129</f>
        <v>421</v>
      </c>
      <c r="H13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421</v>
      </c>
      <c r="J13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0">
        <f>owoce56[[#This Row],[stan malin]]-owoce56[[#This Row],[produkcja m-t]]-owoce56[[#This Row],[produkcja m-p]]</f>
        <v>70</v>
      </c>
      <c r="L130">
        <f>owoce56[[#This Row],[stan truskawek]]-owoce56[[#This Row],[produkcja m-t]]-owoce56[[#This Row],[produkcja t-p]]</f>
        <v>329</v>
      </c>
      <c r="M130">
        <f>owoce56[[#This Row],[stan porzeczek]]-owoce56[[#This Row],[produkcja m-p]]-owoce56[[#This Row],[produkcja t-p]]</f>
        <v>0</v>
      </c>
    </row>
    <row r="131" spans="1:13" x14ac:dyDescent="0.3">
      <c r="A131" s="1">
        <v>44081</v>
      </c>
      <c r="B131">
        <v>172</v>
      </c>
      <c r="C131">
        <v>216</v>
      </c>
      <c r="D131">
        <v>199</v>
      </c>
      <c r="E131">
        <f>owoce56[[#This Row],[dostawa_malin]]+K130</f>
        <v>242</v>
      </c>
      <c r="F131">
        <f>owoce56[[#This Row],[dostawa_truskawek]]+L130</f>
        <v>545</v>
      </c>
      <c r="G131">
        <f>owoce56[[#This Row],[dostawa_porzeczek]]+M130</f>
        <v>199</v>
      </c>
      <c r="H13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242</v>
      </c>
      <c r="I13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1">
        <f>owoce56[[#This Row],[stan malin]]-owoce56[[#This Row],[produkcja m-t]]-owoce56[[#This Row],[produkcja m-p]]</f>
        <v>0</v>
      </c>
      <c r="L131">
        <f>owoce56[[#This Row],[stan truskawek]]-owoce56[[#This Row],[produkcja m-t]]-owoce56[[#This Row],[produkcja t-p]]</f>
        <v>303</v>
      </c>
      <c r="M131">
        <f>owoce56[[#This Row],[stan porzeczek]]-owoce56[[#This Row],[produkcja m-p]]-owoce56[[#This Row],[produkcja t-p]]</f>
        <v>199</v>
      </c>
    </row>
    <row r="132" spans="1:13" x14ac:dyDescent="0.3">
      <c r="A132" s="1">
        <v>44082</v>
      </c>
      <c r="B132">
        <v>258</v>
      </c>
      <c r="C132">
        <v>291</v>
      </c>
      <c r="D132">
        <v>220</v>
      </c>
      <c r="E132">
        <f>owoce56[[#This Row],[dostawa_malin]]+K131</f>
        <v>258</v>
      </c>
      <c r="F132">
        <f>owoce56[[#This Row],[dostawa_truskawek]]+L131</f>
        <v>594</v>
      </c>
      <c r="G132">
        <f>owoce56[[#This Row],[dostawa_porzeczek]]+M131</f>
        <v>419</v>
      </c>
      <c r="H13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419</v>
      </c>
      <c r="K132">
        <f>owoce56[[#This Row],[stan malin]]-owoce56[[#This Row],[produkcja m-t]]-owoce56[[#This Row],[produkcja m-p]]</f>
        <v>258</v>
      </c>
      <c r="L132">
        <f>owoce56[[#This Row],[stan truskawek]]-owoce56[[#This Row],[produkcja m-t]]-owoce56[[#This Row],[produkcja t-p]]</f>
        <v>175</v>
      </c>
      <c r="M132">
        <f>owoce56[[#This Row],[stan porzeczek]]-owoce56[[#This Row],[produkcja m-p]]-owoce56[[#This Row],[produkcja t-p]]</f>
        <v>0</v>
      </c>
    </row>
    <row r="133" spans="1:13" x14ac:dyDescent="0.3">
      <c r="A133" s="1">
        <v>44083</v>
      </c>
      <c r="B133">
        <v>276</v>
      </c>
      <c r="C133">
        <v>347</v>
      </c>
      <c r="D133">
        <v>197</v>
      </c>
      <c r="E133">
        <f>owoce56[[#This Row],[dostawa_malin]]+K132</f>
        <v>534</v>
      </c>
      <c r="F133">
        <f>owoce56[[#This Row],[dostawa_truskawek]]+L132</f>
        <v>522</v>
      </c>
      <c r="G133">
        <f>owoce56[[#This Row],[dostawa_porzeczek]]+M132</f>
        <v>197</v>
      </c>
      <c r="H13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522</v>
      </c>
      <c r="I13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3">
        <f>owoce56[[#This Row],[stan malin]]-owoce56[[#This Row],[produkcja m-t]]-owoce56[[#This Row],[produkcja m-p]]</f>
        <v>12</v>
      </c>
      <c r="L133">
        <f>owoce56[[#This Row],[stan truskawek]]-owoce56[[#This Row],[produkcja m-t]]-owoce56[[#This Row],[produkcja t-p]]</f>
        <v>0</v>
      </c>
      <c r="M133">
        <f>owoce56[[#This Row],[stan porzeczek]]-owoce56[[#This Row],[produkcja m-p]]-owoce56[[#This Row],[produkcja t-p]]</f>
        <v>197</v>
      </c>
    </row>
    <row r="134" spans="1:13" x14ac:dyDescent="0.3">
      <c r="A134" s="1">
        <v>44084</v>
      </c>
      <c r="B134">
        <v>210</v>
      </c>
      <c r="C134">
        <v>333</v>
      </c>
      <c r="D134">
        <v>218</v>
      </c>
      <c r="E134">
        <f>owoce56[[#This Row],[dostawa_malin]]+K133</f>
        <v>222</v>
      </c>
      <c r="F134">
        <f>owoce56[[#This Row],[dostawa_truskawek]]+L133</f>
        <v>333</v>
      </c>
      <c r="G134">
        <f>owoce56[[#This Row],[dostawa_porzeczek]]+M133</f>
        <v>415</v>
      </c>
      <c r="H13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333</v>
      </c>
      <c r="K134">
        <f>owoce56[[#This Row],[stan malin]]-owoce56[[#This Row],[produkcja m-t]]-owoce56[[#This Row],[produkcja m-p]]</f>
        <v>222</v>
      </c>
      <c r="L134">
        <f>owoce56[[#This Row],[stan truskawek]]-owoce56[[#This Row],[produkcja m-t]]-owoce56[[#This Row],[produkcja t-p]]</f>
        <v>0</v>
      </c>
      <c r="M134">
        <f>owoce56[[#This Row],[stan porzeczek]]-owoce56[[#This Row],[produkcja m-p]]-owoce56[[#This Row],[produkcja t-p]]</f>
        <v>82</v>
      </c>
    </row>
    <row r="135" spans="1:13" x14ac:dyDescent="0.3">
      <c r="A135" s="1">
        <v>44085</v>
      </c>
      <c r="B135">
        <v>168</v>
      </c>
      <c r="C135">
        <v>211</v>
      </c>
      <c r="D135">
        <v>180</v>
      </c>
      <c r="E135">
        <f>owoce56[[#This Row],[dostawa_malin]]+K134</f>
        <v>390</v>
      </c>
      <c r="F135">
        <f>owoce56[[#This Row],[dostawa_truskawek]]+L134</f>
        <v>211</v>
      </c>
      <c r="G135">
        <f>owoce56[[#This Row],[dostawa_porzeczek]]+M134</f>
        <v>262</v>
      </c>
      <c r="H13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262</v>
      </c>
      <c r="J13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5">
        <f>owoce56[[#This Row],[stan malin]]-owoce56[[#This Row],[produkcja m-t]]-owoce56[[#This Row],[produkcja m-p]]</f>
        <v>128</v>
      </c>
      <c r="L135">
        <f>owoce56[[#This Row],[stan truskawek]]-owoce56[[#This Row],[produkcja m-t]]-owoce56[[#This Row],[produkcja t-p]]</f>
        <v>211</v>
      </c>
      <c r="M135">
        <f>owoce56[[#This Row],[stan porzeczek]]-owoce56[[#This Row],[produkcja m-p]]-owoce56[[#This Row],[produkcja t-p]]</f>
        <v>0</v>
      </c>
    </row>
    <row r="136" spans="1:13" x14ac:dyDescent="0.3">
      <c r="A136" s="1">
        <v>44086</v>
      </c>
      <c r="B136">
        <v>196</v>
      </c>
      <c r="C136">
        <v>348</v>
      </c>
      <c r="D136">
        <v>225</v>
      </c>
      <c r="E136">
        <f>owoce56[[#This Row],[dostawa_malin]]+K135</f>
        <v>324</v>
      </c>
      <c r="F136">
        <f>owoce56[[#This Row],[dostawa_truskawek]]+L135</f>
        <v>559</v>
      </c>
      <c r="G136">
        <f>owoce56[[#This Row],[dostawa_porzeczek]]+M135</f>
        <v>225</v>
      </c>
      <c r="H13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324</v>
      </c>
      <c r="I13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6">
        <f>owoce56[[#This Row],[stan malin]]-owoce56[[#This Row],[produkcja m-t]]-owoce56[[#This Row],[produkcja m-p]]</f>
        <v>0</v>
      </c>
      <c r="L136">
        <f>owoce56[[#This Row],[stan truskawek]]-owoce56[[#This Row],[produkcja m-t]]-owoce56[[#This Row],[produkcja t-p]]</f>
        <v>235</v>
      </c>
      <c r="M136">
        <f>owoce56[[#This Row],[stan porzeczek]]-owoce56[[#This Row],[produkcja m-p]]-owoce56[[#This Row],[produkcja t-p]]</f>
        <v>225</v>
      </c>
    </row>
    <row r="137" spans="1:13" x14ac:dyDescent="0.3">
      <c r="A137" s="1">
        <v>44087</v>
      </c>
      <c r="B137">
        <v>284</v>
      </c>
      <c r="C137">
        <v>226</v>
      </c>
      <c r="D137">
        <v>197</v>
      </c>
      <c r="E137">
        <f>owoce56[[#This Row],[dostawa_malin]]+K136</f>
        <v>284</v>
      </c>
      <c r="F137">
        <f>owoce56[[#This Row],[dostawa_truskawek]]+L136</f>
        <v>461</v>
      </c>
      <c r="G137">
        <f>owoce56[[#This Row],[dostawa_porzeczek]]+M136</f>
        <v>422</v>
      </c>
      <c r="H13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422</v>
      </c>
      <c r="K137">
        <f>owoce56[[#This Row],[stan malin]]-owoce56[[#This Row],[produkcja m-t]]-owoce56[[#This Row],[produkcja m-p]]</f>
        <v>284</v>
      </c>
      <c r="L137">
        <f>owoce56[[#This Row],[stan truskawek]]-owoce56[[#This Row],[produkcja m-t]]-owoce56[[#This Row],[produkcja t-p]]</f>
        <v>39</v>
      </c>
      <c r="M137">
        <f>owoce56[[#This Row],[stan porzeczek]]-owoce56[[#This Row],[produkcja m-p]]-owoce56[[#This Row],[produkcja t-p]]</f>
        <v>0</v>
      </c>
    </row>
    <row r="138" spans="1:13" x14ac:dyDescent="0.3">
      <c r="A138" s="1">
        <v>44088</v>
      </c>
      <c r="B138">
        <v>162</v>
      </c>
      <c r="C138">
        <v>345</v>
      </c>
      <c r="D138">
        <v>194</v>
      </c>
      <c r="E138">
        <f>owoce56[[#This Row],[dostawa_malin]]+K137</f>
        <v>446</v>
      </c>
      <c r="F138">
        <f>owoce56[[#This Row],[dostawa_truskawek]]+L137</f>
        <v>384</v>
      </c>
      <c r="G138">
        <f>owoce56[[#This Row],[dostawa_porzeczek]]+M137</f>
        <v>194</v>
      </c>
      <c r="H13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384</v>
      </c>
      <c r="I13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3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8">
        <f>owoce56[[#This Row],[stan malin]]-owoce56[[#This Row],[produkcja m-t]]-owoce56[[#This Row],[produkcja m-p]]</f>
        <v>62</v>
      </c>
      <c r="L138">
        <f>owoce56[[#This Row],[stan truskawek]]-owoce56[[#This Row],[produkcja m-t]]-owoce56[[#This Row],[produkcja t-p]]</f>
        <v>0</v>
      </c>
      <c r="M138">
        <f>owoce56[[#This Row],[stan porzeczek]]-owoce56[[#This Row],[produkcja m-p]]-owoce56[[#This Row],[produkcja t-p]]</f>
        <v>194</v>
      </c>
    </row>
    <row r="139" spans="1:13" x14ac:dyDescent="0.3">
      <c r="A139" s="1">
        <v>44089</v>
      </c>
      <c r="B139">
        <v>212</v>
      </c>
      <c r="C139">
        <v>184</v>
      </c>
      <c r="D139">
        <v>183</v>
      </c>
      <c r="E139">
        <f>owoce56[[#This Row],[dostawa_malin]]+K138</f>
        <v>274</v>
      </c>
      <c r="F139">
        <f>owoce56[[#This Row],[dostawa_truskawek]]+L138</f>
        <v>184</v>
      </c>
      <c r="G139">
        <f>owoce56[[#This Row],[dostawa_porzeczek]]+M138</f>
        <v>377</v>
      </c>
      <c r="H13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3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274</v>
      </c>
      <c r="J13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39">
        <f>owoce56[[#This Row],[stan malin]]-owoce56[[#This Row],[produkcja m-t]]-owoce56[[#This Row],[produkcja m-p]]</f>
        <v>0</v>
      </c>
      <c r="L139">
        <f>owoce56[[#This Row],[stan truskawek]]-owoce56[[#This Row],[produkcja m-t]]-owoce56[[#This Row],[produkcja t-p]]</f>
        <v>184</v>
      </c>
      <c r="M139">
        <f>owoce56[[#This Row],[stan porzeczek]]-owoce56[[#This Row],[produkcja m-p]]-owoce56[[#This Row],[produkcja t-p]]</f>
        <v>103</v>
      </c>
    </row>
    <row r="140" spans="1:13" x14ac:dyDescent="0.3">
      <c r="A140" s="1">
        <v>44090</v>
      </c>
      <c r="B140">
        <v>165</v>
      </c>
      <c r="C140">
        <v>232</v>
      </c>
      <c r="D140">
        <v>202</v>
      </c>
      <c r="E140">
        <f>owoce56[[#This Row],[dostawa_malin]]+K139</f>
        <v>165</v>
      </c>
      <c r="F140">
        <f>owoce56[[#This Row],[dostawa_truskawek]]+L139</f>
        <v>416</v>
      </c>
      <c r="G140">
        <f>owoce56[[#This Row],[dostawa_porzeczek]]+M139</f>
        <v>305</v>
      </c>
      <c r="H14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305</v>
      </c>
      <c r="K140">
        <f>owoce56[[#This Row],[stan malin]]-owoce56[[#This Row],[produkcja m-t]]-owoce56[[#This Row],[produkcja m-p]]</f>
        <v>165</v>
      </c>
      <c r="L140">
        <f>owoce56[[#This Row],[stan truskawek]]-owoce56[[#This Row],[produkcja m-t]]-owoce56[[#This Row],[produkcja t-p]]</f>
        <v>111</v>
      </c>
      <c r="M140">
        <f>owoce56[[#This Row],[stan porzeczek]]-owoce56[[#This Row],[produkcja m-p]]-owoce56[[#This Row],[produkcja t-p]]</f>
        <v>0</v>
      </c>
    </row>
    <row r="141" spans="1:13" x14ac:dyDescent="0.3">
      <c r="A141" s="1">
        <v>44091</v>
      </c>
      <c r="B141">
        <v>163</v>
      </c>
      <c r="C141">
        <v>314</v>
      </c>
      <c r="D141">
        <v>213</v>
      </c>
      <c r="E141">
        <f>owoce56[[#This Row],[dostawa_malin]]+K140</f>
        <v>328</v>
      </c>
      <c r="F141">
        <f>owoce56[[#This Row],[dostawa_truskawek]]+L140</f>
        <v>425</v>
      </c>
      <c r="G141">
        <f>owoce56[[#This Row],[dostawa_porzeczek]]+M140</f>
        <v>213</v>
      </c>
      <c r="H14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328</v>
      </c>
      <c r="I14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1">
        <f>owoce56[[#This Row],[stan malin]]-owoce56[[#This Row],[produkcja m-t]]-owoce56[[#This Row],[produkcja m-p]]</f>
        <v>0</v>
      </c>
      <c r="L141">
        <f>owoce56[[#This Row],[stan truskawek]]-owoce56[[#This Row],[produkcja m-t]]-owoce56[[#This Row],[produkcja t-p]]</f>
        <v>97</v>
      </c>
      <c r="M141">
        <f>owoce56[[#This Row],[stan porzeczek]]-owoce56[[#This Row],[produkcja m-p]]-owoce56[[#This Row],[produkcja t-p]]</f>
        <v>213</v>
      </c>
    </row>
    <row r="142" spans="1:13" x14ac:dyDescent="0.3">
      <c r="A142" s="1">
        <v>44092</v>
      </c>
      <c r="B142">
        <v>200</v>
      </c>
      <c r="C142">
        <v>307</v>
      </c>
      <c r="D142">
        <v>206</v>
      </c>
      <c r="E142">
        <f>owoce56[[#This Row],[dostawa_malin]]+K141</f>
        <v>200</v>
      </c>
      <c r="F142">
        <f>owoce56[[#This Row],[dostawa_truskawek]]+L141</f>
        <v>404</v>
      </c>
      <c r="G142">
        <f>owoce56[[#This Row],[dostawa_porzeczek]]+M141</f>
        <v>419</v>
      </c>
      <c r="H14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404</v>
      </c>
      <c r="K142">
        <f>owoce56[[#This Row],[stan malin]]-owoce56[[#This Row],[produkcja m-t]]-owoce56[[#This Row],[produkcja m-p]]</f>
        <v>200</v>
      </c>
      <c r="L142">
        <f>owoce56[[#This Row],[stan truskawek]]-owoce56[[#This Row],[produkcja m-t]]-owoce56[[#This Row],[produkcja t-p]]</f>
        <v>0</v>
      </c>
      <c r="M142">
        <f>owoce56[[#This Row],[stan porzeczek]]-owoce56[[#This Row],[produkcja m-p]]-owoce56[[#This Row],[produkcja t-p]]</f>
        <v>15</v>
      </c>
    </row>
    <row r="143" spans="1:13" x14ac:dyDescent="0.3">
      <c r="A143" s="1">
        <v>44093</v>
      </c>
      <c r="B143">
        <v>201</v>
      </c>
      <c r="C143">
        <v>274</v>
      </c>
      <c r="D143">
        <v>210</v>
      </c>
      <c r="E143">
        <f>owoce56[[#This Row],[dostawa_malin]]+K142</f>
        <v>401</v>
      </c>
      <c r="F143">
        <f>owoce56[[#This Row],[dostawa_truskawek]]+L142</f>
        <v>274</v>
      </c>
      <c r="G143">
        <f>owoce56[[#This Row],[dostawa_porzeczek]]+M142</f>
        <v>225</v>
      </c>
      <c r="H14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274</v>
      </c>
      <c r="I14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3">
        <f>owoce56[[#This Row],[stan malin]]-owoce56[[#This Row],[produkcja m-t]]-owoce56[[#This Row],[produkcja m-p]]</f>
        <v>127</v>
      </c>
      <c r="L143">
        <f>owoce56[[#This Row],[stan truskawek]]-owoce56[[#This Row],[produkcja m-t]]-owoce56[[#This Row],[produkcja t-p]]</f>
        <v>0</v>
      </c>
      <c r="M143">
        <f>owoce56[[#This Row],[stan porzeczek]]-owoce56[[#This Row],[produkcja m-p]]-owoce56[[#This Row],[produkcja t-p]]</f>
        <v>225</v>
      </c>
    </row>
    <row r="144" spans="1:13" x14ac:dyDescent="0.3">
      <c r="A144" s="1">
        <v>44094</v>
      </c>
      <c r="B144">
        <v>269</v>
      </c>
      <c r="C144">
        <v>278</v>
      </c>
      <c r="D144">
        <v>228</v>
      </c>
      <c r="E144">
        <f>owoce56[[#This Row],[dostawa_malin]]+K143</f>
        <v>396</v>
      </c>
      <c r="F144">
        <f>owoce56[[#This Row],[dostawa_truskawek]]+L143</f>
        <v>278</v>
      </c>
      <c r="G144">
        <f>owoce56[[#This Row],[dostawa_porzeczek]]+M143</f>
        <v>453</v>
      </c>
      <c r="H14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396</v>
      </c>
      <c r="J14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4">
        <f>owoce56[[#This Row],[stan malin]]-owoce56[[#This Row],[produkcja m-t]]-owoce56[[#This Row],[produkcja m-p]]</f>
        <v>0</v>
      </c>
      <c r="L144">
        <f>owoce56[[#This Row],[stan truskawek]]-owoce56[[#This Row],[produkcja m-t]]-owoce56[[#This Row],[produkcja t-p]]</f>
        <v>278</v>
      </c>
      <c r="M144">
        <f>owoce56[[#This Row],[stan porzeczek]]-owoce56[[#This Row],[produkcja m-p]]-owoce56[[#This Row],[produkcja t-p]]</f>
        <v>57</v>
      </c>
    </row>
    <row r="145" spans="1:13" x14ac:dyDescent="0.3">
      <c r="A145" s="1">
        <v>44095</v>
      </c>
      <c r="B145">
        <v>188</v>
      </c>
      <c r="C145">
        <v>195</v>
      </c>
      <c r="D145">
        <v>207</v>
      </c>
      <c r="E145">
        <f>owoce56[[#This Row],[dostawa_malin]]+K144</f>
        <v>188</v>
      </c>
      <c r="F145">
        <f>owoce56[[#This Row],[dostawa_truskawek]]+L144</f>
        <v>473</v>
      </c>
      <c r="G145">
        <f>owoce56[[#This Row],[dostawa_porzeczek]]+M144</f>
        <v>264</v>
      </c>
      <c r="H145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5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5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264</v>
      </c>
      <c r="K145">
        <f>owoce56[[#This Row],[stan malin]]-owoce56[[#This Row],[produkcja m-t]]-owoce56[[#This Row],[produkcja m-p]]</f>
        <v>188</v>
      </c>
      <c r="L145">
        <f>owoce56[[#This Row],[stan truskawek]]-owoce56[[#This Row],[produkcja m-t]]-owoce56[[#This Row],[produkcja t-p]]</f>
        <v>209</v>
      </c>
      <c r="M145">
        <f>owoce56[[#This Row],[stan porzeczek]]-owoce56[[#This Row],[produkcja m-p]]-owoce56[[#This Row],[produkcja t-p]]</f>
        <v>0</v>
      </c>
    </row>
    <row r="146" spans="1:13" x14ac:dyDescent="0.3">
      <c r="A146" s="1">
        <v>44096</v>
      </c>
      <c r="B146">
        <v>142</v>
      </c>
      <c r="C146">
        <v>249</v>
      </c>
      <c r="D146">
        <v>202</v>
      </c>
      <c r="E146">
        <f>owoce56[[#This Row],[dostawa_malin]]+K145</f>
        <v>330</v>
      </c>
      <c r="F146">
        <f>owoce56[[#This Row],[dostawa_truskawek]]+L145</f>
        <v>458</v>
      </c>
      <c r="G146">
        <f>owoce56[[#This Row],[dostawa_porzeczek]]+M145</f>
        <v>202</v>
      </c>
      <c r="H146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330</v>
      </c>
      <c r="I146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6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6">
        <f>owoce56[[#This Row],[stan malin]]-owoce56[[#This Row],[produkcja m-t]]-owoce56[[#This Row],[produkcja m-p]]</f>
        <v>0</v>
      </c>
      <c r="L146">
        <f>owoce56[[#This Row],[stan truskawek]]-owoce56[[#This Row],[produkcja m-t]]-owoce56[[#This Row],[produkcja t-p]]</f>
        <v>128</v>
      </c>
      <c r="M146">
        <f>owoce56[[#This Row],[stan porzeczek]]-owoce56[[#This Row],[produkcja m-p]]-owoce56[[#This Row],[produkcja t-p]]</f>
        <v>202</v>
      </c>
    </row>
    <row r="147" spans="1:13" x14ac:dyDescent="0.3">
      <c r="A147" s="1">
        <v>44097</v>
      </c>
      <c r="B147">
        <v>232</v>
      </c>
      <c r="C147">
        <v>116</v>
      </c>
      <c r="D147">
        <v>195</v>
      </c>
      <c r="E147">
        <f>owoce56[[#This Row],[dostawa_malin]]+K146</f>
        <v>232</v>
      </c>
      <c r="F147">
        <f>owoce56[[#This Row],[dostawa_truskawek]]+L146</f>
        <v>244</v>
      </c>
      <c r="G147">
        <f>owoce56[[#This Row],[dostawa_porzeczek]]+M146</f>
        <v>397</v>
      </c>
      <c r="H147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7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7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244</v>
      </c>
      <c r="K147">
        <f>owoce56[[#This Row],[stan malin]]-owoce56[[#This Row],[produkcja m-t]]-owoce56[[#This Row],[produkcja m-p]]</f>
        <v>232</v>
      </c>
      <c r="L147">
        <f>owoce56[[#This Row],[stan truskawek]]-owoce56[[#This Row],[produkcja m-t]]-owoce56[[#This Row],[produkcja t-p]]</f>
        <v>0</v>
      </c>
      <c r="M147">
        <f>owoce56[[#This Row],[stan porzeczek]]-owoce56[[#This Row],[produkcja m-p]]-owoce56[[#This Row],[produkcja t-p]]</f>
        <v>153</v>
      </c>
    </row>
    <row r="148" spans="1:13" x14ac:dyDescent="0.3">
      <c r="A148" s="1">
        <v>44098</v>
      </c>
      <c r="B148">
        <v>296</v>
      </c>
      <c r="C148">
        <v>102</v>
      </c>
      <c r="D148">
        <v>192</v>
      </c>
      <c r="E148">
        <f>owoce56[[#This Row],[dostawa_malin]]+K147</f>
        <v>528</v>
      </c>
      <c r="F148">
        <f>owoce56[[#This Row],[dostawa_truskawek]]+L147</f>
        <v>102</v>
      </c>
      <c r="G148">
        <f>owoce56[[#This Row],[dostawa_porzeczek]]+M147</f>
        <v>345</v>
      </c>
      <c r="H148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48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345</v>
      </c>
      <c r="J148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8">
        <f>owoce56[[#This Row],[stan malin]]-owoce56[[#This Row],[produkcja m-t]]-owoce56[[#This Row],[produkcja m-p]]</f>
        <v>183</v>
      </c>
      <c r="L148">
        <f>owoce56[[#This Row],[stan truskawek]]-owoce56[[#This Row],[produkcja m-t]]-owoce56[[#This Row],[produkcja t-p]]</f>
        <v>102</v>
      </c>
      <c r="M148">
        <f>owoce56[[#This Row],[stan porzeczek]]-owoce56[[#This Row],[produkcja m-p]]-owoce56[[#This Row],[produkcja t-p]]</f>
        <v>0</v>
      </c>
    </row>
    <row r="149" spans="1:13" x14ac:dyDescent="0.3">
      <c r="A149" s="1">
        <v>44099</v>
      </c>
      <c r="B149">
        <v>161</v>
      </c>
      <c r="C149">
        <v>151</v>
      </c>
      <c r="D149">
        <v>216</v>
      </c>
      <c r="E149">
        <f>owoce56[[#This Row],[dostawa_malin]]+K148</f>
        <v>344</v>
      </c>
      <c r="F149">
        <f>owoce56[[#This Row],[dostawa_truskawek]]+L148</f>
        <v>253</v>
      </c>
      <c r="G149">
        <f>owoce56[[#This Row],[dostawa_porzeczek]]+M148</f>
        <v>216</v>
      </c>
      <c r="H149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253</v>
      </c>
      <c r="I149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49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49">
        <f>owoce56[[#This Row],[stan malin]]-owoce56[[#This Row],[produkcja m-t]]-owoce56[[#This Row],[produkcja m-p]]</f>
        <v>91</v>
      </c>
      <c r="L149">
        <f>owoce56[[#This Row],[stan truskawek]]-owoce56[[#This Row],[produkcja m-t]]-owoce56[[#This Row],[produkcja t-p]]</f>
        <v>0</v>
      </c>
      <c r="M149">
        <f>owoce56[[#This Row],[stan porzeczek]]-owoce56[[#This Row],[produkcja m-p]]-owoce56[[#This Row],[produkcja t-p]]</f>
        <v>216</v>
      </c>
    </row>
    <row r="150" spans="1:13" x14ac:dyDescent="0.3">
      <c r="A150" s="1">
        <v>44100</v>
      </c>
      <c r="B150">
        <v>162</v>
      </c>
      <c r="C150">
        <v>261</v>
      </c>
      <c r="D150">
        <v>184</v>
      </c>
      <c r="E150">
        <f>owoce56[[#This Row],[dostawa_malin]]+K149</f>
        <v>253</v>
      </c>
      <c r="F150">
        <f>owoce56[[#This Row],[dostawa_truskawek]]+L149</f>
        <v>261</v>
      </c>
      <c r="G150">
        <f>owoce56[[#This Row],[dostawa_porzeczek]]+M149</f>
        <v>400</v>
      </c>
      <c r="H150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50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50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261</v>
      </c>
      <c r="K150">
        <f>owoce56[[#This Row],[stan malin]]-owoce56[[#This Row],[produkcja m-t]]-owoce56[[#This Row],[produkcja m-p]]</f>
        <v>253</v>
      </c>
      <c r="L150">
        <f>owoce56[[#This Row],[stan truskawek]]-owoce56[[#This Row],[produkcja m-t]]-owoce56[[#This Row],[produkcja t-p]]</f>
        <v>0</v>
      </c>
      <c r="M150">
        <f>owoce56[[#This Row],[stan porzeczek]]-owoce56[[#This Row],[produkcja m-p]]-owoce56[[#This Row],[produkcja t-p]]</f>
        <v>139</v>
      </c>
    </row>
    <row r="151" spans="1:13" x14ac:dyDescent="0.3">
      <c r="A151" s="1">
        <v>44101</v>
      </c>
      <c r="B151">
        <v>216</v>
      </c>
      <c r="C151">
        <v>147</v>
      </c>
      <c r="D151">
        <v>204</v>
      </c>
      <c r="E151">
        <f>owoce56[[#This Row],[dostawa_malin]]+K150</f>
        <v>469</v>
      </c>
      <c r="F151">
        <f>owoce56[[#This Row],[dostawa_truskawek]]+L150</f>
        <v>147</v>
      </c>
      <c r="G151">
        <f>owoce56[[#This Row],[dostawa_porzeczek]]+M150</f>
        <v>343</v>
      </c>
      <c r="H151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51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343</v>
      </c>
      <c r="J151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51">
        <f>owoce56[[#This Row],[stan malin]]-owoce56[[#This Row],[produkcja m-t]]-owoce56[[#This Row],[produkcja m-p]]</f>
        <v>126</v>
      </c>
      <c r="L151">
        <f>owoce56[[#This Row],[stan truskawek]]-owoce56[[#This Row],[produkcja m-t]]-owoce56[[#This Row],[produkcja t-p]]</f>
        <v>147</v>
      </c>
      <c r="M151">
        <f>owoce56[[#This Row],[stan porzeczek]]-owoce56[[#This Row],[produkcja m-p]]-owoce56[[#This Row],[produkcja t-p]]</f>
        <v>0</v>
      </c>
    </row>
    <row r="152" spans="1:13" x14ac:dyDescent="0.3">
      <c r="A152" s="1">
        <v>44102</v>
      </c>
      <c r="B152">
        <v>282</v>
      </c>
      <c r="C152">
        <v>297</v>
      </c>
      <c r="D152">
        <v>195</v>
      </c>
      <c r="E152">
        <f>owoce56[[#This Row],[dostawa_malin]]+K151</f>
        <v>408</v>
      </c>
      <c r="F152">
        <f>owoce56[[#This Row],[dostawa_truskawek]]+L151</f>
        <v>444</v>
      </c>
      <c r="G152">
        <f>owoce56[[#This Row],[dostawa_porzeczek]]+M151</f>
        <v>195</v>
      </c>
      <c r="H152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408</v>
      </c>
      <c r="I152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52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52">
        <f>owoce56[[#This Row],[stan malin]]-owoce56[[#This Row],[produkcja m-t]]-owoce56[[#This Row],[produkcja m-p]]</f>
        <v>0</v>
      </c>
      <c r="L152">
        <f>owoce56[[#This Row],[stan truskawek]]-owoce56[[#This Row],[produkcja m-t]]-owoce56[[#This Row],[produkcja t-p]]</f>
        <v>36</v>
      </c>
      <c r="M152">
        <f>owoce56[[#This Row],[stan porzeczek]]-owoce56[[#This Row],[produkcja m-p]]-owoce56[[#This Row],[produkcja t-p]]</f>
        <v>195</v>
      </c>
    </row>
    <row r="153" spans="1:13" x14ac:dyDescent="0.3">
      <c r="A153" s="1">
        <v>44103</v>
      </c>
      <c r="B153">
        <v>214</v>
      </c>
      <c r="C153">
        <v>198</v>
      </c>
      <c r="D153">
        <v>200</v>
      </c>
      <c r="E153">
        <f>owoce56[[#This Row],[dostawa_malin]]+K152</f>
        <v>214</v>
      </c>
      <c r="F153">
        <f>owoce56[[#This Row],[dostawa_truskawek]]+L152</f>
        <v>234</v>
      </c>
      <c r="G153">
        <f>owoce56[[#This Row],[dostawa_porzeczek]]+M152</f>
        <v>395</v>
      </c>
      <c r="H153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53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0</v>
      </c>
      <c r="J153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234</v>
      </c>
      <c r="K153">
        <f>owoce56[[#This Row],[stan malin]]-owoce56[[#This Row],[produkcja m-t]]-owoce56[[#This Row],[produkcja m-p]]</f>
        <v>214</v>
      </c>
      <c r="L153">
        <f>owoce56[[#This Row],[stan truskawek]]-owoce56[[#This Row],[produkcja m-t]]-owoce56[[#This Row],[produkcja t-p]]</f>
        <v>0</v>
      </c>
      <c r="M153">
        <f>owoce56[[#This Row],[stan porzeczek]]-owoce56[[#This Row],[produkcja m-p]]-owoce56[[#This Row],[produkcja t-p]]</f>
        <v>161</v>
      </c>
    </row>
    <row r="154" spans="1:13" x14ac:dyDescent="0.3">
      <c r="A154" s="1">
        <v>44104</v>
      </c>
      <c r="B154">
        <v>289</v>
      </c>
      <c r="C154">
        <v>290</v>
      </c>
      <c r="D154">
        <v>190</v>
      </c>
      <c r="E154">
        <f>owoce56[[#This Row],[dostawa_malin]]+K153</f>
        <v>503</v>
      </c>
      <c r="F154">
        <f>owoce56[[#This Row],[dostawa_truskawek]]+L153</f>
        <v>290</v>
      </c>
      <c r="G154">
        <f>owoce56[[#This Row],[dostawa_porzeczek]]+M153</f>
        <v>351</v>
      </c>
      <c r="H154">
        <f>IF(owoce56[[#This Row],[stan malin]]&gt;owoce56[[#This Row],[stan porzeczek]],IF(owoce56[[#This Row],[stan truskawek]]&gt;owoce56[[#This Row],[stan porzeczek]],IF(owoce56[[#This Row],[stan malin]]&lt;owoce56[[#This Row],[stan truskawek]],owoce56[[#This Row],[stan malin]],owoce56[[#This Row],[stan truskawek]]),0),0)</f>
        <v>0</v>
      </c>
      <c r="I154">
        <f>IF(owoce56[[#This Row],[stan malin]]&gt;owoce56[[#This Row],[stan truskawek]],IF(owoce56[[#This Row],[stan porzeczek]]&gt;owoce56[[#This Row],[stan truskawek]],IF(owoce56[[#This Row],[stan malin]]&lt;owoce56[[#This Row],[stan porzeczek]],owoce56[[#This Row],[stan malin]],owoce56[[#This Row],[stan porzeczek]]),0),0)</f>
        <v>351</v>
      </c>
      <c r="J154">
        <f>IF(owoce56[[#This Row],[stan truskawek]]&gt;owoce56[[#This Row],[stan malin]],IF(owoce56[[#This Row],[stan porzeczek]]&gt;owoce56[[#This Row],[stan malin]],IF(owoce56[[#This Row],[stan truskawek]]&lt;owoce56[[#This Row],[stan porzeczek]],owoce56[[#This Row],[stan truskawek]],owoce56[[#This Row],[stan porzeczek]]),0),0)</f>
        <v>0</v>
      </c>
      <c r="K154">
        <f>owoce56[[#This Row],[stan malin]]-owoce56[[#This Row],[produkcja m-t]]-owoce56[[#This Row],[produkcja m-p]]</f>
        <v>152</v>
      </c>
      <c r="L154">
        <f>owoce56[[#This Row],[stan truskawek]]-owoce56[[#This Row],[produkcja m-t]]-owoce56[[#This Row],[produkcja t-p]]</f>
        <v>290</v>
      </c>
      <c r="M154">
        <f>owoce56[[#This Row],[stan porzeczek]]-owoce56[[#This Row],[produkcja m-p]]-owoce56[[#This Row],[produkcja t-p]]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4D70-F008-409B-A02A-6502CF538F6B}">
  <dimension ref="A1:P155"/>
  <sheetViews>
    <sheetView tabSelected="1" topLeftCell="D1" workbookViewId="0">
      <selection activeCell="P5" sqref="P5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9.5546875" customWidth="1"/>
    <col min="4" max="4" width="19.109375" customWidth="1"/>
    <col min="5" max="5" width="16.109375" customWidth="1"/>
    <col min="6" max="6" width="15.6640625" customWidth="1"/>
    <col min="7" max="7" width="16.88671875" customWidth="1"/>
    <col min="8" max="8" width="16.44140625" customWidth="1"/>
    <col min="9" max="9" width="17.21875" customWidth="1"/>
    <col min="10" max="10" width="16.5546875" customWidth="1"/>
    <col min="11" max="11" width="12.77734375" customWidth="1"/>
    <col min="12" max="12" width="11.5546875" customWidth="1"/>
    <col min="13" max="13" width="12.21875" customWidth="1"/>
    <col min="15" max="15" width="34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5" t="s">
        <v>22</v>
      </c>
      <c r="F1" s="5" t="s">
        <v>23</v>
      </c>
      <c r="G1" s="5" t="s">
        <v>24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6" x14ac:dyDescent="0.3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v>211</v>
      </c>
      <c r="I2">
        <v>0</v>
      </c>
      <c r="J2">
        <v>0</v>
      </c>
      <c r="K2">
        <f>owoce5[[#This Row],[dostawa_malin]]-owoce5[[#This Row],[produkcja m-t]]</f>
        <v>0</v>
      </c>
      <c r="L2">
        <f>owoce5[[#This Row],[dostawa_truskawek]]-owoce5[[#This Row],[produkcja m-t]]</f>
        <v>70</v>
      </c>
      <c r="M2">
        <f>owoce5[[#This Row],[dostawa_porzeczek]]-0</f>
        <v>88</v>
      </c>
      <c r="O2" s="6" t="s">
        <v>25</v>
      </c>
      <c r="P2" s="6">
        <f>SUM(owoce56[produkcja m-t])</f>
        <v>29732</v>
      </c>
    </row>
    <row r="3" spans="1:16" x14ac:dyDescent="0.3">
      <c r="A3" s="1">
        <v>43953</v>
      </c>
      <c r="B3">
        <v>393</v>
      </c>
      <c r="C3">
        <v>313</v>
      </c>
      <c r="D3">
        <v>83</v>
      </c>
      <c r="E3">
        <f>owoce5[[#This Row],[dostawa_malin]]+K2</f>
        <v>393</v>
      </c>
      <c r="F3">
        <f>owoce5[[#This Row],[dostawa_truskawek]]+L2</f>
        <v>383</v>
      </c>
      <c r="G3">
        <f>owoce5[[#This Row],[dostawa_porzeczek]]+M2</f>
        <v>171</v>
      </c>
      <c r="H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383</v>
      </c>
      <c r="I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">
        <f>owoce5[[#This Row],[stan malin]]-owoce5[[#This Row],[produkcja m-t]]-owoce5[[#This Row],[produkcja m-p]]</f>
        <v>10</v>
      </c>
      <c r="L3">
        <f>owoce5[[#This Row],[stan truskawek]]-owoce5[[#This Row],[produkcja m-t]]-owoce5[[#This Row],[produkcja t-p]]</f>
        <v>0</v>
      </c>
      <c r="M3">
        <f>owoce5[[#This Row],[stan porzeczek]]-owoce5[[#This Row],[produkcja m-p]]-owoce5[[#This Row],[produkcja t-p]]</f>
        <v>171</v>
      </c>
      <c r="O3" s="6" t="s">
        <v>27</v>
      </c>
      <c r="P3" s="6">
        <f>SUM(owoce56[produkcja m-p])</f>
        <v>18008</v>
      </c>
    </row>
    <row r="4" spans="1:16" x14ac:dyDescent="0.3">
      <c r="A4" s="1">
        <v>43954</v>
      </c>
      <c r="B4">
        <v>389</v>
      </c>
      <c r="C4">
        <v>315</v>
      </c>
      <c r="D4">
        <v>104</v>
      </c>
      <c r="E4">
        <f>owoce5[[#This Row],[dostawa_malin]]+K3</f>
        <v>399</v>
      </c>
      <c r="F4">
        <f>owoce5[[#This Row],[dostawa_truskawek]]+L3</f>
        <v>315</v>
      </c>
      <c r="G4">
        <f>owoce5[[#This Row],[dostawa_porzeczek]]+M3</f>
        <v>275</v>
      </c>
      <c r="H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315</v>
      </c>
      <c r="I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">
        <f>owoce5[[#This Row],[stan malin]]-owoce5[[#This Row],[produkcja m-t]]-owoce5[[#This Row],[produkcja m-p]]</f>
        <v>84</v>
      </c>
      <c r="L4">
        <f>owoce5[[#This Row],[stan truskawek]]-owoce5[[#This Row],[produkcja m-t]]-owoce5[[#This Row],[produkcja t-p]]</f>
        <v>0</v>
      </c>
      <c r="M4">
        <f>owoce5[[#This Row],[stan porzeczek]]-owoce5[[#This Row],[produkcja m-p]]-owoce5[[#This Row],[produkcja t-p]]</f>
        <v>275</v>
      </c>
      <c r="O4" s="6" t="s">
        <v>26</v>
      </c>
      <c r="P4" s="6">
        <f>SUM(owoce56[produkcja t-p])</f>
        <v>18382</v>
      </c>
    </row>
    <row r="5" spans="1:16" x14ac:dyDescent="0.3">
      <c r="A5" s="1">
        <v>43955</v>
      </c>
      <c r="B5">
        <v>308</v>
      </c>
      <c r="C5">
        <v>221</v>
      </c>
      <c r="D5">
        <v>119</v>
      </c>
      <c r="E5">
        <f>owoce5[[#This Row],[dostawa_malin]]+K4</f>
        <v>392</v>
      </c>
      <c r="F5">
        <f>owoce5[[#This Row],[dostawa_truskawek]]+L4</f>
        <v>221</v>
      </c>
      <c r="G5">
        <f>owoce5[[#This Row],[dostawa_porzeczek]]+M4</f>
        <v>394</v>
      </c>
      <c r="H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392</v>
      </c>
      <c r="J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">
        <f>owoce5[[#This Row],[stan malin]]-owoce5[[#This Row],[produkcja m-t]]-owoce5[[#This Row],[produkcja m-p]]</f>
        <v>0</v>
      </c>
      <c r="L5">
        <f>owoce5[[#This Row],[stan truskawek]]-owoce5[[#This Row],[produkcja m-t]]-owoce5[[#This Row],[produkcja t-p]]</f>
        <v>221</v>
      </c>
      <c r="M5">
        <f>owoce5[[#This Row],[stan porzeczek]]-owoce5[[#This Row],[produkcja m-p]]-owoce5[[#This Row],[produkcja t-p]]</f>
        <v>2</v>
      </c>
    </row>
    <row r="6" spans="1:16" x14ac:dyDescent="0.3">
      <c r="A6" s="1">
        <v>43956</v>
      </c>
      <c r="B6">
        <v>387</v>
      </c>
      <c r="C6">
        <v>275</v>
      </c>
      <c r="D6">
        <v>72</v>
      </c>
      <c r="E6">
        <f>owoce5[[#This Row],[dostawa_malin]]+K5</f>
        <v>387</v>
      </c>
      <c r="F6">
        <f>owoce5[[#This Row],[dostawa_truskawek]]+L5</f>
        <v>496</v>
      </c>
      <c r="G6">
        <f>owoce5[[#This Row],[dostawa_porzeczek]]+M5</f>
        <v>74</v>
      </c>
      <c r="H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387</v>
      </c>
      <c r="I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">
        <f>owoce5[[#This Row],[stan malin]]-owoce5[[#This Row],[produkcja m-t]]-owoce5[[#This Row],[produkcja m-p]]</f>
        <v>0</v>
      </c>
      <c r="L6">
        <f>owoce5[[#This Row],[stan truskawek]]-owoce5[[#This Row],[produkcja m-t]]-owoce5[[#This Row],[produkcja t-p]]</f>
        <v>109</v>
      </c>
      <c r="M6">
        <f>owoce5[[#This Row],[stan porzeczek]]-owoce5[[#This Row],[produkcja m-p]]-owoce5[[#This Row],[produkcja t-p]]</f>
        <v>74</v>
      </c>
    </row>
    <row r="7" spans="1:16" x14ac:dyDescent="0.3">
      <c r="A7" s="1">
        <v>43957</v>
      </c>
      <c r="B7">
        <v>294</v>
      </c>
      <c r="C7">
        <v>366</v>
      </c>
      <c r="D7">
        <v>99</v>
      </c>
      <c r="E7">
        <f>owoce5[[#This Row],[dostawa_malin]]+K6</f>
        <v>294</v>
      </c>
      <c r="F7">
        <f>owoce5[[#This Row],[dostawa_truskawek]]+L6</f>
        <v>475</v>
      </c>
      <c r="G7">
        <f>owoce5[[#This Row],[dostawa_porzeczek]]+M6</f>
        <v>173</v>
      </c>
      <c r="H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294</v>
      </c>
      <c r="I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">
        <f>owoce5[[#This Row],[stan malin]]-owoce5[[#This Row],[produkcja m-t]]-owoce5[[#This Row],[produkcja m-p]]</f>
        <v>0</v>
      </c>
      <c r="L7">
        <f>owoce5[[#This Row],[stan truskawek]]-owoce5[[#This Row],[produkcja m-t]]-owoce5[[#This Row],[produkcja t-p]]</f>
        <v>181</v>
      </c>
      <c r="M7">
        <f>owoce5[[#This Row],[stan porzeczek]]-owoce5[[#This Row],[produkcja m-p]]-owoce5[[#This Row],[produkcja t-p]]</f>
        <v>173</v>
      </c>
    </row>
    <row r="8" spans="1:16" x14ac:dyDescent="0.3">
      <c r="A8" s="1">
        <v>43958</v>
      </c>
      <c r="B8">
        <v>389</v>
      </c>
      <c r="C8">
        <v>288</v>
      </c>
      <c r="D8">
        <v>87</v>
      </c>
      <c r="E8">
        <f>owoce5[[#This Row],[dostawa_malin]]+K7</f>
        <v>389</v>
      </c>
      <c r="F8">
        <f>owoce5[[#This Row],[dostawa_truskawek]]+L7</f>
        <v>469</v>
      </c>
      <c r="G8">
        <f>owoce5[[#This Row],[dostawa_porzeczek]]+M7</f>
        <v>260</v>
      </c>
      <c r="H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389</v>
      </c>
      <c r="I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">
        <f>owoce5[[#This Row],[stan malin]]-owoce5[[#This Row],[produkcja m-t]]-owoce5[[#This Row],[produkcja m-p]]</f>
        <v>0</v>
      </c>
      <c r="L8">
        <f>owoce5[[#This Row],[stan truskawek]]-owoce5[[#This Row],[produkcja m-t]]-owoce5[[#This Row],[produkcja t-p]]</f>
        <v>80</v>
      </c>
      <c r="M8">
        <f>owoce5[[#This Row],[stan porzeczek]]-owoce5[[#This Row],[produkcja m-p]]-owoce5[[#This Row],[produkcja t-p]]</f>
        <v>260</v>
      </c>
    </row>
    <row r="9" spans="1:16" x14ac:dyDescent="0.3">
      <c r="A9" s="1">
        <v>43959</v>
      </c>
      <c r="B9">
        <v>259</v>
      </c>
      <c r="C9">
        <v>361</v>
      </c>
      <c r="D9">
        <v>112</v>
      </c>
      <c r="E9">
        <f>owoce5[[#This Row],[dostawa_malin]]+K8</f>
        <v>259</v>
      </c>
      <c r="F9">
        <f>owoce5[[#This Row],[dostawa_truskawek]]+L8</f>
        <v>441</v>
      </c>
      <c r="G9">
        <f>owoce5[[#This Row],[dostawa_porzeczek]]+M8</f>
        <v>372</v>
      </c>
      <c r="H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372</v>
      </c>
      <c r="K9">
        <f>owoce5[[#This Row],[stan malin]]-owoce5[[#This Row],[produkcja m-t]]-owoce5[[#This Row],[produkcja m-p]]</f>
        <v>259</v>
      </c>
      <c r="L9">
        <f>owoce5[[#This Row],[stan truskawek]]-owoce5[[#This Row],[produkcja m-t]]-owoce5[[#This Row],[produkcja t-p]]</f>
        <v>69</v>
      </c>
      <c r="M9">
        <f>owoce5[[#This Row],[stan porzeczek]]-owoce5[[#This Row],[produkcja m-p]]-owoce5[[#This Row],[produkcja t-p]]</f>
        <v>0</v>
      </c>
    </row>
    <row r="10" spans="1:16" x14ac:dyDescent="0.3">
      <c r="A10" s="1">
        <v>43960</v>
      </c>
      <c r="B10">
        <v>369</v>
      </c>
      <c r="C10">
        <v>233</v>
      </c>
      <c r="D10">
        <v>110</v>
      </c>
      <c r="E10">
        <f>owoce5[[#This Row],[dostawa_malin]]+K9</f>
        <v>628</v>
      </c>
      <c r="F10">
        <f>owoce5[[#This Row],[dostawa_truskawek]]+L9</f>
        <v>302</v>
      </c>
      <c r="G10">
        <f>owoce5[[#This Row],[dostawa_porzeczek]]+M9</f>
        <v>110</v>
      </c>
      <c r="H1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302</v>
      </c>
      <c r="I1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">
        <f>owoce5[[#This Row],[stan malin]]-owoce5[[#This Row],[produkcja m-t]]-owoce5[[#This Row],[produkcja m-p]]</f>
        <v>326</v>
      </c>
      <c r="L10">
        <f>owoce5[[#This Row],[stan truskawek]]-owoce5[[#This Row],[produkcja m-t]]-owoce5[[#This Row],[produkcja t-p]]</f>
        <v>0</v>
      </c>
      <c r="M10">
        <f>owoce5[[#This Row],[stan porzeczek]]-owoce5[[#This Row],[produkcja m-p]]-owoce5[[#This Row],[produkcja t-p]]</f>
        <v>110</v>
      </c>
    </row>
    <row r="11" spans="1:16" x14ac:dyDescent="0.3">
      <c r="A11" s="1">
        <v>43961</v>
      </c>
      <c r="B11">
        <v>263</v>
      </c>
      <c r="C11">
        <v>393</v>
      </c>
      <c r="D11">
        <v>75</v>
      </c>
      <c r="E11">
        <f>owoce5[[#This Row],[dostawa_malin]]+K10</f>
        <v>589</v>
      </c>
      <c r="F11">
        <f>owoce5[[#This Row],[dostawa_truskawek]]+L10</f>
        <v>393</v>
      </c>
      <c r="G11">
        <f>owoce5[[#This Row],[dostawa_porzeczek]]+M10</f>
        <v>185</v>
      </c>
      <c r="H1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393</v>
      </c>
      <c r="I1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">
        <f>owoce5[[#This Row],[stan malin]]-owoce5[[#This Row],[produkcja m-t]]-owoce5[[#This Row],[produkcja m-p]]</f>
        <v>196</v>
      </c>
      <c r="L11">
        <f>owoce5[[#This Row],[stan truskawek]]-owoce5[[#This Row],[produkcja m-t]]-owoce5[[#This Row],[produkcja t-p]]</f>
        <v>0</v>
      </c>
      <c r="M11">
        <f>owoce5[[#This Row],[stan porzeczek]]-owoce5[[#This Row],[produkcja m-p]]-owoce5[[#This Row],[produkcja t-p]]</f>
        <v>185</v>
      </c>
    </row>
    <row r="12" spans="1:16" x14ac:dyDescent="0.3">
      <c r="A12" s="1">
        <v>43962</v>
      </c>
      <c r="B12">
        <v>239</v>
      </c>
      <c r="C12">
        <v>347</v>
      </c>
      <c r="D12">
        <v>94</v>
      </c>
      <c r="E12">
        <f>owoce5[[#This Row],[dostawa_malin]]+K11</f>
        <v>435</v>
      </c>
      <c r="F12">
        <f>owoce5[[#This Row],[dostawa_truskawek]]+L11</f>
        <v>347</v>
      </c>
      <c r="G12">
        <f>owoce5[[#This Row],[dostawa_porzeczek]]+M11</f>
        <v>279</v>
      </c>
      <c r="H1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347</v>
      </c>
      <c r="I1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">
        <f>owoce5[[#This Row],[stan malin]]-owoce5[[#This Row],[produkcja m-t]]-owoce5[[#This Row],[produkcja m-p]]</f>
        <v>88</v>
      </c>
      <c r="L12">
        <f>owoce5[[#This Row],[stan truskawek]]-owoce5[[#This Row],[produkcja m-t]]-owoce5[[#This Row],[produkcja t-p]]</f>
        <v>0</v>
      </c>
      <c r="M12">
        <f>owoce5[[#This Row],[stan porzeczek]]-owoce5[[#This Row],[produkcja m-p]]-owoce5[[#This Row],[produkcja t-p]]</f>
        <v>279</v>
      </c>
    </row>
    <row r="13" spans="1:16" x14ac:dyDescent="0.3">
      <c r="A13" s="1">
        <v>43963</v>
      </c>
      <c r="B13">
        <v>282</v>
      </c>
      <c r="C13">
        <v>338</v>
      </c>
      <c r="D13">
        <v>86</v>
      </c>
      <c r="E13">
        <f>owoce5[[#This Row],[dostawa_malin]]+K12</f>
        <v>370</v>
      </c>
      <c r="F13">
        <f>owoce5[[#This Row],[dostawa_truskawek]]+L12</f>
        <v>338</v>
      </c>
      <c r="G13">
        <f>owoce5[[#This Row],[dostawa_porzeczek]]+M12</f>
        <v>365</v>
      </c>
      <c r="H1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365</v>
      </c>
      <c r="J1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">
        <f>owoce5[[#This Row],[stan malin]]-owoce5[[#This Row],[produkcja m-t]]-owoce5[[#This Row],[produkcja m-p]]</f>
        <v>5</v>
      </c>
      <c r="L13">
        <f>owoce5[[#This Row],[stan truskawek]]-owoce5[[#This Row],[produkcja m-t]]-owoce5[[#This Row],[produkcja t-p]]</f>
        <v>338</v>
      </c>
      <c r="M13">
        <f>owoce5[[#This Row],[stan porzeczek]]-owoce5[[#This Row],[produkcja m-p]]-owoce5[[#This Row],[produkcja t-p]]</f>
        <v>0</v>
      </c>
    </row>
    <row r="14" spans="1:16" x14ac:dyDescent="0.3">
      <c r="A14" s="1">
        <v>43964</v>
      </c>
      <c r="B14">
        <v>306</v>
      </c>
      <c r="C14">
        <v>273</v>
      </c>
      <c r="D14">
        <v>75</v>
      </c>
      <c r="E14">
        <f>owoce5[[#This Row],[dostawa_malin]]+K13</f>
        <v>311</v>
      </c>
      <c r="F14">
        <f>owoce5[[#This Row],[dostawa_truskawek]]+L13</f>
        <v>611</v>
      </c>
      <c r="G14">
        <f>owoce5[[#This Row],[dostawa_porzeczek]]+M13</f>
        <v>75</v>
      </c>
      <c r="H1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311</v>
      </c>
      <c r="I1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">
        <f>owoce5[[#This Row],[stan malin]]-owoce5[[#This Row],[produkcja m-t]]-owoce5[[#This Row],[produkcja m-p]]</f>
        <v>0</v>
      </c>
      <c r="L14">
        <f>owoce5[[#This Row],[stan truskawek]]-owoce5[[#This Row],[produkcja m-t]]-owoce5[[#This Row],[produkcja t-p]]</f>
        <v>300</v>
      </c>
      <c r="M14">
        <f>owoce5[[#This Row],[stan porzeczek]]-owoce5[[#This Row],[produkcja m-p]]-owoce5[[#This Row],[produkcja t-p]]</f>
        <v>75</v>
      </c>
    </row>
    <row r="15" spans="1:16" x14ac:dyDescent="0.3">
      <c r="A15" s="1">
        <v>43965</v>
      </c>
      <c r="B15">
        <v>251</v>
      </c>
      <c r="C15">
        <v>325</v>
      </c>
      <c r="D15">
        <v>89</v>
      </c>
      <c r="E15">
        <f>owoce5[[#This Row],[dostawa_malin]]+K14</f>
        <v>251</v>
      </c>
      <c r="F15">
        <f>owoce5[[#This Row],[dostawa_truskawek]]+L14</f>
        <v>625</v>
      </c>
      <c r="G15">
        <f>owoce5[[#This Row],[dostawa_porzeczek]]+M14</f>
        <v>164</v>
      </c>
      <c r="H1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251</v>
      </c>
      <c r="I1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5">
        <f>owoce5[[#This Row],[stan malin]]-owoce5[[#This Row],[produkcja m-t]]-owoce5[[#This Row],[produkcja m-p]]</f>
        <v>0</v>
      </c>
      <c r="L15">
        <f>owoce5[[#This Row],[stan truskawek]]-owoce5[[#This Row],[produkcja m-t]]-owoce5[[#This Row],[produkcja t-p]]</f>
        <v>374</v>
      </c>
      <c r="M15">
        <f>owoce5[[#This Row],[stan porzeczek]]-owoce5[[#This Row],[produkcja m-p]]-owoce5[[#This Row],[produkcja t-p]]</f>
        <v>164</v>
      </c>
    </row>
    <row r="16" spans="1:16" x14ac:dyDescent="0.3">
      <c r="A16" s="1">
        <v>43966</v>
      </c>
      <c r="B16">
        <v>224</v>
      </c>
      <c r="C16">
        <v>352</v>
      </c>
      <c r="D16">
        <v>97</v>
      </c>
      <c r="E16">
        <f>owoce5[[#This Row],[dostawa_malin]]+K15</f>
        <v>224</v>
      </c>
      <c r="F16">
        <f>owoce5[[#This Row],[dostawa_truskawek]]+L15</f>
        <v>726</v>
      </c>
      <c r="G16">
        <f>owoce5[[#This Row],[dostawa_porzeczek]]+M15</f>
        <v>261</v>
      </c>
      <c r="H1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261</v>
      </c>
      <c r="K16">
        <f>owoce5[[#This Row],[stan malin]]-owoce5[[#This Row],[produkcja m-t]]-owoce5[[#This Row],[produkcja m-p]]</f>
        <v>224</v>
      </c>
      <c r="L16">
        <f>owoce5[[#This Row],[stan truskawek]]-owoce5[[#This Row],[produkcja m-t]]-owoce5[[#This Row],[produkcja t-p]]</f>
        <v>465</v>
      </c>
      <c r="M16">
        <f>owoce5[[#This Row],[stan porzeczek]]-owoce5[[#This Row],[produkcja m-p]]-owoce5[[#This Row],[produkcja t-p]]</f>
        <v>0</v>
      </c>
    </row>
    <row r="17" spans="1:13" x14ac:dyDescent="0.3">
      <c r="A17" s="1">
        <v>43967</v>
      </c>
      <c r="B17">
        <v>233</v>
      </c>
      <c r="C17">
        <v>270</v>
      </c>
      <c r="D17">
        <v>94</v>
      </c>
      <c r="E17">
        <f>owoce5[[#This Row],[dostawa_malin]]+K16</f>
        <v>457</v>
      </c>
      <c r="F17">
        <f>owoce5[[#This Row],[dostawa_truskawek]]+L16</f>
        <v>735</v>
      </c>
      <c r="G17">
        <f>owoce5[[#This Row],[dostawa_porzeczek]]+M16</f>
        <v>94</v>
      </c>
      <c r="H1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457</v>
      </c>
      <c r="I1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7">
        <f>owoce5[[#This Row],[stan malin]]-owoce5[[#This Row],[produkcja m-t]]-owoce5[[#This Row],[produkcja m-p]]</f>
        <v>0</v>
      </c>
      <c r="L17">
        <f>owoce5[[#This Row],[stan truskawek]]-owoce5[[#This Row],[produkcja m-t]]-owoce5[[#This Row],[produkcja t-p]]</f>
        <v>278</v>
      </c>
      <c r="M17">
        <f>owoce5[[#This Row],[stan porzeczek]]-owoce5[[#This Row],[produkcja m-p]]-owoce5[[#This Row],[produkcja t-p]]</f>
        <v>94</v>
      </c>
    </row>
    <row r="18" spans="1:13" x14ac:dyDescent="0.3">
      <c r="A18" s="1">
        <v>43968</v>
      </c>
      <c r="B18">
        <v>345</v>
      </c>
      <c r="C18">
        <v>275</v>
      </c>
      <c r="D18">
        <v>90</v>
      </c>
      <c r="E18">
        <f>owoce5[[#This Row],[dostawa_malin]]+K17</f>
        <v>345</v>
      </c>
      <c r="F18">
        <f>owoce5[[#This Row],[dostawa_truskawek]]+L17</f>
        <v>553</v>
      </c>
      <c r="G18">
        <f>owoce5[[#This Row],[dostawa_porzeczek]]+M17</f>
        <v>184</v>
      </c>
      <c r="H1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345</v>
      </c>
      <c r="I1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8">
        <f>owoce5[[#This Row],[stan malin]]-owoce5[[#This Row],[produkcja m-t]]-owoce5[[#This Row],[produkcja m-p]]</f>
        <v>0</v>
      </c>
      <c r="L18">
        <f>owoce5[[#This Row],[stan truskawek]]-owoce5[[#This Row],[produkcja m-t]]-owoce5[[#This Row],[produkcja t-p]]</f>
        <v>208</v>
      </c>
      <c r="M18">
        <f>owoce5[[#This Row],[stan porzeczek]]-owoce5[[#This Row],[produkcja m-p]]-owoce5[[#This Row],[produkcja t-p]]</f>
        <v>184</v>
      </c>
    </row>
    <row r="19" spans="1:13" x14ac:dyDescent="0.3">
      <c r="A19" s="1">
        <v>43969</v>
      </c>
      <c r="B19">
        <v>232</v>
      </c>
      <c r="C19">
        <v>228</v>
      </c>
      <c r="D19">
        <v>107</v>
      </c>
      <c r="E19">
        <f>owoce5[[#This Row],[dostawa_malin]]+K18</f>
        <v>232</v>
      </c>
      <c r="F19">
        <f>owoce5[[#This Row],[dostawa_truskawek]]+L18</f>
        <v>436</v>
      </c>
      <c r="G19">
        <f>owoce5[[#This Row],[dostawa_porzeczek]]+M18</f>
        <v>291</v>
      </c>
      <c r="H1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291</v>
      </c>
      <c r="K19">
        <f>owoce5[[#This Row],[stan malin]]-owoce5[[#This Row],[produkcja m-t]]-owoce5[[#This Row],[produkcja m-p]]</f>
        <v>232</v>
      </c>
      <c r="L19">
        <f>owoce5[[#This Row],[stan truskawek]]-owoce5[[#This Row],[produkcja m-t]]-owoce5[[#This Row],[produkcja t-p]]</f>
        <v>145</v>
      </c>
      <c r="M19">
        <f>owoce5[[#This Row],[stan porzeczek]]-owoce5[[#This Row],[produkcja m-p]]-owoce5[[#This Row],[produkcja t-p]]</f>
        <v>0</v>
      </c>
    </row>
    <row r="20" spans="1:13" x14ac:dyDescent="0.3">
      <c r="A20" s="1">
        <v>43970</v>
      </c>
      <c r="B20">
        <v>238</v>
      </c>
      <c r="C20">
        <v>394</v>
      </c>
      <c r="D20">
        <v>105</v>
      </c>
      <c r="E20">
        <f>owoce5[[#This Row],[dostawa_malin]]+K19</f>
        <v>470</v>
      </c>
      <c r="F20">
        <f>owoce5[[#This Row],[dostawa_truskawek]]+L19</f>
        <v>539</v>
      </c>
      <c r="G20">
        <f>owoce5[[#This Row],[dostawa_porzeczek]]+M19</f>
        <v>105</v>
      </c>
      <c r="H2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470</v>
      </c>
      <c r="I2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0">
        <f>owoce5[[#This Row],[stan malin]]-owoce5[[#This Row],[produkcja m-t]]-owoce5[[#This Row],[produkcja m-p]]</f>
        <v>0</v>
      </c>
      <c r="L20">
        <f>owoce5[[#This Row],[stan truskawek]]-owoce5[[#This Row],[produkcja m-t]]-owoce5[[#This Row],[produkcja t-p]]</f>
        <v>69</v>
      </c>
      <c r="M20">
        <f>owoce5[[#This Row],[stan porzeczek]]-owoce5[[#This Row],[produkcja m-p]]-owoce5[[#This Row],[produkcja t-p]]</f>
        <v>105</v>
      </c>
    </row>
    <row r="21" spans="1:13" x14ac:dyDescent="0.3">
      <c r="A21" s="1">
        <v>43971</v>
      </c>
      <c r="B21">
        <v>378</v>
      </c>
      <c r="C21">
        <v>311</v>
      </c>
      <c r="D21">
        <v>110</v>
      </c>
      <c r="E21">
        <f>owoce5[[#This Row],[dostawa_malin]]+K20</f>
        <v>378</v>
      </c>
      <c r="F21">
        <f>owoce5[[#This Row],[dostawa_truskawek]]+L20</f>
        <v>380</v>
      </c>
      <c r="G21">
        <f>owoce5[[#This Row],[dostawa_porzeczek]]+M20</f>
        <v>215</v>
      </c>
      <c r="H2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378</v>
      </c>
      <c r="I2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1">
        <f>owoce5[[#This Row],[stan malin]]-owoce5[[#This Row],[produkcja m-t]]-owoce5[[#This Row],[produkcja m-p]]</f>
        <v>0</v>
      </c>
      <c r="L21">
        <f>owoce5[[#This Row],[stan truskawek]]-owoce5[[#This Row],[produkcja m-t]]-owoce5[[#This Row],[produkcja t-p]]</f>
        <v>2</v>
      </c>
      <c r="M21">
        <f>owoce5[[#This Row],[stan porzeczek]]-owoce5[[#This Row],[produkcja m-p]]-owoce5[[#This Row],[produkcja t-p]]</f>
        <v>215</v>
      </c>
    </row>
    <row r="22" spans="1:13" x14ac:dyDescent="0.3">
      <c r="A22" s="1">
        <v>43972</v>
      </c>
      <c r="B22">
        <v>281</v>
      </c>
      <c r="C22">
        <v>354</v>
      </c>
      <c r="D22">
        <v>121</v>
      </c>
      <c r="E22">
        <f>owoce5[[#This Row],[dostawa_malin]]+K21</f>
        <v>281</v>
      </c>
      <c r="F22">
        <f>owoce5[[#This Row],[dostawa_truskawek]]+L21</f>
        <v>356</v>
      </c>
      <c r="G22">
        <f>owoce5[[#This Row],[dostawa_porzeczek]]+M21</f>
        <v>336</v>
      </c>
      <c r="H2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2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336</v>
      </c>
      <c r="K22">
        <f>owoce5[[#This Row],[stan malin]]-owoce5[[#This Row],[produkcja m-t]]-owoce5[[#This Row],[produkcja m-p]]</f>
        <v>281</v>
      </c>
      <c r="L22">
        <f>owoce5[[#This Row],[stan truskawek]]-owoce5[[#This Row],[produkcja m-t]]-owoce5[[#This Row],[produkcja t-p]]</f>
        <v>20</v>
      </c>
      <c r="M22">
        <f>owoce5[[#This Row],[stan porzeczek]]-owoce5[[#This Row],[produkcja m-p]]-owoce5[[#This Row],[produkcja t-p]]</f>
        <v>0</v>
      </c>
    </row>
    <row r="23" spans="1:13" x14ac:dyDescent="0.3">
      <c r="A23" s="1">
        <v>43973</v>
      </c>
      <c r="B23">
        <v>390</v>
      </c>
      <c r="C23">
        <v>267</v>
      </c>
      <c r="D23">
        <v>124</v>
      </c>
      <c r="E23">
        <f>owoce5[[#This Row],[dostawa_malin]]+K22</f>
        <v>671</v>
      </c>
      <c r="F23">
        <f>owoce5[[#This Row],[dostawa_truskawek]]+L22</f>
        <v>287</v>
      </c>
      <c r="G23">
        <f>owoce5[[#This Row],[dostawa_porzeczek]]+M22</f>
        <v>124</v>
      </c>
      <c r="H2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287</v>
      </c>
      <c r="I2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3">
        <f>owoce5[[#This Row],[stan malin]]-owoce5[[#This Row],[produkcja m-t]]-owoce5[[#This Row],[produkcja m-p]]</f>
        <v>384</v>
      </c>
      <c r="L23">
        <f>owoce5[[#This Row],[stan truskawek]]-owoce5[[#This Row],[produkcja m-t]]-owoce5[[#This Row],[produkcja t-p]]</f>
        <v>0</v>
      </c>
      <c r="M23">
        <f>owoce5[[#This Row],[stan porzeczek]]-owoce5[[#This Row],[produkcja m-p]]-owoce5[[#This Row],[produkcja t-p]]</f>
        <v>124</v>
      </c>
    </row>
    <row r="24" spans="1:13" x14ac:dyDescent="0.3">
      <c r="A24" s="1">
        <v>43974</v>
      </c>
      <c r="B24">
        <v>308</v>
      </c>
      <c r="C24">
        <v>337</v>
      </c>
      <c r="D24">
        <v>105</v>
      </c>
      <c r="E24">
        <f>owoce5[[#This Row],[dostawa_malin]]+K23</f>
        <v>692</v>
      </c>
      <c r="F24">
        <f>owoce5[[#This Row],[dostawa_truskawek]]+L23</f>
        <v>337</v>
      </c>
      <c r="G24">
        <f>owoce5[[#This Row],[dostawa_porzeczek]]+M23</f>
        <v>229</v>
      </c>
      <c r="H2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337</v>
      </c>
      <c r="I2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4">
        <f>owoce5[[#This Row],[stan malin]]-owoce5[[#This Row],[produkcja m-t]]-owoce5[[#This Row],[produkcja m-p]]</f>
        <v>355</v>
      </c>
      <c r="L24">
        <f>owoce5[[#This Row],[stan truskawek]]-owoce5[[#This Row],[produkcja m-t]]-owoce5[[#This Row],[produkcja t-p]]</f>
        <v>0</v>
      </c>
      <c r="M24">
        <f>owoce5[[#This Row],[stan porzeczek]]-owoce5[[#This Row],[produkcja m-p]]-owoce5[[#This Row],[produkcja t-p]]</f>
        <v>229</v>
      </c>
    </row>
    <row r="25" spans="1:13" x14ac:dyDescent="0.3">
      <c r="A25" s="1">
        <v>43975</v>
      </c>
      <c r="B25">
        <v>391</v>
      </c>
      <c r="C25">
        <v>238</v>
      </c>
      <c r="D25">
        <v>113</v>
      </c>
      <c r="E25">
        <f>owoce5[[#This Row],[dostawa_malin]]+K24</f>
        <v>746</v>
      </c>
      <c r="F25">
        <f>owoce5[[#This Row],[dostawa_truskawek]]+L24</f>
        <v>238</v>
      </c>
      <c r="G25">
        <f>owoce5[[#This Row],[dostawa_porzeczek]]+M24</f>
        <v>342</v>
      </c>
      <c r="H2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2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342</v>
      </c>
      <c r="J2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5">
        <f>owoce5[[#This Row],[stan malin]]-owoce5[[#This Row],[produkcja m-t]]-owoce5[[#This Row],[produkcja m-p]]</f>
        <v>404</v>
      </c>
      <c r="L25">
        <f>owoce5[[#This Row],[stan truskawek]]-owoce5[[#This Row],[produkcja m-t]]-owoce5[[#This Row],[produkcja t-p]]</f>
        <v>238</v>
      </c>
      <c r="M25">
        <f>owoce5[[#This Row],[stan porzeczek]]-owoce5[[#This Row],[produkcja m-p]]-owoce5[[#This Row],[produkcja t-p]]</f>
        <v>0</v>
      </c>
    </row>
    <row r="26" spans="1:13" x14ac:dyDescent="0.3">
      <c r="A26" s="1">
        <v>43976</v>
      </c>
      <c r="B26">
        <v>241</v>
      </c>
      <c r="C26">
        <v>283</v>
      </c>
      <c r="D26">
        <v>140</v>
      </c>
      <c r="E26">
        <f>owoce5[[#This Row],[dostawa_malin]]+K25</f>
        <v>645</v>
      </c>
      <c r="F26">
        <f>owoce5[[#This Row],[dostawa_truskawek]]+L25</f>
        <v>521</v>
      </c>
      <c r="G26">
        <f>owoce5[[#This Row],[dostawa_porzeczek]]+M25</f>
        <v>140</v>
      </c>
      <c r="H2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521</v>
      </c>
      <c r="I2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6">
        <f>owoce5[[#This Row],[stan malin]]-owoce5[[#This Row],[produkcja m-t]]-owoce5[[#This Row],[produkcja m-p]]</f>
        <v>124</v>
      </c>
      <c r="L26">
        <f>owoce5[[#This Row],[stan truskawek]]-owoce5[[#This Row],[produkcja m-t]]-owoce5[[#This Row],[produkcja t-p]]</f>
        <v>0</v>
      </c>
      <c r="M26">
        <f>owoce5[[#This Row],[stan porzeczek]]-owoce5[[#This Row],[produkcja m-p]]-owoce5[[#This Row],[produkcja t-p]]</f>
        <v>140</v>
      </c>
    </row>
    <row r="27" spans="1:13" x14ac:dyDescent="0.3">
      <c r="A27" s="1">
        <v>43977</v>
      </c>
      <c r="B27">
        <v>249</v>
      </c>
      <c r="C27">
        <v>275</v>
      </c>
      <c r="D27">
        <v>118</v>
      </c>
      <c r="E27">
        <f>owoce5[[#This Row],[dostawa_malin]]+K26</f>
        <v>373</v>
      </c>
      <c r="F27">
        <f>owoce5[[#This Row],[dostawa_truskawek]]+L26</f>
        <v>275</v>
      </c>
      <c r="G27">
        <f>owoce5[[#This Row],[dostawa_porzeczek]]+M26</f>
        <v>258</v>
      </c>
      <c r="H2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275</v>
      </c>
      <c r="I2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7">
        <f>owoce5[[#This Row],[stan malin]]-owoce5[[#This Row],[produkcja m-t]]-owoce5[[#This Row],[produkcja m-p]]</f>
        <v>98</v>
      </c>
      <c r="L27">
        <f>owoce5[[#This Row],[stan truskawek]]-owoce5[[#This Row],[produkcja m-t]]-owoce5[[#This Row],[produkcja t-p]]</f>
        <v>0</v>
      </c>
      <c r="M27">
        <f>owoce5[[#This Row],[stan porzeczek]]-owoce5[[#This Row],[produkcja m-p]]-owoce5[[#This Row],[produkcja t-p]]</f>
        <v>258</v>
      </c>
    </row>
    <row r="28" spans="1:13" x14ac:dyDescent="0.3">
      <c r="A28" s="1">
        <v>43978</v>
      </c>
      <c r="B28">
        <v>298</v>
      </c>
      <c r="C28">
        <v>263</v>
      </c>
      <c r="D28">
        <v>145</v>
      </c>
      <c r="E28">
        <f>owoce5[[#This Row],[dostawa_malin]]+K27</f>
        <v>396</v>
      </c>
      <c r="F28">
        <f>owoce5[[#This Row],[dostawa_truskawek]]+L27</f>
        <v>263</v>
      </c>
      <c r="G28">
        <f>owoce5[[#This Row],[dostawa_porzeczek]]+M27</f>
        <v>403</v>
      </c>
      <c r="H2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2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396</v>
      </c>
      <c r="J2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8">
        <f>owoce5[[#This Row],[stan malin]]-owoce5[[#This Row],[produkcja m-t]]-owoce5[[#This Row],[produkcja m-p]]</f>
        <v>0</v>
      </c>
      <c r="L28">
        <f>owoce5[[#This Row],[stan truskawek]]-owoce5[[#This Row],[produkcja m-t]]-owoce5[[#This Row],[produkcja t-p]]</f>
        <v>263</v>
      </c>
      <c r="M28">
        <f>owoce5[[#This Row],[stan porzeczek]]-owoce5[[#This Row],[produkcja m-p]]-owoce5[[#This Row],[produkcja t-p]]</f>
        <v>7</v>
      </c>
    </row>
    <row r="29" spans="1:13" x14ac:dyDescent="0.3">
      <c r="A29" s="1">
        <v>43979</v>
      </c>
      <c r="B29">
        <v>254</v>
      </c>
      <c r="C29">
        <v>241</v>
      </c>
      <c r="D29">
        <v>149</v>
      </c>
      <c r="E29">
        <f>owoce5[[#This Row],[dostawa_malin]]+K28</f>
        <v>254</v>
      </c>
      <c r="F29">
        <f>owoce5[[#This Row],[dostawa_truskawek]]+L28</f>
        <v>504</v>
      </c>
      <c r="G29">
        <f>owoce5[[#This Row],[dostawa_porzeczek]]+M28</f>
        <v>156</v>
      </c>
      <c r="H2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254</v>
      </c>
      <c r="I2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2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29">
        <f>owoce5[[#This Row],[stan malin]]-owoce5[[#This Row],[produkcja m-t]]-owoce5[[#This Row],[produkcja m-p]]</f>
        <v>0</v>
      </c>
      <c r="L29">
        <f>owoce5[[#This Row],[stan truskawek]]-owoce5[[#This Row],[produkcja m-t]]-owoce5[[#This Row],[produkcja t-p]]</f>
        <v>250</v>
      </c>
      <c r="M29">
        <f>owoce5[[#This Row],[stan porzeczek]]-owoce5[[#This Row],[produkcja m-p]]-owoce5[[#This Row],[produkcja t-p]]</f>
        <v>156</v>
      </c>
    </row>
    <row r="30" spans="1:13" x14ac:dyDescent="0.3">
      <c r="A30" s="1">
        <v>43980</v>
      </c>
      <c r="B30">
        <v>329</v>
      </c>
      <c r="C30">
        <v>323</v>
      </c>
      <c r="D30">
        <v>134</v>
      </c>
      <c r="E30">
        <f>owoce5[[#This Row],[dostawa_malin]]+K29</f>
        <v>329</v>
      </c>
      <c r="F30">
        <f>owoce5[[#This Row],[dostawa_truskawek]]+L29</f>
        <v>573</v>
      </c>
      <c r="G30">
        <f>owoce5[[#This Row],[dostawa_porzeczek]]+M29</f>
        <v>290</v>
      </c>
      <c r="H3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329</v>
      </c>
      <c r="I3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0">
        <f>owoce5[[#This Row],[stan malin]]-owoce5[[#This Row],[produkcja m-t]]-owoce5[[#This Row],[produkcja m-p]]</f>
        <v>0</v>
      </c>
      <c r="L30">
        <f>owoce5[[#This Row],[stan truskawek]]-owoce5[[#This Row],[produkcja m-t]]-owoce5[[#This Row],[produkcja t-p]]</f>
        <v>244</v>
      </c>
      <c r="M30">
        <f>owoce5[[#This Row],[stan porzeczek]]-owoce5[[#This Row],[produkcja m-p]]-owoce5[[#This Row],[produkcja t-p]]</f>
        <v>290</v>
      </c>
    </row>
    <row r="31" spans="1:13" x14ac:dyDescent="0.3">
      <c r="A31" s="1">
        <v>43981</v>
      </c>
      <c r="B31">
        <v>213</v>
      </c>
      <c r="C31">
        <v>221</v>
      </c>
      <c r="D31">
        <v>119</v>
      </c>
      <c r="E31">
        <f>owoce5[[#This Row],[dostawa_malin]]+K30</f>
        <v>213</v>
      </c>
      <c r="F31">
        <f>owoce5[[#This Row],[dostawa_truskawek]]+L30</f>
        <v>465</v>
      </c>
      <c r="G31">
        <f>owoce5[[#This Row],[dostawa_porzeczek]]+M30</f>
        <v>409</v>
      </c>
      <c r="H3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3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409</v>
      </c>
      <c r="K31">
        <f>owoce5[[#This Row],[stan malin]]-owoce5[[#This Row],[produkcja m-t]]-owoce5[[#This Row],[produkcja m-p]]</f>
        <v>213</v>
      </c>
      <c r="L31">
        <f>owoce5[[#This Row],[stan truskawek]]-owoce5[[#This Row],[produkcja m-t]]-owoce5[[#This Row],[produkcja t-p]]</f>
        <v>56</v>
      </c>
      <c r="M31">
        <f>owoce5[[#This Row],[stan porzeczek]]-owoce5[[#This Row],[produkcja m-p]]-owoce5[[#This Row],[produkcja t-p]]</f>
        <v>0</v>
      </c>
    </row>
    <row r="32" spans="1:13" x14ac:dyDescent="0.3">
      <c r="A32" s="1">
        <v>43982</v>
      </c>
      <c r="B32">
        <v>294</v>
      </c>
      <c r="C32">
        <v>326</v>
      </c>
      <c r="D32">
        <v>145</v>
      </c>
      <c r="E32">
        <f>owoce5[[#This Row],[dostawa_malin]]+K31</f>
        <v>507</v>
      </c>
      <c r="F32">
        <f>owoce5[[#This Row],[dostawa_truskawek]]+L31</f>
        <v>382</v>
      </c>
      <c r="G32">
        <f>owoce5[[#This Row],[dostawa_porzeczek]]+M31</f>
        <v>145</v>
      </c>
      <c r="H3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382</v>
      </c>
      <c r="I3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2">
        <f>owoce5[[#This Row],[stan malin]]-owoce5[[#This Row],[produkcja m-t]]-owoce5[[#This Row],[produkcja m-p]]</f>
        <v>125</v>
      </c>
      <c r="L32">
        <f>owoce5[[#This Row],[stan truskawek]]-owoce5[[#This Row],[produkcja m-t]]-owoce5[[#This Row],[produkcja t-p]]</f>
        <v>0</v>
      </c>
      <c r="M32">
        <f>owoce5[[#This Row],[stan porzeczek]]-owoce5[[#This Row],[produkcja m-p]]-owoce5[[#This Row],[produkcja t-p]]</f>
        <v>145</v>
      </c>
    </row>
    <row r="33" spans="1:13" x14ac:dyDescent="0.3">
      <c r="A33" s="1">
        <v>43983</v>
      </c>
      <c r="B33">
        <v>225</v>
      </c>
      <c r="C33">
        <v>206</v>
      </c>
      <c r="D33">
        <v>122</v>
      </c>
      <c r="E33">
        <f>owoce5[[#This Row],[dostawa_malin]]+K32</f>
        <v>350</v>
      </c>
      <c r="F33">
        <f>owoce5[[#This Row],[dostawa_truskawek]]+L32</f>
        <v>206</v>
      </c>
      <c r="G33">
        <f>owoce5[[#This Row],[dostawa_porzeczek]]+M32</f>
        <v>267</v>
      </c>
      <c r="H3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3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267</v>
      </c>
      <c r="J3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3">
        <f>owoce5[[#This Row],[stan malin]]-owoce5[[#This Row],[produkcja m-t]]-owoce5[[#This Row],[produkcja m-p]]</f>
        <v>83</v>
      </c>
      <c r="L33">
        <f>owoce5[[#This Row],[stan truskawek]]-owoce5[[#This Row],[produkcja m-t]]-owoce5[[#This Row],[produkcja t-p]]</f>
        <v>206</v>
      </c>
      <c r="M33">
        <f>owoce5[[#This Row],[stan porzeczek]]-owoce5[[#This Row],[produkcja m-p]]-owoce5[[#This Row],[produkcja t-p]]</f>
        <v>0</v>
      </c>
    </row>
    <row r="34" spans="1:13" x14ac:dyDescent="0.3">
      <c r="A34" s="1">
        <v>43984</v>
      </c>
      <c r="B34">
        <v>264</v>
      </c>
      <c r="C34">
        <v>355</v>
      </c>
      <c r="D34">
        <v>134</v>
      </c>
      <c r="E34">
        <f>owoce5[[#This Row],[dostawa_malin]]+K33</f>
        <v>347</v>
      </c>
      <c r="F34">
        <f>owoce5[[#This Row],[dostawa_truskawek]]+L33</f>
        <v>561</v>
      </c>
      <c r="G34">
        <f>owoce5[[#This Row],[dostawa_porzeczek]]+M33</f>
        <v>134</v>
      </c>
      <c r="H3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347</v>
      </c>
      <c r="I3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4">
        <f>owoce5[[#This Row],[stan malin]]-owoce5[[#This Row],[produkcja m-t]]-owoce5[[#This Row],[produkcja m-p]]</f>
        <v>0</v>
      </c>
      <c r="L34">
        <f>owoce5[[#This Row],[stan truskawek]]-owoce5[[#This Row],[produkcja m-t]]-owoce5[[#This Row],[produkcja t-p]]</f>
        <v>214</v>
      </c>
      <c r="M34">
        <f>owoce5[[#This Row],[stan porzeczek]]-owoce5[[#This Row],[produkcja m-p]]-owoce5[[#This Row],[produkcja t-p]]</f>
        <v>134</v>
      </c>
    </row>
    <row r="35" spans="1:13" x14ac:dyDescent="0.3">
      <c r="A35" s="1">
        <v>43985</v>
      </c>
      <c r="B35">
        <v>253</v>
      </c>
      <c r="C35">
        <v>271</v>
      </c>
      <c r="D35">
        <v>142</v>
      </c>
      <c r="E35">
        <f>owoce5[[#This Row],[dostawa_malin]]+K34</f>
        <v>253</v>
      </c>
      <c r="F35">
        <f>owoce5[[#This Row],[dostawa_truskawek]]+L34</f>
        <v>485</v>
      </c>
      <c r="G35">
        <f>owoce5[[#This Row],[dostawa_porzeczek]]+M34</f>
        <v>276</v>
      </c>
      <c r="H3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3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276</v>
      </c>
      <c r="K35">
        <f>owoce5[[#This Row],[stan malin]]-owoce5[[#This Row],[produkcja m-t]]-owoce5[[#This Row],[produkcja m-p]]</f>
        <v>253</v>
      </c>
      <c r="L35">
        <f>owoce5[[#This Row],[stan truskawek]]-owoce5[[#This Row],[produkcja m-t]]-owoce5[[#This Row],[produkcja t-p]]</f>
        <v>209</v>
      </c>
      <c r="M35">
        <f>owoce5[[#This Row],[stan porzeczek]]-owoce5[[#This Row],[produkcja m-p]]-owoce5[[#This Row],[produkcja t-p]]</f>
        <v>0</v>
      </c>
    </row>
    <row r="36" spans="1:13" x14ac:dyDescent="0.3">
      <c r="A36" s="1">
        <v>43986</v>
      </c>
      <c r="B36">
        <v>352</v>
      </c>
      <c r="C36">
        <v>207</v>
      </c>
      <c r="D36">
        <v>125</v>
      </c>
      <c r="E36">
        <f>owoce5[[#This Row],[dostawa_malin]]+K35</f>
        <v>605</v>
      </c>
      <c r="F36">
        <f>owoce5[[#This Row],[dostawa_truskawek]]+L35</f>
        <v>416</v>
      </c>
      <c r="G36">
        <f>owoce5[[#This Row],[dostawa_porzeczek]]+M35</f>
        <v>125</v>
      </c>
      <c r="H3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416</v>
      </c>
      <c r="I3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6">
        <f>owoce5[[#This Row],[stan malin]]-owoce5[[#This Row],[produkcja m-t]]-owoce5[[#This Row],[produkcja m-p]]</f>
        <v>189</v>
      </c>
      <c r="L36">
        <f>owoce5[[#This Row],[stan truskawek]]-owoce5[[#This Row],[produkcja m-t]]-owoce5[[#This Row],[produkcja t-p]]</f>
        <v>0</v>
      </c>
      <c r="M36">
        <f>owoce5[[#This Row],[stan porzeczek]]-owoce5[[#This Row],[produkcja m-p]]-owoce5[[#This Row],[produkcja t-p]]</f>
        <v>125</v>
      </c>
    </row>
    <row r="37" spans="1:13" x14ac:dyDescent="0.3">
      <c r="A37" s="1">
        <v>43987</v>
      </c>
      <c r="B37">
        <v>269</v>
      </c>
      <c r="C37">
        <v>248</v>
      </c>
      <c r="D37">
        <v>137</v>
      </c>
      <c r="E37">
        <f>owoce5[[#This Row],[dostawa_malin]]+K36</f>
        <v>458</v>
      </c>
      <c r="F37">
        <f>owoce5[[#This Row],[dostawa_truskawek]]+L36</f>
        <v>248</v>
      </c>
      <c r="G37">
        <f>owoce5[[#This Row],[dostawa_porzeczek]]+M36</f>
        <v>262</v>
      </c>
      <c r="H3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3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262</v>
      </c>
      <c r="J3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7">
        <f>owoce5[[#This Row],[stan malin]]-owoce5[[#This Row],[produkcja m-t]]-owoce5[[#This Row],[produkcja m-p]]</f>
        <v>196</v>
      </c>
      <c r="L37">
        <f>owoce5[[#This Row],[stan truskawek]]-owoce5[[#This Row],[produkcja m-t]]-owoce5[[#This Row],[produkcja t-p]]</f>
        <v>248</v>
      </c>
      <c r="M37">
        <f>owoce5[[#This Row],[stan porzeczek]]-owoce5[[#This Row],[produkcja m-p]]-owoce5[[#This Row],[produkcja t-p]]</f>
        <v>0</v>
      </c>
    </row>
    <row r="38" spans="1:13" x14ac:dyDescent="0.3">
      <c r="A38" s="1">
        <v>43988</v>
      </c>
      <c r="B38">
        <v>242</v>
      </c>
      <c r="C38">
        <v>247</v>
      </c>
      <c r="D38">
        <v>125</v>
      </c>
      <c r="E38">
        <f>owoce5[[#This Row],[dostawa_malin]]+K37</f>
        <v>438</v>
      </c>
      <c r="F38">
        <f>owoce5[[#This Row],[dostawa_truskawek]]+L37</f>
        <v>495</v>
      </c>
      <c r="G38">
        <f>owoce5[[#This Row],[dostawa_porzeczek]]+M37</f>
        <v>125</v>
      </c>
      <c r="H3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438</v>
      </c>
      <c r="I3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8">
        <f>owoce5[[#This Row],[stan malin]]-owoce5[[#This Row],[produkcja m-t]]-owoce5[[#This Row],[produkcja m-p]]</f>
        <v>0</v>
      </c>
      <c r="L38">
        <f>owoce5[[#This Row],[stan truskawek]]-owoce5[[#This Row],[produkcja m-t]]-owoce5[[#This Row],[produkcja t-p]]</f>
        <v>57</v>
      </c>
      <c r="M38">
        <f>owoce5[[#This Row],[stan porzeczek]]-owoce5[[#This Row],[produkcja m-p]]-owoce5[[#This Row],[produkcja t-p]]</f>
        <v>125</v>
      </c>
    </row>
    <row r="39" spans="1:13" x14ac:dyDescent="0.3">
      <c r="A39" s="1">
        <v>43989</v>
      </c>
      <c r="B39">
        <v>327</v>
      </c>
      <c r="C39">
        <v>262</v>
      </c>
      <c r="D39">
        <v>103</v>
      </c>
      <c r="E39">
        <f>owoce5[[#This Row],[dostawa_malin]]+K38</f>
        <v>327</v>
      </c>
      <c r="F39">
        <f>owoce5[[#This Row],[dostawa_truskawek]]+L38</f>
        <v>319</v>
      </c>
      <c r="G39">
        <f>owoce5[[#This Row],[dostawa_porzeczek]]+M38</f>
        <v>228</v>
      </c>
      <c r="H3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319</v>
      </c>
      <c r="I3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3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39">
        <f>owoce5[[#This Row],[stan malin]]-owoce5[[#This Row],[produkcja m-t]]-owoce5[[#This Row],[produkcja m-p]]</f>
        <v>8</v>
      </c>
      <c r="L39">
        <f>owoce5[[#This Row],[stan truskawek]]-owoce5[[#This Row],[produkcja m-t]]-owoce5[[#This Row],[produkcja t-p]]</f>
        <v>0</v>
      </c>
      <c r="M39">
        <f>owoce5[[#This Row],[stan porzeczek]]-owoce5[[#This Row],[produkcja m-p]]-owoce5[[#This Row],[produkcja t-p]]</f>
        <v>228</v>
      </c>
    </row>
    <row r="40" spans="1:13" x14ac:dyDescent="0.3">
      <c r="A40" s="1">
        <v>43990</v>
      </c>
      <c r="B40">
        <v>316</v>
      </c>
      <c r="C40">
        <v>253</v>
      </c>
      <c r="D40">
        <v>134</v>
      </c>
      <c r="E40">
        <f>owoce5[[#This Row],[dostawa_malin]]+K39</f>
        <v>324</v>
      </c>
      <c r="F40">
        <f>owoce5[[#This Row],[dostawa_truskawek]]+L39</f>
        <v>253</v>
      </c>
      <c r="G40">
        <f>owoce5[[#This Row],[dostawa_porzeczek]]+M39</f>
        <v>362</v>
      </c>
      <c r="H4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4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324</v>
      </c>
      <c r="J4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0">
        <f>owoce5[[#This Row],[stan malin]]-owoce5[[#This Row],[produkcja m-t]]-owoce5[[#This Row],[produkcja m-p]]</f>
        <v>0</v>
      </c>
      <c r="L40">
        <f>owoce5[[#This Row],[stan truskawek]]-owoce5[[#This Row],[produkcja m-t]]-owoce5[[#This Row],[produkcja t-p]]</f>
        <v>253</v>
      </c>
      <c r="M40">
        <f>owoce5[[#This Row],[stan porzeczek]]-owoce5[[#This Row],[produkcja m-p]]-owoce5[[#This Row],[produkcja t-p]]</f>
        <v>38</v>
      </c>
    </row>
    <row r="41" spans="1:13" x14ac:dyDescent="0.3">
      <c r="A41" s="1">
        <v>43991</v>
      </c>
      <c r="B41">
        <v>294</v>
      </c>
      <c r="C41">
        <v>249</v>
      </c>
      <c r="D41">
        <v>137</v>
      </c>
      <c r="E41">
        <f>owoce5[[#This Row],[dostawa_malin]]+K40</f>
        <v>294</v>
      </c>
      <c r="F41">
        <f>owoce5[[#This Row],[dostawa_truskawek]]+L40</f>
        <v>502</v>
      </c>
      <c r="G41">
        <f>owoce5[[#This Row],[dostawa_porzeczek]]+M40</f>
        <v>175</v>
      </c>
      <c r="H4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294</v>
      </c>
      <c r="I4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1">
        <f>owoce5[[#This Row],[stan malin]]-owoce5[[#This Row],[produkcja m-t]]-owoce5[[#This Row],[produkcja m-p]]</f>
        <v>0</v>
      </c>
      <c r="L41">
        <f>owoce5[[#This Row],[stan truskawek]]-owoce5[[#This Row],[produkcja m-t]]-owoce5[[#This Row],[produkcja t-p]]</f>
        <v>208</v>
      </c>
      <c r="M41">
        <f>owoce5[[#This Row],[stan porzeczek]]-owoce5[[#This Row],[produkcja m-p]]-owoce5[[#This Row],[produkcja t-p]]</f>
        <v>175</v>
      </c>
    </row>
    <row r="42" spans="1:13" x14ac:dyDescent="0.3">
      <c r="A42" s="1">
        <v>43992</v>
      </c>
      <c r="B42">
        <v>270</v>
      </c>
      <c r="C42">
        <v>206</v>
      </c>
      <c r="D42">
        <v>146</v>
      </c>
      <c r="E42">
        <f>owoce5[[#This Row],[dostawa_malin]]+K41</f>
        <v>270</v>
      </c>
      <c r="F42">
        <f>owoce5[[#This Row],[dostawa_truskawek]]+L41</f>
        <v>414</v>
      </c>
      <c r="G42">
        <f>owoce5[[#This Row],[dostawa_porzeczek]]+M41</f>
        <v>321</v>
      </c>
      <c r="H4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4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321</v>
      </c>
      <c r="K42">
        <f>owoce5[[#This Row],[stan malin]]-owoce5[[#This Row],[produkcja m-t]]-owoce5[[#This Row],[produkcja m-p]]</f>
        <v>270</v>
      </c>
      <c r="L42">
        <f>owoce5[[#This Row],[stan truskawek]]-owoce5[[#This Row],[produkcja m-t]]-owoce5[[#This Row],[produkcja t-p]]</f>
        <v>93</v>
      </c>
      <c r="M42">
        <f>owoce5[[#This Row],[stan porzeczek]]-owoce5[[#This Row],[produkcja m-p]]-owoce5[[#This Row],[produkcja t-p]]</f>
        <v>0</v>
      </c>
    </row>
    <row r="43" spans="1:13" x14ac:dyDescent="0.3">
      <c r="A43" s="1">
        <v>43993</v>
      </c>
      <c r="B43">
        <v>349</v>
      </c>
      <c r="C43">
        <v>301</v>
      </c>
      <c r="D43">
        <v>138</v>
      </c>
      <c r="E43">
        <f>owoce5[[#This Row],[dostawa_malin]]+K42</f>
        <v>619</v>
      </c>
      <c r="F43">
        <f>owoce5[[#This Row],[dostawa_truskawek]]+L42</f>
        <v>394</v>
      </c>
      <c r="G43">
        <f>owoce5[[#This Row],[dostawa_porzeczek]]+M42</f>
        <v>138</v>
      </c>
      <c r="H4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394</v>
      </c>
      <c r="I4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3">
        <f>owoce5[[#This Row],[stan malin]]-owoce5[[#This Row],[produkcja m-t]]-owoce5[[#This Row],[produkcja m-p]]</f>
        <v>225</v>
      </c>
      <c r="L43">
        <f>owoce5[[#This Row],[stan truskawek]]-owoce5[[#This Row],[produkcja m-t]]-owoce5[[#This Row],[produkcja t-p]]</f>
        <v>0</v>
      </c>
      <c r="M43">
        <f>owoce5[[#This Row],[stan porzeczek]]-owoce5[[#This Row],[produkcja m-p]]-owoce5[[#This Row],[produkcja t-p]]</f>
        <v>138</v>
      </c>
    </row>
    <row r="44" spans="1:13" x14ac:dyDescent="0.3">
      <c r="A44" s="1">
        <v>43994</v>
      </c>
      <c r="B44">
        <v>224</v>
      </c>
      <c r="C44">
        <v>385</v>
      </c>
      <c r="D44">
        <v>138</v>
      </c>
      <c r="E44">
        <f>owoce5[[#This Row],[dostawa_malin]]+K43</f>
        <v>449</v>
      </c>
      <c r="F44">
        <f>owoce5[[#This Row],[dostawa_truskawek]]+L43</f>
        <v>385</v>
      </c>
      <c r="G44">
        <f>owoce5[[#This Row],[dostawa_porzeczek]]+M43</f>
        <v>276</v>
      </c>
      <c r="H4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385</v>
      </c>
      <c r="I4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4">
        <f>owoce5[[#This Row],[stan malin]]-owoce5[[#This Row],[produkcja m-t]]-owoce5[[#This Row],[produkcja m-p]]</f>
        <v>64</v>
      </c>
      <c r="L44">
        <f>owoce5[[#This Row],[stan truskawek]]-owoce5[[#This Row],[produkcja m-t]]-owoce5[[#This Row],[produkcja t-p]]</f>
        <v>0</v>
      </c>
      <c r="M44">
        <f>owoce5[[#This Row],[stan porzeczek]]-owoce5[[#This Row],[produkcja m-p]]-owoce5[[#This Row],[produkcja t-p]]</f>
        <v>276</v>
      </c>
    </row>
    <row r="45" spans="1:13" x14ac:dyDescent="0.3">
      <c r="A45" s="1">
        <v>43995</v>
      </c>
      <c r="B45">
        <v>309</v>
      </c>
      <c r="C45">
        <v>204</v>
      </c>
      <c r="D45">
        <v>140</v>
      </c>
      <c r="E45">
        <f>owoce5[[#This Row],[dostawa_malin]]+K44</f>
        <v>373</v>
      </c>
      <c r="F45">
        <f>owoce5[[#This Row],[dostawa_truskawek]]+L44</f>
        <v>204</v>
      </c>
      <c r="G45">
        <f>owoce5[[#This Row],[dostawa_porzeczek]]+M44</f>
        <v>416</v>
      </c>
      <c r="H4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4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373</v>
      </c>
      <c r="J4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5">
        <f>owoce5[[#This Row],[stan malin]]-owoce5[[#This Row],[produkcja m-t]]-owoce5[[#This Row],[produkcja m-p]]</f>
        <v>0</v>
      </c>
      <c r="L45">
        <f>owoce5[[#This Row],[stan truskawek]]-owoce5[[#This Row],[produkcja m-t]]-owoce5[[#This Row],[produkcja t-p]]</f>
        <v>204</v>
      </c>
      <c r="M45">
        <f>owoce5[[#This Row],[stan porzeczek]]-owoce5[[#This Row],[produkcja m-p]]-owoce5[[#This Row],[produkcja t-p]]</f>
        <v>43</v>
      </c>
    </row>
    <row r="46" spans="1:13" x14ac:dyDescent="0.3">
      <c r="A46" s="1">
        <v>43996</v>
      </c>
      <c r="B46">
        <v>246</v>
      </c>
      <c r="C46">
        <v>275</v>
      </c>
      <c r="D46">
        <v>130</v>
      </c>
      <c r="E46">
        <f>owoce5[[#This Row],[dostawa_malin]]+K45</f>
        <v>246</v>
      </c>
      <c r="F46">
        <f>owoce5[[#This Row],[dostawa_truskawek]]+L45</f>
        <v>479</v>
      </c>
      <c r="G46">
        <f>owoce5[[#This Row],[dostawa_porzeczek]]+M45</f>
        <v>173</v>
      </c>
      <c r="H4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246</v>
      </c>
      <c r="I4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6">
        <f>owoce5[[#This Row],[stan malin]]-owoce5[[#This Row],[produkcja m-t]]-owoce5[[#This Row],[produkcja m-p]]</f>
        <v>0</v>
      </c>
      <c r="L46">
        <f>owoce5[[#This Row],[stan truskawek]]-owoce5[[#This Row],[produkcja m-t]]-owoce5[[#This Row],[produkcja t-p]]</f>
        <v>233</v>
      </c>
      <c r="M46">
        <f>owoce5[[#This Row],[stan porzeczek]]-owoce5[[#This Row],[produkcja m-p]]-owoce5[[#This Row],[produkcja t-p]]</f>
        <v>173</v>
      </c>
    </row>
    <row r="47" spans="1:13" x14ac:dyDescent="0.3">
      <c r="A47" s="1">
        <v>43997</v>
      </c>
      <c r="B47">
        <v>241</v>
      </c>
      <c r="C47">
        <v>247</v>
      </c>
      <c r="D47">
        <v>166</v>
      </c>
      <c r="E47">
        <f>owoce5[[#This Row],[dostawa_malin]]+K46</f>
        <v>241</v>
      </c>
      <c r="F47">
        <f>owoce5[[#This Row],[dostawa_truskawek]]+L46</f>
        <v>480</v>
      </c>
      <c r="G47">
        <f>owoce5[[#This Row],[dostawa_porzeczek]]+M46</f>
        <v>339</v>
      </c>
      <c r="H4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4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339</v>
      </c>
      <c r="K47">
        <f>owoce5[[#This Row],[stan malin]]-owoce5[[#This Row],[produkcja m-t]]-owoce5[[#This Row],[produkcja m-p]]</f>
        <v>241</v>
      </c>
      <c r="L47">
        <f>owoce5[[#This Row],[stan truskawek]]-owoce5[[#This Row],[produkcja m-t]]-owoce5[[#This Row],[produkcja t-p]]</f>
        <v>141</v>
      </c>
      <c r="M47">
        <f>owoce5[[#This Row],[stan porzeczek]]-owoce5[[#This Row],[produkcja m-p]]-owoce5[[#This Row],[produkcja t-p]]</f>
        <v>0</v>
      </c>
    </row>
    <row r="48" spans="1:13" x14ac:dyDescent="0.3">
      <c r="A48" s="1">
        <v>43998</v>
      </c>
      <c r="B48">
        <v>365</v>
      </c>
      <c r="C48">
        <v>256</v>
      </c>
      <c r="D48">
        <v>132</v>
      </c>
      <c r="E48">
        <f>owoce5[[#This Row],[dostawa_malin]]+K47</f>
        <v>606</v>
      </c>
      <c r="F48">
        <f>owoce5[[#This Row],[dostawa_truskawek]]+L47</f>
        <v>397</v>
      </c>
      <c r="G48">
        <f>owoce5[[#This Row],[dostawa_porzeczek]]+M47</f>
        <v>132</v>
      </c>
      <c r="H4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397</v>
      </c>
      <c r="I4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8">
        <f>owoce5[[#This Row],[stan malin]]-owoce5[[#This Row],[produkcja m-t]]-owoce5[[#This Row],[produkcja m-p]]</f>
        <v>209</v>
      </c>
      <c r="L48">
        <f>owoce5[[#This Row],[stan truskawek]]-owoce5[[#This Row],[produkcja m-t]]-owoce5[[#This Row],[produkcja t-p]]</f>
        <v>0</v>
      </c>
      <c r="M48">
        <f>owoce5[[#This Row],[stan porzeczek]]-owoce5[[#This Row],[produkcja m-p]]-owoce5[[#This Row],[produkcja t-p]]</f>
        <v>132</v>
      </c>
    </row>
    <row r="49" spans="1:13" x14ac:dyDescent="0.3">
      <c r="A49" s="1">
        <v>43999</v>
      </c>
      <c r="B49">
        <v>225</v>
      </c>
      <c r="C49">
        <v>392</v>
      </c>
      <c r="D49">
        <v>158</v>
      </c>
      <c r="E49">
        <f>owoce5[[#This Row],[dostawa_malin]]+K48</f>
        <v>434</v>
      </c>
      <c r="F49">
        <f>owoce5[[#This Row],[dostawa_truskawek]]+L48</f>
        <v>392</v>
      </c>
      <c r="G49">
        <f>owoce5[[#This Row],[dostawa_porzeczek]]+M48</f>
        <v>290</v>
      </c>
      <c r="H4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392</v>
      </c>
      <c r="I4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4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49">
        <f>owoce5[[#This Row],[stan malin]]-owoce5[[#This Row],[produkcja m-t]]-owoce5[[#This Row],[produkcja m-p]]</f>
        <v>42</v>
      </c>
      <c r="L49">
        <f>owoce5[[#This Row],[stan truskawek]]-owoce5[[#This Row],[produkcja m-t]]-owoce5[[#This Row],[produkcja t-p]]</f>
        <v>0</v>
      </c>
      <c r="M49">
        <f>owoce5[[#This Row],[stan porzeczek]]-owoce5[[#This Row],[produkcja m-p]]-owoce5[[#This Row],[produkcja t-p]]</f>
        <v>290</v>
      </c>
    </row>
    <row r="50" spans="1:13" x14ac:dyDescent="0.3">
      <c r="A50" s="1">
        <v>44000</v>
      </c>
      <c r="B50">
        <v>335</v>
      </c>
      <c r="C50">
        <v>254</v>
      </c>
      <c r="D50">
        <v>173</v>
      </c>
      <c r="E50">
        <f>owoce5[[#This Row],[dostawa_malin]]+K49</f>
        <v>377</v>
      </c>
      <c r="F50">
        <f>owoce5[[#This Row],[dostawa_truskawek]]+L49</f>
        <v>254</v>
      </c>
      <c r="G50">
        <f>owoce5[[#This Row],[dostawa_porzeczek]]+M49</f>
        <v>463</v>
      </c>
      <c r="H5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377</v>
      </c>
      <c r="J5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0">
        <f>owoce5[[#This Row],[stan malin]]-owoce5[[#This Row],[produkcja m-t]]-owoce5[[#This Row],[produkcja m-p]]</f>
        <v>0</v>
      </c>
      <c r="L50">
        <f>owoce5[[#This Row],[stan truskawek]]-owoce5[[#This Row],[produkcja m-t]]-owoce5[[#This Row],[produkcja t-p]]</f>
        <v>254</v>
      </c>
      <c r="M50">
        <f>owoce5[[#This Row],[stan porzeczek]]-owoce5[[#This Row],[produkcja m-p]]-owoce5[[#This Row],[produkcja t-p]]</f>
        <v>86</v>
      </c>
    </row>
    <row r="51" spans="1:13" x14ac:dyDescent="0.3">
      <c r="A51" s="1">
        <v>44001</v>
      </c>
      <c r="B51">
        <v>376</v>
      </c>
      <c r="C51">
        <v>258</v>
      </c>
      <c r="D51">
        <v>151</v>
      </c>
      <c r="E51">
        <f>owoce5[[#This Row],[dostawa_malin]]+K50</f>
        <v>376</v>
      </c>
      <c r="F51">
        <f>owoce5[[#This Row],[dostawa_truskawek]]+L50</f>
        <v>512</v>
      </c>
      <c r="G51">
        <f>owoce5[[#This Row],[dostawa_porzeczek]]+M50</f>
        <v>237</v>
      </c>
      <c r="H5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376</v>
      </c>
      <c r="I5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1">
        <f>owoce5[[#This Row],[stan malin]]-owoce5[[#This Row],[produkcja m-t]]-owoce5[[#This Row],[produkcja m-p]]</f>
        <v>0</v>
      </c>
      <c r="L51">
        <f>owoce5[[#This Row],[stan truskawek]]-owoce5[[#This Row],[produkcja m-t]]-owoce5[[#This Row],[produkcja t-p]]</f>
        <v>136</v>
      </c>
      <c r="M51">
        <f>owoce5[[#This Row],[stan porzeczek]]-owoce5[[#This Row],[produkcja m-p]]-owoce5[[#This Row],[produkcja t-p]]</f>
        <v>237</v>
      </c>
    </row>
    <row r="52" spans="1:13" x14ac:dyDescent="0.3">
      <c r="A52" s="1">
        <v>44002</v>
      </c>
      <c r="B52">
        <v>310</v>
      </c>
      <c r="C52">
        <v>248</v>
      </c>
      <c r="D52">
        <v>173</v>
      </c>
      <c r="E52">
        <f>owoce5[[#This Row],[dostawa_malin]]+K51</f>
        <v>310</v>
      </c>
      <c r="F52">
        <f>owoce5[[#This Row],[dostawa_truskawek]]+L51</f>
        <v>384</v>
      </c>
      <c r="G52">
        <f>owoce5[[#This Row],[dostawa_porzeczek]]+M51</f>
        <v>410</v>
      </c>
      <c r="H5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384</v>
      </c>
      <c r="K52">
        <f>owoce5[[#This Row],[stan malin]]-owoce5[[#This Row],[produkcja m-t]]-owoce5[[#This Row],[produkcja m-p]]</f>
        <v>310</v>
      </c>
      <c r="L52">
        <f>owoce5[[#This Row],[stan truskawek]]-owoce5[[#This Row],[produkcja m-t]]-owoce5[[#This Row],[produkcja t-p]]</f>
        <v>0</v>
      </c>
      <c r="M52">
        <f>owoce5[[#This Row],[stan porzeczek]]-owoce5[[#This Row],[produkcja m-p]]-owoce5[[#This Row],[produkcja t-p]]</f>
        <v>26</v>
      </c>
    </row>
    <row r="53" spans="1:13" x14ac:dyDescent="0.3">
      <c r="A53" s="1">
        <v>44003</v>
      </c>
      <c r="B53">
        <v>408</v>
      </c>
      <c r="C53">
        <v>250</v>
      </c>
      <c r="D53">
        <v>242</v>
      </c>
      <c r="E53">
        <f>owoce5[[#This Row],[dostawa_malin]]+K52</f>
        <v>718</v>
      </c>
      <c r="F53">
        <f>owoce5[[#This Row],[dostawa_truskawek]]+L52</f>
        <v>250</v>
      </c>
      <c r="G53">
        <f>owoce5[[#This Row],[dostawa_porzeczek]]+M52</f>
        <v>268</v>
      </c>
      <c r="H5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268</v>
      </c>
      <c r="J5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3">
        <f>owoce5[[#This Row],[stan malin]]-owoce5[[#This Row],[produkcja m-t]]-owoce5[[#This Row],[produkcja m-p]]</f>
        <v>450</v>
      </c>
      <c r="L53">
        <f>owoce5[[#This Row],[stan truskawek]]-owoce5[[#This Row],[produkcja m-t]]-owoce5[[#This Row],[produkcja t-p]]</f>
        <v>250</v>
      </c>
      <c r="M53">
        <f>owoce5[[#This Row],[stan porzeczek]]-owoce5[[#This Row],[produkcja m-p]]-owoce5[[#This Row],[produkcja t-p]]</f>
        <v>0</v>
      </c>
    </row>
    <row r="54" spans="1:13" x14ac:dyDescent="0.3">
      <c r="A54" s="1">
        <v>44004</v>
      </c>
      <c r="B54">
        <v>256</v>
      </c>
      <c r="C54">
        <v>393</v>
      </c>
      <c r="D54">
        <v>219</v>
      </c>
      <c r="E54">
        <f>owoce5[[#This Row],[dostawa_malin]]+K53</f>
        <v>706</v>
      </c>
      <c r="F54">
        <f>owoce5[[#This Row],[dostawa_truskawek]]+L53</f>
        <v>643</v>
      </c>
      <c r="G54">
        <f>owoce5[[#This Row],[dostawa_porzeczek]]+M53</f>
        <v>219</v>
      </c>
      <c r="H5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643</v>
      </c>
      <c r="I5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4">
        <f>owoce5[[#This Row],[stan malin]]-owoce5[[#This Row],[produkcja m-t]]-owoce5[[#This Row],[produkcja m-p]]</f>
        <v>63</v>
      </c>
      <c r="L54">
        <f>owoce5[[#This Row],[stan truskawek]]-owoce5[[#This Row],[produkcja m-t]]-owoce5[[#This Row],[produkcja t-p]]</f>
        <v>0</v>
      </c>
      <c r="M54">
        <f>owoce5[[#This Row],[stan porzeczek]]-owoce5[[#This Row],[produkcja m-p]]-owoce5[[#This Row],[produkcja t-p]]</f>
        <v>219</v>
      </c>
    </row>
    <row r="55" spans="1:13" x14ac:dyDescent="0.3">
      <c r="A55" s="1">
        <v>44005</v>
      </c>
      <c r="B55">
        <v>322</v>
      </c>
      <c r="C55">
        <v>425</v>
      </c>
      <c r="D55">
        <v>215</v>
      </c>
      <c r="E55">
        <f>owoce5[[#This Row],[dostawa_malin]]+K54</f>
        <v>385</v>
      </c>
      <c r="F55">
        <f>owoce5[[#This Row],[dostawa_truskawek]]+L54</f>
        <v>425</v>
      </c>
      <c r="G55">
        <f>owoce5[[#This Row],[dostawa_porzeczek]]+M54</f>
        <v>434</v>
      </c>
      <c r="H5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425</v>
      </c>
      <c r="K55">
        <f>owoce5[[#This Row],[stan malin]]-owoce5[[#This Row],[produkcja m-t]]-owoce5[[#This Row],[produkcja m-p]]</f>
        <v>385</v>
      </c>
      <c r="L55">
        <f>owoce5[[#This Row],[stan truskawek]]-owoce5[[#This Row],[produkcja m-t]]-owoce5[[#This Row],[produkcja t-p]]</f>
        <v>0</v>
      </c>
      <c r="M55">
        <f>owoce5[[#This Row],[stan porzeczek]]-owoce5[[#This Row],[produkcja m-p]]-owoce5[[#This Row],[produkcja t-p]]</f>
        <v>9</v>
      </c>
    </row>
    <row r="56" spans="1:13" x14ac:dyDescent="0.3">
      <c r="A56" s="1">
        <v>44006</v>
      </c>
      <c r="B56">
        <v>447</v>
      </c>
      <c r="C56">
        <v>385</v>
      </c>
      <c r="D56">
        <v>212</v>
      </c>
      <c r="E56">
        <f>owoce5[[#This Row],[dostawa_malin]]+K55</f>
        <v>832</v>
      </c>
      <c r="F56">
        <f>owoce5[[#This Row],[dostawa_truskawek]]+L55</f>
        <v>385</v>
      </c>
      <c r="G56">
        <f>owoce5[[#This Row],[dostawa_porzeczek]]+M55</f>
        <v>221</v>
      </c>
      <c r="H5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385</v>
      </c>
      <c r="I5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6">
        <f>owoce5[[#This Row],[stan malin]]-owoce5[[#This Row],[produkcja m-t]]-owoce5[[#This Row],[produkcja m-p]]</f>
        <v>447</v>
      </c>
      <c r="L56">
        <f>owoce5[[#This Row],[stan truskawek]]-owoce5[[#This Row],[produkcja m-t]]-owoce5[[#This Row],[produkcja t-p]]</f>
        <v>0</v>
      </c>
      <c r="M56">
        <f>owoce5[[#This Row],[stan porzeczek]]-owoce5[[#This Row],[produkcja m-p]]-owoce5[[#This Row],[produkcja t-p]]</f>
        <v>221</v>
      </c>
    </row>
    <row r="57" spans="1:13" x14ac:dyDescent="0.3">
      <c r="A57" s="1">
        <v>44007</v>
      </c>
      <c r="B57">
        <v>408</v>
      </c>
      <c r="C57">
        <v>260</v>
      </c>
      <c r="D57">
        <v>225</v>
      </c>
      <c r="E57">
        <f>owoce5[[#This Row],[dostawa_malin]]+K56</f>
        <v>855</v>
      </c>
      <c r="F57">
        <f>owoce5[[#This Row],[dostawa_truskawek]]+L56</f>
        <v>260</v>
      </c>
      <c r="G57">
        <f>owoce5[[#This Row],[dostawa_porzeczek]]+M56</f>
        <v>446</v>
      </c>
      <c r="H5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446</v>
      </c>
      <c r="J5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7">
        <f>owoce5[[#This Row],[stan malin]]-owoce5[[#This Row],[produkcja m-t]]-owoce5[[#This Row],[produkcja m-p]]</f>
        <v>409</v>
      </c>
      <c r="L57">
        <f>owoce5[[#This Row],[stan truskawek]]-owoce5[[#This Row],[produkcja m-t]]-owoce5[[#This Row],[produkcja t-p]]</f>
        <v>260</v>
      </c>
      <c r="M57">
        <f>owoce5[[#This Row],[stan porzeczek]]-owoce5[[#This Row],[produkcja m-p]]-owoce5[[#This Row],[produkcja t-p]]</f>
        <v>0</v>
      </c>
    </row>
    <row r="58" spans="1:13" x14ac:dyDescent="0.3">
      <c r="A58" s="1">
        <v>44008</v>
      </c>
      <c r="B58">
        <v>283</v>
      </c>
      <c r="C58">
        <v>396</v>
      </c>
      <c r="D58">
        <v>221</v>
      </c>
      <c r="E58">
        <f>owoce5[[#This Row],[dostawa_malin]]+K57</f>
        <v>692</v>
      </c>
      <c r="F58">
        <f>owoce5[[#This Row],[dostawa_truskawek]]+L57</f>
        <v>656</v>
      </c>
      <c r="G58">
        <f>owoce5[[#This Row],[dostawa_porzeczek]]+M57</f>
        <v>221</v>
      </c>
      <c r="H5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656</v>
      </c>
      <c r="I5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5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8">
        <f>owoce5[[#This Row],[stan malin]]-owoce5[[#This Row],[produkcja m-t]]-owoce5[[#This Row],[produkcja m-p]]</f>
        <v>36</v>
      </c>
      <c r="L58">
        <f>owoce5[[#This Row],[stan truskawek]]-owoce5[[#This Row],[produkcja m-t]]-owoce5[[#This Row],[produkcja t-p]]</f>
        <v>0</v>
      </c>
      <c r="M58">
        <f>owoce5[[#This Row],[stan porzeczek]]-owoce5[[#This Row],[produkcja m-p]]-owoce5[[#This Row],[produkcja t-p]]</f>
        <v>221</v>
      </c>
    </row>
    <row r="59" spans="1:13" x14ac:dyDescent="0.3">
      <c r="A59" s="1">
        <v>44009</v>
      </c>
      <c r="B59">
        <v>414</v>
      </c>
      <c r="C59">
        <v>314</v>
      </c>
      <c r="D59">
        <v>220</v>
      </c>
      <c r="E59">
        <f>owoce5[[#This Row],[dostawa_malin]]+K58</f>
        <v>450</v>
      </c>
      <c r="F59">
        <f>owoce5[[#This Row],[dostawa_truskawek]]+L58</f>
        <v>314</v>
      </c>
      <c r="G59">
        <f>owoce5[[#This Row],[dostawa_porzeczek]]+M58</f>
        <v>441</v>
      </c>
      <c r="H5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5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441</v>
      </c>
      <c r="J5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59">
        <f>owoce5[[#This Row],[stan malin]]-owoce5[[#This Row],[produkcja m-t]]-owoce5[[#This Row],[produkcja m-p]]</f>
        <v>9</v>
      </c>
      <c r="L59">
        <f>owoce5[[#This Row],[stan truskawek]]-owoce5[[#This Row],[produkcja m-t]]-owoce5[[#This Row],[produkcja t-p]]</f>
        <v>314</v>
      </c>
      <c r="M59">
        <f>owoce5[[#This Row],[stan porzeczek]]-owoce5[[#This Row],[produkcja m-p]]-owoce5[[#This Row],[produkcja t-p]]</f>
        <v>0</v>
      </c>
    </row>
    <row r="60" spans="1:13" x14ac:dyDescent="0.3">
      <c r="A60" s="1">
        <v>44010</v>
      </c>
      <c r="B60">
        <v>442</v>
      </c>
      <c r="C60">
        <v>449</v>
      </c>
      <c r="D60">
        <v>245</v>
      </c>
      <c r="E60">
        <f>owoce5[[#This Row],[dostawa_malin]]+K59</f>
        <v>451</v>
      </c>
      <c r="F60">
        <f>owoce5[[#This Row],[dostawa_truskawek]]+L59</f>
        <v>763</v>
      </c>
      <c r="G60">
        <f>owoce5[[#This Row],[dostawa_porzeczek]]+M59</f>
        <v>245</v>
      </c>
      <c r="H6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451</v>
      </c>
      <c r="I6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0">
        <f>owoce5[[#This Row],[stan malin]]-owoce5[[#This Row],[produkcja m-t]]-owoce5[[#This Row],[produkcja m-p]]</f>
        <v>0</v>
      </c>
      <c r="L60">
        <f>owoce5[[#This Row],[stan truskawek]]-owoce5[[#This Row],[produkcja m-t]]-owoce5[[#This Row],[produkcja t-p]]</f>
        <v>312</v>
      </c>
      <c r="M60">
        <f>owoce5[[#This Row],[stan porzeczek]]-owoce5[[#This Row],[produkcja m-p]]-owoce5[[#This Row],[produkcja t-p]]</f>
        <v>245</v>
      </c>
    </row>
    <row r="61" spans="1:13" x14ac:dyDescent="0.3">
      <c r="A61" s="1">
        <v>44011</v>
      </c>
      <c r="B61">
        <v>269</v>
      </c>
      <c r="C61">
        <v>370</v>
      </c>
      <c r="D61">
        <v>242</v>
      </c>
      <c r="E61">
        <f>owoce5[[#This Row],[dostawa_malin]]+K60</f>
        <v>269</v>
      </c>
      <c r="F61">
        <f>owoce5[[#This Row],[dostawa_truskawek]]+L60</f>
        <v>682</v>
      </c>
      <c r="G61">
        <f>owoce5[[#This Row],[dostawa_porzeczek]]+M60</f>
        <v>487</v>
      </c>
      <c r="H6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6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487</v>
      </c>
      <c r="K61">
        <f>owoce5[[#This Row],[stan malin]]-owoce5[[#This Row],[produkcja m-t]]-owoce5[[#This Row],[produkcja m-p]]</f>
        <v>269</v>
      </c>
      <c r="L61">
        <f>owoce5[[#This Row],[stan truskawek]]-owoce5[[#This Row],[produkcja m-t]]-owoce5[[#This Row],[produkcja t-p]]</f>
        <v>195</v>
      </c>
      <c r="M61">
        <f>owoce5[[#This Row],[stan porzeczek]]-owoce5[[#This Row],[produkcja m-p]]-owoce5[[#This Row],[produkcja t-p]]</f>
        <v>0</v>
      </c>
    </row>
    <row r="62" spans="1:13" x14ac:dyDescent="0.3">
      <c r="A62" s="1">
        <v>44012</v>
      </c>
      <c r="B62">
        <v>444</v>
      </c>
      <c r="C62">
        <v>350</v>
      </c>
      <c r="D62">
        <v>236</v>
      </c>
      <c r="E62">
        <f>owoce5[[#This Row],[dostawa_malin]]+K61</f>
        <v>713</v>
      </c>
      <c r="F62">
        <f>owoce5[[#This Row],[dostawa_truskawek]]+L61</f>
        <v>545</v>
      </c>
      <c r="G62">
        <f>owoce5[[#This Row],[dostawa_porzeczek]]+M61</f>
        <v>236</v>
      </c>
      <c r="H6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545</v>
      </c>
      <c r="I6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2">
        <f>owoce5[[#This Row],[stan malin]]-owoce5[[#This Row],[produkcja m-t]]-owoce5[[#This Row],[produkcja m-p]]</f>
        <v>168</v>
      </c>
      <c r="L62">
        <f>owoce5[[#This Row],[stan truskawek]]-owoce5[[#This Row],[produkcja m-t]]-owoce5[[#This Row],[produkcja t-p]]</f>
        <v>0</v>
      </c>
      <c r="M62">
        <f>owoce5[[#This Row],[stan porzeczek]]-owoce5[[#This Row],[produkcja m-p]]-owoce5[[#This Row],[produkcja t-p]]</f>
        <v>236</v>
      </c>
    </row>
    <row r="63" spans="1:13" x14ac:dyDescent="0.3">
      <c r="A63" s="1">
        <v>44013</v>
      </c>
      <c r="B63">
        <v>425</v>
      </c>
      <c r="C63">
        <v>342</v>
      </c>
      <c r="D63">
        <v>237</v>
      </c>
      <c r="E63">
        <f>owoce5[[#This Row],[dostawa_malin]]+K62</f>
        <v>593</v>
      </c>
      <c r="F63">
        <f>owoce5[[#This Row],[dostawa_truskawek]]+L62</f>
        <v>342</v>
      </c>
      <c r="G63">
        <f>owoce5[[#This Row],[dostawa_porzeczek]]+M62</f>
        <v>473</v>
      </c>
      <c r="H6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6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473</v>
      </c>
      <c r="J6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3">
        <f>owoce5[[#This Row],[stan malin]]-owoce5[[#This Row],[produkcja m-t]]-owoce5[[#This Row],[produkcja m-p]]</f>
        <v>120</v>
      </c>
      <c r="L63">
        <f>owoce5[[#This Row],[stan truskawek]]-owoce5[[#This Row],[produkcja m-t]]-owoce5[[#This Row],[produkcja t-p]]</f>
        <v>342</v>
      </c>
      <c r="M63">
        <f>owoce5[[#This Row],[stan porzeczek]]-owoce5[[#This Row],[produkcja m-p]]-owoce5[[#This Row],[produkcja t-p]]</f>
        <v>0</v>
      </c>
    </row>
    <row r="64" spans="1:13" x14ac:dyDescent="0.3">
      <c r="A64" s="1">
        <v>44014</v>
      </c>
      <c r="B64">
        <v>377</v>
      </c>
      <c r="C64">
        <v>290</v>
      </c>
      <c r="D64">
        <v>240</v>
      </c>
      <c r="E64">
        <f>owoce5[[#This Row],[dostawa_malin]]+K63</f>
        <v>497</v>
      </c>
      <c r="F64">
        <f>owoce5[[#This Row],[dostawa_truskawek]]+L63</f>
        <v>632</v>
      </c>
      <c r="G64">
        <f>owoce5[[#This Row],[dostawa_porzeczek]]+M63</f>
        <v>240</v>
      </c>
      <c r="H6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497</v>
      </c>
      <c r="I6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4">
        <f>owoce5[[#This Row],[stan malin]]-owoce5[[#This Row],[produkcja m-t]]-owoce5[[#This Row],[produkcja m-p]]</f>
        <v>0</v>
      </c>
      <c r="L64">
        <f>owoce5[[#This Row],[stan truskawek]]-owoce5[[#This Row],[produkcja m-t]]-owoce5[[#This Row],[produkcja t-p]]</f>
        <v>135</v>
      </c>
      <c r="M64">
        <f>owoce5[[#This Row],[stan porzeczek]]-owoce5[[#This Row],[produkcja m-p]]-owoce5[[#This Row],[produkcja t-p]]</f>
        <v>240</v>
      </c>
    </row>
    <row r="65" spans="1:13" x14ac:dyDescent="0.3">
      <c r="A65" s="1">
        <v>44015</v>
      </c>
      <c r="B65">
        <v>382</v>
      </c>
      <c r="C65">
        <v>360</v>
      </c>
      <c r="D65">
        <v>203</v>
      </c>
      <c r="E65">
        <f>owoce5[[#This Row],[dostawa_malin]]+K64</f>
        <v>382</v>
      </c>
      <c r="F65">
        <f>owoce5[[#This Row],[dostawa_truskawek]]+L64</f>
        <v>495</v>
      </c>
      <c r="G65">
        <f>owoce5[[#This Row],[dostawa_porzeczek]]+M64</f>
        <v>443</v>
      </c>
      <c r="H6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6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443</v>
      </c>
      <c r="K65">
        <f>owoce5[[#This Row],[stan malin]]-owoce5[[#This Row],[produkcja m-t]]-owoce5[[#This Row],[produkcja m-p]]</f>
        <v>382</v>
      </c>
      <c r="L65">
        <f>owoce5[[#This Row],[stan truskawek]]-owoce5[[#This Row],[produkcja m-t]]-owoce5[[#This Row],[produkcja t-p]]</f>
        <v>52</v>
      </c>
      <c r="M65">
        <f>owoce5[[#This Row],[stan porzeczek]]-owoce5[[#This Row],[produkcja m-p]]-owoce5[[#This Row],[produkcja t-p]]</f>
        <v>0</v>
      </c>
    </row>
    <row r="66" spans="1:13" x14ac:dyDescent="0.3">
      <c r="A66" s="1">
        <v>44016</v>
      </c>
      <c r="B66">
        <v>287</v>
      </c>
      <c r="C66">
        <v>428</v>
      </c>
      <c r="D66">
        <v>204</v>
      </c>
      <c r="E66">
        <f>owoce5[[#This Row],[dostawa_malin]]+K65</f>
        <v>669</v>
      </c>
      <c r="F66">
        <f>owoce5[[#This Row],[dostawa_truskawek]]+L65</f>
        <v>480</v>
      </c>
      <c r="G66">
        <f>owoce5[[#This Row],[dostawa_porzeczek]]+M65</f>
        <v>204</v>
      </c>
      <c r="H6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480</v>
      </c>
      <c r="I6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6">
        <f>owoce5[[#This Row],[stan malin]]-owoce5[[#This Row],[produkcja m-t]]-owoce5[[#This Row],[produkcja m-p]]</f>
        <v>189</v>
      </c>
      <c r="L66">
        <f>owoce5[[#This Row],[stan truskawek]]-owoce5[[#This Row],[produkcja m-t]]-owoce5[[#This Row],[produkcja t-p]]</f>
        <v>0</v>
      </c>
      <c r="M66">
        <f>owoce5[[#This Row],[stan porzeczek]]-owoce5[[#This Row],[produkcja m-p]]-owoce5[[#This Row],[produkcja t-p]]</f>
        <v>204</v>
      </c>
    </row>
    <row r="67" spans="1:13" x14ac:dyDescent="0.3">
      <c r="A67" s="1">
        <v>44017</v>
      </c>
      <c r="B67">
        <v>429</v>
      </c>
      <c r="C67">
        <v>394</v>
      </c>
      <c r="D67">
        <v>246</v>
      </c>
      <c r="E67">
        <f>owoce5[[#This Row],[dostawa_malin]]+K66</f>
        <v>618</v>
      </c>
      <c r="F67">
        <f>owoce5[[#This Row],[dostawa_truskawek]]+L66</f>
        <v>394</v>
      </c>
      <c r="G67">
        <f>owoce5[[#This Row],[dostawa_porzeczek]]+M66</f>
        <v>450</v>
      </c>
      <c r="H6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6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450</v>
      </c>
      <c r="J6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7">
        <f>owoce5[[#This Row],[stan malin]]-owoce5[[#This Row],[produkcja m-t]]-owoce5[[#This Row],[produkcja m-p]]</f>
        <v>168</v>
      </c>
      <c r="L67">
        <f>owoce5[[#This Row],[stan truskawek]]-owoce5[[#This Row],[produkcja m-t]]-owoce5[[#This Row],[produkcja t-p]]</f>
        <v>394</v>
      </c>
      <c r="M67">
        <f>owoce5[[#This Row],[stan porzeczek]]-owoce5[[#This Row],[produkcja m-p]]-owoce5[[#This Row],[produkcja t-p]]</f>
        <v>0</v>
      </c>
    </row>
    <row r="68" spans="1:13" x14ac:dyDescent="0.3">
      <c r="A68" s="1">
        <v>44018</v>
      </c>
      <c r="B68">
        <v>287</v>
      </c>
      <c r="C68">
        <v>356</v>
      </c>
      <c r="D68">
        <v>233</v>
      </c>
      <c r="E68">
        <f>owoce5[[#This Row],[dostawa_malin]]+K67</f>
        <v>455</v>
      </c>
      <c r="F68">
        <f>owoce5[[#This Row],[dostawa_truskawek]]+L67</f>
        <v>750</v>
      </c>
      <c r="G68">
        <f>owoce5[[#This Row],[dostawa_porzeczek]]+M67</f>
        <v>233</v>
      </c>
      <c r="H6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455</v>
      </c>
      <c r="I6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68">
        <f>owoce5[[#This Row],[stan malin]]-owoce5[[#This Row],[produkcja m-t]]-owoce5[[#This Row],[produkcja m-p]]</f>
        <v>0</v>
      </c>
      <c r="L68">
        <f>owoce5[[#This Row],[stan truskawek]]-owoce5[[#This Row],[produkcja m-t]]-owoce5[[#This Row],[produkcja t-p]]</f>
        <v>295</v>
      </c>
      <c r="M68">
        <f>owoce5[[#This Row],[stan porzeczek]]-owoce5[[#This Row],[produkcja m-p]]-owoce5[[#This Row],[produkcja t-p]]</f>
        <v>233</v>
      </c>
    </row>
    <row r="69" spans="1:13" x14ac:dyDescent="0.3">
      <c r="A69" s="1">
        <v>44019</v>
      </c>
      <c r="B69">
        <v>421</v>
      </c>
      <c r="C69">
        <v>292</v>
      </c>
      <c r="D69">
        <v>226</v>
      </c>
      <c r="E69">
        <f>owoce5[[#This Row],[dostawa_malin]]+K68</f>
        <v>421</v>
      </c>
      <c r="F69">
        <f>owoce5[[#This Row],[dostawa_truskawek]]+L68</f>
        <v>587</v>
      </c>
      <c r="G69">
        <f>owoce5[[#This Row],[dostawa_porzeczek]]+M68</f>
        <v>459</v>
      </c>
      <c r="H6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6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6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459</v>
      </c>
      <c r="K69">
        <f>owoce5[[#This Row],[stan malin]]-owoce5[[#This Row],[produkcja m-t]]-owoce5[[#This Row],[produkcja m-p]]</f>
        <v>421</v>
      </c>
      <c r="L69">
        <f>owoce5[[#This Row],[stan truskawek]]-owoce5[[#This Row],[produkcja m-t]]-owoce5[[#This Row],[produkcja t-p]]</f>
        <v>128</v>
      </c>
      <c r="M69">
        <f>owoce5[[#This Row],[stan porzeczek]]-owoce5[[#This Row],[produkcja m-p]]-owoce5[[#This Row],[produkcja t-p]]</f>
        <v>0</v>
      </c>
    </row>
    <row r="70" spans="1:13" x14ac:dyDescent="0.3">
      <c r="A70" s="1">
        <v>44020</v>
      </c>
      <c r="B70">
        <v>334</v>
      </c>
      <c r="C70">
        <v>353</v>
      </c>
      <c r="D70">
        <v>282</v>
      </c>
      <c r="E70">
        <f>owoce5[[#This Row],[dostawa_malin]]+K69</f>
        <v>755</v>
      </c>
      <c r="F70">
        <f>owoce5[[#This Row],[dostawa_truskawek]]+L69</f>
        <v>481</v>
      </c>
      <c r="G70">
        <f>owoce5[[#This Row],[dostawa_porzeczek]]+M69</f>
        <v>282</v>
      </c>
      <c r="H7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481</v>
      </c>
      <c r="I7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0">
        <f>owoce5[[#This Row],[stan malin]]-owoce5[[#This Row],[produkcja m-t]]-owoce5[[#This Row],[produkcja m-p]]</f>
        <v>274</v>
      </c>
      <c r="L70">
        <f>owoce5[[#This Row],[stan truskawek]]-owoce5[[#This Row],[produkcja m-t]]-owoce5[[#This Row],[produkcja t-p]]</f>
        <v>0</v>
      </c>
      <c r="M70">
        <f>owoce5[[#This Row],[stan porzeczek]]-owoce5[[#This Row],[produkcja m-p]]-owoce5[[#This Row],[produkcja t-p]]</f>
        <v>282</v>
      </c>
    </row>
    <row r="71" spans="1:13" x14ac:dyDescent="0.3">
      <c r="A71" s="1">
        <v>44021</v>
      </c>
      <c r="B71">
        <v>282</v>
      </c>
      <c r="C71">
        <v>329</v>
      </c>
      <c r="D71">
        <v>262</v>
      </c>
      <c r="E71">
        <f>owoce5[[#This Row],[dostawa_malin]]+K70</f>
        <v>556</v>
      </c>
      <c r="F71">
        <f>owoce5[[#This Row],[dostawa_truskawek]]+L70</f>
        <v>329</v>
      </c>
      <c r="G71">
        <f>owoce5[[#This Row],[dostawa_porzeczek]]+M70</f>
        <v>544</v>
      </c>
      <c r="H7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7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544</v>
      </c>
      <c r="J7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1">
        <f>owoce5[[#This Row],[stan malin]]-owoce5[[#This Row],[produkcja m-t]]-owoce5[[#This Row],[produkcja m-p]]</f>
        <v>12</v>
      </c>
      <c r="L71">
        <f>owoce5[[#This Row],[stan truskawek]]-owoce5[[#This Row],[produkcja m-t]]-owoce5[[#This Row],[produkcja t-p]]</f>
        <v>329</v>
      </c>
      <c r="M71">
        <f>owoce5[[#This Row],[stan porzeczek]]-owoce5[[#This Row],[produkcja m-p]]-owoce5[[#This Row],[produkcja t-p]]</f>
        <v>0</v>
      </c>
    </row>
    <row r="72" spans="1:13" x14ac:dyDescent="0.3">
      <c r="A72" s="1">
        <v>44022</v>
      </c>
      <c r="B72">
        <v>356</v>
      </c>
      <c r="C72">
        <v>331</v>
      </c>
      <c r="D72">
        <v>290</v>
      </c>
      <c r="E72">
        <f>owoce5[[#This Row],[dostawa_malin]]+K71</f>
        <v>368</v>
      </c>
      <c r="F72">
        <f>owoce5[[#This Row],[dostawa_truskawek]]+L71</f>
        <v>660</v>
      </c>
      <c r="G72">
        <f>owoce5[[#This Row],[dostawa_porzeczek]]+M71</f>
        <v>290</v>
      </c>
      <c r="H7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368</v>
      </c>
      <c r="I7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2">
        <f>owoce5[[#This Row],[stan malin]]-owoce5[[#This Row],[produkcja m-t]]-owoce5[[#This Row],[produkcja m-p]]</f>
        <v>0</v>
      </c>
      <c r="L72">
        <f>owoce5[[#This Row],[stan truskawek]]-owoce5[[#This Row],[produkcja m-t]]-owoce5[[#This Row],[produkcja t-p]]</f>
        <v>292</v>
      </c>
      <c r="M72">
        <f>owoce5[[#This Row],[stan porzeczek]]-owoce5[[#This Row],[produkcja m-p]]-owoce5[[#This Row],[produkcja t-p]]</f>
        <v>290</v>
      </c>
    </row>
    <row r="73" spans="1:13" x14ac:dyDescent="0.3">
      <c r="A73" s="1">
        <v>44023</v>
      </c>
      <c r="B73">
        <v>307</v>
      </c>
      <c r="C73">
        <v>394</v>
      </c>
      <c r="D73">
        <v>256</v>
      </c>
      <c r="E73">
        <f>owoce5[[#This Row],[dostawa_malin]]+K72</f>
        <v>307</v>
      </c>
      <c r="F73">
        <f>owoce5[[#This Row],[dostawa_truskawek]]+L72</f>
        <v>686</v>
      </c>
      <c r="G73">
        <f>owoce5[[#This Row],[dostawa_porzeczek]]+M72</f>
        <v>546</v>
      </c>
      <c r="H7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7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546</v>
      </c>
      <c r="K73">
        <f>owoce5[[#This Row],[stan malin]]-owoce5[[#This Row],[produkcja m-t]]-owoce5[[#This Row],[produkcja m-p]]</f>
        <v>307</v>
      </c>
      <c r="L73">
        <f>owoce5[[#This Row],[stan truskawek]]-owoce5[[#This Row],[produkcja m-t]]-owoce5[[#This Row],[produkcja t-p]]</f>
        <v>140</v>
      </c>
      <c r="M73">
        <f>owoce5[[#This Row],[stan porzeczek]]-owoce5[[#This Row],[produkcja m-p]]-owoce5[[#This Row],[produkcja t-p]]</f>
        <v>0</v>
      </c>
    </row>
    <row r="74" spans="1:13" x14ac:dyDescent="0.3">
      <c r="A74" s="1">
        <v>44024</v>
      </c>
      <c r="B74">
        <v>441</v>
      </c>
      <c r="C74">
        <v>271</v>
      </c>
      <c r="D74">
        <v>292</v>
      </c>
      <c r="E74">
        <f>owoce5[[#This Row],[dostawa_malin]]+K73</f>
        <v>748</v>
      </c>
      <c r="F74">
        <f>owoce5[[#This Row],[dostawa_truskawek]]+L73</f>
        <v>411</v>
      </c>
      <c r="G74">
        <f>owoce5[[#This Row],[dostawa_porzeczek]]+M73</f>
        <v>292</v>
      </c>
      <c r="H7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411</v>
      </c>
      <c r="I7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4">
        <f>owoce5[[#This Row],[stan malin]]-owoce5[[#This Row],[produkcja m-t]]-owoce5[[#This Row],[produkcja m-p]]</f>
        <v>337</v>
      </c>
      <c r="L74">
        <f>owoce5[[#This Row],[stan truskawek]]-owoce5[[#This Row],[produkcja m-t]]-owoce5[[#This Row],[produkcja t-p]]</f>
        <v>0</v>
      </c>
      <c r="M74">
        <f>owoce5[[#This Row],[stan porzeczek]]-owoce5[[#This Row],[produkcja m-p]]-owoce5[[#This Row],[produkcja t-p]]</f>
        <v>292</v>
      </c>
    </row>
    <row r="75" spans="1:13" x14ac:dyDescent="0.3">
      <c r="A75" s="1">
        <v>44025</v>
      </c>
      <c r="B75">
        <v>407</v>
      </c>
      <c r="C75">
        <v>311</v>
      </c>
      <c r="D75">
        <v>280</v>
      </c>
      <c r="E75">
        <f>owoce5[[#This Row],[dostawa_malin]]+K74</f>
        <v>744</v>
      </c>
      <c r="F75">
        <f>owoce5[[#This Row],[dostawa_truskawek]]+L74</f>
        <v>311</v>
      </c>
      <c r="G75">
        <f>owoce5[[#This Row],[dostawa_porzeczek]]+M74</f>
        <v>572</v>
      </c>
      <c r="H7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7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572</v>
      </c>
      <c r="J7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5">
        <f>owoce5[[#This Row],[stan malin]]-owoce5[[#This Row],[produkcja m-t]]-owoce5[[#This Row],[produkcja m-p]]</f>
        <v>172</v>
      </c>
      <c r="L75">
        <f>owoce5[[#This Row],[stan truskawek]]-owoce5[[#This Row],[produkcja m-t]]-owoce5[[#This Row],[produkcja t-p]]</f>
        <v>311</v>
      </c>
      <c r="M75">
        <f>owoce5[[#This Row],[stan porzeczek]]-owoce5[[#This Row],[produkcja m-p]]-owoce5[[#This Row],[produkcja t-p]]</f>
        <v>0</v>
      </c>
    </row>
    <row r="76" spans="1:13" x14ac:dyDescent="0.3">
      <c r="A76" s="1">
        <v>44026</v>
      </c>
      <c r="B76">
        <v>480</v>
      </c>
      <c r="C76">
        <v>342</v>
      </c>
      <c r="D76">
        <v>292</v>
      </c>
      <c r="E76">
        <f>owoce5[[#This Row],[dostawa_malin]]+K75</f>
        <v>652</v>
      </c>
      <c r="F76">
        <f>owoce5[[#This Row],[dostawa_truskawek]]+L75</f>
        <v>653</v>
      </c>
      <c r="G76">
        <f>owoce5[[#This Row],[dostawa_porzeczek]]+M75</f>
        <v>292</v>
      </c>
      <c r="H7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652</v>
      </c>
      <c r="I7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6">
        <f>owoce5[[#This Row],[stan malin]]-owoce5[[#This Row],[produkcja m-t]]-owoce5[[#This Row],[produkcja m-p]]</f>
        <v>0</v>
      </c>
      <c r="L76">
        <f>owoce5[[#This Row],[stan truskawek]]-owoce5[[#This Row],[produkcja m-t]]-owoce5[[#This Row],[produkcja t-p]]</f>
        <v>1</v>
      </c>
      <c r="M76">
        <f>owoce5[[#This Row],[stan porzeczek]]-owoce5[[#This Row],[produkcja m-p]]-owoce5[[#This Row],[produkcja t-p]]</f>
        <v>292</v>
      </c>
    </row>
    <row r="77" spans="1:13" x14ac:dyDescent="0.3">
      <c r="A77" s="1">
        <v>44027</v>
      </c>
      <c r="B77">
        <v>494</v>
      </c>
      <c r="C77">
        <v>310</v>
      </c>
      <c r="D77">
        <v>275</v>
      </c>
      <c r="E77">
        <f>owoce5[[#This Row],[dostawa_malin]]+K76</f>
        <v>494</v>
      </c>
      <c r="F77">
        <f>owoce5[[#This Row],[dostawa_truskawek]]+L76</f>
        <v>311</v>
      </c>
      <c r="G77">
        <f>owoce5[[#This Row],[dostawa_porzeczek]]+M76</f>
        <v>567</v>
      </c>
      <c r="H7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7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494</v>
      </c>
      <c r="J7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7">
        <f>owoce5[[#This Row],[stan malin]]-owoce5[[#This Row],[produkcja m-t]]-owoce5[[#This Row],[produkcja m-p]]</f>
        <v>0</v>
      </c>
      <c r="L77">
        <f>owoce5[[#This Row],[stan truskawek]]-owoce5[[#This Row],[produkcja m-t]]-owoce5[[#This Row],[produkcja t-p]]</f>
        <v>311</v>
      </c>
      <c r="M77">
        <f>owoce5[[#This Row],[stan porzeczek]]-owoce5[[#This Row],[produkcja m-p]]-owoce5[[#This Row],[produkcja t-p]]</f>
        <v>73</v>
      </c>
    </row>
    <row r="78" spans="1:13" x14ac:dyDescent="0.3">
      <c r="A78" s="1">
        <v>44028</v>
      </c>
      <c r="B78">
        <v>493</v>
      </c>
      <c r="C78">
        <v>431</v>
      </c>
      <c r="D78">
        <v>283</v>
      </c>
      <c r="E78">
        <f>owoce5[[#This Row],[dostawa_malin]]+K77</f>
        <v>493</v>
      </c>
      <c r="F78">
        <f>owoce5[[#This Row],[dostawa_truskawek]]+L77</f>
        <v>742</v>
      </c>
      <c r="G78">
        <f>owoce5[[#This Row],[dostawa_porzeczek]]+M77</f>
        <v>356</v>
      </c>
      <c r="H7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493</v>
      </c>
      <c r="I7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78">
        <f>owoce5[[#This Row],[stan malin]]-owoce5[[#This Row],[produkcja m-t]]-owoce5[[#This Row],[produkcja m-p]]</f>
        <v>0</v>
      </c>
      <c r="L78">
        <f>owoce5[[#This Row],[stan truskawek]]-owoce5[[#This Row],[produkcja m-t]]-owoce5[[#This Row],[produkcja t-p]]</f>
        <v>249</v>
      </c>
      <c r="M78">
        <f>owoce5[[#This Row],[stan porzeczek]]-owoce5[[#This Row],[produkcja m-p]]-owoce5[[#This Row],[produkcja t-p]]</f>
        <v>356</v>
      </c>
    </row>
    <row r="79" spans="1:13" x14ac:dyDescent="0.3">
      <c r="A79" s="1">
        <v>44029</v>
      </c>
      <c r="B79">
        <v>302</v>
      </c>
      <c r="C79">
        <v>415</v>
      </c>
      <c r="D79">
        <v>297</v>
      </c>
      <c r="E79">
        <f>owoce5[[#This Row],[dostawa_malin]]+K78</f>
        <v>302</v>
      </c>
      <c r="F79">
        <f>owoce5[[#This Row],[dostawa_truskawek]]+L78</f>
        <v>664</v>
      </c>
      <c r="G79">
        <f>owoce5[[#This Row],[dostawa_porzeczek]]+M78</f>
        <v>653</v>
      </c>
      <c r="H7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7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7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653</v>
      </c>
      <c r="K79">
        <f>owoce5[[#This Row],[stan malin]]-owoce5[[#This Row],[produkcja m-t]]-owoce5[[#This Row],[produkcja m-p]]</f>
        <v>302</v>
      </c>
      <c r="L79">
        <f>owoce5[[#This Row],[stan truskawek]]-owoce5[[#This Row],[produkcja m-t]]-owoce5[[#This Row],[produkcja t-p]]</f>
        <v>11</v>
      </c>
      <c r="M79">
        <f>owoce5[[#This Row],[stan porzeczek]]-owoce5[[#This Row],[produkcja m-p]]-owoce5[[#This Row],[produkcja t-p]]</f>
        <v>0</v>
      </c>
    </row>
    <row r="80" spans="1:13" x14ac:dyDescent="0.3">
      <c r="A80" s="1">
        <v>44030</v>
      </c>
      <c r="B80">
        <v>331</v>
      </c>
      <c r="C80">
        <v>353</v>
      </c>
      <c r="D80">
        <v>373</v>
      </c>
      <c r="E80">
        <f>owoce5[[#This Row],[dostawa_malin]]+K79</f>
        <v>633</v>
      </c>
      <c r="F80">
        <f>owoce5[[#This Row],[dostawa_truskawek]]+L79</f>
        <v>364</v>
      </c>
      <c r="G80">
        <f>owoce5[[#This Row],[dostawa_porzeczek]]+M79</f>
        <v>373</v>
      </c>
      <c r="H8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373</v>
      </c>
      <c r="J8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0">
        <f>owoce5[[#This Row],[stan malin]]-owoce5[[#This Row],[produkcja m-t]]-owoce5[[#This Row],[produkcja m-p]]</f>
        <v>260</v>
      </c>
      <c r="L80">
        <f>owoce5[[#This Row],[stan truskawek]]-owoce5[[#This Row],[produkcja m-t]]-owoce5[[#This Row],[produkcja t-p]]</f>
        <v>364</v>
      </c>
      <c r="M80">
        <f>owoce5[[#This Row],[stan porzeczek]]-owoce5[[#This Row],[produkcja m-p]]-owoce5[[#This Row],[produkcja t-p]]</f>
        <v>0</v>
      </c>
    </row>
    <row r="81" spans="1:13" x14ac:dyDescent="0.3">
      <c r="A81" s="1">
        <v>44031</v>
      </c>
      <c r="B81">
        <v>486</v>
      </c>
      <c r="C81">
        <v>323</v>
      </c>
      <c r="D81">
        <v>359</v>
      </c>
      <c r="E81">
        <f>owoce5[[#This Row],[dostawa_malin]]+K80</f>
        <v>746</v>
      </c>
      <c r="F81">
        <f>owoce5[[#This Row],[dostawa_truskawek]]+L80</f>
        <v>687</v>
      </c>
      <c r="G81">
        <f>owoce5[[#This Row],[dostawa_porzeczek]]+M80</f>
        <v>359</v>
      </c>
      <c r="H8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687</v>
      </c>
      <c r="I8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1">
        <f>owoce5[[#This Row],[stan malin]]-owoce5[[#This Row],[produkcja m-t]]-owoce5[[#This Row],[produkcja m-p]]</f>
        <v>59</v>
      </c>
      <c r="L81">
        <f>owoce5[[#This Row],[stan truskawek]]-owoce5[[#This Row],[produkcja m-t]]-owoce5[[#This Row],[produkcja t-p]]</f>
        <v>0</v>
      </c>
      <c r="M81">
        <f>owoce5[[#This Row],[stan porzeczek]]-owoce5[[#This Row],[produkcja m-p]]-owoce5[[#This Row],[produkcja t-p]]</f>
        <v>359</v>
      </c>
    </row>
    <row r="82" spans="1:13" x14ac:dyDescent="0.3">
      <c r="A82" s="1">
        <v>44032</v>
      </c>
      <c r="B82">
        <v>360</v>
      </c>
      <c r="C82">
        <v>331</v>
      </c>
      <c r="D82">
        <v>445</v>
      </c>
      <c r="E82">
        <f>owoce5[[#This Row],[dostawa_malin]]+K81</f>
        <v>419</v>
      </c>
      <c r="F82">
        <f>owoce5[[#This Row],[dostawa_truskawek]]+L81</f>
        <v>331</v>
      </c>
      <c r="G82">
        <f>owoce5[[#This Row],[dostawa_porzeczek]]+M81</f>
        <v>804</v>
      </c>
      <c r="H8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419</v>
      </c>
      <c r="J8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2">
        <f>owoce5[[#This Row],[stan malin]]-owoce5[[#This Row],[produkcja m-t]]-owoce5[[#This Row],[produkcja m-p]]</f>
        <v>0</v>
      </c>
      <c r="L82">
        <f>owoce5[[#This Row],[stan truskawek]]-owoce5[[#This Row],[produkcja m-t]]-owoce5[[#This Row],[produkcja t-p]]</f>
        <v>331</v>
      </c>
      <c r="M82">
        <f>owoce5[[#This Row],[stan porzeczek]]-owoce5[[#This Row],[produkcja m-p]]-owoce5[[#This Row],[produkcja t-p]]</f>
        <v>385</v>
      </c>
    </row>
    <row r="83" spans="1:13" x14ac:dyDescent="0.3">
      <c r="A83" s="1">
        <v>44033</v>
      </c>
      <c r="B83">
        <v>391</v>
      </c>
      <c r="C83">
        <v>455</v>
      </c>
      <c r="D83">
        <v>427</v>
      </c>
      <c r="E83">
        <f>owoce5[[#This Row],[dostawa_malin]]+K82</f>
        <v>391</v>
      </c>
      <c r="F83">
        <f>owoce5[[#This Row],[dostawa_truskawek]]+L82</f>
        <v>786</v>
      </c>
      <c r="G83">
        <f>owoce5[[#This Row],[dostawa_porzeczek]]+M82</f>
        <v>812</v>
      </c>
      <c r="H8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786</v>
      </c>
      <c r="K83">
        <f>owoce5[[#This Row],[stan malin]]-owoce5[[#This Row],[produkcja m-t]]-owoce5[[#This Row],[produkcja m-p]]</f>
        <v>391</v>
      </c>
      <c r="L83">
        <f>owoce5[[#This Row],[stan truskawek]]-owoce5[[#This Row],[produkcja m-t]]-owoce5[[#This Row],[produkcja t-p]]</f>
        <v>0</v>
      </c>
      <c r="M83">
        <f>owoce5[[#This Row],[stan porzeczek]]-owoce5[[#This Row],[produkcja m-p]]-owoce5[[#This Row],[produkcja t-p]]</f>
        <v>26</v>
      </c>
    </row>
    <row r="84" spans="1:13" x14ac:dyDescent="0.3">
      <c r="A84" s="1">
        <v>44034</v>
      </c>
      <c r="B84">
        <v>327</v>
      </c>
      <c r="C84">
        <v>471</v>
      </c>
      <c r="D84">
        <v>423</v>
      </c>
      <c r="E84">
        <f>owoce5[[#This Row],[dostawa_malin]]+K83</f>
        <v>718</v>
      </c>
      <c r="F84">
        <f>owoce5[[#This Row],[dostawa_truskawek]]+L83</f>
        <v>471</v>
      </c>
      <c r="G84">
        <f>owoce5[[#This Row],[dostawa_porzeczek]]+M83</f>
        <v>449</v>
      </c>
      <c r="H8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471</v>
      </c>
      <c r="I8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4">
        <f>owoce5[[#This Row],[stan malin]]-owoce5[[#This Row],[produkcja m-t]]-owoce5[[#This Row],[produkcja m-p]]</f>
        <v>247</v>
      </c>
      <c r="L84">
        <f>owoce5[[#This Row],[stan truskawek]]-owoce5[[#This Row],[produkcja m-t]]-owoce5[[#This Row],[produkcja t-p]]</f>
        <v>0</v>
      </c>
      <c r="M84">
        <f>owoce5[[#This Row],[stan porzeczek]]-owoce5[[#This Row],[produkcja m-p]]-owoce5[[#This Row],[produkcja t-p]]</f>
        <v>449</v>
      </c>
    </row>
    <row r="85" spans="1:13" x14ac:dyDescent="0.3">
      <c r="A85" s="1">
        <v>44035</v>
      </c>
      <c r="B85">
        <v>355</v>
      </c>
      <c r="C85">
        <v>490</v>
      </c>
      <c r="D85">
        <v>449</v>
      </c>
      <c r="E85">
        <f>owoce5[[#This Row],[dostawa_malin]]+K84</f>
        <v>602</v>
      </c>
      <c r="F85">
        <f>owoce5[[#This Row],[dostawa_truskawek]]+L84</f>
        <v>490</v>
      </c>
      <c r="G85">
        <f>owoce5[[#This Row],[dostawa_porzeczek]]+M84</f>
        <v>898</v>
      </c>
      <c r="H8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602</v>
      </c>
      <c r="J8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5">
        <f>owoce5[[#This Row],[stan malin]]-owoce5[[#This Row],[produkcja m-t]]-owoce5[[#This Row],[produkcja m-p]]</f>
        <v>0</v>
      </c>
      <c r="L85">
        <f>owoce5[[#This Row],[stan truskawek]]-owoce5[[#This Row],[produkcja m-t]]-owoce5[[#This Row],[produkcja t-p]]</f>
        <v>490</v>
      </c>
      <c r="M85">
        <f>owoce5[[#This Row],[stan porzeczek]]-owoce5[[#This Row],[produkcja m-p]]-owoce5[[#This Row],[produkcja t-p]]</f>
        <v>296</v>
      </c>
    </row>
    <row r="86" spans="1:13" x14ac:dyDescent="0.3">
      <c r="A86" s="1">
        <v>44036</v>
      </c>
      <c r="B86">
        <v>360</v>
      </c>
      <c r="C86">
        <v>339</v>
      </c>
      <c r="D86">
        <v>470</v>
      </c>
      <c r="E86">
        <f>owoce5[[#This Row],[dostawa_malin]]+K85</f>
        <v>360</v>
      </c>
      <c r="F86">
        <f>owoce5[[#This Row],[dostawa_truskawek]]+L85</f>
        <v>829</v>
      </c>
      <c r="G86">
        <f>owoce5[[#This Row],[dostawa_porzeczek]]+M85</f>
        <v>766</v>
      </c>
      <c r="H8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766</v>
      </c>
      <c r="K86">
        <f>owoce5[[#This Row],[stan malin]]-owoce5[[#This Row],[produkcja m-t]]-owoce5[[#This Row],[produkcja m-p]]</f>
        <v>360</v>
      </c>
      <c r="L86">
        <f>owoce5[[#This Row],[stan truskawek]]-owoce5[[#This Row],[produkcja m-t]]-owoce5[[#This Row],[produkcja t-p]]</f>
        <v>63</v>
      </c>
      <c r="M86">
        <f>owoce5[[#This Row],[stan porzeczek]]-owoce5[[#This Row],[produkcja m-p]]-owoce5[[#This Row],[produkcja t-p]]</f>
        <v>0</v>
      </c>
    </row>
    <row r="87" spans="1:13" x14ac:dyDescent="0.3">
      <c r="A87" s="1">
        <v>44037</v>
      </c>
      <c r="B87">
        <v>303</v>
      </c>
      <c r="C87">
        <v>404</v>
      </c>
      <c r="D87">
        <v>434</v>
      </c>
      <c r="E87">
        <f>owoce5[[#This Row],[dostawa_malin]]+K86</f>
        <v>663</v>
      </c>
      <c r="F87">
        <f>owoce5[[#This Row],[dostawa_truskawek]]+L86</f>
        <v>467</v>
      </c>
      <c r="G87">
        <f>owoce5[[#This Row],[dostawa_porzeczek]]+M86</f>
        <v>434</v>
      </c>
      <c r="H8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467</v>
      </c>
      <c r="I8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7">
        <f>owoce5[[#This Row],[stan malin]]-owoce5[[#This Row],[produkcja m-t]]-owoce5[[#This Row],[produkcja m-p]]</f>
        <v>196</v>
      </c>
      <c r="L87">
        <f>owoce5[[#This Row],[stan truskawek]]-owoce5[[#This Row],[produkcja m-t]]-owoce5[[#This Row],[produkcja t-p]]</f>
        <v>0</v>
      </c>
      <c r="M87">
        <f>owoce5[[#This Row],[stan porzeczek]]-owoce5[[#This Row],[produkcja m-p]]-owoce5[[#This Row],[produkcja t-p]]</f>
        <v>434</v>
      </c>
    </row>
    <row r="88" spans="1:13" x14ac:dyDescent="0.3">
      <c r="A88" s="1">
        <v>44038</v>
      </c>
      <c r="B88">
        <v>310</v>
      </c>
      <c r="C88">
        <v>332</v>
      </c>
      <c r="D88">
        <v>536</v>
      </c>
      <c r="E88">
        <f>owoce5[[#This Row],[dostawa_malin]]+K87</f>
        <v>506</v>
      </c>
      <c r="F88">
        <f>owoce5[[#This Row],[dostawa_truskawek]]+L87</f>
        <v>332</v>
      </c>
      <c r="G88">
        <f>owoce5[[#This Row],[dostawa_porzeczek]]+M87</f>
        <v>970</v>
      </c>
      <c r="H8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506</v>
      </c>
      <c r="J8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88">
        <f>owoce5[[#This Row],[stan malin]]-owoce5[[#This Row],[produkcja m-t]]-owoce5[[#This Row],[produkcja m-p]]</f>
        <v>0</v>
      </c>
      <c r="L88">
        <f>owoce5[[#This Row],[stan truskawek]]-owoce5[[#This Row],[produkcja m-t]]-owoce5[[#This Row],[produkcja t-p]]</f>
        <v>332</v>
      </c>
      <c r="M88">
        <f>owoce5[[#This Row],[stan porzeczek]]-owoce5[[#This Row],[produkcja m-p]]-owoce5[[#This Row],[produkcja t-p]]</f>
        <v>464</v>
      </c>
    </row>
    <row r="89" spans="1:13" x14ac:dyDescent="0.3">
      <c r="A89" s="1">
        <v>44039</v>
      </c>
      <c r="B89">
        <v>435</v>
      </c>
      <c r="C89">
        <v>406</v>
      </c>
      <c r="D89">
        <v>421</v>
      </c>
      <c r="E89">
        <f>owoce5[[#This Row],[dostawa_malin]]+K88</f>
        <v>435</v>
      </c>
      <c r="F89">
        <f>owoce5[[#This Row],[dostawa_truskawek]]+L88</f>
        <v>738</v>
      </c>
      <c r="G89">
        <f>owoce5[[#This Row],[dostawa_porzeczek]]+M88</f>
        <v>885</v>
      </c>
      <c r="H8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8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8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738</v>
      </c>
      <c r="K89">
        <f>owoce5[[#This Row],[stan malin]]-owoce5[[#This Row],[produkcja m-t]]-owoce5[[#This Row],[produkcja m-p]]</f>
        <v>435</v>
      </c>
      <c r="L89">
        <f>owoce5[[#This Row],[stan truskawek]]-owoce5[[#This Row],[produkcja m-t]]-owoce5[[#This Row],[produkcja t-p]]</f>
        <v>0</v>
      </c>
      <c r="M89">
        <f>owoce5[[#This Row],[stan porzeczek]]-owoce5[[#This Row],[produkcja m-p]]-owoce5[[#This Row],[produkcja t-p]]</f>
        <v>147</v>
      </c>
    </row>
    <row r="90" spans="1:13" x14ac:dyDescent="0.3">
      <c r="A90" s="1">
        <v>44040</v>
      </c>
      <c r="B90">
        <v>344</v>
      </c>
      <c r="C90">
        <v>348</v>
      </c>
      <c r="D90">
        <v>555</v>
      </c>
      <c r="E90">
        <f>owoce5[[#This Row],[dostawa_malin]]+K89</f>
        <v>779</v>
      </c>
      <c r="F90">
        <f>owoce5[[#This Row],[dostawa_truskawek]]+L89</f>
        <v>348</v>
      </c>
      <c r="G90">
        <f>owoce5[[#This Row],[dostawa_porzeczek]]+M89</f>
        <v>702</v>
      </c>
      <c r="H9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702</v>
      </c>
      <c r="J9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0">
        <f>owoce5[[#This Row],[stan malin]]-owoce5[[#This Row],[produkcja m-t]]-owoce5[[#This Row],[produkcja m-p]]</f>
        <v>77</v>
      </c>
      <c r="L90">
        <f>owoce5[[#This Row],[stan truskawek]]-owoce5[[#This Row],[produkcja m-t]]-owoce5[[#This Row],[produkcja t-p]]</f>
        <v>348</v>
      </c>
      <c r="M90">
        <f>owoce5[[#This Row],[stan porzeczek]]-owoce5[[#This Row],[produkcja m-p]]-owoce5[[#This Row],[produkcja t-p]]</f>
        <v>0</v>
      </c>
    </row>
    <row r="91" spans="1:13" x14ac:dyDescent="0.3">
      <c r="A91" s="1">
        <v>44041</v>
      </c>
      <c r="B91">
        <v>303</v>
      </c>
      <c r="C91">
        <v>335</v>
      </c>
      <c r="D91">
        <v>436</v>
      </c>
      <c r="E91">
        <f>owoce5[[#This Row],[dostawa_malin]]+K90</f>
        <v>380</v>
      </c>
      <c r="F91">
        <f>owoce5[[#This Row],[dostawa_truskawek]]+L90</f>
        <v>683</v>
      </c>
      <c r="G91">
        <f>owoce5[[#This Row],[dostawa_porzeczek]]+M90</f>
        <v>436</v>
      </c>
      <c r="H9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436</v>
      </c>
      <c r="K91">
        <f>owoce5[[#This Row],[stan malin]]-owoce5[[#This Row],[produkcja m-t]]-owoce5[[#This Row],[produkcja m-p]]</f>
        <v>380</v>
      </c>
      <c r="L91">
        <f>owoce5[[#This Row],[stan truskawek]]-owoce5[[#This Row],[produkcja m-t]]-owoce5[[#This Row],[produkcja t-p]]</f>
        <v>247</v>
      </c>
      <c r="M91">
        <f>owoce5[[#This Row],[stan porzeczek]]-owoce5[[#This Row],[produkcja m-p]]-owoce5[[#This Row],[produkcja t-p]]</f>
        <v>0</v>
      </c>
    </row>
    <row r="92" spans="1:13" x14ac:dyDescent="0.3">
      <c r="A92" s="1">
        <v>44042</v>
      </c>
      <c r="B92">
        <v>433</v>
      </c>
      <c r="C92">
        <v>425</v>
      </c>
      <c r="D92">
        <v>422</v>
      </c>
      <c r="E92">
        <f>owoce5[[#This Row],[dostawa_malin]]+K91</f>
        <v>813</v>
      </c>
      <c r="F92">
        <f>owoce5[[#This Row],[dostawa_truskawek]]+L91</f>
        <v>672</v>
      </c>
      <c r="G92">
        <f>owoce5[[#This Row],[dostawa_porzeczek]]+M91</f>
        <v>422</v>
      </c>
      <c r="H9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672</v>
      </c>
      <c r="I9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2">
        <f>owoce5[[#This Row],[stan malin]]-owoce5[[#This Row],[produkcja m-t]]-owoce5[[#This Row],[produkcja m-p]]</f>
        <v>141</v>
      </c>
      <c r="L92">
        <f>owoce5[[#This Row],[stan truskawek]]-owoce5[[#This Row],[produkcja m-t]]-owoce5[[#This Row],[produkcja t-p]]</f>
        <v>0</v>
      </c>
      <c r="M92">
        <f>owoce5[[#This Row],[stan porzeczek]]-owoce5[[#This Row],[produkcja m-p]]-owoce5[[#This Row],[produkcja t-p]]</f>
        <v>422</v>
      </c>
    </row>
    <row r="93" spans="1:13" x14ac:dyDescent="0.3">
      <c r="A93" s="1">
        <v>44043</v>
      </c>
      <c r="B93">
        <v>350</v>
      </c>
      <c r="C93">
        <v>378</v>
      </c>
      <c r="D93">
        <v>419</v>
      </c>
      <c r="E93">
        <f>owoce5[[#This Row],[dostawa_malin]]+K92</f>
        <v>491</v>
      </c>
      <c r="F93">
        <f>owoce5[[#This Row],[dostawa_truskawek]]+L92</f>
        <v>378</v>
      </c>
      <c r="G93">
        <f>owoce5[[#This Row],[dostawa_porzeczek]]+M92</f>
        <v>841</v>
      </c>
      <c r="H9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491</v>
      </c>
      <c r="J9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3">
        <f>owoce5[[#This Row],[stan malin]]-owoce5[[#This Row],[produkcja m-t]]-owoce5[[#This Row],[produkcja m-p]]</f>
        <v>0</v>
      </c>
      <c r="L93">
        <f>owoce5[[#This Row],[stan truskawek]]-owoce5[[#This Row],[produkcja m-t]]-owoce5[[#This Row],[produkcja t-p]]</f>
        <v>378</v>
      </c>
      <c r="M93">
        <f>owoce5[[#This Row],[stan porzeczek]]-owoce5[[#This Row],[produkcja m-p]]-owoce5[[#This Row],[produkcja t-p]]</f>
        <v>350</v>
      </c>
    </row>
    <row r="94" spans="1:13" x14ac:dyDescent="0.3">
      <c r="A94" s="1">
        <v>44044</v>
      </c>
      <c r="B94">
        <v>396</v>
      </c>
      <c r="C94">
        <v>466</v>
      </c>
      <c r="D94">
        <v>434</v>
      </c>
      <c r="E94">
        <f>owoce5[[#This Row],[dostawa_malin]]+K93</f>
        <v>396</v>
      </c>
      <c r="F94">
        <f>owoce5[[#This Row],[dostawa_truskawek]]+L93</f>
        <v>844</v>
      </c>
      <c r="G94">
        <f>owoce5[[#This Row],[dostawa_porzeczek]]+M93</f>
        <v>784</v>
      </c>
      <c r="H9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784</v>
      </c>
      <c r="K94">
        <f>owoce5[[#This Row],[stan malin]]-owoce5[[#This Row],[produkcja m-t]]-owoce5[[#This Row],[produkcja m-p]]</f>
        <v>396</v>
      </c>
      <c r="L94">
        <f>owoce5[[#This Row],[stan truskawek]]-owoce5[[#This Row],[produkcja m-t]]-owoce5[[#This Row],[produkcja t-p]]</f>
        <v>60</v>
      </c>
      <c r="M94">
        <f>owoce5[[#This Row],[stan porzeczek]]-owoce5[[#This Row],[produkcja m-p]]-owoce5[[#This Row],[produkcja t-p]]</f>
        <v>0</v>
      </c>
    </row>
    <row r="95" spans="1:13" x14ac:dyDescent="0.3">
      <c r="A95" s="1">
        <v>44045</v>
      </c>
      <c r="B95">
        <v>495</v>
      </c>
      <c r="C95">
        <v>410</v>
      </c>
      <c r="D95">
        <v>418</v>
      </c>
      <c r="E95">
        <f>owoce5[[#This Row],[dostawa_malin]]+K94</f>
        <v>891</v>
      </c>
      <c r="F95">
        <f>owoce5[[#This Row],[dostawa_truskawek]]+L94</f>
        <v>470</v>
      </c>
      <c r="G95">
        <f>owoce5[[#This Row],[dostawa_porzeczek]]+M94</f>
        <v>418</v>
      </c>
      <c r="H9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470</v>
      </c>
      <c r="I9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5">
        <f>owoce5[[#This Row],[stan malin]]-owoce5[[#This Row],[produkcja m-t]]-owoce5[[#This Row],[produkcja m-p]]</f>
        <v>421</v>
      </c>
      <c r="L95">
        <f>owoce5[[#This Row],[stan truskawek]]-owoce5[[#This Row],[produkcja m-t]]-owoce5[[#This Row],[produkcja t-p]]</f>
        <v>0</v>
      </c>
      <c r="M95">
        <f>owoce5[[#This Row],[stan porzeczek]]-owoce5[[#This Row],[produkcja m-p]]-owoce5[[#This Row],[produkcja t-p]]</f>
        <v>418</v>
      </c>
    </row>
    <row r="96" spans="1:13" x14ac:dyDescent="0.3">
      <c r="A96" s="1">
        <v>44046</v>
      </c>
      <c r="B96">
        <v>420</v>
      </c>
      <c r="C96">
        <v>328</v>
      </c>
      <c r="D96">
        <v>422</v>
      </c>
      <c r="E96">
        <f>owoce5[[#This Row],[dostawa_malin]]+K95</f>
        <v>841</v>
      </c>
      <c r="F96">
        <f>owoce5[[#This Row],[dostawa_truskawek]]+L95</f>
        <v>328</v>
      </c>
      <c r="G96">
        <f>owoce5[[#This Row],[dostawa_porzeczek]]+M95</f>
        <v>840</v>
      </c>
      <c r="H9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840</v>
      </c>
      <c r="J9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6">
        <f>owoce5[[#This Row],[stan malin]]-owoce5[[#This Row],[produkcja m-t]]-owoce5[[#This Row],[produkcja m-p]]</f>
        <v>1</v>
      </c>
      <c r="L96">
        <f>owoce5[[#This Row],[stan truskawek]]-owoce5[[#This Row],[produkcja m-t]]-owoce5[[#This Row],[produkcja t-p]]</f>
        <v>328</v>
      </c>
      <c r="M96">
        <f>owoce5[[#This Row],[stan porzeczek]]-owoce5[[#This Row],[produkcja m-p]]-owoce5[[#This Row],[produkcja t-p]]</f>
        <v>0</v>
      </c>
    </row>
    <row r="97" spans="1:13" x14ac:dyDescent="0.3">
      <c r="A97" s="1">
        <v>44047</v>
      </c>
      <c r="B97">
        <v>411</v>
      </c>
      <c r="C97">
        <v>481</v>
      </c>
      <c r="D97">
        <v>445</v>
      </c>
      <c r="E97">
        <f>owoce5[[#This Row],[dostawa_malin]]+K96</f>
        <v>412</v>
      </c>
      <c r="F97">
        <f>owoce5[[#This Row],[dostawa_truskawek]]+L96</f>
        <v>809</v>
      </c>
      <c r="G97">
        <f>owoce5[[#This Row],[dostawa_porzeczek]]+M96</f>
        <v>445</v>
      </c>
      <c r="H9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445</v>
      </c>
      <c r="K97">
        <f>owoce5[[#This Row],[stan malin]]-owoce5[[#This Row],[produkcja m-t]]-owoce5[[#This Row],[produkcja m-p]]</f>
        <v>412</v>
      </c>
      <c r="L97">
        <f>owoce5[[#This Row],[stan truskawek]]-owoce5[[#This Row],[produkcja m-t]]-owoce5[[#This Row],[produkcja t-p]]</f>
        <v>364</v>
      </c>
      <c r="M97">
        <f>owoce5[[#This Row],[stan porzeczek]]-owoce5[[#This Row],[produkcja m-p]]-owoce5[[#This Row],[produkcja t-p]]</f>
        <v>0</v>
      </c>
    </row>
    <row r="98" spans="1:13" x14ac:dyDescent="0.3">
      <c r="A98" s="1">
        <v>44048</v>
      </c>
      <c r="B98">
        <v>317</v>
      </c>
      <c r="C98">
        <v>434</v>
      </c>
      <c r="D98">
        <v>411</v>
      </c>
      <c r="E98">
        <f>owoce5[[#This Row],[dostawa_malin]]+K97</f>
        <v>729</v>
      </c>
      <c r="F98">
        <f>owoce5[[#This Row],[dostawa_truskawek]]+L97</f>
        <v>798</v>
      </c>
      <c r="G98">
        <f>owoce5[[#This Row],[dostawa_porzeczek]]+M97</f>
        <v>411</v>
      </c>
      <c r="H9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729</v>
      </c>
      <c r="I9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98">
        <f>owoce5[[#This Row],[stan malin]]-owoce5[[#This Row],[produkcja m-t]]-owoce5[[#This Row],[produkcja m-p]]</f>
        <v>0</v>
      </c>
      <c r="L98">
        <f>owoce5[[#This Row],[stan truskawek]]-owoce5[[#This Row],[produkcja m-t]]-owoce5[[#This Row],[produkcja t-p]]</f>
        <v>69</v>
      </c>
      <c r="M98">
        <f>owoce5[[#This Row],[stan porzeczek]]-owoce5[[#This Row],[produkcja m-p]]-owoce5[[#This Row],[produkcja t-p]]</f>
        <v>411</v>
      </c>
    </row>
    <row r="99" spans="1:13" x14ac:dyDescent="0.3">
      <c r="A99" s="1">
        <v>44049</v>
      </c>
      <c r="B99">
        <v>342</v>
      </c>
      <c r="C99">
        <v>465</v>
      </c>
      <c r="D99">
        <v>417</v>
      </c>
      <c r="E99">
        <f>owoce5[[#This Row],[dostawa_malin]]+K98</f>
        <v>342</v>
      </c>
      <c r="F99">
        <f>owoce5[[#This Row],[dostawa_truskawek]]+L98</f>
        <v>534</v>
      </c>
      <c r="G99">
        <f>owoce5[[#This Row],[dostawa_porzeczek]]+M98</f>
        <v>828</v>
      </c>
      <c r="H9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9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9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534</v>
      </c>
      <c r="K99">
        <f>owoce5[[#This Row],[stan malin]]-owoce5[[#This Row],[produkcja m-t]]-owoce5[[#This Row],[produkcja m-p]]</f>
        <v>342</v>
      </c>
      <c r="L99">
        <f>owoce5[[#This Row],[stan truskawek]]-owoce5[[#This Row],[produkcja m-t]]-owoce5[[#This Row],[produkcja t-p]]</f>
        <v>0</v>
      </c>
      <c r="M99">
        <f>owoce5[[#This Row],[stan porzeczek]]-owoce5[[#This Row],[produkcja m-p]]-owoce5[[#This Row],[produkcja t-p]]</f>
        <v>294</v>
      </c>
    </row>
    <row r="100" spans="1:13" x14ac:dyDescent="0.3">
      <c r="A100" s="1">
        <v>44050</v>
      </c>
      <c r="B100">
        <v>450</v>
      </c>
      <c r="C100">
        <v>318</v>
      </c>
      <c r="D100">
        <v>490</v>
      </c>
      <c r="E100">
        <f>owoce5[[#This Row],[dostawa_malin]]+K99</f>
        <v>792</v>
      </c>
      <c r="F100">
        <f>owoce5[[#This Row],[dostawa_truskawek]]+L99</f>
        <v>318</v>
      </c>
      <c r="G100">
        <f>owoce5[[#This Row],[dostawa_porzeczek]]+M99</f>
        <v>784</v>
      </c>
      <c r="H10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784</v>
      </c>
      <c r="J10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0">
        <f>owoce5[[#This Row],[stan malin]]-owoce5[[#This Row],[produkcja m-t]]-owoce5[[#This Row],[produkcja m-p]]</f>
        <v>8</v>
      </c>
      <c r="L100">
        <f>owoce5[[#This Row],[stan truskawek]]-owoce5[[#This Row],[produkcja m-t]]-owoce5[[#This Row],[produkcja t-p]]</f>
        <v>318</v>
      </c>
      <c r="M100">
        <f>owoce5[[#This Row],[stan porzeczek]]-owoce5[[#This Row],[produkcja m-p]]-owoce5[[#This Row],[produkcja t-p]]</f>
        <v>0</v>
      </c>
    </row>
    <row r="101" spans="1:13" x14ac:dyDescent="0.3">
      <c r="A101" s="1">
        <v>44051</v>
      </c>
      <c r="B101">
        <v>343</v>
      </c>
      <c r="C101">
        <v>329</v>
      </c>
      <c r="D101">
        <v>345</v>
      </c>
      <c r="E101">
        <f>owoce5[[#This Row],[dostawa_malin]]+K100</f>
        <v>351</v>
      </c>
      <c r="F101">
        <f>owoce5[[#This Row],[dostawa_truskawek]]+L100</f>
        <v>647</v>
      </c>
      <c r="G101">
        <f>owoce5[[#This Row],[dostawa_porzeczek]]+M100</f>
        <v>345</v>
      </c>
      <c r="H10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351</v>
      </c>
      <c r="I10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1">
        <f>owoce5[[#This Row],[stan malin]]-owoce5[[#This Row],[produkcja m-t]]-owoce5[[#This Row],[produkcja m-p]]</f>
        <v>0</v>
      </c>
      <c r="L101">
        <f>owoce5[[#This Row],[stan truskawek]]-owoce5[[#This Row],[produkcja m-t]]-owoce5[[#This Row],[produkcja t-p]]</f>
        <v>296</v>
      </c>
      <c r="M101">
        <f>owoce5[[#This Row],[stan porzeczek]]-owoce5[[#This Row],[produkcja m-p]]-owoce5[[#This Row],[produkcja t-p]]</f>
        <v>345</v>
      </c>
    </row>
    <row r="102" spans="1:13" x14ac:dyDescent="0.3">
      <c r="A102" s="1">
        <v>44052</v>
      </c>
      <c r="B102">
        <v>287</v>
      </c>
      <c r="C102">
        <v>328</v>
      </c>
      <c r="D102">
        <v>377</v>
      </c>
      <c r="E102">
        <f>owoce5[[#This Row],[dostawa_malin]]+K101</f>
        <v>287</v>
      </c>
      <c r="F102">
        <f>owoce5[[#This Row],[dostawa_truskawek]]+L101</f>
        <v>624</v>
      </c>
      <c r="G102">
        <f>owoce5[[#This Row],[dostawa_porzeczek]]+M101</f>
        <v>722</v>
      </c>
      <c r="H10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624</v>
      </c>
      <c r="K102">
        <f>owoce5[[#This Row],[stan malin]]-owoce5[[#This Row],[produkcja m-t]]-owoce5[[#This Row],[produkcja m-p]]</f>
        <v>287</v>
      </c>
      <c r="L102">
        <f>owoce5[[#This Row],[stan truskawek]]-owoce5[[#This Row],[produkcja m-t]]-owoce5[[#This Row],[produkcja t-p]]</f>
        <v>0</v>
      </c>
      <c r="M102">
        <f>owoce5[[#This Row],[stan porzeczek]]-owoce5[[#This Row],[produkcja m-p]]-owoce5[[#This Row],[produkcja t-p]]</f>
        <v>98</v>
      </c>
    </row>
    <row r="103" spans="1:13" x14ac:dyDescent="0.3">
      <c r="A103" s="1">
        <v>44053</v>
      </c>
      <c r="B103">
        <v>298</v>
      </c>
      <c r="C103">
        <v>401</v>
      </c>
      <c r="D103">
        <v>416</v>
      </c>
      <c r="E103">
        <f>owoce5[[#This Row],[dostawa_malin]]+K102</f>
        <v>585</v>
      </c>
      <c r="F103">
        <f>owoce5[[#This Row],[dostawa_truskawek]]+L102</f>
        <v>401</v>
      </c>
      <c r="G103">
        <f>owoce5[[#This Row],[dostawa_porzeczek]]+M102</f>
        <v>514</v>
      </c>
      <c r="H10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514</v>
      </c>
      <c r="J10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3">
        <f>owoce5[[#This Row],[stan malin]]-owoce5[[#This Row],[produkcja m-t]]-owoce5[[#This Row],[produkcja m-p]]</f>
        <v>71</v>
      </c>
      <c r="L103">
        <f>owoce5[[#This Row],[stan truskawek]]-owoce5[[#This Row],[produkcja m-t]]-owoce5[[#This Row],[produkcja t-p]]</f>
        <v>401</v>
      </c>
      <c r="M103">
        <f>owoce5[[#This Row],[stan porzeczek]]-owoce5[[#This Row],[produkcja m-p]]-owoce5[[#This Row],[produkcja t-p]]</f>
        <v>0</v>
      </c>
    </row>
    <row r="104" spans="1:13" x14ac:dyDescent="0.3">
      <c r="A104" s="1">
        <v>44054</v>
      </c>
      <c r="B104">
        <v>429</v>
      </c>
      <c r="C104">
        <v>348</v>
      </c>
      <c r="D104">
        <v>426</v>
      </c>
      <c r="E104">
        <f>owoce5[[#This Row],[dostawa_malin]]+K103</f>
        <v>500</v>
      </c>
      <c r="F104">
        <f>owoce5[[#This Row],[dostawa_truskawek]]+L103</f>
        <v>749</v>
      </c>
      <c r="G104">
        <f>owoce5[[#This Row],[dostawa_porzeczek]]+M103</f>
        <v>426</v>
      </c>
      <c r="H10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500</v>
      </c>
      <c r="I10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4">
        <f>owoce5[[#This Row],[stan malin]]-owoce5[[#This Row],[produkcja m-t]]-owoce5[[#This Row],[produkcja m-p]]</f>
        <v>0</v>
      </c>
      <c r="L104">
        <f>owoce5[[#This Row],[stan truskawek]]-owoce5[[#This Row],[produkcja m-t]]-owoce5[[#This Row],[produkcja t-p]]</f>
        <v>249</v>
      </c>
      <c r="M104">
        <f>owoce5[[#This Row],[stan porzeczek]]-owoce5[[#This Row],[produkcja m-p]]-owoce5[[#This Row],[produkcja t-p]]</f>
        <v>426</v>
      </c>
    </row>
    <row r="105" spans="1:13" x14ac:dyDescent="0.3">
      <c r="A105" s="1">
        <v>44055</v>
      </c>
      <c r="B105">
        <v>417</v>
      </c>
      <c r="C105">
        <v>457</v>
      </c>
      <c r="D105">
        <v>438</v>
      </c>
      <c r="E105">
        <f>owoce5[[#This Row],[dostawa_malin]]+K104</f>
        <v>417</v>
      </c>
      <c r="F105">
        <f>owoce5[[#This Row],[dostawa_truskawek]]+L104</f>
        <v>706</v>
      </c>
      <c r="G105">
        <f>owoce5[[#This Row],[dostawa_porzeczek]]+M104</f>
        <v>864</v>
      </c>
      <c r="H10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706</v>
      </c>
      <c r="K105">
        <f>owoce5[[#This Row],[stan malin]]-owoce5[[#This Row],[produkcja m-t]]-owoce5[[#This Row],[produkcja m-p]]</f>
        <v>417</v>
      </c>
      <c r="L105">
        <f>owoce5[[#This Row],[stan truskawek]]-owoce5[[#This Row],[produkcja m-t]]-owoce5[[#This Row],[produkcja t-p]]</f>
        <v>0</v>
      </c>
      <c r="M105">
        <f>owoce5[[#This Row],[stan porzeczek]]-owoce5[[#This Row],[produkcja m-p]]-owoce5[[#This Row],[produkcja t-p]]</f>
        <v>158</v>
      </c>
    </row>
    <row r="106" spans="1:13" x14ac:dyDescent="0.3">
      <c r="A106" s="1">
        <v>44056</v>
      </c>
      <c r="B106">
        <v>384</v>
      </c>
      <c r="C106">
        <v>330</v>
      </c>
      <c r="D106">
        <v>292</v>
      </c>
      <c r="E106">
        <f>owoce5[[#This Row],[dostawa_malin]]+K105</f>
        <v>801</v>
      </c>
      <c r="F106">
        <f>owoce5[[#This Row],[dostawa_truskawek]]+L105</f>
        <v>330</v>
      </c>
      <c r="G106">
        <f>owoce5[[#This Row],[dostawa_porzeczek]]+M105</f>
        <v>450</v>
      </c>
      <c r="H10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450</v>
      </c>
      <c r="J10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6">
        <f>owoce5[[#This Row],[stan malin]]-owoce5[[#This Row],[produkcja m-t]]-owoce5[[#This Row],[produkcja m-p]]</f>
        <v>351</v>
      </c>
      <c r="L106">
        <f>owoce5[[#This Row],[stan truskawek]]-owoce5[[#This Row],[produkcja m-t]]-owoce5[[#This Row],[produkcja t-p]]</f>
        <v>330</v>
      </c>
      <c r="M106">
        <f>owoce5[[#This Row],[stan porzeczek]]-owoce5[[#This Row],[produkcja m-p]]-owoce5[[#This Row],[produkcja t-p]]</f>
        <v>0</v>
      </c>
    </row>
    <row r="107" spans="1:13" x14ac:dyDescent="0.3">
      <c r="A107" s="1">
        <v>44057</v>
      </c>
      <c r="B107">
        <v>370</v>
      </c>
      <c r="C107">
        <v>388</v>
      </c>
      <c r="D107">
        <v>390</v>
      </c>
      <c r="E107">
        <f>owoce5[[#This Row],[dostawa_malin]]+K106</f>
        <v>721</v>
      </c>
      <c r="F107">
        <f>owoce5[[#This Row],[dostawa_truskawek]]+L106</f>
        <v>718</v>
      </c>
      <c r="G107">
        <f>owoce5[[#This Row],[dostawa_porzeczek]]+M106</f>
        <v>390</v>
      </c>
      <c r="H10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718</v>
      </c>
      <c r="I10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7">
        <f>owoce5[[#This Row],[stan malin]]-owoce5[[#This Row],[produkcja m-t]]-owoce5[[#This Row],[produkcja m-p]]</f>
        <v>3</v>
      </c>
      <c r="L107">
        <f>owoce5[[#This Row],[stan truskawek]]-owoce5[[#This Row],[produkcja m-t]]-owoce5[[#This Row],[produkcja t-p]]</f>
        <v>0</v>
      </c>
      <c r="M107">
        <f>owoce5[[#This Row],[stan porzeczek]]-owoce5[[#This Row],[produkcja m-p]]-owoce5[[#This Row],[produkcja t-p]]</f>
        <v>390</v>
      </c>
    </row>
    <row r="108" spans="1:13" x14ac:dyDescent="0.3">
      <c r="A108" s="1">
        <v>44058</v>
      </c>
      <c r="B108">
        <v>436</v>
      </c>
      <c r="C108">
        <v>298</v>
      </c>
      <c r="D108">
        <v>420</v>
      </c>
      <c r="E108">
        <f>owoce5[[#This Row],[dostawa_malin]]+K107</f>
        <v>439</v>
      </c>
      <c r="F108">
        <f>owoce5[[#This Row],[dostawa_truskawek]]+L107</f>
        <v>298</v>
      </c>
      <c r="G108">
        <f>owoce5[[#This Row],[dostawa_porzeczek]]+M107</f>
        <v>810</v>
      </c>
      <c r="H10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439</v>
      </c>
      <c r="J10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08">
        <f>owoce5[[#This Row],[stan malin]]-owoce5[[#This Row],[produkcja m-t]]-owoce5[[#This Row],[produkcja m-p]]</f>
        <v>0</v>
      </c>
      <c r="L108">
        <f>owoce5[[#This Row],[stan truskawek]]-owoce5[[#This Row],[produkcja m-t]]-owoce5[[#This Row],[produkcja t-p]]</f>
        <v>298</v>
      </c>
      <c r="M108">
        <f>owoce5[[#This Row],[stan porzeczek]]-owoce5[[#This Row],[produkcja m-p]]-owoce5[[#This Row],[produkcja t-p]]</f>
        <v>371</v>
      </c>
    </row>
    <row r="109" spans="1:13" x14ac:dyDescent="0.3">
      <c r="A109" s="1">
        <v>44059</v>
      </c>
      <c r="B109">
        <v>303</v>
      </c>
      <c r="C109">
        <v>429</v>
      </c>
      <c r="D109">
        <v>407</v>
      </c>
      <c r="E109">
        <f>owoce5[[#This Row],[dostawa_malin]]+K108</f>
        <v>303</v>
      </c>
      <c r="F109">
        <f>owoce5[[#This Row],[dostawa_truskawek]]+L108</f>
        <v>727</v>
      </c>
      <c r="G109">
        <f>owoce5[[#This Row],[dostawa_porzeczek]]+M108</f>
        <v>778</v>
      </c>
      <c r="H10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0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0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727</v>
      </c>
      <c r="K109">
        <f>owoce5[[#This Row],[stan malin]]-owoce5[[#This Row],[produkcja m-t]]-owoce5[[#This Row],[produkcja m-p]]</f>
        <v>303</v>
      </c>
      <c r="L109">
        <f>owoce5[[#This Row],[stan truskawek]]-owoce5[[#This Row],[produkcja m-t]]-owoce5[[#This Row],[produkcja t-p]]</f>
        <v>0</v>
      </c>
      <c r="M109">
        <f>owoce5[[#This Row],[stan porzeczek]]-owoce5[[#This Row],[produkcja m-p]]-owoce5[[#This Row],[produkcja t-p]]</f>
        <v>51</v>
      </c>
    </row>
    <row r="110" spans="1:13" x14ac:dyDescent="0.3">
      <c r="A110" s="1">
        <v>44060</v>
      </c>
      <c r="B110">
        <v>449</v>
      </c>
      <c r="C110">
        <v>444</v>
      </c>
      <c r="D110">
        <v>425</v>
      </c>
      <c r="E110">
        <f>owoce5[[#This Row],[dostawa_malin]]+K109</f>
        <v>752</v>
      </c>
      <c r="F110">
        <f>owoce5[[#This Row],[dostawa_truskawek]]+L109</f>
        <v>444</v>
      </c>
      <c r="G110">
        <f>owoce5[[#This Row],[dostawa_porzeczek]]+M109</f>
        <v>476</v>
      </c>
      <c r="H11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476</v>
      </c>
      <c r="J11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0">
        <f>owoce5[[#This Row],[stan malin]]-owoce5[[#This Row],[produkcja m-t]]-owoce5[[#This Row],[produkcja m-p]]</f>
        <v>276</v>
      </c>
      <c r="L110">
        <f>owoce5[[#This Row],[stan truskawek]]-owoce5[[#This Row],[produkcja m-t]]-owoce5[[#This Row],[produkcja t-p]]</f>
        <v>444</v>
      </c>
      <c r="M110">
        <f>owoce5[[#This Row],[stan porzeczek]]-owoce5[[#This Row],[produkcja m-p]]-owoce5[[#This Row],[produkcja t-p]]</f>
        <v>0</v>
      </c>
    </row>
    <row r="111" spans="1:13" x14ac:dyDescent="0.3">
      <c r="A111" s="1">
        <v>44061</v>
      </c>
      <c r="B111">
        <v>300</v>
      </c>
      <c r="C111">
        <v>358</v>
      </c>
      <c r="D111">
        <v>377</v>
      </c>
      <c r="E111">
        <f>owoce5[[#This Row],[dostawa_malin]]+K110</f>
        <v>576</v>
      </c>
      <c r="F111">
        <f>owoce5[[#This Row],[dostawa_truskawek]]+L110</f>
        <v>802</v>
      </c>
      <c r="G111">
        <f>owoce5[[#This Row],[dostawa_porzeczek]]+M110</f>
        <v>377</v>
      </c>
      <c r="H11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576</v>
      </c>
      <c r="I11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1">
        <f>owoce5[[#This Row],[stan malin]]-owoce5[[#This Row],[produkcja m-t]]-owoce5[[#This Row],[produkcja m-p]]</f>
        <v>0</v>
      </c>
      <c r="L111">
        <f>owoce5[[#This Row],[stan truskawek]]-owoce5[[#This Row],[produkcja m-t]]-owoce5[[#This Row],[produkcja t-p]]</f>
        <v>226</v>
      </c>
      <c r="M111">
        <f>owoce5[[#This Row],[stan porzeczek]]-owoce5[[#This Row],[produkcja m-p]]-owoce5[[#This Row],[produkcja t-p]]</f>
        <v>377</v>
      </c>
    </row>
    <row r="112" spans="1:13" x14ac:dyDescent="0.3">
      <c r="A112" s="1">
        <v>44062</v>
      </c>
      <c r="B112">
        <v>307</v>
      </c>
      <c r="C112">
        <v>417</v>
      </c>
      <c r="D112">
        <v>405</v>
      </c>
      <c r="E112">
        <f>owoce5[[#This Row],[dostawa_malin]]+K111</f>
        <v>307</v>
      </c>
      <c r="F112">
        <f>owoce5[[#This Row],[dostawa_truskawek]]+L111</f>
        <v>643</v>
      </c>
      <c r="G112">
        <f>owoce5[[#This Row],[dostawa_porzeczek]]+M111</f>
        <v>782</v>
      </c>
      <c r="H11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643</v>
      </c>
      <c r="K112">
        <f>owoce5[[#This Row],[stan malin]]-owoce5[[#This Row],[produkcja m-t]]-owoce5[[#This Row],[produkcja m-p]]</f>
        <v>307</v>
      </c>
      <c r="L112">
        <f>owoce5[[#This Row],[stan truskawek]]-owoce5[[#This Row],[produkcja m-t]]-owoce5[[#This Row],[produkcja t-p]]</f>
        <v>0</v>
      </c>
      <c r="M112">
        <f>owoce5[[#This Row],[stan porzeczek]]-owoce5[[#This Row],[produkcja m-p]]-owoce5[[#This Row],[produkcja t-p]]</f>
        <v>139</v>
      </c>
    </row>
    <row r="113" spans="1:13" x14ac:dyDescent="0.3">
      <c r="A113" s="1">
        <v>44063</v>
      </c>
      <c r="B113">
        <v>314</v>
      </c>
      <c r="C113">
        <v>340</v>
      </c>
      <c r="D113">
        <v>345</v>
      </c>
      <c r="E113">
        <f>owoce5[[#This Row],[dostawa_malin]]+K112</f>
        <v>621</v>
      </c>
      <c r="F113">
        <f>owoce5[[#This Row],[dostawa_truskawek]]+L112</f>
        <v>340</v>
      </c>
      <c r="G113">
        <f>owoce5[[#This Row],[dostawa_porzeczek]]+M112</f>
        <v>484</v>
      </c>
      <c r="H11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484</v>
      </c>
      <c r="J11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3">
        <f>owoce5[[#This Row],[stan malin]]-owoce5[[#This Row],[produkcja m-t]]-owoce5[[#This Row],[produkcja m-p]]</f>
        <v>137</v>
      </c>
      <c r="L113">
        <f>owoce5[[#This Row],[stan truskawek]]-owoce5[[#This Row],[produkcja m-t]]-owoce5[[#This Row],[produkcja t-p]]</f>
        <v>340</v>
      </c>
      <c r="M113">
        <f>owoce5[[#This Row],[stan porzeczek]]-owoce5[[#This Row],[produkcja m-p]]-owoce5[[#This Row],[produkcja t-p]]</f>
        <v>0</v>
      </c>
    </row>
    <row r="114" spans="1:13" x14ac:dyDescent="0.3">
      <c r="A114" s="1">
        <v>44064</v>
      </c>
      <c r="B114">
        <v>379</v>
      </c>
      <c r="C114">
        <v>288</v>
      </c>
      <c r="D114">
        <v>353</v>
      </c>
      <c r="E114">
        <f>owoce5[[#This Row],[dostawa_malin]]+K113</f>
        <v>516</v>
      </c>
      <c r="F114">
        <f>owoce5[[#This Row],[dostawa_truskawek]]+L113</f>
        <v>628</v>
      </c>
      <c r="G114">
        <f>owoce5[[#This Row],[dostawa_porzeczek]]+M113</f>
        <v>353</v>
      </c>
      <c r="H11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516</v>
      </c>
      <c r="I11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4">
        <f>owoce5[[#This Row],[stan malin]]-owoce5[[#This Row],[produkcja m-t]]-owoce5[[#This Row],[produkcja m-p]]</f>
        <v>0</v>
      </c>
      <c r="L114">
        <f>owoce5[[#This Row],[stan truskawek]]-owoce5[[#This Row],[produkcja m-t]]-owoce5[[#This Row],[produkcja t-p]]</f>
        <v>112</v>
      </c>
      <c r="M114">
        <f>owoce5[[#This Row],[stan porzeczek]]-owoce5[[#This Row],[produkcja m-p]]-owoce5[[#This Row],[produkcja t-p]]</f>
        <v>353</v>
      </c>
    </row>
    <row r="115" spans="1:13" x14ac:dyDescent="0.3">
      <c r="A115" s="1">
        <v>44065</v>
      </c>
      <c r="B115">
        <v>405</v>
      </c>
      <c r="C115">
        <v>454</v>
      </c>
      <c r="D115">
        <v>342</v>
      </c>
      <c r="E115">
        <f>owoce5[[#This Row],[dostawa_malin]]+K114</f>
        <v>405</v>
      </c>
      <c r="F115">
        <f>owoce5[[#This Row],[dostawa_truskawek]]+L114</f>
        <v>566</v>
      </c>
      <c r="G115">
        <f>owoce5[[#This Row],[dostawa_porzeczek]]+M114</f>
        <v>695</v>
      </c>
      <c r="H11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566</v>
      </c>
      <c r="K115">
        <f>owoce5[[#This Row],[stan malin]]-owoce5[[#This Row],[produkcja m-t]]-owoce5[[#This Row],[produkcja m-p]]</f>
        <v>405</v>
      </c>
      <c r="L115">
        <f>owoce5[[#This Row],[stan truskawek]]-owoce5[[#This Row],[produkcja m-t]]-owoce5[[#This Row],[produkcja t-p]]</f>
        <v>0</v>
      </c>
      <c r="M115">
        <f>owoce5[[#This Row],[stan porzeczek]]-owoce5[[#This Row],[produkcja m-p]]-owoce5[[#This Row],[produkcja t-p]]</f>
        <v>129</v>
      </c>
    </row>
    <row r="116" spans="1:13" x14ac:dyDescent="0.3">
      <c r="A116" s="1">
        <v>44066</v>
      </c>
      <c r="B116">
        <v>407</v>
      </c>
      <c r="C116">
        <v>300</v>
      </c>
      <c r="D116">
        <v>365</v>
      </c>
      <c r="E116">
        <f>owoce5[[#This Row],[dostawa_malin]]+K115</f>
        <v>812</v>
      </c>
      <c r="F116">
        <f>owoce5[[#This Row],[dostawa_truskawek]]+L115</f>
        <v>300</v>
      </c>
      <c r="G116">
        <f>owoce5[[#This Row],[dostawa_porzeczek]]+M115</f>
        <v>494</v>
      </c>
      <c r="H11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494</v>
      </c>
      <c r="J11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6">
        <f>owoce5[[#This Row],[stan malin]]-owoce5[[#This Row],[produkcja m-t]]-owoce5[[#This Row],[produkcja m-p]]</f>
        <v>318</v>
      </c>
      <c r="L116">
        <f>owoce5[[#This Row],[stan truskawek]]-owoce5[[#This Row],[produkcja m-t]]-owoce5[[#This Row],[produkcja t-p]]</f>
        <v>300</v>
      </c>
      <c r="M116">
        <f>owoce5[[#This Row],[stan porzeczek]]-owoce5[[#This Row],[produkcja m-p]]-owoce5[[#This Row],[produkcja t-p]]</f>
        <v>0</v>
      </c>
    </row>
    <row r="117" spans="1:13" x14ac:dyDescent="0.3">
      <c r="A117" s="1">
        <v>44067</v>
      </c>
      <c r="B117">
        <v>432</v>
      </c>
      <c r="C117">
        <v>423</v>
      </c>
      <c r="D117">
        <v>221</v>
      </c>
      <c r="E117">
        <f>owoce5[[#This Row],[dostawa_malin]]+K116</f>
        <v>750</v>
      </c>
      <c r="F117">
        <f>owoce5[[#This Row],[dostawa_truskawek]]+L116</f>
        <v>723</v>
      </c>
      <c r="G117">
        <f>owoce5[[#This Row],[dostawa_porzeczek]]+M116</f>
        <v>221</v>
      </c>
      <c r="H11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723</v>
      </c>
      <c r="I11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7">
        <f>owoce5[[#This Row],[stan malin]]-owoce5[[#This Row],[produkcja m-t]]-owoce5[[#This Row],[produkcja m-p]]</f>
        <v>27</v>
      </c>
      <c r="L117">
        <f>owoce5[[#This Row],[stan truskawek]]-owoce5[[#This Row],[produkcja m-t]]-owoce5[[#This Row],[produkcja t-p]]</f>
        <v>0</v>
      </c>
      <c r="M117">
        <f>owoce5[[#This Row],[stan porzeczek]]-owoce5[[#This Row],[produkcja m-p]]-owoce5[[#This Row],[produkcja t-p]]</f>
        <v>221</v>
      </c>
    </row>
    <row r="118" spans="1:13" x14ac:dyDescent="0.3">
      <c r="A118" s="1">
        <v>44068</v>
      </c>
      <c r="B118">
        <v>405</v>
      </c>
      <c r="C118">
        <v>449</v>
      </c>
      <c r="D118">
        <v>231</v>
      </c>
      <c r="E118">
        <f>owoce5[[#This Row],[dostawa_malin]]+K117</f>
        <v>432</v>
      </c>
      <c r="F118">
        <f>owoce5[[#This Row],[dostawa_truskawek]]+L117</f>
        <v>449</v>
      </c>
      <c r="G118">
        <f>owoce5[[#This Row],[dostawa_porzeczek]]+M117</f>
        <v>452</v>
      </c>
      <c r="H11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1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449</v>
      </c>
      <c r="K118">
        <f>owoce5[[#This Row],[stan malin]]-owoce5[[#This Row],[produkcja m-t]]-owoce5[[#This Row],[produkcja m-p]]</f>
        <v>432</v>
      </c>
      <c r="L118">
        <f>owoce5[[#This Row],[stan truskawek]]-owoce5[[#This Row],[produkcja m-t]]-owoce5[[#This Row],[produkcja t-p]]</f>
        <v>0</v>
      </c>
      <c r="M118">
        <f>owoce5[[#This Row],[stan porzeczek]]-owoce5[[#This Row],[produkcja m-p]]-owoce5[[#This Row],[produkcja t-p]]</f>
        <v>3</v>
      </c>
    </row>
    <row r="119" spans="1:13" x14ac:dyDescent="0.3">
      <c r="A119" s="1">
        <v>44069</v>
      </c>
      <c r="B119">
        <v>162</v>
      </c>
      <c r="C119">
        <v>294</v>
      </c>
      <c r="D119">
        <v>255</v>
      </c>
      <c r="E119">
        <f>owoce5[[#This Row],[dostawa_malin]]+K118</f>
        <v>594</v>
      </c>
      <c r="F119">
        <f>owoce5[[#This Row],[dostawa_truskawek]]+L118</f>
        <v>294</v>
      </c>
      <c r="G119">
        <f>owoce5[[#This Row],[dostawa_porzeczek]]+M118</f>
        <v>258</v>
      </c>
      <c r="H11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294</v>
      </c>
      <c r="I11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1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19">
        <f>owoce5[[#This Row],[stan malin]]-owoce5[[#This Row],[produkcja m-t]]-owoce5[[#This Row],[produkcja m-p]]</f>
        <v>300</v>
      </c>
      <c r="L119">
        <f>owoce5[[#This Row],[stan truskawek]]-owoce5[[#This Row],[produkcja m-t]]-owoce5[[#This Row],[produkcja t-p]]</f>
        <v>0</v>
      </c>
      <c r="M119">
        <f>owoce5[[#This Row],[stan porzeczek]]-owoce5[[#This Row],[produkcja m-p]]-owoce5[[#This Row],[produkcja t-p]]</f>
        <v>258</v>
      </c>
    </row>
    <row r="120" spans="1:13" x14ac:dyDescent="0.3">
      <c r="A120" s="1">
        <v>44070</v>
      </c>
      <c r="B120">
        <v>297</v>
      </c>
      <c r="C120">
        <v>341</v>
      </c>
      <c r="D120">
        <v>223</v>
      </c>
      <c r="E120">
        <f>owoce5[[#This Row],[dostawa_malin]]+K119</f>
        <v>597</v>
      </c>
      <c r="F120">
        <f>owoce5[[#This Row],[dostawa_truskawek]]+L119</f>
        <v>341</v>
      </c>
      <c r="G120">
        <f>owoce5[[#This Row],[dostawa_porzeczek]]+M119</f>
        <v>481</v>
      </c>
      <c r="H12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481</v>
      </c>
      <c r="J12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0">
        <f>owoce5[[#This Row],[stan malin]]-owoce5[[#This Row],[produkcja m-t]]-owoce5[[#This Row],[produkcja m-p]]</f>
        <v>116</v>
      </c>
      <c r="L120">
        <f>owoce5[[#This Row],[stan truskawek]]-owoce5[[#This Row],[produkcja m-t]]-owoce5[[#This Row],[produkcja t-p]]</f>
        <v>341</v>
      </c>
      <c r="M120">
        <f>owoce5[[#This Row],[stan porzeczek]]-owoce5[[#This Row],[produkcja m-p]]-owoce5[[#This Row],[produkcja t-p]]</f>
        <v>0</v>
      </c>
    </row>
    <row r="121" spans="1:13" x14ac:dyDescent="0.3">
      <c r="A121" s="1">
        <v>44071</v>
      </c>
      <c r="B121">
        <v>226</v>
      </c>
      <c r="C121">
        <v>329</v>
      </c>
      <c r="D121">
        <v>261</v>
      </c>
      <c r="E121">
        <f>owoce5[[#This Row],[dostawa_malin]]+K120</f>
        <v>342</v>
      </c>
      <c r="F121">
        <f>owoce5[[#This Row],[dostawa_truskawek]]+L120</f>
        <v>670</v>
      </c>
      <c r="G121">
        <f>owoce5[[#This Row],[dostawa_porzeczek]]+M120</f>
        <v>261</v>
      </c>
      <c r="H12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342</v>
      </c>
      <c r="I12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1">
        <f>owoce5[[#This Row],[stan malin]]-owoce5[[#This Row],[produkcja m-t]]-owoce5[[#This Row],[produkcja m-p]]</f>
        <v>0</v>
      </c>
      <c r="L121">
        <f>owoce5[[#This Row],[stan truskawek]]-owoce5[[#This Row],[produkcja m-t]]-owoce5[[#This Row],[produkcja t-p]]</f>
        <v>328</v>
      </c>
      <c r="M121">
        <f>owoce5[[#This Row],[stan porzeczek]]-owoce5[[#This Row],[produkcja m-p]]-owoce5[[#This Row],[produkcja t-p]]</f>
        <v>261</v>
      </c>
    </row>
    <row r="122" spans="1:13" x14ac:dyDescent="0.3">
      <c r="A122" s="1">
        <v>44072</v>
      </c>
      <c r="B122">
        <v>226</v>
      </c>
      <c r="C122">
        <v>256</v>
      </c>
      <c r="D122">
        <v>239</v>
      </c>
      <c r="E122">
        <f>owoce5[[#This Row],[dostawa_malin]]+K121</f>
        <v>226</v>
      </c>
      <c r="F122">
        <f>owoce5[[#This Row],[dostawa_truskawek]]+L121</f>
        <v>584</v>
      </c>
      <c r="G122">
        <f>owoce5[[#This Row],[dostawa_porzeczek]]+M121</f>
        <v>500</v>
      </c>
      <c r="H12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500</v>
      </c>
      <c r="K122">
        <f>owoce5[[#This Row],[stan malin]]-owoce5[[#This Row],[produkcja m-t]]-owoce5[[#This Row],[produkcja m-p]]</f>
        <v>226</v>
      </c>
      <c r="L122">
        <f>owoce5[[#This Row],[stan truskawek]]-owoce5[[#This Row],[produkcja m-t]]-owoce5[[#This Row],[produkcja t-p]]</f>
        <v>84</v>
      </c>
      <c r="M122">
        <f>owoce5[[#This Row],[stan porzeczek]]-owoce5[[#This Row],[produkcja m-p]]-owoce5[[#This Row],[produkcja t-p]]</f>
        <v>0</v>
      </c>
    </row>
    <row r="123" spans="1:13" x14ac:dyDescent="0.3">
      <c r="A123" s="1">
        <v>44073</v>
      </c>
      <c r="B123">
        <v>287</v>
      </c>
      <c r="C123">
        <v>217</v>
      </c>
      <c r="D123">
        <v>262</v>
      </c>
      <c r="E123">
        <f>owoce5[[#This Row],[dostawa_malin]]+K122</f>
        <v>513</v>
      </c>
      <c r="F123">
        <f>owoce5[[#This Row],[dostawa_truskawek]]+L122</f>
        <v>301</v>
      </c>
      <c r="G123">
        <f>owoce5[[#This Row],[dostawa_porzeczek]]+M122</f>
        <v>262</v>
      </c>
      <c r="H12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301</v>
      </c>
      <c r="I12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3">
        <f>owoce5[[#This Row],[stan malin]]-owoce5[[#This Row],[produkcja m-t]]-owoce5[[#This Row],[produkcja m-p]]</f>
        <v>212</v>
      </c>
      <c r="L123">
        <f>owoce5[[#This Row],[stan truskawek]]-owoce5[[#This Row],[produkcja m-t]]-owoce5[[#This Row],[produkcja t-p]]</f>
        <v>0</v>
      </c>
      <c r="M123">
        <f>owoce5[[#This Row],[stan porzeczek]]-owoce5[[#This Row],[produkcja m-p]]-owoce5[[#This Row],[produkcja t-p]]</f>
        <v>262</v>
      </c>
    </row>
    <row r="124" spans="1:13" x14ac:dyDescent="0.3">
      <c r="A124" s="1">
        <v>44074</v>
      </c>
      <c r="B124">
        <v>351</v>
      </c>
      <c r="C124">
        <v>266</v>
      </c>
      <c r="D124">
        <v>226</v>
      </c>
      <c r="E124">
        <f>owoce5[[#This Row],[dostawa_malin]]+K123</f>
        <v>563</v>
      </c>
      <c r="F124">
        <f>owoce5[[#This Row],[dostawa_truskawek]]+L123</f>
        <v>266</v>
      </c>
      <c r="G124">
        <f>owoce5[[#This Row],[dostawa_porzeczek]]+M123</f>
        <v>488</v>
      </c>
      <c r="H12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488</v>
      </c>
      <c r="J12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4">
        <f>owoce5[[#This Row],[stan malin]]-owoce5[[#This Row],[produkcja m-t]]-owoce5[[#This Row],[produkcja m-p]]</f>
        <v>75</v>
      </c>
      <c r="L124">
        <f>owoce5[[#This Row],[stan truskawek]]-owoce5[[#This Row],[produkcja m-t]]-owoce5[[#This Row],[produkcja t-p]]</f>
        <v>266</v>
      </c>
      <c r="M124">
        <f>owoce5[[#This Row],[stan porzeczek]]-owoce5[[#This Row],[produkcja m-p]]-owoce5[[#This Row],[produkcja t-p]]</f>
        <v>0</v>
      </c>
    </row>
    <row r="125" spans="1:13" x14ac:dyDescent="0.3">
      <c r="A125" s="1">
        <v>44075</v>
      </c>
      <c r="B125">
        <v>214</v>
      </c>
      <c r="C125">
        <v>260</v>
      </c>
      <c r="D125">
        <v>241</v>
      </c>
      <c r="E125">
        <f>owoce5[[#This Row],[dostawa_malin]]+K124</f>
        <v>289</v>
      </c>
      <c r="F125">
        <f>owoce5[[#This Row],[dostawa_truskawek]]+L124</f>
        <v>526</v>
      </c>
      <c r="G125">
        <f>owoce5[[#This Row],[dostawa_porzeczek]]+M124</f>
        <v>241</v>
      </c>
      <c r="H12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289</v>
      </c>
      <c r="I12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5">
        <f>owoce5[[#This Row],[stan malin]]-owoce5[[#This Row],[produkcja m-t]]-owoce5[[#This Row],[produkcja m-p]]</f>
        <v>0</v>
      </c>
      <c r="L125">
        <f>owoce5[[#This Row],[stan truskawek]]-owoce5[[#This Row],[produkcja m-t]]-owoce5[[#This Row],[produkcja t-p]]</f>
        <v>237</v>
      </c>
      <c r="M125">
        <f>owoce5[[#This Row],[stan porzeczek]]-owoce5[[#This Row],[produkcja m-p]]-owoce5[[#This Row],[produkcja t-p]]</f>
        <v>241</v>
      </c>
    </row>
    <row r="126" spans="1:13" x14ac:dyDescent="0.3">
      <c r="A126" s="1">
        <v>44076</v>
      </c>
      <c r="B126">
        <v>282</v>
      </c>
      <c r="C126">
        <v>227</v>
      </c>
      <c r="D126">
        <v>258</v>
      </c>
      <c r="E126">
        <f>owoce5[[#This Row],[dostawa_malin]]+K125</f>
        <v>282</v>
      </c>
      <c r="F126">
        <f>owoce5[[#This Row],[dostawa_truskawek]]+L125</f>
        <v>464</v>
      </c>
      <c r="G126">
        <f>owoce5[[#This Row],[dostawa_porzeczek]]+M125</f>
        <v>499</v>
      </c>
      <c r="H12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464</v>
      </c>
      <c r="K126">
        <f>owoce5[[#This Row],[stan malin]]-owoce5[[#This Row],[produkcja m-t]]-owoce5[[#This Row],[produkcja m-p]]</f>
        <v>282</v>
      </c>
      <c r="L126">
        <f>owoce5[[#This Row],[stan truskawek]]-owoce5[[#This Row],[produkcja m-t]]-owoce5[[#This Row],[produkcja t-p]]</f>
        <v>0</v>
      </c>
      <c r="M126">
        <f>owoce5[[#This Row],[stan porzeczek]]-owoce5[[#This Row],[produkcja m-p]]-owoce5[[#This Row],[produkcja t-p]]</f>
        <v>35</v>
      </c>
    </row>
    <row r="127" spans="1:13" x14ac:dyDescent="0.3">
      <c r="A127" s="1">
        <v>44077</v>
      </c>
      <c r="B127">
        <v>257</v>
      </c>
      <c r="C127">
        <v>251</v>
      </c>
      <c r="D127">
        <v>252</v>
      </c>
      <c r="E127">
        <f>owoce5[[#This Row],[dostawa_malin]]+K126</f>
        <v>539</v>
      </c>
      <c r="F127">
        <f>owoce5[[#This Row],[dostawa_truskawek]]+L126</f>
        <v>251</v>
      </c>
      <c r="G127">
        <f>owoce5[[#This Row],[dostawa_porzeczek]]+M126</f>
        <v>287</v>
      </c>
      <c r="H12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287</v>
      </c>
      <c r="J12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7">
        <f>owoce5[[#This Row],[stan malin]]-owoce5[[#This Row],[produkcja m-t]]-owoce5[[#This Row],[produkcja m-p]]</f>
        <v>252</v>
      </c>
      <c r="L127">
        <f>owoce5[[#This Row],[stan truskawek]]-owoce5[[#This Row],[produkcja m-t]]-owoce5[[#This Row],[produkcja t-p]]</f>
        <v>251</v>
      </c>
      <c r="M127">
        <f>owoce5[[#This Row],[stan porzeczek]]-owoce5[[#This Row],[produkcja m-p]]-owoce5[[#This Row],[produkcja t-p]]</f>
        <v>0</v>
      </c>
    </row>
    <row r="128" spans="1:13" x14ac:dyDescent="0.3">
      <c r="A128" s="1">
        <v>44078</v>
      </c>
      <c r="B128">
        <v>172</v>
      </c>
      <c r="C128">
        <v>171</v>
      </c>
      <c r="D128">
        <v>268</v>
      </c>
      <c r="E128">
        <f>owoce5[[#This Row],[dostawa_malin]]+K127</f>
        <v>424</v>
      </c>
      <c r="F128">
        <f>owoce5[[#This Row],[dostawa_truskawek]]+L127</f>
        <v>422</v>
      </c>
      <c r="G128">
        <f>owoce5[[#This Row],[dostawa_porzeczek]]+M127</f>
        <v>268</v>
      </c>
      <c r="H12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422</v>
      </c>
      <c r="I12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28">
        <f>owoce5[[#This Row],[stan malin]]-owoce5[[#This Row],[produkcja m-t]]-owoce5[[#This Row],[produkcja m-p]]</f>
        <v>2</v>
      </c>
      <c r="L128">
        <f>owoce5[[#This Row],[stan truskawek]]-owoce5[[#This Row],[produkcja m-t]]-owoce5[[#This Row],[produkcja t-p]]</f>
        <v>0</v>
      </c>
      <c r="M128">
        <f>owoce5[[#This Row],[stan porzeczek]]-owoce5[[#This Row],[produkcja m-p]]-owoce5[[#This Row],[produkcja t-p]]</f>
        <v>268</v>
      </c>
    </row>
    <row r="129" spans="1:13" x14ac:dyDescent="0.3">
      <c r="A129" s="1">
        <v>44079</v>
      </c>
      <c r="B129">
        <v>197</v>
      </c>
      <c r="C129">
        <v>326</v>
      </c>
      <c r="D129">
        <v>224</v>
      </c>
      <c r="E129">
        <f>owoce5[[#This Row],[dostawa_malin]]+K128</f>
        <v>199</v>
      </c>
      <c r="F129">
        <f>owoce5[[#This Row],[dostawa_truskawek]]+L128</f>
        <v>326</v>
      </c>
      <c r="G129">
        <f>owoce5[[#This Row],[dostawa_porzeczek]]+M128</f>
        <v>492</v>
      </c>
      <c r="H12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2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2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326</v>
      </c>
      <c r="K129">
        <f>owoce5[[#This Row],[stan malin]]-owoce5[[#This Row],[produkcja m-t]]-owoce5[[#This Row],[produkcja m-p]]</f>
        <v>199</v>
      </c>
      <c r="L129">
        <f>owoce5[[#This Row],[stan truskawek]]-owoce5[[#This Row],[produkcja m-t]]-owoce5[[#This Row],[produkcja t-p]]</f>
        <v>0</v>
      </c>
      <c r="M129">
        <f>owoce5[[#This Row],[stan porzeczek]]-owoce5[[#This Row],[produkcja m-p]]-owoce5[[#This Row],[produkcja t-p]]</f>
        <v>166</v>
      </c>
    </row>
    <row r="130" spans="1:13" x14ac:dyDescent="0.3">
      <c r="A130" s="1">
        <v>44080</v>
      </c>
      <c r="B130">
        <v>292</v>
      </c>
      <c r="C130">
        <v>329</v>
      </c>
      <c r="D130">
        <v>255</v>
      </c>
      <c r="E130">
        <f>owoce5[[#This Row],[dostawa_malin]]+K129</f>
        <v>491</v>
      </c>
      <c r="F130">
        <f>owoce5[[#This Row],[dostawa_truskawek]]+L129</f>
        <v>329</v>
      </c>
      <c r="G130">
        <f>owoce5[[#This Row],[dostawa_porzeczek]]+M129</f>
        <v>421</v>
      </c>
      <c r="H13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421</v>
      </c>
      <c r="J13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0">
        <f>owoce5[[#This Row],[stan malin]]-owoce5[[#This Row],[produkcja m-t]]-owoce5[[#This Row],[produkcja m-p]]</f>
        <v>70</v>
      </c>
      <c r="L130">
        <f>owoce5[[#This Row],[stan truskawek]]-owoce5[[#This Row],[produkcja m-t]]-owoce5[[#This Row],[produkcja t-p]]</f>
        <v>329</v>
      </c>
      <c r="M130">
        <f>owoce5[[#This Row],[stan porzeczek]]-owoce5[[#This Row],[produkcja m-p]]-owoce5[[#This Row],[produkcja t-p]]</f>
        <v>0</v>
      </c>
    </row>
    <row r="131" spans="1:13" x14ac:dyDescent="0.3">
      <c r="A131" s="1">
        <v>44081</v>
      </c>
      <c r="B131">
        <v>172</v>
      </c>
      <c r="C131">
        <v>216</v>
      </c>
      <c r="D131">
        <v>199</v>
      </c>
      <c r="E131">
        <f>owoce5[[#This Row],[dostawa_malin]]+K130</f>
        <v>242</v>
      </c>
      <c r="F131">
        <f>owoce5[[#This Row],[dostawa_truskawek]]+L130</f>
        <v>545</v>
      </c>
      <c r="G131">
        <f>owoce5[[#This Row],[dostawa_porzeczek]]+M130</f>
        <v>199</v>
      </c>
      <c r="H13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242</v>
      </c>
      <c r="I13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1">
        <f>owoce5[[#This Row],[stan malin]]-owoce5[[#This Row],[produkcja m-t]]-owoce5[[#This Row],[produkcja m-p]]</f>
        <v>0</v>
      </c>
      <c r="L131">
        <f>owoce5[[#This Row],[stan truskawek]]-owoce5[[#This Row],[produkcja m-t]]-owoce5[[#This Row],[produkcja t-p]]</f>
        <v>303</v>
      </c>
      <c r="M131">
        <f>owoce5[[#This Row],[stan porzeczek]]-owoce5[[#This Row],[produkcja m-p]]-owoce5[[#This Row],[produkcja t-p]]</f>
        <v>199</v>
      </c>
    </row>
    <row r="132" spans="1:13" x14ac:dyDescent="0.3">
      <c r="A132" s="1">
        <v>44082</v>
      </c>
      <c r="B132">
        <v>258</v>
      </c>
      <c r="C132">
        <v>291</v>
      </c>
      <c r="D132">
        <v>220</v>
      </c>
      <c r="E132">
        <f>owoce5[[#This Row],[dostawa_malin]]+K131</f>
        <v>258</v>
      </c>
      <c r="F132">
        <f>owoce5[[#This Row],[dostawa_truskawek]]+L131</f>
        <v>594</v>
      </c>
      <c r="G132">
        <f>owoce5[[#This Row],[dostawa_porzeczek]]+M131</f>
        <v>419</v>
      </c>
      <c r="H13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419</v>
      </c>
      <c r="K132">
        <f>owoce5[[#This Row],[stan malin]]-owoce5[[#This Row],[produkcja m-t]]-owoce5[[#This Row],[produkcja m-p]]</f>
        <v>258</v>
      </c>
      <c r="L132">
        <f>owoce5[[#This Row],[stan truskawek]]-owoce5[[#This Row],[produkcja m-t]]-owoce5[[#This Row],[produkcja t-p]]</f>
        <v>175</v>
      </c>
      <c r="M132">
        <f>owoce5[[#This Row],[stan porzeczek]]-owoce5[[#This Row],[produkcja m-p]]-owoce5[[#This Row],[produkcja t-p]]</f>
        <v>0</v>
      </c>
    </row>
    <row r="133" spans="1:13" x14ac:dyDescent="0.3">
      <c r="A133" s="1">
        <v>44083</v>
      </c>
      <c r="B133">
        <v>276</v>
      </c>
      <c r="C133">
        <v>347</v>
      </c>
      <c r="D133">
        <v>197</v>
      </c>
      <c r="E133">
        <f>owoce5[[#This Row],[dostawa_malin]]+K132</f>
        <v>534</v>
      </c>
      <c r="F133">
        <f>owoce5[[#This Row],[dostawa_truskawek]]+L132</f>
        <v>522</v>
      </c>
      <c r="G133">
        <f>owoce5[[#This Row],[dostawa_porzeczek]]+M132</f>
        <v>197</v>
      </c>
      <c r="H13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522</v>
      </c>
      <c r="I13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3">
        <f>owoce5[[#This Row],[stan malin]]-owoce5[[#This Row],[produkcja m-t]]-owoce5[[#This Row],[produkcja m-p]]</f>
        <v>12</v>
      </c>
      <c r="L133">
        <f>owoce5[[#This Row],[stan truskawek]]-owoce5[[#This Row],[produkcja m-t]]-owoce5[[#This Row],[produkcja t-p]]</f>
        <v>0</v>
      </c>
      <c r="M133">
        <f>owoce5[[#This Row],[stan porzeczek]]-owoce5[[#This Row],[produkcja m-p]]-owoce5[[#This Row],[produkcja t-p]]</f>
        <v>197</v>
      </c>
    </row>
    <row r="134" spans="1:13" x14ac:dyDescent="0.3">
      <c r="A134" s="1">
        <v>44084</v>
      </c>
      <c r="B134">
        <v>210</v>
      </c>
      <c r="C134">
        <v>333</v>
      </c>
      <c r="D134">
        <v>218</v>
      </c>
      <c r="E134">
        <f>owoce5[[#This Row],[dostawa_malin]]+K133</f>
        <v>222</v>
      </c>
      <c r="F134">
        <f>owoce5[[#This Row],[dostawa_truskawek]]+L133</f>
        <v>333</v>
      </c>
      <c r="G134">
        <f>owoce5[[#This Row],[dostawa_porzeczek]]+M133</f>
        <v>415</v>
      </c>
      <c r="H13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333</v>
      </c>
      <c r="K134">
        <f>owoce5[[#This Row],[stan malin]]-owoce5[[#This Row],[produkcja m-t]]-owoce5[[#This Row],[produkcja m-p]]</f>
        <v>222</v>
      </c>
      <c r="L134">
        <f>owoce5[[#This Row],[stan truskawek]]-owoce5[[#This Row],[produkcja m-t]]-owoce5[[#This Row],[produkcja t-p]]</f>
        <v>0</v>
      </c>
      <c r="M134">
        <f>owoce5[[#This Row],[stan porzeczek]]-owoce5[[#This Row],[produkcja m-p]]-owoce5[[#This Row],[produkcja t-p]]</f>
        <v>82</v>
      </c>
    </row>
    <row r="135" spans="1:13" x14ac:dyDescent="0.3">
      <c r="A135" s="1">
        <v>44085</v>
      </c>
      <c r="B135">
        <v>168</v>
      </c>
      <c r="C135">
        <v>211</v>
      </c>
      <c r="D135">
        <v>180</v>
      </c>
      <c r="E135">
        <f>owoce5[[#This Row],[dostawa_malin]]+K134</f>
        <v>390</v>
      </c>
      <c r="F135">
        <f>owoce5[[#This Row],[dostawa_truskawek]]+L134</f>
        <v>211</v>
      </c>
      <c r="G135">
        <f>owoce5[[#This Row],[dostawa_porzeczek]]+M134</f>
        <v>262</v>
      </c>
      <c r="H13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262</v>
      </c>
      <c r="J13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5">
        <f>owoce5[[#This Row],[stan malin]]-owoce5[[#This Row],[produkcja m-t]]-owoce5[[#This Row],[produkcja m-p]]</f>
        <v>128</v>
      </c>
      <c r="L135">
        <f>owoce5[[#This Row],[stan truskawek]]-owoce5[[#This Row],[produkcja m-t]]-owoce5[[#This Row],[produkcja t-p]]</f>
        <v>211</v>
      </c>
      <c r="M135">
        <f>owoce5[[#This Row],[stan porzeczek]]-owoce5[[#This Row],[produkcja m-p]]-owoce5[[#This Row],[produkcja t-p]]</f>
        <v>0</v>
      </c>
    </row>
    <row r="136" spans="1:13" x14ac:dyDescent="0.3">
      <c r="A136" s="1">
        <v>44086</v>
      </c>
      <c r="B136">
        <v>196</v>
      </c>
      <c r="C136">
        <v>348</v>
      </c>
      <c r="D136">
        <v>225</v>
      </c>
      <c r="E136">
        <f>owoce5[[#This Row],[dostawa_malin]]+K135</f>
        <v>324</v>
      </c>
      <c r="F136">
        <f>owoce5[[#This Row],[dostawa_truskawek]]+L135</f>
        <v>559</v>
      </c>
      <c r="G136">
        <f>owoce5[[#This Row],[dostawa_porzeczek]]+M135</f>
        <v>225</v>
      </c>
      <c r="H13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324</v>
      </c>
      <c r="I13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6">
        <f>owoce5[[#This Row],[stan malin]]-owoce5[[#This Row],[produkcja m-t]]-owoce5[[#This Row],[produkcja m-p]]</f>
        <v>0</v>
      </c>
      <c r="L136">
        <f>owoce5[[#This Row],[stan truskawek]]-owoce5[[#This Row],[produkcja m-t]]-owoce5[[#This Row],[produkcja t-p]]</f>
        <v>235</v>
      </c>
      <c r="M136">
        <f>owoce5[[#This Row],[stan porzeczek]]-owoce5[[#This Row],[produkcja m-p]]-owoce5[[#This Row],[produkcja t-p]]</f>
        <v>225</v>
      </c>
    </row>
    <row r="137" spans="1:13" x14ac:dyDescent="0.3">
      <c r="A137" s="1">
        <v>44087</v>
      </c>
      <c r="B137">
        <v>284</v>
      </c>
      <c r="C137">
        <v>226</v>
      </c>
      <c r="D137">
        <v>197</v>
      </c>
      <c r="E137">
        <f>owoce5[[#This Row],[dostawa_malin]]+K136</f>
        <v>284</v>
      </c>
      <c r="F137">
        <f>owoce5[[#This Row],[dostawa_truskawek]]+L136</f>
        <v>461</v>
      </c>
      <c r="G137">
        <f>owoce5[[#This Row],[dostawa_porzeczek]]+M136</f>
        <v>422</v>
      </c>
      <c r="H13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422</v>
      </c>
      <c r="K137">
        <f>owoce5[[#This Row],[stan malin]]-owoce5[[#This Row],[produkcja m-t]]-owoce5[[#This Row],[produkcja m-p]]</f>
        <v>284</v>
      </c>
      <c r="L137">
        <f>owoce5[[#This Row],[stan truskawek]]-owoce5[[#This Row],[produkcja m-t]]-owoce5[[#This Row],[produkcja t-p]]</f>
        <v>39</v>
      </c>
      <c r="M137">
        <f>owoce5[[#This Row],[stan porzeczek]]-owoce5[[#This Row],[produkcja m-p]]-owoce5[[#This Row],[produkcja t-p]]</f>
        <v>0</v>
      </c>
    </row>
    <row r="138" spans="1:13" x14ac:dyDescent="0.3">
      <c r="A138" s="1">
        <v>44088</v>
      </c>
      <c r="B138">
        <v>162</v>
      </c>
      <c r="C138">
        <v>345</v>
      </c>
      <c r="D138">
        <v>194</v>
      </c>
      <c r="E138">
        <f>owoce5[[#This Row],[dostawa_malin]]+K137</f>
        <v>446</v>
      </c>
      <c r="F138">
        <f>owoce5[[#This Row],[dostawa_truskawek]]+L137</f>
        <v>384</v>
      </c>
      <c r="G138">
        <f>owoce5[[#This Row],[dostawa_porzeczek]]+M137</f>
        <v>194</v>
      </c>
      <c r="H13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384</v>
      </c>
      <c r="I13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3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8">
        <f>owoce5[[#This Row],[stan malin]]-owoce5[[#This Row],[produkcja m-t]]-owoce5[[#This Row],[produkcja m-p]]</f>
        <v>62</v>
      </c>
      <c r="L138">
        <f>owoce5[[#This Row],[stan truskawek]]-owoce5[[#This Row],[produkcja m-t]]-owoce5[[#This Row],[produkcja t-p]]</f>
        <v>0</v>
      </c>
      <c r="M138">
        <f>owoce5[[#This Row],[stan porzeczek]]-owoce5[[#This Row],[produkcja m-p]]-owoce5[[#This Row],[produkcja t-p]]</f>
        <v>194</v>
      </c>
    </row>
    <row r="139" spans="1:13" x14ac:dyDescent="0.3">
      <c r="A139" s="1">
        <v>44089</v>
      </c>
      <c r="B139">
        <v>212</v>
      </c>
      <c r="C139">
        <v>184</v>
      </c>
      <c r="D139">
        <v>183</v>
      </c>
      <c r="E139">
        <f>owoce5[[#This Row],[dostawa_malin]]+K138</f>
        <v>274</v>
      </c>
      <c r="F139">
        <f>owoce5[[#This Row],[dostawa_truskawek]]+L138</f>
        <v>184</v>
      </c>
      <c r="G139">
        <f>owoce5[[#This Row],[dostawa_porzeczek]]+M138</f>
        <v>377</v>
      </c>
      <c r="H13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3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274</v>
      </c>
      <c r="J13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39">
        <f>owoce5[[#This Row],[stan malin]]-owoce5[[#This Row],[produkcja m-t]]-owoce5[[#This Row],[produkcja m-p]]</f>
        <v>0</v>
      </c>
      <c r="L139">
        <f>owoce5[[#This Row],[stan truskawek]]-owoce5[[#This Row],[produkcja m-t]]-owoce5[[#This Row],[produkcja t-p]]</f>
        <v>184</v>
      </c>
      <c r="M139">
        <f>owoce5[[#This Row],[stan porzeczek]]-owoce5[[#This Row],[produkcja m-p]]-owoce5[[#This Row],[produkcja t-p]]</f>
        <v>103</v>
      </c>
    </row>
    <row r="140" spans="1:13" x14ac:dyDescent="0.3">
      <c r="A140" s="1">
        <v>44090</v>
      </c>
      <c r="B140">
        <v>165</v>
      </c>
      <c r="C140">
        <v>232</v>
      </c>
      <c r="D140">
        <v>202</v>
      </c>
      <c r="E140">
        <f>owoce5[[#This Row],[dostawa_malin]]+K139</f>
        <v>165</v>
      </c>
      <c r="F140">
        <f>owoce5[[#This Row],[dostawa_truskawek]]+L139</f>
        <v>416</v>
      </c>
      <c r="G140">
        <f>owoce5[[#This Row],[dostawa_porzeczek]]+M139</f>
        <v>305</v>
      </c>
      <c r="H14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305</v>
      </c>
      <c r="K140">
        <f>owoce5[[#This Row],[stan malin]]-owoce5[[#This Row],[produkcja m-t]]-owoce5[[#This Row],[produkcja m-p]]</f>
        <v>165</v>
      </c>
      <c r="L140">
        <f>owoce5[[#This Row],[stan truskawek]]-owoce5[[#This Row],[produkcja m-t]]-owoce5[[#This Row],[produkcja t-p]]</f>
        <v>111</v>
      </c>
      <c r="M140">
        <f>owoce5[[#This Row],[stan porzeczek]]-owoce5[[#This Row],[produkcja m-p]]-owoce5[[#This Row],[produkcja t-p]]</f>
        <v>0</v>
      </c>
    </row>
    <row r="141" spans="1:13" x14ac:dyDescent="0.3">
      <c r="A141" s="1">
        <v>44091</v>
      </c>
      <c r="B141">
        <v>163</v>
      </c>
      <c r="C141">
        <v>314</v>
      </c>
      <c r="D141">
        <v>213</v>
      </c>
      <c r="E141">
        <f>owoce5[[#This Row],[dostawa_malin]]+K140</f>
        <v>328</v>
      </c>
      <c r="F141">
        <f>owoce5[[#This Row],[dostawa_truskawek]]+L140</f>
        <v>425</v>
      </c>
      <c r="G141">
        <f>owoce5[[#This Row],[dostawa_porzeczek]]+M140</f>
        <v>213</v>
      </c>
      <c r="H14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328</v>
      </c>
      <c r="I14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1">
        <f>owoce5[[#This Row],[stan malin]]-owoce5[[#This Row],[produkcja m-t]]-owoce5[[#This Row],[produkcja m-p]]</f>
        <v>0</v>
      </c>
      <c r="L141">
        <f>owoce5[[#This Row],[stan truskawek]]-owoce5[[#This Row],[produkcja m-t]]-owoce5[[#This Row],[produkcja t-p]]</f>
        <v>97</v>
      </c>
      <c r="M141">
        <f>owoce5[[#This Row],[stan porzeczek]]-owoce5[[#This Row],[produkcja m-p]]-owoce5[[#This Row],[produkcja t-p]]</f>
        <v>213</v>
      </c>
    </row>
    <row r="142" spans="1:13" x14ac:dyDescent="0.3">
      <c r="A142" s="1">
        <v>44092</v>
      </c>
      <c r="B142">
        <v>200</v>
      </c>
      <c r="C142">
        <v>307</v>
      </c>
      <c r="D142">
        <v>206</v>
      </c>
      <c r="E142">
        <f>owoce5[[#This Row],[dostawa_malin]]+K141</f>
        <v>200</v>
      </c>
      <c r="F142">
        <f>owoce5[[#This Row],[dostawa_truskawek]]+L141</f>
        <v>404</v>
      </c>
      <c r="G142">
        <f>owoce5[[#This Row],[dostawa_porzeczek]]+M141</f>
        <v>419</v>
      </c>
      <c r="H14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404</v>
      </c>
      <c r="K142">
        <f>owoce5[[#This Row],[stan malin]]-owoce5[[#This Row],[produkcja m-t]]-owoce5[[#This Row],[produkcja m-p]]</f>
        <v>200</v>
      </c>
      <c r="L142">
        <f>owoce5[[#This Row],[stan truskawek]]-owoce5[[#This Row],[produkcja m-t]]-owoce5[[#This Row],[produkcja t-p]]</f>
        <v>0</v>
      </c>
      <c r="M142">
        <f>owoce5[[#This Row],[stan porzeczek]]-owoce5[[#This Row],[produkcja m-p]]-owoce5[[#This Row],[produkcja t-p]]</f>
        <v>15</v>
      </c>
    </row>
    <row r="143" spans="1:13" x14ac:dyDescent="0.3">
      <c r="A143" s="1">
        <v>44093</v>
      </c>
      <c r="B143">
        <v>201</v>
      </c>
      <c r="C143">
        <v>274</v>
      </c>
      <c r="D143">
        <v>210</v>
      </c>
      <c r="E143">
        <f>owoce5[[#This Row],[dostawa_malin]]+K142</f>
        <v>401</v>
      </c>
      <c r="F143">
        <f>owoce5[[#This Row],[dostawa_truskawek]]+L142</f>
        <v>274</v>
      </c>
      <c r="G143">
        <f>owoce5[[#This Row],[dostawa_porzeczek]]+M142</f>
        <v>225</v>
      </c>
      <c r="H14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274</v>
      </c>
      <c r="I14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3">
        <f>owoce5[[#This Row],[stan malin]]-owoce5[[#This Row],[produkcja m-t]]-owoce5[[#This Row],[produkcja m-p]]</f>
        <v>127</v>
      </c>
      <c r="L143">
        <f>owoce5[[#This Row],[stan truskawek]]-owoce5[[#This Row],[produkcja m-t]]-owoce5[[#This Row],[produkcja t-p]]</f>
        <v>0</v>
      </c>
      <c r="M143">
        <f>owoce5[[#This Row],[stan porzeczek]]-owoce5[[#This Row],[produkcja m-p]]-owoce5[[#This Row],[produkcja t-p]]</f>
        <v>225</v>
      </c>
    </row>
    <row r="144" spans="1:13" x14ac:dyDescent="0.3">
      <c r="A144" s="1">
        <v>44094</v>
      </c>
      <c r="B144">
        <v>269</v>
      </c>
      <c r="C144">
        <v>278</v>
      </c>
      <c r="D144">
        <v>228</v>
      </c>
      <c r="E144">
        <f>owoce5[[#This Row],[dostawa_malin]]+K143</f>
        <v>396</v>
      </c>
      <c r="F144">
        <f>owoce5[[#This Row],[dostawa_truskawek]]+L143</f>
        <v>278</v>
      </c>
      <c r="G144">
        <f>owoce5[[#This Row],[dostawa_porzeczek]]+M143</f>
        <v>453</v>
      </c>
      <c r="H14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396</v>
      </c>
      <c r="J14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4">
        <f>owoce5[[#This Row],[stan malin]]-owoce5[[#This Row],[produkcja m-t]]-owoce5[[#This Row],[produkcja m-p]]</f>
        <v>0</v>
      </c>
      <c r="L144">
        <f>owoce5[[#This Row],[stan truskawek]]-owoce5[[#This Row],[produkcja m-t]]-owoce5[[#This Row],[produkcja t-p]]</f>
        <v>278</v>
      </c>
      <c r="M144">
        <f>owoce5[[#This Row],[stan porzeczek]]-owoce5[[#This Row],[produkcja m-p]]-owoce5[[#This Row],[produkcja t-p]]</f>
        <v>57</v>
      </c>
    </row>
    <row r="145" spans="1:13" x14ac:dyDescent="0.3">
      <c r="A145" s="1">
        <v>44095</v>
      </c>
      <c r="B145">
        <v>188</v>
      </c>
      <c r="C145">
        <v>195</v>
      </c>
      <c r="D145">
        <v>207</v>
      </c>
      <c r="E145">
        <f>owoce5[[#This Row],[dostawa_malin]]+K144</f>
        <v>188</v>
      </c>
      <c r="F145">
        <f>owoce5[[#This Row],[dostawa_truskawek]]+L144</f>
        <v>473</v>
      </c>
      <c r="G145">
        <f>owoce5[[#This Row],[dostawa_porzeczek]]+M144</f>
        <v>264</v>
      </c>
      <c r="H145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5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5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264</v>
      </c>
      <c r="K145">
        <f>owoce5[[#This Row],[stan malin]]-owoce5[[#This Row],[produkcja m-t]]-owoce5[[#This Row],[produkcja m-p]]</f>
        <v>188</v>
      </c>
      <c r="L145">
        <f>owoce5[[#This Row],[stan truskawek]]-owoce5[[#This Row],[produkcja m-t]]-owoce5[[#This Row],[produkcja t-p]]</f>
        <v>209</v>
      </c>
      <c r="M145">
        <f>owoce5[[#This Row],[stan porzeczek]]-owoce5[[#This Row],[produkcja m-p]]-owoce5[[#This Row],[produkcja t-p]]</f>
        <v>0</v>
      </c>
    </row>
    <row r="146" spans="1:13" x14ac:dyDescent="0.3">
      <c r="A146" s="1">
        <v>44096</v>
      </c>
      <c r="B146">
        <v>142</v>
      </c>
      <c r="C146">
        <v>249</v>
      </c>
      <c r="D146">
        <v>202</v>
      </c>
      <c r="E146">
        <f>owoce5[[#This Row],[dostawa_malin]]+K145</f>
        <v>330</v>
      </c>
      <c r="F146">
        <f>owoce5[[#This Row],[dostawa_truskawek]]+L145</f>
        <v>458</v>
      </c>
      <c r="G146">
        <f>owoce5[[#This Row],[dostawa_porzeczek]]+M145</f>
        <v>202</v>
      </c>
      <c r="H146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330</v>
      </c>
      <c r="I146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6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6">
        <f>owoce5[[#This Row],[stan malin]]-owoce5[[#This Row],[produkcja m-t]]-owoce5[[#This Row],[produkcja m-p]]</f>
        <v>0</v>
      </c>
      <c r="L146">
        <f>owoce5[[#This Row],[stan truskawek]]-owoce5[[#This Row],[produkcja m-t]]-owoce5[[#This Row],[produkcja t-p]]</f>
        <v>128</v>
      </c>
      <c r="M146">
        <f>owoce5[[#This Row],[stan porzeczek]]-owoce5[[#This Row],[produkcja m-p]]-owoce5[[#This Row],[produkcja t-p]]</f>
        <v>202</v>
      </c>
    </row>
    <row r="147" spans="1:13" x14ac:dyDescent="0.3">
      <c r="A147" s="1">
        <v>44097</v>
      </c>
      <c r="B147">
        <v>232</v>
      </c>
      <c r="C147">
        <v>116</v>
      </c>
      <c r="D147">
        <v>195</v>
      </c>
      <c r="E147">
        <f>owoce5[[#This Row],[dostawa_malin]]+K146</f>
        <v>232</v>
      </c>
      <c r="F147">
        <f>owoce5[[#This Row],[dostawa_truskawek]]+L146</f>
        <v>244</v>
      </c>
      <c r="G147">
        <f>owoce5[[#This Row],[dostawa_porzeczek]]+M146</f>
        <v>397</v>
      </c>
      <c r="H147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7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7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244</v>
      </c>
      <c r="K147">
        <f>owoce5[[#This Row],[stan malin]]-owoce5[[#This Row],[produkcja m-t]]-owoce5[[#This Row],[produkcja m-p]]</f>
        <v>232</v>
      </c>
      <c r="L147">
        <f>owoce5[[#This Row],[stan truskawek]]-owoce5[[#This Row],[produkcja m-t]]-owoce5[[#This Row],[produkcja t-p]]</f>
        <v>0</v>
      </c>
      <c r="M147">
        <f>owoce5[[#This Row],[stan porzeczek]]-owoce5[[#This Row],[produkcja m-p]]-owoce5[[#This Row],[produkcja t-p]]</f>
        <v>153</v>
      </c>
    </row>
    <row r="148" spans="1:13" x14ac:dyDescent="0.3">
      <c r="A148" s="1">
        <v>44098</v>
      </c>
      <c r="B148">
        <v>296</v>
      </c>
      <c r="C148">
        <v>102</v>
      </c>
      <c r="D148">
        <v>192</v>
      </c>
      <c r="E148">
        <f>owoce5[[#This Row],[dostawa_malin]]+K147</f>
        <v>528</v>
      </c>
      <c r="F148">
        <f>owoce5[[#This Row],[dostawa_truskawek]]+L147</f>
        <v>102</v>
      </c>
      <c r="G148">
        <f>owoce5[[#This Row],[dostawa_porzeczek]]+M147</f>
        <v>345</v>
      </c>
      <c r="H148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48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345</v>
      </c>
      <c r="J148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8">
        <f>owoce5[[#This Row],[stan malin]]-owoce5[[#This Row],[produkcja m-t]]-owoce5[[#This Row],[produkcja m-p]]</f>
        <v>183</v>
      </c>
      <c r="L148">
        <f>owoce5[[#This Row],[stan truskawek]]-owoce5[[#This Row],[produkcja m-t]]-owoce5[[#This Row],[produkcja t-p]]</f>
        <v>102</v>
      </c>
      <c r="M148">
        <f>owoce5[[#This Row],[stan porzeczek]]-owoce5[[#This Row],[produkcja m-p]]-owoce5[[#This Row],[produkcja t-p]]</f>
        <v>0</v>
      </c>
    </row>
    <row r="149" spans="1:13" x14ac:dyDescent="0.3">
      <c r="A149" s="1">
        <v>44099</v>
      </c>
      <c r="B149">
        <v>161</v>
      </c>
      <c r="C149">
        <v>151</v>
      </c>
      <c r="D149">
        <v>216</v>
      </c>
      <c r="E149">
        <f>owoce5[[#This Row],[dostawa_malin]]+K148</f>
        <v>344</v>
      </c>
      <c r="F149">
        <f>owoce5[[#This Row],[dostawa_truskawek]]+L148</f>
        <v>253</v>
      </c>
      <c r="G149">
        <f>owoce5[[#This Row],[dostawa_porzeczek]]+M148</f>
        <v>216</v>
      </c>
      <c r="H149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253</v>
      </c>
      <c r="I149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49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49">
        <f>owoce5[[#This Row],[stan malin]]-owoce5[[#This Row],[produkcja m-t]]-owoce5[[#This Row],[produkcja m-p]]</f>
        <v>91</v>
      </c>
      <c r="L149">
        <f>owoce5[[#This Row],[stan truskawek]]-owoce5[[#This Row],[produkcja m-t]]-owoce5[[#This Row],[produkcja t-p]]</f>
        <v>0</v>
      </c>
      <c r="M149">
        <f>owoce5[[#This Row],[stan porzeczek]]-owoce5[[#This Row],[produkcja m-p]]-owoce5[[#This Row],[produkcja t-p]]</f>
        <v>216</v>
      </c>
    </row>
    <row r="150" spans="1:13" x14ac:dyDescent="0.3">
      <c r="A150" s="1">
        <v>44100</v>
      </c>
      <c r="B150">
        <v>162</v>
      </c>
      <c r="C150">
        <v>261</v>
      </c>
      <c r="D150">
        <v>184</v>
      </c>
      <c r="E150">
        <f>owoce5[[#This Row],[dostawa_malin]]+K149</f>
        <v>253</v>
      </c>
      <c r="F150">
        <f>owoce5[[#This Row],[dostawa_truskawek]]+L149</f>
        <v>261</v>
      </c>
      <c r="G150">
        <f>owoce5[[#This Row],[dostawa_porzeczek]]+M149</f>
        <v>400</v>
      </c>
      <c r="H150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50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50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261</v>
      </c>
      <c r="K150">
        <f>owoce5[[#This Row],[stan malin]]-owoce5[[#This Row],[produkcja m-t]]-owoce5[[#This Row],[produkcja m-p]]</f>
        <v>253</v>
      </c>
      <c r="L150">
        <f>owoce5[[#This Row],[stan truskawek]]-owoce5[[#This Row],[produkcja m-t]]-owoce5[[#This Row],[produkcja t-p]]</f>
        <v>0</v>
      </c>
      <c r="M150">
        <f>owoce5[[#This Row],[stan porzeczek]]-owoce5[[#This Row],[produkcja m-p]]-owoce5[[#This Row],[produkcja t-p]]</f>
        <v>139</v>
      </c>
    </row>
    <row r="151" spans="1:13" x14ac:dyDescent="0.3">
      <c r="A151" s="1">
        <v>44101</v>
      </c>
      <c r="B151">
        <v>216</v>
      </c>
      <c r="C151">
        <v>147</v>
      </c>
      <c r="D151">
        <v>204</v>
      </c>
      <c r="E151">
        <f>owoce5[[#This Row],[dostawa_malin]]+K150</f>
        <v>469</v>
      </c>
      <c r="F151">
        <f>owoce5[[#This Row],[dostawa_truskawek]]+L150</f>
        <v>147</v>
      </c>
      <c r="G151">
        <f>owoce5[[#This Row],[dostawa_porzeczek]]+M150</f>
        <v>343</v>
      </c>
      <c r="H151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51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343</v>
      </c>
      <c r="J151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51">
        <f>owoce5[[#This Row],[stan malin]]-owoce5[[#This Row],[produkcja m-t]]-owoce5[[#This Row],[produkcja m-p]]</f>
        <v>126</v>
      </c>
      <c r="L151">
        <f>owoce5[[#This Row],[stan truskawek]]-owoce5[[#This Row],[produkcja m-t]]-owoce5[[#This Row],[produkcja t-p]]</f>
        <v>147</v>
      </c>
      <c r="M151">
        <f>owoce5[[#This Row],[stan porzeczek]]-owoce5[[#This Row],[produkcja m-p]]-owoce5[[#This Row],[produkcja t-p]]</f>
        <v>0</v>
      </c>
    </row>
    <row r="152" spans="1:13" x14ac:dyDescent="0.3">
      <c r="A152" s="1">
        <v>44102</v>
      </c>
      <c r="B152">
        <v>282</v>
      </c>
      <c r="C152">
        <v>297</v>
      </c>
      <c r="D152">
        <v>195</v>
      </c>
      <c r="E152">
        <f>owoce5[[#This Row],[dostawa_malin]]+K151</f>
        <v>408</v>
      </c>
      <c r="F152">
        <f>owoce5[[#This Row],[dostawa_truskawek]]+L151</f>
        <v>444</v>
      </c>
      <c r="G152">
        <f>owoce5[[#This Row],[dostawa_porzeczek]]+M151</f>
        <v>195</v>
      </c>
      <c r="H152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408</v>
      </c>
      <c r="I152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52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52">
        <f>owoce5[[#This Row],[stan malin]]-owoce5[[#This Row],[produkcja m-t]]-owoce5[[#This Row],[produkcja m-p]]</f>
        <v>0</v>
      </c>
      <c r="L152">
        <f>owoce5[[#This Row],[stan truskawek]]-owoce5[[#This Row],[produkcja m-t]]-owoce5[[#This Row],[produkcja t-p]]</f>
        <v>36</v>
      </c>
      <c r="M152">
        <f>owoce5[[#This Row],[stan porzeczek]]-owoce5[[#This Row],[produkcja m-p]]-owoce5[[#This Row],[produkcja t-p]]</f>
        <v>195</v>
      </c>
    </row>
    <row r="153" spans="1:13" x14ac:dyDescent="0.3">
      <c r="A153" s="1">
        <v>44103</v>
      </c>
      <c r="B153">
        <v>214</v>
      </c>
      <c r="C153">
        <v>198</v>
      </c>
      <c r="D153">
        <v>200</v>
      </c>
      <c r="E153">
        <f>owoce5[[#This Row],[dostawa_malin]]+K152</f>
        <v>214</v>
      </c>
      <c r="F153">
        <f>owoce5[[#This Row],[dostawa_truskawek]]+L152</f>
        <v>234</v>
      </c>
      <c r="G153">
        <f>owoce5[[#This Row],[dostawa_porzeczek]]+M152</f>
        <v>395</v>
      </c>
      <c r="H153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53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0</v>
      </c>
      <c r="J153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234</v>
      </c>
      <c r="K153">
        <f>owoce5[[#This Row],[stan malin]]-owoce5[[#This Row],[produkcja m-t]]-owoce5[[#This Row],[produkcja m-p]]</f>
        <v>214</v>
      </c>
      <c r="L153">
        <f>owoce5[[#This Row],[stan truskawek]]-owoce5[[#This Row],[produkcja m-t]]-owoce5[[#This Row],[produkcja t-p]]</f>
        <v>0</v>
      </c>
      <c r="M153">
        <f>owoce5[[#This Row],[stan porzeczek]]-owoce5[[#This Row],[produkcja m-p]]-owoce5[[#This Row],[produkcja t-p]]</f>
        <v>161</v>
      </c>
    </row>
    <row r="154" spans="1:13" x14ac:dyDescent="0.3">
      <c r="A154" s="1">
        <v>44104</v>
      </c>
      <c r="B154">
        <v>289</v>
      </c>
      <c r="C154">
        <v>290</v>
      </c>
      <c r="D154">
        <v>190</v>
      </c>
      <c r="E154">
        <f>owoce5[[#This Row],[dostawa_malin]]+K153</f>
        <v>503</v>
      </c>
      <c r="F154">
        <f>owoce5[[#This Row],[dostawa_truskawek]]+L153</f>
        <v>290</v>
      </c>
      <c r="G154">
        <f>owoce5[[#This Row],[dostawa_porzeczek]]+M153</f>
        <v>351</v>
      </c>
      <c r="H154">
        <f>IF(owoce5[[#This Row],[stan malin]]&gt;owoce5[[#This Row],[stan porzeczek]],IF(owoce5[[#This Row],[stan truskawek]]&gt;owoce5[[#This Row],[stan porzeczek]],IF(owoce5[[#This Row],[stan malin]]&lt;owoce5[[#This Row],[stan truskawek]],owoce5[[#This Row],[stan malin]],owoce5[[#This Row],[stan truskawek]]),0),0)</f>
        <v>0</v>
      </c>
      <c r="I154">
        <f>IF(owoce5[[#This Row],[stan malin]]&gt;owoce5[[#This Row],[stan truskawek]],IF(owoce5[[#This Row],[stan porzeczek]]&gt;owoce5[[#This Row],[stan truskawek]],IF(owoce5[[#This Row],[stan malin]]&lt;owoce5[[#This Row],[stan porzeczek]],owoce5[[#This Row],[stan malin]],owoce5[[#This Row],[stan porzeczek]]),0),0)</f>
        <v>351</v>
      </c>
      <c r="J154">
        <f>IF(owoce5[[#This Row],[stan truskawek]]&gt;owoce5[[#This Row],[stan malin]],IF(owoce5[[#This Row],[stan porzeczek]]&gt;owoce5[[#This Row],[stan malin]],IF(owoce5[[#This Row],[stan truskawek]]&lt;owoce5[[#This Row],[stan porzeczek]],owoce5[[#This Row],[stan truskawek]],owoce5[[#This Row],[stan porzeczek]]),0),0)</f>
        <v>0</v>
      </c>
      <c r="K154">
        <f>owoce5[[#This Row],[stan malin]]-owoce5[[#This Row],[produkcja m-t]]-owoce5[[#This Row],[produkcja m-p]]</f>
        <v>152</v>
      </c>
      <c r="L154">
        <f>owoce5[[#This Row],[stan truskawek]]-owoce5[[#This Row],[produkcja m-t]]-owoce5[[#This Row],[produkcja t-p]]</f>
        <v>290</v>
      </c>
      <c r="M154">
        <f>owoce5[[#This Row],[stan porzeczek]]-owoce5[[#This Row],[produkcja m-p]]-owoce5[[#This Row],[produkcja t-p]]</f>
        <v>0</v>
      </c>
    </row>
    <row r="155" spans="1:13" x14ac:dyDescent="0.3">
      <c r="A155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m 1 x 3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m 1 x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c d 1 h H a 1 b L e w E A A I I K A A A T A B w A R m 9 y b X V s Y X M v U 2 V j d G l v b j E u b S C i G A A o o B Q A A A A A A A A A A A A A A A A A A A A A A A A A A A D t k s 9 O A j E Q x s + S 8 A 5 N u e w m m w 1 / P W j 2 Q E C j F 6 I B L 7 K G 1 N 0 R G 7 q d T V t c F 8 O F V + J k 4 o 3 w X l Y x g o q J d 7 e X d m b a r 9 9 M f h o i w 1 G S / m a v H Z d L 5 Z K + Z w p i g h l G Q A I i w J R L x K 7 1 s 1 o t 4 / U C b b K j H / w u R t M E p H F O u Q C / g 9 L Y Q D u 0 c x R e a V A 6 b E v J w i 7 o i c E 0 7 D I J o 3 q j 2 g r f h X 3 z a K j r D b s g e M I N q I A e U I 9 0 U E w T q Y O m R 0 5 k h D G X 4 6 B W b 1 U 9 c j l F A 3 2 T C w i 2 R 7 + H E m 5 c b 2 O w Q n t s v F 6 s l t m E E y Q p x l m + f t E z l H l i o x n H h A O 1 7 g f s 1 r 6 9 U J h Y o T N g s X X r f L b n k e F H q S 1 E P 2 K C K R 0 Y N d 3 9 6 N o q S T s x J C Z P t 5 I D x a S + Q 5 V s + h j k K W j n b 7 a 8 p y c a M 8 P s E K w k E H u G u U d s E r V h G R s l T H B p q + f S H D b 9 N + k v Z W t Q T 1 g G k 9 + v p K h m E M 2 + X 5 m 7 5 R K X + z v b B a J C N 0 g 4 d Z c W X B R c / O C i U X B R c L G H i 2 b B R c H F H i 5 a B R f / n o t X U E s B A i 0 A F A A C A A g A m 1 x 3 W J i H c S y k A A A A 9 g A A A B I A A A A A A A A A A A A A A A A A A A A A A E N v b m Z p Z y 9 Q Y W N r Y W d l L n h t b F B L A Q I t A B Q A A g A I A J t c d 1 g P y u m r p A A A A O k A A A A T A A A A A A A A A A A A A A A A A P A A A A B b Q 2 9 u d G V u d F 9 U e X B l c 1 0 u e G 1 s U E s B A i 0 A F A A C A A g A m 1 x 3 W E d r V s t 7 A Q A A g g o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8 A A A A A A A D y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4 N j g 0 M D Y t N 2 U x N C 0 0 O T J j L T g z N m I t N T J l M T Y 3 M j N l Y z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3 b 2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w O D o 0 M D o w O S 4 y N D E 4 N D k x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E 3 O W R h Z C 1 i Z D U 1 L T Q z N D Q t Y m M 3 Z S 1 l N T Y 3 O G R m M z U z O T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d v Y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w O D o 0 M D o w O S 4 y N D E 4 N D k x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x M G M w O T Y t Y j l j O C 0 0 Z T k 5 L T k w Z j k t Y j V k Z W Y w M z F k N G M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3 b 2 N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D g 6 N D A 6 M D k u M j Q x O D Q 5 M V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Z D k 2 Y j d i L T B l Z j E t N G M 3 M y 1 i M T Y 5 L T U w M j l i N j J m Z j E 3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2 9 j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z V D A 4 O j Q w O j A 5 L j I 0 M T g 0 O T F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c 1 N j c 0 Y S 0 3 N 2 I 0 L T R m N z g t Y m Q 2 N y 0 w N D A 4 Z T U y O D E 5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3 d v Y 2 U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z L T I z V D A 4 O j Q w O j A 5 L j I 0 M T g 0 O T F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q f U / y V G 3 U i B s E i v X / f S i g A A A A A C A A A A A A A Q Z g A A A A E A A C A A A A B j 9 f s n w 5 J H g Z E 9 m R h x Q A / l C a C Q t L Z T / N r G c 6 P h c + R C r w A A A A A O g A A A A A I A A C A A A A A g r c C y p 5 1 Q 5 1 q A F a 5 D X S c q z 2 c A X M e M Y y I 6 L e I k 8 i y c B V A A A A B U x g P B f z / g 8 q k B i h M h o V Z K o 4 F T C 1 6 U q d M J M 9 A b z m a I R I O X w k E o 3 7 3 E N + c T d M c V I i I W r C D t 2 a / E m u j Y W X s D n w 9 V D / k h Y a l o y w J t J R T R h 8 n o + U A A A A C y F A e u X r 8 R q V 1 o d / Z F + 3 W D d I Q o a d z w V m 4 f h m o 5 H F C y N L s q K 6 U 3 H V j 0 w m 0 3 Z N 2 i l 4 c p n s X 6 6 E s X g O D w 4 y z B 7 U x Q < / D a t a M a s h u p > 
</file>

<file path=customXml/itemProps1.xml><?xml version="1.0" encoding="utf-8"?>
<ds:datastoreItem xmlns:ds="http://schemas.openxmlformats.org/officeDocument/2006/customXml" ds:itemID="{6D166ED4-EDEB-4ABF-AFEE-5779679C6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owoce</vt:lpstr>
      <vt:lpstr>6,1</vt:lpstr>
      <vt:lpstr>6,2</vt:lpstr>
      <vt:lpstr>6,3</vt:lpstr>
      <vt:lpstr>6,4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W</cp:lastModifiedBy>
  <dcterms:created xsi:type="dcterms:W3CDTF">2015-06-05T18:17:20Z</dcterms:created>
  <dcterms:modified xsi:type="dcterms:W3CDTF">2024-03-23T10:44:54Z</dcterms:modified>
</cp:coreProperties>
</file>