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filterPrivacy="1" codeName="ThisWorkbook"/>
  <xr:revisionPtr revIDLastSave="0" documentId="8_{1D20B91E-598F-4EF7-B062-1AB674BC64D5}" xr6:coauthVersionLast="47" xr6:coauthVersionMax="47" xr10:uidLastSave="{00000000-0000-0000-0000-000000000000}"/>
  <bookViews>
    <workbookView xWindow="-120" yWindow="-120" windowWidth="20730" windowHeight="11760"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22" i="11" l="1"/>
  <c r="F22" i="11" s="1"/>
  <c r="E21" i="11"/>
  <c r="F21" i="11" s="1"/>
  <c r="E17" i="11"/>
  <c r="F17" i="11" s="1"/>
  <c r="E16" i="11"/>
  <c r="F16" i="11" s="1"/>
  <c r="E15" i="11"/>
  <c r="F15" i="11" s="1"/>
  <c r="E14" i="11"/>
  <c r="F14" i="11" s="1"/>
  <c r="H7" i="11"/>
  <c r="E23" i="11" l="1"/>
  <c r="E9" i="11"/>
  <c r="E24" i="11" l="1"/>
  <c r="F23" i="11"/>
  <c r="H15" i="11"/>
  <c r="F9" i="11"/>
  <c r="E10" i="11" s="1"/>
  <c r="I5" i="11"/>
  <c r="H36" i="11"/>
  <c r="H35" i="11"/>
  <c r="H13" i="11"/>
  <c r="H19" i="11"/>
  <c r="H8" i="11"/>
  <c r="F24" i="11" l="1"/>
  <c r="E25" i="11"/>
  <c r="H14" i="11"/>
  <c r="F10" i="11"/>
  <c r="E11" i="11" s="1"/>
  <c r="F11" i="11" s="1"/>
  <c r="I6" i="11"/>
  <c r="I4" i="11"/>
  <c r="H9" i="11"/>
  <c r="E26" i="11" l="1"/>
  <c r="F25" i="11"/>
  <c r="E18" i="11"/>
  <c r="F18" i="11" s="1"/>
  <c r="H10" i="11"/>
  <c r="H16" i="11"/>
  <c r="H21" i="11"/>
  <c r="E12" i="11"/>
  <c r="F12" i="11" s="1"/>
  <c r="J5" i="11"/>
  <c r="F26" i="11" l="1"/>
  <c r="E27" i="11"/>
  <c r="F27" i="11" s="1"/>
  <c r="E28" i="11" s="1"/>
  <c r="F28" i="11" s="1"/>
  <c r="H18" i="11"/>
  <c r="H23" i="11"/>
  <c r="K5" i="11"/>
  <c r="J6" i="11"/>
  <c r="H17" i="11"/>
  <c r="H22" i="11"/>
  <c r="H11" i="11"/>
  <c r="H12" i="11"/>
  <c r="L5" i="11" l="1"/>
  <c r="K6" i="11"/>
  <c r="H26" i="11"/>
  <c r="H20"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<sst xmlns="http://schemas.openxmlformats.org/spreadsheetml/2006/main" count="68" uniqueCount="57">
  <si>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</si>
  <si>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</si>
  <si>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</si>
  <si>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</si>
  <si>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</si>
  <si>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</si>
  <si>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</si>
  <si>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</si>
  <si>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</si>
  <si>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</si>
  <si>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</si>
  <si>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</si>
  <si>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</si>
  <si>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</si>
  <si>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</si>
  <si>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</si>
  <si>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</si>
  <si>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</si>
  <si>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</si>
  <si>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</si>
  <si>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</si>
  <si>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</si>
  <si>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</si>
  <si>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</si>
  <si>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</si>
  <si>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Lecture du cahier des cahiers des charges</t>
  </si>
  <si>
    <t>Toute l'équipe</t>
  </si>
  <si>
    <t xml:space="preserve">Discussion de prise avec les encadrants </t>
  </si>
  <si>
    <t>Brainstorming et Diagramme FAST</t>
  </si>
  <si>
    <t>Répartition des tâches</t>
  </si>
  <si>
    <t>Conception interface graphique</t>
  </si>
  <si>
    <t>Apprentissage de ROS</t>
  </si>
  <si>
    <t>Communication inter-satellites et satellite-VAB</t>
  </si>
  <si>
    <t>Stratégie de déplacement Satellites et VAB</t>
  </si>
  <si>
    <t>Analyse des images détection code QR et localisation des cubes rouges</t>
  </si>
  <si>
    <t>Algorithme de désactivation des pièges</t>
  </si>
  <si>
    <t>GANTT</t>
  </si>
  <si>
    <t>SWOT sur l'équipe</t>
  </si>
  <si>
    <t>Description du projet</t>
  </si>
  <si>
    <t>Périmètre - enjeux- objectifs</t>
  </si>
  <si>
    <t>Alexis</t>
  </si>
  <si>
    <t>Thibault</t>
  </si>
  <si>
    <t>Annie</t>
  </si>
  <si>
    <t>Désiré</t>
  </si>
  <si>
    <t>.</t>
  </si>
  <si>
    <t>Algorithme de traitements des données GPS en consignes commande</t>
  </si>
  <si>
    <t>Ewen</t>
  </si>
  <si>
    <t>Thibault, Désiré</t>
  </si>
  <si>
    <t>Tests unitaires et Assemblages des robots</t>
  </si>
  <si>
    <t>Analyse de risque</t>
  </si>
  <si>
    <t>Challenge COHOMA</t>
  </si>
  <si>
    <t>Thibault SAGNARD</t>
  </si>
  <si>
    <t>Test Global</t>
  </si>
  <si>
    <t>14/2/22</t>
  </si>
  <si>
    <t>Documentation du projet</t>
  </si>
  <si>
    <t>Découverte du projet</t>
  </si>
  <si>
    <t>Partie Technique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</si>
</sst>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 #,##0\ &quot;€&quot;_-;\-* #,##0\ &quot;€&quot;_-;_-* &quot;-&quot;\ &quot;€&quot;_-;_-@_-"/>
    <numFmt numFmtId="165" formatCode="_-* #,##0.00\ &quot;€&quot;_-;\-* #,##0.00\ &quot;€&quot;_-;_-* &quot;-&quot;??\ &quot;€&quot;_-;_-@_-"/>
    <numFmt numFmtId="166" formatCode="d/m/yy;@"/>
    <numFmt numFmtId="167" formatCode="ddd\,\ dd/mm/yyyy"/>
    <numFmt numFmtId="168" formatCode="d"/>
    <numFmt numFmtId="169"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style="thin">
        <color indexed="64"/>
      </bottom>
      <diagonal/>
    </border>
    <border>
      <left/>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41"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11" applyNumberFormat="0" applyAlignment="0" applyProtection="0"/>
    <xf numFmtId="0" fontId="23" fillId="18" borderId="12" applyNumberFormat="0" applyAlignment="0" applyProtection="0"/>
    <xf numFmtId="0" fontId="24" fillId="18" borderId="11" applyNumberFormat="0" applyAlignment="0" applyProtection="0"/>
    <xf numFmtId="0" fontId="25" fillId="0" borderId="13" applyNumberFormat="0" applyFill="0" applyAlignment="0" applyProtection="0"/>
    <xf numFmtId="0" fontId="26" fillId="19" borderId="14" applyNumberFormat="0" applyAlignment="0" applyProtection="0"/>
    <xf numFmtId="0" fontId="27" fillId="0" borderId="0" applyNumberFormat="0" applyFill="0" applyBorder="0" applyAlignment="0" applyProtection="0"/>
    <xf numFmtId="0" fontId="9" fillId="20"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166" fontId="9" fillId="11" borderId="2" xfId="10" applyFill="1">
      <alignment horizontal="center" vertical="center"/>
    </xf>
    <xf numFmtId="166" fontId="9" fillId="10" borderId="2" xfId="10" applyFill="1">
      <alignment horizontal="center" vertical="center"/>
    </xf>
    <xf numFmtId="166" fontId="9" fillId="0" borderId="2" xfId="10">
      <alignment horizontal="center" vertical="center"/>
    </xf>
    <xf numFmtId="0" fontId="0" fillId="0" borderId="0" xfId="0" applyAlignment="1">
      <alignment vertical="center"/>
    </xf>
    <xf numFmtId="0" fontId="5" fillId="0" borderId="2" xfId="0" applyFont="1" applyBorder="1" applyAlignment="1">
      <alignment horizontal="center" vertical="center"/>
    </xf>
    <xf numFmtId="9" fontId="5"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6" fillId="0" borderId="0" xfId="3"/>
    <xf numFmtId="0" fontId="9" fillId="4" borderId="2" xfId="11" applyFill="1">
      <alignment horizontal="center" vertical="center"/>
    </xf>
    <xf numFmtId="0" fontId="9" fillId="4" borderId="2" xfId="12" applyFill="1">
      <alignment horizontal="left" vertical="center" indent="2"/>
    </xf>
    <xf numFmtId="166" fontId="9" fillId="4" borderId="2" xfId="10" applyFill="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9" fontId="5" fillId="10" borderId="18" xfId="2" applyFont="1" applyFill="1" applyBorder="1" applyAlignment="1">
      <alignment horizontal="center" vertical="center"/>
    </xf>
    <xf numFmtId="9" fontId="5" fillId="5" borderId="17" xfId="2" applyFont="1" applyFill="1" applyBorder="1"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00000000-0005-0000-0000-00001B000000}"/>
    <cellStyle name="Début du projet" xfId="9"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eutral" xfId="20" builtinId="28" customBuiltin="1"/>
    <cellStyle name="Nom" xfId="11" xr:uid="{00000000-0005-0000-0000-000026000000}"/>
    <cellStyle name="Normal" xfId="0" builtinId="0" customBuiltin="1"/>
    <cellStyle name="Note" xfId="27" builtinId="10" customBuiltin="1"/>
    <cellStyle name="Output" xfId="22" builtinId="21" customBuiltin="1"/>
    <cellStyle name="Percent" xfId="2" builtinId="5" customBuiltin="1"/>
    <cellStyle name="Tâche" xfId="12" xr:uid="{00000000-0005-0000-0000-00002C000000}"/>
    <cellStyle name="Title" xfId="5" builtinId="15" customBuiltin="1"/>
    <cellStyle name="Total" xfId="29" builtinId="25" customBuiltin="1"/>
    <cellStyle name="Warning Text" xfId="26" builtinId="11" customBuiltin="1"/>
    <cellStyle name="zTexteMasqué"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134471</xdr:colOff>
      <xdr:row>0</xdr:row>
      <xdr:rowOff>156882</xdr:rowOff>
    </xdr:from>
    <xdr:to>
      <xdr:col>30</xdr:col>
      <xdr:colOff>56030</xdr:colOff>
      <xdr:row>1</xdr:row>
      <xdr:rowOff>201706</xdr:rowOff>
    </xdr:to>
    <xdr:sp macro="" textlink="">
      <xdr:nvSpPr>
        <xdr:cNvPr id="3" name="TextBox 2">
          <a:extLst>
            <a:ext uri="{FF2B5EF4-FFF2-40B4-BE49-F238E27FC236}">
              <a16:creationId xmlns:a16="http://schemas.microsoft.com/office/drawing/2014/main" id="{F9CF46E4-5918-4C11-992E-A6813AF8510D}"/>
            </a:ext>
          </a:extLst>
        </xdr:cNvPr>
        <xdr:cNvSpPr txBox="1"/>
      </xdr:nvSpPr>
      <xdr:spPr>
        <a:xfrm>
          <a:off x="5939118" y="156882"/>
          <a:ext cx="3798794" cy="425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9"/>
  <sheetViews>
    <sheetView showGridLines="0" tabSelected="1" showRuler="0" zoomScale="85" zoomScaleNormal="85" zoomScalePageLayoutView="70" workbookViewId="0">
      <pane ySplit="6" topLeftCell="A8" activePane="bottomLeft" state="frozen"/>
      <selection pane="bottomLeft" activeCell="O12" sqref="O12"/>
    </sheetView>
  </sheetViews>
  <sheetFormatPr defaultColWidth="9.140625" defaultRowHeight="30" customHeight="1" x14ac:dyDescent="0.25"/>
  <cols>
    <col min="1" max="1" width="2.7109375" style="34" customWidth="1"/>
    <col min="2" max="2" width="19.85546875" customWidth="1"/>
    <col min="3" max="3" width="30.7109375" customWidth="1"/>
    <col min="4" max="4" width="12.42578125" customWidth="1"/>
    <col min="5" max="5" width="11" style="5" customWidth="1"/>
    <col min="6" max="6" width="10.42578125" customWidth="1"/>
    <col min="7" max="7" width="2.7109375" customWidth="1"/>
    <col min="8" max="8" width="9.5703125" hidden="1" customWidth="1"/>
    <col min="9" max="64" width="2.5703125" customWidth="1"/>
    <col min="69" max="70" width="10.28515625"/>
  </cols>
  <sheetData>
    <row r="1" spans="1:64" ht="30" customHeight="1" x14ac:dyDescent="0.45">
      <c r="A1" s="35" t="s">
        <v>0</v>
      </c>
      <c r="B1" s="39" t="s">
        <v>50</v>
      </c>
      <c r="C1" s="1"/>
      <c r="D1" s="2"/>
      <c r="E1" s="4"/>
      <c r="F1" s="33"/>
      <c r="H1" s="2"/>
      <c r="I1" s="11" t="s">
        <v>23</v>
      </c>
    </row>
    <row r="2" spans="1:64" ht="30" customHeight="1" x14ac:dyDescent="0.3">
      <c r="A2" s="34" t="s">
        <v>1</v>
      </c>
      <c r="B2" s="40"/>
      <c r="I2" s="37" t="s">
        <v>24</v>
      </c>
    </row>
    <row r="3" spans="1:64" ht="30" customHeight="1" x14ac:dyDescent="0.25">
      <c r="A3" s="34" t="s">
        <v>2</v>
      </c>
      <c r="B3" s="41" t="s">
        <v>51</v>
      </c>
      <c r="C3" s="87" t="s">
        <v>16</v>
      </c>
      <c r="D3" s="88"/>
      <c r="E3" s="86">
        <v>44484</v>
      </c>
      <c r="F3" s="86"/>
    </row>
    <row r="4" spans="1:64" ht="30" customHeight="1" x14ac:dyDescent="0.25">
      <c r="A4" s="35" t="s">
        <v>3</v>
      </c>
      <c r="C4" s="87" t="s">
        <v>17</v>
      </c>
      <c r="D4" s="88"/>
      <c r="E4" s="7">
        <v>1</v>
      </c>
      <c r="I4" s="83">
        <f>I5</f>
        <v>44480</v>
      </c>
      <c r="J4" s="84"/>
      <c r="K4" s="84"/>
      <c r="L4" s="84"/>
      <c r="M4" s="84"/>
      <c r="N4" s="84"/>
      <c r="O4" s="85"/>
      <c r="P4" s="83">
        <f>P5</f>
        <v>44487</v>
      </c>
      <c r="Q4" s="84"/>
      <c r="R4" s="84"/>
      <c r="S4" s="84"/>
      <c r="T4" s="84"/>
      <c r="U4" s="84"/>
      <c r="V4" s="85"/>
      <c r="W4" s="83">
        <f>W5</f>
        <v>44494</v>
      </c>
      <c r="X4" s="84"/>
      <c r="Y4" s="84"/>
      <c r="Z4" s="84"/>
      <c r="AA4" s="84"/>
      <c r="AB4" s="84"/>
      <c r="AC4" s="85"/>
      <c r="AD4" s="83">
        <f>AD5</f>
        <v>44501</v>
      </c>
      <c r="AE4" s="84"/>
      <c r="AF4" s="84"/>
      <c r="AG4" s="84"/>
      <c r="AH4" s="84"/>
      <c r="AI4" s="84"/>
      <c r="AJ4" s="85"/>
      <c r="AK4" s="83">
        <f>AK5</f>
        <v>44508</v>
      </c>
      <c r="AL4" s="84"/>
      <c r="AM4" s="84"/>
      <c r="AN4" s="84"/>
      <c r="AO4" s="84"/>
      <c r="AP4" s="84"/>
      <c r="AQ4" s="85"/>
      <c r="AR4" s="83">
        <f>AR5</f>
        <v>44515</v>
      </c>
      <c r="AS4" s="84"/>
      <c r="AT4" s="84"/>
      <c r="AU4" s="84"/>
      <c r="AV4" s="84"/>
      <c r="AW4" s="84"/>
      <c r="AX4" s="85"/>
      <c r="AY4" s="83">
        <f>AY5</f>
        <v>44522</v>
      </c>
      <c r="AZ4" s="84"/>
      <c r="BA4" s="84"/>
      <c r="BB4" s="84"/>
      <c r="BC4" s="84"/>
      <c r="BD4" s="84"/>
      <c r="BE4" s="85"/>
      <c r="BF4" s="83">
        <f>BF5</f>
        <v>44529</v>
      </c>
      <c r="BG4" s="84"/>
      <c r="BH4" s="84"/>
      <c r="BI4" s="84"/>
      <c r="BJ4" s="84"/>
      <c r="BK4" s="84"/>
      <c r="BL4" s="85"/>
    </row>
    <row r="5" spans="1:64" ht="15" customHeight="1" x14ac:dyDescent="0.25">
      <c r="A5" s="35" t="s">
        <v>4</v>
      </c>
      <c r="B5" s="89" t="s">
        <v>44</v>
      </c>
      <c r="C5" s="89"/>
      <c r="D5" s="89"/>
      <c r="E5" s="89"/>
      <c r="F5" s="89"/>
      <c r="G5" s="89"/>
      <c r="I5" s="66">
        <f>Début_Projet-WEEKDAY(Début_Projet,1)+2+7*(Semaine_Affichage-1)</f>
        <v>44480</v>
      </c>
      <c r="J5" s="67">
        <f>I5+1</f>
        <v>44481</v>
      </c>
      <c r="K5" s="67">
        <f t="shared" ref="K5:AX5" si="0">J5+1</f>
        <v>44482</v>
      </c>
      <c r="L5" s="67">
        <f t="shared" si="0"/>
        <v>44483</v>
      </c>
      <c r="M5" s="67">
        <f t="shared" si="0"/>
        <v>44484</v>
      </c>
      <c r="N5" s="67">
        <f t="shared" si="0"/>
        <v>44485</v>
      </c>
      <c r="O5" s="68">
        <f t="shared" si="0"/>
        <v>44486</v>
      </c>
      <c r="P5" s="66">
        <f>O5+1</f>
        <v>44487</v>
      </c>
      <c r="Q5" s="67">
        <f>P5+1</f>
        <v>44488</v>
      </c>
      <c r="R5" s="67">
        <f t="shared" si="0"/>
        <v>44489</v>
      </c>
      <c r="S5" s="67">
        <f t="shared" si="0"/>
        <v>44490</v>
      </c>
      <c r="T5" s="67">
        <f t="shared" si="0"/>
        <v>44491</v>
      </c>
      <c r="U5" s="67">
        <f t="shared" si="0"/>
        <v>44492</v>
      </c>
      <c r="V5" s="68">
        <f t="shared" si="0"/>
        <v>44493</v>
      </c>
      <c r="W5" s="66">
        <f>V5+1</f>
        <v>44494</v>
      </c>
      <c r="X5" s="67">
        <f>W5+1</f>
        <v>44495</v>
      </c>
      <c r="Y5" s="67">
        <f t="shared" si="0"/>
        <v>44496</v>
      </c>
      <c r="Z5" s="67">
        <f t="shared" si="0"/>
        <v>44497</v>
      </c>
      <c r="AA5" s="67">
        <f t="shared" si="0"/>
        <v>44498</v>
      </c>
      <c r="AB5" s="67">
        <f t="shared" si="0"/>
        <v>44499</v>
      </c>
      <c r="AC5" s="68">
        <f t="shared" si="0"/>
        <v>44500</v>
      </c>
      <c r="AD5" s="66">
        <f>AC5+1</f>
        <v>44501</v>
      </c>
      <c r="AE5" s="67">
        <f>AD5+1</f>
        <v>44502</v>
      </c>
      <c r="AF5" s="67">
        <f t="shared" si="0"/>
        <v>44503</v>
      </c>
      <c r="AG5" s="67">
        <f t="shared" si="0"/>
        <v>44504</v>
      </c>
      <c r="AH5" s="67">
        <f t="shared" si="0"/>
        <v>44505</v>
      </c>
      <c r="AI5" s="67">
        <f t="shared" si="0"/>
        <v>44506</v>
      </c>
      <c r="AJ5" s="68">
        <f t="shared" si="0"/>
        <v>44507</v>
      </c>
      <c r="AK5" s="66">
        <f>AJ5+1</f>
        <v>44508</v>
      </c>
      <c r="AL5" s="67">
        <f>AK5+1</f>
        <v>44509</v>
      </c>
      <c r="AM5" s="67">
        <f t="shared" si="0"/>
        <v>44510</v>
      </c>
      <c r="AN5" s="67">
        <f t="shared" si="0"/>
        <v>44511</v>
      </c>
      <c r="AO5" s="67">
        <f t="shared" si="0"/>
        <v>44512</v>
      </c>
      <c r="AP5" s="67">
        <f t="shared" si="0"/>
        <v>44513</v>
      </c>
      <c r="AQ5" s="68">
        <f t="shared" si="0"/>
        <v>44514</v>
      </c>
      <c r="AR5" s="66">
        <f>AQ5+1</f>
        <v>44515</v>
      </c>
      <c r="AS5" s="67">
        <f>AR5+1</f>
        <v>44516</v>
      </c>
      <c r="AT5" s="67">
        <f t="shared" si="0"/>
        <v>44517</v>
      </c>
      <c r="AU5" s="67">
        <f t="shared" si="0"/>
        <v>44518</v>
      </c>
      <c r="AV5" s="67">
        <f t="shared" si="0"/>
        <v>44519</v>
      </c>
      <c r="AW5" s="67">
        <f t="shared" si="0"/>
        <v>44520</v>
      </c>
      <c r="AX5" s="68">
        <f t="shared" si="0"/>
        <v>44521</v>
      </c>
      <c r="AY5" s="66">
        <f>AX5+1</f>
        <v>44522</v>
      </c>
      <c r="AZ5" s="67">
        <f>AY5+1</f>
        <v>44523</v>
      </c>
      <c r="BA5" s="67">
        <f t="shared" ref="BA5:BE5" si="1">AZ5+1</f>
        <v>44524</v>
      </c>
      <c r="BB5" s="67">
        <f t="shared" si="1"/>
        <v>44525</v>
      </c>
      <c r="BC5" s="67">
        <f t="shared" si="1"/>
        <v>44526</v>
      </c>
      <c r="BD5" s="67">
        <f t="shared" si="1"/>
        <v>44527</v>
      </c>
      <c r="BE5" s="68">
        <f t="shared" si="1"/>
        <v>44528</v>
      </c>
      <c r="BF5" s="66">
        <f>BE5+1</f>
        <v>44529</v>
      </c>
      <c r="BG5" s="67">
        <f>BF5+1</f>
        <v>44530</v>
      </c>
      <c r="BH5" s="67">
        <f t="shared" ref="BH5:BL5" si="2">BG5+1</f>
        <v>44531</v>
      </c>
      <c r="BI5" s="67">
        <f t="shared" si="2"/>
        <v>44532</v>
      </c>
      <c r="BJ5" s="67">
        <f t="shared" si="2"/>
        <v>44533</v>
      </c>
      <c r="BK5" s="67">
        <f t="shared" si="2"/>
        <v>44534</v>
      </c>
      <c r="BL5" s="68">
        <f t="shared" si="2"/>
        <v>44535</v>
      </c>
    </row>
    <row r="6" spans="1:64" ht="30" customHeight="1" thickBot="1" x14ac:dyDescent="0.3">
      <c r="A6" s="35" t="s">
        <v>5</v>
      </c>
      <c r="B6" s="8" t="s">
        <v>14</v>
      </c>
      <c r="C6" s="9" t="s">
        <v>18</v>
      </c>
      <c r="D6" s="9" t="s">
        <v>19</v>
      </c>
      <c r="E6" s="9" t="s">
        <v>20</v>
      </c>
      <c r="F6" s="9" t="s">
        <v>21</v>
      </c>
      <c r="G6" s="9"/>
      <c r="H6" s="9" t="s">
        <v>22</v>
      </c>
      <c r="I6" s="10" t="str">
        <f t="shared" ref="I6:AN6" si="3">LEFT(TEXT(I5,"jjj"),1)</f>
        <v>j</v>
      </c>
      <c r="J6" s="10" t="str">
        <f t="shared" si="3"/>
        <v>j</v>
      </c>
      <c r="K6" s="10" t="str">
        <f t="shared" si="3"/>
        <v>j</v>
      </c>
      <c r="L6" s="10" t="str">
        <f t="shared" si="3"/>
        <v>j</v>
      </c>
      <c r="M6" s="10" t="str">
        <f t="shared" si="3"/>
        <v>j</v>
      </c>
      <c r="N6" s="10" t="str">
        <f t="shared" si="3"/>
        <v>j</v>
      </c>
      <c r="O6" s="10" t="str">
        <f t="shared" si="3"/>
        <v>j</v>
      </c>
      <c r="P6" s="10" t="str">
        <f t="shared" si="3"/>
        <v>j</v>
      </c>
      <c r="Q6" s="10" t="str">
        <f t="shared" si="3"/>
        <v>j</v>
      </c>
      <c r="R6" s="10" t="str">
        <f t="shared" si="3"/>
        <v>j</v>
      </c>
      <c r="S6" s="10" t="str">
        <f t="shared" si="3"/>
        <v>j</v>
      </c>
      <c r="T6" s="10" t="str">
        <f t="shared" si="3"/>
        <v>j</v>
      </c>
      <c r="U6" s="10" t="str">
        <f t="shared" si="3"/>
        <v>j</v>
      </c>
      <c r="V6" s="10" t="str">
        <f t="shared" si="3"/>
        <v>j</v>
      </c>
      <c r="W6" s="10" t="str">
        <f t="shared" si="3"/>
        <v>j</v>
      </c>
      <c r="X6" s="10" t="str">
        <f t="shared" si="3"/>
        <v>j</v>
      </c>
      <c r="Y6" s="10" t="str">
        <f t="shared" si="3"/>
        <v>j</v>
      </c>
      <c r="Z6" s="10" t="str">
        <f t="shared" si="3"/>
        <v>j</v>
      </c>
      <c r="AA6" s="10" t="str">
        <f t="shared" si="3"/>
        <v>j</v>
      </c>
      <c r="AB6" s="10" t="str">
        <f t="shared" si="3"/>
        <v>j</v>
      </c>
      <c r="AC6" s="10" t="str">
        <f t="shared" si="3"/>
        <v>j</v>
      </c>
      <c r="AD6" s="10" t="str">
        <f t="shared" si="3"/>
        <v>j</v>
      </c>
      <c r="AE6" s="10" t="str">
        <f t="shared" si="3"/>
        <v>j</v>
      </c>
      <c r="AF6" s="10" t="str">
        <f t="shared" si="3"/>
        <v>j</v>
      </c>
      <c r="AG6" s="10" t="str">
        <f t="shared" si="3"/>
        <v>j</v>
      </c>
      <c r="AH6" s="10" t="str">
        <f t="shared" si="3"/>
        <v>j</v>
      </c>
      <c r="AI6" s="10" t="str">
        <f t="shared" si="3"/>
        <v>j</v>
      </c>
      <c r="AJ6" s="10" t="str">
        <f t="shared" si="3"/>
        <v>j</v>
      </c>
      <c r="AK6" s="10" t="str">
        <f t="shared" si="3"/>
        <v>j</v>
      </c>
      <c r="AL6" s="10" t="str">
        <f t="shared" si="3"/>
        <v>j</v>
      </c>
      <c r="AM6" s="10" t="str">
        <f t="shared" si="3"/>
        <v>j</v>
      </c>
      <c r="AN6" s="10" t="str">
        <f t="shared" si="3"/>
        <v>j</v>
      </c>
      <c r="AO6" s="10" t="str">
        <f t="shared" ref="AO6:BL6" si="4">LEFT(TEXT(AO5,"jjj"),1)</f>
        <v>j</v>
      </c>
      <c r="AP6" s="10" t="str">
        <f t="shared" si="4"/>
        <v>j</v>
      </c>
      <c r="AQ6" s="10" t="str">
        <f t="shared" si="4"/>
        <v>j</v>
      </c>
      <c r="AR6" s="10" t="str">
        <f t="shared" si="4"/>
        <v>j</v>
      </c>
      <c r="AS6" s="10" t="str">
        <f t="shared" si="4"/>
        <v>j</v>
      </c>
      <c r="AT6" s="10" t="str">
        <f t="shared" si="4"/>
        <v>j</v>
      </c>
      <c r="AU6" s="10" t="str">
        <f t="shared" si="4"/>
        <v>j</v>
      </c>
      <c r="AV6" s="10" t="str">
        <f t="shared" si="4"/>
        <v>j</v>
      </c>
      <c r="AW6" s="10" t="str">
        <f t="shared" si="4"/>
        <v>j</v>
      </c>
      <c r="AX6" s="10" t="str">
        <f t="shared" si="4"/>
        <v>j</v>
      </c>
      <c r="AY6" s="10" t="str">
        <f t="shared" si="4"/>
        <v>j</v>
      </c>
      <c r="AZ6" s="10" t="str">
        <f t="shared" si="4"/>
        <v>j</v>
      </c>
      <c r="BA6" s="10" t="str">
        <f t="shared" si="4"/>
        <v>j</v>
      </c>
      <c r="BB6" s="10" t="str">
        <f t="shared" si="4"/>
        <v>j</v>
      </c>
      <c r="BC6" s="10" t="str">
        <f t="shared" si="4"/>
        <v>j</v>
      </c>
      <c r="BD6" s="10" t="str">
        <f t="shared" si="4"/>
        <v>j</v>
      </c>
      <c r="BE6" s="10" t="str">
        <f t="shared" si="4"/>
        <v>j</v>
      </c>
      <c r="BF6" s="10" t="str">
        <f t="shared" si="4"/>
        <v>j</v>
      </c>
      <c r="BG6" s="10" t="str">
        <f t="shared" si="4"/>
        <v>j</v>
      </c>
      <c r="BH6" s="10" t="str">
        <f t="shared" si="4"/>
        <v>j</v>
      </c>
      <c r="BI6" s="10" t="str">
        <f t="shared" si="4"/>
        <v>j</v>
      </c>
      <c r="BJ6" s="10" t="str">
        <f t="shared" si="4"/>
        <v>j</v>
      </c>
      <c r="BK6" s="10" t="str">
        <f t="shared" si="4"/>
        <v>j</v>
      </c>
      <c r="BL6" s="10" t="str">
        <f t="shared" si="4"/>
        <v>j</v>
      </c>
    </row>
    <row r="7" spans="1:64" ht="30" hidden="1" customHeight="1" thickBot="1" x14ac:dyDescent="0.3">
      <c r="A7" s="34" t="s">
        <v>6</v>
      </c>
      <c r="C7" s="38"/>
      <c r="E7"/>
      <c r="H7" t="str">
        <f>IF(OR(ISBLANK(début_tâche),ISBLANK(fin_tâche)),"",fin_tâche-début_tâche+1)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3">
      <c r="A8" s="35" t="s">
        <v>7</v>
      </c>
      <c r="B8" s="15" t="s">
        <v>55</v>
      </c>
      <c r="C8" s="42"/>
      <c r="D8" s="16"/>
      <c r="E8" s="56"/>
      <c r="F8" s="57"/>
      <c r="G8" s="14"/>
      <c r="H8" s="14" t="str">
        <f t="shared" ref="H8:H36" si="5">IF(OR(ISBLANK(début_tâche),ISBLANK(fin_tâche)),"",fin_tâche-début_tâche+1)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
      <c r="A9" s="35" t="s">
        <v>8</v>
      </c>
      <c r="B9" s="51" t="s">
        <v>27</v>
      </c>
      <c r="C9" s="43" t="s">
        <v>26</v>
      </c>
      <c r="D9" s="17">
        <v>1</v>
      </c>
      <c r="E9" s="69">
        <f>Début_Projet</f>
        <v>44484</v>
      </c>
      <c r="F9" s="69">
        <f>E9+14</f>
        <v>44498</v>
      </c>
      <c r="G9" s="14"/>
      <c r="H9" s="14">
        <f t="shared" si="5"/>
        <v>15</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
      <c r="A10" s="35" t="s">
        <v>9</v>
      </c>
      <c r="B10" s="51" t="s">
        <v>25</v>
      </c>
      <c r="C10" s="43" t="s">
        <v>26</v>
      </c>
      <c r="D10" s="17">
        <v>1</v>
      </c>
      <c r="E10" s="69">
        <f>F9</f>
        <v>44498</v>
      </c>
      <c r="F10" s="69">
        <f>E10+7</f>
        <v>44505</v>
      </c>
      <c r="G10" s="14"/>
      <c r="H10" s="14">
        <f t="shared" si="5"/>
        <v>8</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
      <c r="A11" s="34"/>
      <c r="B11" s="51" t="s">
        <v>28</v>
      </c>
      <c r="C11" s="43" t="s">
        <v>26</v>
      </c>
      <c r="D11" s="17">
        <v>1</v>
      </c>
      <c r="E11" s="69">
        <f>F10</f>
        <v>44505</v>
      </c>
      <c r="F11" s="69">
        <f>E11+28</f>
        <v>44533</v>
      </c>
      <c r="G11" s="14"/>
      <c r="H11" s="14">
        <f t="shared" si="5"/>
        <v>29</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
      <c r="A12" s="34"/>
      <c r="B12" s="51" t="s">
        <v>29</v>
      </c>
      <c r="C12" s="43" t="s">
        <v>26</v>
      </c>
      <c r="D12" s="17">
        <v>1</v>
      </c>
      <c r="E12" s="69">
        <f>F11</f>
        <v>44533</v>
      </c>
      <c r="F12" s="69">
        <f>E12+7</f>
        <v>44540</v>
      </c>
      <c r="G12" s="14"/>
      <c r="H12" s="14">
        <f t="shared" si="5"/>
        <v>8</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
      <c r="A13" s="34" t="s">
        <v>11</v>
      </c>
      <c r="B13" s="21" t="s">
        <v>54</v>
      </c>
      <c r="C13" s="46"/>
      <c r="D13" s="22"/>
      <c r="E13" s="60"/>
      <c r="F13" s="61"/>
      <c r="G13" s="14"/>
      <c r="H13" s="14" t="str">
        <f t="shared" si="5"/>
        <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
      <c r="A14" s="34"/>
      <c r="B14" s="53" t="s">
        <v>36</v>
      </c>
      <c r="C14" s="47" t="s">
        <v>43</v>
      </c>
      <c r="D14" s="23">
        <v>0.99</v>
      </c>
      <c r="E14" s="71">
        <f ca="1">TODAY()</f>
        <v>44547</v>
      </c>
      <c r="F14" s="71">
        <f ca="1">E14+1</f>
        <v>44548</v>
      </c>
      <c r="G14" s="14"/>
      <c r="H14" s="14">
        <f t="shared" ca="1" si="5"/>
        <v>2</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
      <c r="A15" s="34"/>
      <c r="B15" s="53" t="s">
        <v>37</v>
      </c>
      <c r="C15" s="47" t="s">
        <v>42</v>
      </c>
      <c r="D15" s="23">
        <v>0.99</v>
      </c>
      <c r="E15" s="71">
        <f ca="1">TODAY()</f>
        <v>44547</v>
      </c>
      <c r="F15" s="71">
        <f ca="1">E15+1</f>
        <v>44548</v>
      </c>
      <c r="G15" s="14"/>
      <c r="H15" s="14">
        <f t="shared" ca="1" si="5"/>
        <v>2</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
      <c r="A16" s="34"/>
      <c r="B16" s="53" t="s">
        <v>38</v>
      </c>
      <c r="C16" s="47" t="s">
        <v>41</v>
      </c>
      <c r="D16" s="23">
        <v>0.99</v>
      </c>
      <c r="E16" s="71">
        <f ca="1">TODAY()</f>
        <v>44547</v>
      </c>
      <c r="F16" s="71">
        <f ca="1">E16+1</f>
        <v>44548</v>
      </c>
      <c r="G16" s="14"/>
      <c r="H16" s="14">
        <f t="shared" ca="1" si="5"/>
        <v>2</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
      <c r="A17" s="34"/>
      <c r="B17" s="53" t="s">
        <v>39</v>
      </c>
      <c r="C17" s="47" t="s">
        <v>40</v>
      </c>
      <c r="D17" s="23">
        <v>0.99</v>
      </c>
      <c r="E17" s="71">
        <f ca="1">TODAY()</f>
        <v>44547</v>
      </c>
      <c r="F17" s="71">
        <f ca="1">E17+1</f>
        <v>44548</v>
      </c>
      <c r="G17" s="14"/>
      <c r="H17" s="14">
        <f t="shared" ca="1" si="5"/>
        <v>2</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
      <c r="A18" s="34"/>
      <c r="B18" s="53" t="s">
        <v>49</v>
      </c>
      <c r="C18" s="47" t="s">
        <v>40</v>
      </c>
      <c r="D18" s="23">
        <v>1</v>
      </c>
      <c r="E18" s="71">
        <f ca="1">E16</f>
        <v>44547</v>
      </c>
      <c r="F18" s="71">
        <f ca="1">E18+4</f>
        <v>44551</v>
      </c>
      <c r="G18" s="14"/>
      <c r="H18" s="14">
        <f t="shared" ca="1" si="5"/>
        <v>5</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3" customFormat="1" ht="30" customHeight="1" thickBot="1" x14ac:dyDescent="0.3">
      <c r="A19" s="35" t="s">
        <v>10</v>
      </c>
      <c r="B19" s="18" t="s">
        <v>56</v>
      </c>
      <c r="C19" s="44"/>
      <c r="D19" s="19"/>
      <c r="E19" s="58"/>
      <c r="F19" s="59"/>
      <c r="G19" s="14"/>
      <c r="H19" s="14" t="str">
        <f t="shared" si="5"/>
        <v/>
      </c>
      <c r="I19" s="30"/>
      <c r="J19" s="30"/>
      <c r="K19" s="30"/>
      <c r="L19" s="30"/>
      <c r="M19" s="30"/>
      <c r="N19" s="30"/>
      <c r="O19" s="30"/>
      <c r="P19" s="30"/>
      <c r="Q19" s="30"/>
      <c r="R19" s="30"/>
      <c r="S19" s="30"/>
      <c r="T19" s="30"/>
      <c r="U19" s="30"/>
      <c r="V19" s="30"/>
      <c r="W19" s="30"/>
      <c r="X19" s="30"/>
      <c r="Y19" s="30"/>
      <c r="Z19" s="30"/>
      <c r="AA19" s="30"/>
      <c r="AB19" s="30"/>
      <c r="AC19" s="30"/>
      <c r="AD19" s="30"/>
      <c r="AE19" s="30"/>
      <c r="AF19" s="30"/>
      <c r="AG19" s="30"/>
      <c r="AH19" s="30"/>
      <c r="AI19" s="30"/>
      <c r="AJ19" s="30"/>
      <c r="AK19" s="30"/>
      <c r="AL19" s="30"/>
      <c r="AM19" s="30"/>
      <c r="AN19" s="30"/>
      <c r="AO19" s="30"/>
      <c r="AP19" s="30"/>
      <c r="AQ19" s="30"/>
      <c r="AR19" s="30"/>
      <c r="AS19" s="30"/>
      <c r="AT19" s="30"/>
      <c r="AU19" s="30"/>
      <c r="AV19" s="30"/>
      <c r="AW19" s="30"/>
      <c r="AX19" s="30"/>
      <c r="AY19" s="30"/>
      <c r="AZ19" s="30"/>
      <c r="BA19" s="30"/>
      <c r="BB19" s="30"/>
      <c r="BC19" s="30"/>
      <c r="BD19" s="30"/>
      <c r="BE19" s="30"/>
      <c r="BF19" s="30"/>
      <c r="BG19" s="30"/>
      <c r="BH19" s="30"/>
      <c r="BI19" s="30"/>
      <c r="BJ19" s="30"/>
      <c r="BK19" s="30"/>
      <c r="BL19" s="30"/>
    </row>
    <row r="20" spans="1:64" s="3" customFormat="1" ht="30" customHeight="1" thickBot="1" x14ac:dyDescent="0.3">
      <c r="A20" s="34"/>
      <c r="B20" s="52" t="s">
        <v>33</v>
      </c>
      <c r="C20" s="45" t="s">
        <v>26</v>
      </c>
      <c r="D20" s="20">
        <v>0.02</v>
      </c>
      <c r="E20" s="70">
        <v>44537</v>
      </c>
      <c r="F20" s="70" t="s">
        <v>53</v>
      </c>
      <c r="G20" s="14"/>
      <c r="H20" s="14" t="e">
        <f t="shared" si="5"/>
        <v>#VALUE!</v>
      </c>
      <c r="I20" s="30"/>
      <c r="J20" s="30"/>
      <c r="K20" s="30"/>
      <c r="L20" s="30"/>
      <c r="M20" s="30"/>
      <c r="N20" s="30"/>
      <c r="O20" s="30"/>
      <c r="P20" s="30"/>
      <c r="Q20" s="30"/>
      <c r="R20" s="30"/>
      <c r="S20" s="30"/>
      <c r="T20" s="30"/>
      <c r="U20" s="30"/>
      <c r="V20" s="30"/>
      <c r="W20" s="30"/>
      <c r="X20" s="30"/>
      <c r="Y20" s="31"/>
      <c r="Z20" s="30"/>
      <c r="AA20" s="30"/>
      <c r="AB20" s="30"/>
      <c r="AC20" s="30"/>
      <c r="AD20" s="30"/>
      <c r="AE20" s="30"/>
      <c r="AF20" s="30"/>
      <c r="AG20" s="30"/>
      <c r="AH20" s="30"/>
      <c r="AI20" s="30"/>
      <c r="AJ20" s="30"/>
      <c r="AK20" s="30"/>
      <c r="AL20" s="30"/>
      <c r="AM20" s="30"/>
      <c r="AN20" s="30"/>
      <c r="AO20" s="30"/>
      <c r="AP20" s="30"/>
      <c r="AQ20" s="30"/>
      <c r="AR20" s="30"/>
      <c r="AS20" s="30"/>
      <c r="AT20" s="30"/>
      <c r="AU20" s="30"/>
      <c r="AV20" s="30"/>
      <c r="AW20" s="30"/>
      <c r="AX20" s="30"/>
      <c r="AY20" s="30"/>
      <c r="AZ20" s="30"/>
      <c r="BA20" s="30"/>
      <c r="BB20" s="30"/>
      <c r="BC20" s="30"/>
      <c r="BD20" s="30"/>
      <c r="BE20" s="30"/>
      <c r="BF20" s="30"/>
      <c r="BG20" s="30"/>
      <c r="BH20" s="30"/>
      <c r="BI20" s="30"/>
      <c r="BJ20" s="30"/>
      <c r="BK20" s="30"/>
      <c r="BL20" s="30"/>
    </row>
    <row r="21" spans="1:64" s="3" customFormat="1" ht="30" customHeight="1" thickBot="1" x14ac:dyDescent="0.3">
      <c r="A21" s="35"/>
      <c r="B21" s="52" t="s">
        <v>30</v>
      </c>
      <c r="C21" s="45" t="s">
        <v>42</v>
      </c>
      <c r="D21" s="20">
        <v>0</v>
      </c>
      <c r="E21" s="70">
        <f>E20+38</f>
        <v>44575</v>
      </c>
      <c r="F21" s="70">
        <f>E21+90</f>
        <v>44665</v>
      </c>
      <c r="G21" s="14"/>
      <c r="H21" s="14">
        <f t="shared" si="5"/>
        <v>91</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3" customFormat="1" ht="30" customHeight="1" thickBot="1" x14ac:dyDescent="0.3">
      <c r="A22" s="34"/>
      <c r="B22" s="52" t="s">
        <v>31</v>
      </c>
      <c r="C22" s="45" t="s">
        <v>47</v>
      </c>
      <c r="D22" s="20">
        <v>0.01</v>
      </c>
      <c r="E22" s="70">
        <f>E20+13</f>
        <v>44550</v>
      </c>
      <c r="F22" s="70">
        <f>E22+62</f>
        <v>44612</v>
      </c>
      <c r="G22" s="14"/>
      <c r="H22" s="14">
        <f t="shared" si="5"/>
        <v>63</v>
      </c>
      <c r="I22" s="30"/>
      <c r="J22" s="30"/>
      <c r="K22" s="30"/>
      <c r="L22" s="30"/>
      <c r="M22" s="30"/>
      <c r="N22" s="30"/>
      <c r="O22" s="30"/>
      <c r="P22" s="30"/>
      <c r="Q22" s="30"/>
      <c r="R22" s="30"/>
      <c r="S22" s="30"/>
      <c r="T22" s="30"/>
      <c r="U22" s="31"/>
      <c r="V22" s="31"/>
      <c r="W22" s="30"/>
      <c r="X22" s="30"/>
      <c r="Y22" s="30"/>
      <c r="Z22" s="30"/>
      <c r="AA22" s="30"/>
      <c r="AB22" s="30"/>
      <c r="AC22" s="30"/>
      <c r="AD22" s="30"/>
      <c r="AE22" s="30"/>
      <c r="AF22" s="30"/>
      <c r="AG22" s="30"/>
      <c r="AH22" s="30"/>
      <c r="AI22" s="30"/>
      <c r="AJ22" s="30"/>
      <c r="AK22" s="30"/>
      <c r="AL22" s="30"/>
      <c r="AM22" s="30"/>
      <c r="AN22" s="30"/>
      <c r="AO22" s="30"/>
      <c r="AP22" s="30"/>
      <c r="AQ22" s="30"/>
      <c r="AR22" s="30"/>
      <c r="AS22" s="30"/>
      <c r="AT22" s="30"/>
      <c r="AU22" s="30"/>
      <c r="AV22" s="30"/>
      <c r="AW22" s="30"/>
      <c r="AX22" s="30"/>
      <c r="AY22" s="30"/>
      <c r="AZ22" s="30"/>
      <c r="BA22" s="30"/>
      <c r="BB22" s="30"/>
      <c r="BC22" s="30"/>
      <c r="BD22" s="30"/>
      <c r="BE22" s="30"/>
      <c r="BF22" s="30"/>
      <c r="BG22" s="30"/>
      <c r="BH22" s="30"/>
      <c r="BI22" s="30"/>
      <c r="BJ22" s="30"/>
      <c r="BK22" s="30"/>
      <c r="BL22" s="30"/>
    </row>
    <row r="23" spans="1:64" s="3" customFormat="1" ht="30" customHeight="1" thickBot="1" x14ac:dyDescent="0.3">
      <c r="A23" s="34"/>
      <c r="B23" s="52" t="s">
        <v>32</v>
      </c>
      <c r="C23" s="45" t="s">
        <v>46</v>
      </c>
      <c r="D23" s="20">
        <v>0</v>
      </c>
      <c r="E23" s="70">
        <f>E21</f>
        <v>44575</v>
      </c>
      <c r="F23" s="70">
        <f>E23+90</f>
        <v>44665</v>
      </c>
      <c r="G23" s="14"/>
      <c r="H23" s="14">
        <f t="shared" si="5"/>
        <v>91</v>
      </c>
      <c r="I23" s="30"/>
      <c r="J23" s="30"/>
      <c r="K23" s="30"/>
      <c r="L23" s="30"/>
      <c r="M23" s="30"/>
      <c r="N23" s="30"/>
      <c r="O23" s="30"/>
      <c r="P23" s="30"/>
      <c r="Q23" s="30"/>
      <c r="R23" s="30"/>
      <c r="S23" s="30"/>
      <c r="T23" s="30"/>
      <c r="U23" s="30"/>
      <c r="V23" s="30"/>
      <c r="W23" s="30"/>
      <c r="X23" s="30"/>
      <c r="Y23" s="30"/>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3" customFormat="1" ht="30" customHeight="1" thickBot="1" x14ac:dyDescent="0.3">
      <c r="A24" s="34"/>
      <c r="B24" s="52" t="s">
        <v>45</v>
      </c>
      <c r="C24" s="45" t="s">
        <v>40</v>
      </c>
      <c r="D24" s="20">
        <v>0</v>
      </c>
      <c r="E24" s="70">
        <f>E23</f>
        <v>44575</v>
      </c>
      <c r="F24" s="70">
        <f>E24+90</f>
        <v>44665</v>
      </c>
      <c r="G24" s="14"/>
      <c r="H24" s="14"/>
      <c r="I24" s="30"/>
      <c r="J24" s="30"/>
      <c r="K24" s="30"/>
      <c r="L24" s="30"/>
      <c r="M24" s="30"/>
      <c r="N24" s="30"/>
      <c r="O24" s="30"/>
      <c r="P24" s="30"/>
      <c r="Q24" s="30"/>
      <c r="R24" s="30"/>
      <c r="S24" s="30"/>
      <c r="T24" s="30"/>
      <c r="U24" s="30"/>
      <c r="V24" s="30"/>
      <c r="W24" s="30"/>
      <c r="X24" s="30"/>
      <c r="Y24" s="31"/>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3" customFormat="1" ht="30" customHeight="1" thickBot="1" x14ac:dyDescent="0.3">
      <c r="A25" s="34"/>
      <c r="B25" s="52" t="s">
        <v>35</v>
      </c>
      <c r="C25" s="45" t="s">
        <v>40</v>
      </c>
      <c r="D25" s="20">
        <v>0</v>
      </c>
      <c r="E25" s="70">
        <f>E24</f>
        <v>44575</v>
      </c>
      <c r="F25" s="70">
        <f>E25+90</f>
        <v>44665</v>
      </c>
      <c r="G25" s="14"/>
      <c r="H25" s="14"/>
      <c r="I25" s="30"/>
      <c r="J25" s="30"/>
      <c r="K25" s="30"/>
      <c r="L25" s="30"/>
      <c r="M25" s="30"/>
      <c r="N25" s="30"/>
      <c r="O25" s="30"/>
      <c r="P25" s="30"/>
      <c r="Q25" s="30"/>
      <c r="R25" s="30"/>
      <c r="S25" s="30"/>
      <c r="T25" s="30"/>
      <c r="U25" s="30"/>
      <c r="V25" s="30"/>
      <c r="W25" s="30"/>
      <c r="X25" s="30"/>
      <c r="Y25" s="31"/>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3" customFormat="1" ht="30" customHeight="1" thickBot="1" x14ac:dyDescent="0.3">
      <c r="A26" s="34"/>
      <c r="B26" s="52" t="s">
        <v>34</v>
      </c>
      <c r="C26" s="45" t="s">
        <v>43</v>
      </c>
      <c r="D26" s="20">
        <v>0</v>
      </c>
      <c r="E26" s="70">
        <f>E25</f>
        <v>44575</v>
      </c>
      <c r="F26" s="70">
        <f>E26+90</f>
        <v>44665</v>
      </c>
      <c r="G26" s="14"/>
      <c r="H26" s="14">
        <f t="shared" si="5"/>
        <v>91</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3" customFormat="1" ht="30" customHeight="1" thickBot="1" x14ac:dyDescent="0.3">
      <c r="A27" s="34"/>
      <c r="B27" s="52" t="s">
        <v>48</v>
      </c>
      <c r="C27" s="45" t="s">
        <v>26</v>
      </c>
      <c r="D27" s="20">
        <v>0</v>
      </c>
      <c r="E27" s="70">
        <f>E26</f>
        <v>44575</v>
      </c>
      <c r="F27" s="70">
        <f>E27+90</f>
        <v>44665</v>
      </c>
      <c r="G27" s="14"/>
      <c r="H27" s="14"/>
      <c r="I27" s="30"/>
      <c r="J27" s="30"/>
      <c r="K27" s="30"/>
      <c r="L27" s="30"/>
      <c r="M27" s="30"/>
      <c r="N27" s="30"/>
      <c r="O27" s="30"/>
      <c r="P27" s="30"/>
      <c r="Q27" s="30"/>
      <c r="R27" s="30"/>
      <c r="S27" s="30"/>
      <c r="T27" s="30"/>
      <c r="U27" s="30"/>
      <c r="V27" s="30"/>
      <c r="W27" s="30"/>
      <c r="X27" s="30"/>
      <c r="Y27" s="31"/>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74" customFormat="1" ht="30" customHeight="1" thickBot="1" x14ac:dyDescent="0.3">
      <c r="A28" s="79"/>
      <c r="B28" s="81" t="s">
        <v>52</v>
      </c>
      <c r="C28" s="80" t="s">
        <v>26</v>
      </c>
      <c r="D28" s="76">
        <v>0</v>
      </c>
      <c r="E28" s="82">
        <f>F27</f>
        <v>44665</v>
      </c>
      <c r="F28" s="82">
        <f>E28+19</f>
        <v>44684</v>
      </c>
      <c r="G28" s="75"/>
      <c r="H28" s="75"/>
      <c r="I28" s="77"/>
      <c r="J28" s="77"/>
      <c r="K28" s="77"/>
      <c r="L28" s="77"/>
      <c r="M28" s="77"/>
      <c r="N28" s="77"/>
      <c r="O28" s="77"/>
      <c r="P28" s="77"/>
      <c r="Q28" s="77"/>
      <c r="R28" s="77"/>
      <c r="S28" s="77"/>
      <c r="T28" s="77"/>
      <c r="U28" s="77"/>
      <c r="V28" s="77"/>
      <c r="W28" s="77"/>
      <c r="X28" s="77"/>
      <c r="Y28" s="78"/>
      <c r="Z28" s="77"/>
      <c r="AA28" s="77"/>
      <c r="AB28" s="77"/>
      <c r="AC28" s="77"/>
      <c r="AD28" s="77"/>
      <c r="AE28" s="77"/>
      <c r="AF28" s="77"/>
      <c r="AG28" s="77"/>
      <c r="AH28" s="77"/>
      <c r="AI28" s="77"/>
      <c r="AJ28" s="77"/>
      <c r="AK28" s="77"/>
      <c r="AL28" s="77"/>
      <c r="AM28" s="77"/>
      <c r="AN28" s="77"/>
      <c r="AO28" s="77"/>
      <c r="AP28" s="77"/>
      <c r="AQ28" s="77"/>
      <c r="AR28" s="77"/>
      <c r="AS28" s="77"/>
      <c r="AT28" s="77"/>
      <c r="AU28" s="77"/>
      <c r="AV28" s="77"/>
      <c r="AW28" s="77"/>
      <c r="AX28" s="77"/>
      <c r="AY28" s="77"/>
      <c r="AZ28" s="77"/>
      <c r="BA28" s="77"/>
      <c r="BB28" s="77"/>
      <c r="BC28" s="77"/>
      <c r="BD28" s="77"/>
      <c r="BE28" s="77"/>
      <c r="BF28" s="77"/>
      <c r="BG28" s="77"/>
      <c r="BH28" s="77"/>
      <c r="BI28" s="77"/>
      <c r="BJ28" s="77"/>
      <c r="BK28" s="77"/>
      <c r="BL28" s="77"/>
    </row>
    <row r="29" spans="1:64" s="3" customFormat="1" ht="30" customHeight="1" thickBot="1" x14ac:dyDescent="0.3">
      <c r="A29" s="34"/>
      <c r="B29" s="24"/>
      <c r="C29" s="48"/>
      <c r="D29" s="91"/>
      <c r="E29" s="62"/>
      <c r="F29" s="63"/>
      <c r="G29" s="14"/>
      <c r="H29" s="14"/>
      <c r="I29" s="30"/>
      <c r="J29" s="30"/>
      <c r="K29" s="30"/>
      <c r="L29" s="30"/>
      <c r="M29" s="30"/>
      <c r="N29" s="30"/>
      <c r="O29" s="30"/>
      <c r="P29" s="30"/>
      <c r="Q29" s="30"/>
      <c r="R29" s="30"/>
      <c r="S29" s="30"/>
      <c r="T29" s="30"/>
      <c r="U29" s="30"/>
      <c r="V29" s="30"/>
      <c r="W29" s="30"/>
      <c r="X29" s="30"/>
      <c r="Y29" s="30"/>
      <c r="Z29" s="30"/>
      <c r="AA29" s="30"/>
      <c r="AB29" s="30"/>
      <c r="AC29" s="30"/>
      <c r="AD29" s="30"/>
      <c r="AE29" s="30"/>
      <c r="AF29" s="30"/>
      <c r="AG29" s="30"/>
      <c r="AH29" s="30"/>
      <c r="AI29" s="30"/>
      <c r="AJ29" s="30"/>
      <c r="AK29" s="30"/>
      <c r="AL29" s="30"/>
      <c r="AM29" s="30"/>
      <c r="AN29" s="30"/>
      <c r="AO29" s="30"/>
      <c r="AP29" s="30"/>
      <c r="AQ29" s="30"/>
      <c r="AR29" s="30"/>
      <c r="AS29" s="30"/>
      <c r="AT29" s="30"/>
      <c r="AU29" s="30"/>
      <c r="AV29" s="30"/>
      <c r="AW29" s="30"/>
      <c r="AX29" s="30"/>
      <c r="AY29" s="30"/>
      <c r="AZ29" s="30"/>
      <c r="BA29" s="30"/>
      <c r="BB29" s="30"/>
      <c r="BC29" s="30"/>
      <c r="BD29" s="30"/>
      <c r="BE29" s="30"/>
      <c r="BF29" s="30"/>
      <c r="BG29" s="30"/>
      <c r="BH29" s="30"/>
      <c r="BI29" s="30"/>
      <c r="BJ29" s="30"/>
      <c r="BK29" s="30"/>
      <c r="BL29" s="30"/>
    </row>
    <row r="30" spans="1:64" s="3" customFormat="1" ht="30" customHeight="1" thickBot="1" x14ac:dyDescent="0.3">
      <c r="A30" s="34"/>
      <c r="B30" s="54"/>
      <c r="C30" s="49"/>
      <c r="D30" s="90"/>
      <c r="E30" s="72"/>
      <c r="F30" s="72"/>
      <c r="G30" s="14"/>
      <c r="H30" s="14"/>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3" customFormat="1" ht="30" customHeight="1" thickBot="1" x14ac:dyDescent="0.3">
      <c r="A31" s="34"/>
      <c r="B31" s="54"/>
      <c r="C31" s="49"/>
      <c r="D31" s="25"/>
      <c r="E31" s="72"/>
      <c r="F31" s="72"/>
      <c r="G31" s="14"/>
      <c r="H31" s="14"/>
      <c r="I31" s="30"/>
      <c r="J31" s="30"/>
      <c r="K31" s="30"/>
      <c r="L31" s="30"/>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3" customFormat="1" ht="30" customHeight="1" thickBot="1" x14ac:dyDescent="0.3">
      <c r="A32" s="34"/>
      <c r="B32" s="54"/>
      <c r="C32" s="49"/>
      <c r="D32" s="25"/>
      <c r="E32" s="72"/>
      <c r="F32" s="72"/>
      <c r="G32" s="14"/>
      <c r="H32" s="14"/>
      <c r="I32" s="30"/>
      <c r="J32" s="30"/>
      <c r="K32" s="30"/>
      <c r="L32" s="30"/>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row>
    <row r="33" spans="1:64" s="3" customFormat="1" ht="30" customHeight="1" thickBot="1" x14ac:dyDescent="0.3">
      <c r="A33" s="34"/>
      <c r="B33" s="54"/>
      <c r="C33" s="49"/>
      <c r="D33" s="25"/>
      <c r="E33" s="72"/>
      <c r="F33" s="72"/>
      <c r="G33" s="14"/>
      <c r="H33" s="14"/>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s="3" customFormat="1" ht="30" customHeight="1" thickBot="1" x14ac:dyDescent="0.3">
      <c r="A34" s="34"/>
      <c r="B34" s="54"/>
      <c r="C34" s="49"/>
      <c r="D34" s="25"/>
      <c r="E34" s="72"/>
      <c r="F34" s="72"/>
      <c r="G34" s="14"/>
      <c r="H34" s="14"/>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s="3" customFormat="1" ht="30" customHeight="1" thickBot="1" x14ac:dyDescent="0.3">
      <c r="A35" s="34" t="s">
        <v>12</v>
      </c>
      <c r="B35" s="55"/>
      <c r="C35" s="50"/>
      <c r="D35" s="13"/>
      <c r="E35" s="73"/>
      <c r="F35" s="73"/>
      <c r="G35" s="14"/>
      <c r="H35" s="14" t="str">
        <f t="shared" si="5"/>
        <v/>
      </c>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row>
    <row r="36" spans="1:64" s="3" customFormat="1" ht="30" customHeight="1" thickBot="1" x14ac:dyDescent="0.3">
      <c r="A36" s="35" t="s">
        <v>13</v>
      </c>
      <c r="B36" s="26" t="s">
        <v>15</v>
      </c>
      <c r="C36" s="27"/>
      <c r="D36" s="28"/>
      <c r="E36" s="64"/>
      <c r="F36" s="65"/>
      <c r="G36" s="29"/>
      <c r="H36" s="29" t="str">
        <f t="shared" si="5"/>
        <v/>
      </c>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32"/>
      <c r="BL36" s="32"/>
    </row>
    <row r="37" spans="1:64" ht="30" customHeight="1" x14ac:dyDescent="0.25">
      <c r="G37" s="6"/>
    </row>
    <row r="38" spans="1:64" ht="30" customHeight="1" x14ac:dyDescent="0.25">
      <c r="C38" s="11"/>
      <c r="F38" s="36"/>
    </row>
    <row r="39" spans="1:64" ht="30" customHeight="1" x14ac:dyDescent="0.25">
      <c r="C39"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3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6">
    <cfRule type="expression" dxfId="2" priority="33">
      <formula>AND(TODAY()&gt;=I$5,TODAY()&lt;J$5)</formula>
    </cfRule>
  </conditionalFormatting>
  <conditionalFormatting sqref="I7:BL36">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 ref="A26" r:id="rId3" display="DIAGRAMME DE GANTT SIMPLE par Vertex42.com" xr:uid="{00000000-0004-0000-0000-000001000000}"/>
  </hyperlinks>
  <printOptions horizontalCentered="1"/>
  <pageMargins left="0.35" right="0.35" top="0.35" bottom="0.5" header="0.3" footer="0.3"/>
  <pageSetup paperSize="9" scale="59" fitToHeight="0" orientation="landscape" r:id="rId4"/>
  <headerFooter differentFirst="1" scaleWithDoc="0">
    <oddFooter>Page &amp;P of &amp;N</oddFooter>
  </headerFooter>
  <drawing r:id="rId5"/>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PlanningProjet!Print_Titles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2021-12-17T13:45:33Z</dcterms:modified>
</cp:coreProperties>
</file>