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0400" yWindow="0" windowWidth="25600" windowHeight="14640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1" l="1"/>
  <c r="R3" i="11"/>
  <c r="S3" i="11"/>
  <c r="T3" i="11"/>
  <c r="U3" i="11"/>
  <c r="V3" i="11"/>
  <c r="W3" i="11"/>
  <c r="X3" i="11"/>
  <c r="Y3" i="11"/>
  <c r="Q4" i="11"/>
  <c r="R4" i="11"/>
  <c r="S4" i="11"/>
  <c r="T4" i="11"/>
  <c r="U4" i="11"/>
  <c r="V4" i="11"/>
  <c r="W4" i="11"/>
  <c r="X4" i="11"/>
  <c r="Y4" i="11"/>
  <c r="Q5" i="11"/>
  <c r="R5" i="11"/>
  <c r="S5" i="11"/>
  <c r="T5" i="11"/>
  <c r="U5" i="11"/>
  <c r="V5" i="11"/>
  <c r="W5" i="11"/>
  <c r="X5" i="11"/>
  <c r="Y5" i="11"/>
  <c r="Q6" i="11"/>
  <c r="R6" i="11"/>
  <c r="S6" i="11"/>
  <c r="T6" i="11"/>
  <c r="U6" i="11"/>
  <c r="V6" i="11"/>
  <c r="W6" i="11"/>
  <c r="X6" i="11"/>
  <c r="Y6" i="11"/>
  <c r="Q7" i="11"/>
  <c r="R7" i="11"/>
  <c r="S7" i="11"/>
  <c r="T7" i="11"/>
  <c r="U7" i="11"/>
  <c r="V7" i="11"/>
  <c r="W7" i="11"/>
  <c r="X7" i="11"/>
  <c r="Y7" i="11"/>
  <c r="Q8" i="11"/>
  <c r="R8" i="11"/>
  <c r="S8" i="11"/>
  <c r="T8" i="11"/>
  <c r="U8" i="11"/>
  <c r="V8" i="11"/>
  <c r="W8" i="11"/>
  <c r="X8" i="11"/>
  <c r="Y8" i="11"/>
  <c r="Q9" i="11"/>
  <c r="R9" i="11"/>
  <c r="S9" i="11"/>
  <c r="T9" i="11"/>
  <c r="U9" i="11"/>
  <c r="V9" i="11"/>
  <c r="W9" i="11"/>
  <c r="X9" i="11"/>
  <c r="Y9" i="11"/>
  <c r="Q10" i="11"/>
  <c r="R10" i="11"/>
  <c r="S10" i="11"/>
  <c r="T10" i="11"/>
  <c r="U10" i="11"/>
  <c r="V10" i="11"/>
  <c r="W10" i="11"/>
  <c r="X10" i="11"/>
  <c r="Y10" i="11"/>
  <c r="Q11" i="11"/>
  <c r="R11" i="11"/>
  <c r="S11" i="11"/>
  <c r="T11" i="11"/>
  <c r="U11" i="11"/>
  <c r="V11" i="11"/>
  <c r="W11" i="11"/>
  <c r="X11" i="11"/>
  <c r="Y11" i="11"/>
  <c r="Q12" i="11"/>
  <c r="R12" i="11"/>
  <c r="S12" i="11"/>
  <c r="T12" i="11"/>
  <c r="U12" i="11"/>
  <c r="V12" i="11"/>
  <c r="W12" i="11"/>
  <c r="X12" i="11"/>
  <c r="Y12" i="11"/>
  <c r="Q13" i="11"/>
  <c r="R13" i="11"/>
  <c r="S13" i="11"/>
  <c r="T13" i="11"/>
  <c r="U13" i="11"/>
  <c r="V13" i="11"/>
  <c r="W13" i="11"/>
  <c r="X13" i="11"/>
  <c r="Y13" i="11"/>
  <c r="Q14" i="11"/>
  <c r="R14" i="11"/>
  <c r="S14" i="11"/>
  <c r="T14" i="11"/>
  <c r="U14" i="11"/>
  <c r="V14" i="11"/>
  <c r="W14" i="11"/>
  <c r="X14" i="11"/>
  <c r="Y14" i="11"/>
  <c r="Q15" i="11"/>
  <c r="R15" i="11"/>
  <c r="S15" i="11"/>
  <c r="T15" i="11"/>
  <c r="U15" i="11"/>
  <c r="V15" i="11"/>
  <c r="W15" i="11"/>
  <c r="X15" i="11"/>
  <c r="Y15" i="11"/>
  <c r="Q16" i="11"/>
  <c r="R16" i="11"/>
  <c r="S16" i="11"/>
  <c r="T16" i="11"/>
  <c r="U16" i="11"/>
  <c r="V16" i="11"/>
  <c r="W16" i="11"/>
  <c r="X16" i="11"/>
  <c r="Y16" i="11"/>
  <c r="Q17" i="11"/>
  <c r="R17" i="11"/>
  <c r="S17" i="11"/>
  <c r="T17" i="11"/>
  <c r="U17" i="11"/>
  <c r="V17" i="11"/>
  <c r="W17" i="11"/>
  <c r="X17" i="11"/>
  <c r="Y17" i="11"/>
  <c r="Q18" i="11"/>
  <c r="R18" i="11"/>
  <c r="S18" i="11"/>
  <c r="T18" i="11"/>
  <c r="U18" i="11"/>
  <c r="V18" i="11"/>
  <c r="W18" i="11"/>
  <c r="X18" i="11"/>
  <c r="Y18" i="11"/>
  <c r="Q19" i="11"/>
  <c r="R19" i="11"/>
  <c r="S19" i="11"/>
  <c r="T19" i="11"/>
  <c r="U19" i="11"/>
  <c r="V19" i="11"/>
  <c r="W19" i="11"/>
  <c r="X19" i="11"/>
  <c r="Y19" i="11"/>
  <c r="Q20" i="11"/>
  <c r="R20" i="11"/>
  <c r="S20" i="11"/>
  <c r="T20" i="11"/>
  <c r="U20" i="11"/>
  <c r="V20" i="11"/>
  <c r="W20" i="11"/>
  <c r="X20" i="11"/>
  <c r="Y20" i="11"/>
  <c r="Q21" i="11"/>
  <c r="R21" i="11"/>
  <c r="S21" i="11"/>
  <c r="T21" i="11"/>
  <c r="U21" i="11"/>
  <c r="V21" i="11"/>
  <c r="W21" i="11"/>
  <c r="X21" i="11"/>
  <c r="Y21" i="11"/>
  <c r="Q22" i="11"/>
  <c r="R22" i="11"/>
  <c r="S22" i="11"/>
  <c r="T22" i="11"/>
  <c r="U22" i="11"/>
  <c r="V22" i="11"/>
  <c r="W22" i="11"/>
  <c r="X22" i="11"/>
  <c r="Y22" i="11"/>
  <c r="Q23" i="11"/>
  <c r="R23" i="11"/>
  <c r="S23" i="11"/>
  <c r="T23" i="11"/>
  <c r="U23" i="11"/>
  <c r="V23" i="11"/>
  <c r="W23" i="11"/>
  <c r="X23" i="11"/>
  <c r="Y23" i="11"/>
  <c r="Q24" i="11"/>
  <c r="R24" i="11"/>
  <c r="S24" i="11"/>
  <c r="T24" i="11"/>
  <c r="U24" i="11"/>
  <c r="V24" i="11"/>
  <c r="W24" i="11"/>
  <c r="X24" i="11"/>
  <c r="Y24" i="11"/>
  <c r="Q25" i="11"/>
  <c r="R25" i="11"/>
  <c r="S25" i="11"/>
  <c r="T25" i="11"/>
  <c r="U25" i="11"/>
  <c r="V25" i="11"/>
  <c r="W25" i="11"/>
  <c r="X25" i="11"/>
  <c r="Y25" i="11"/>
  <c r="Q26" i="11"/>
  <c r="R26" i="11"/>
  <c r="S26" i="11"/>
  <c r="T26" i="11"/>
  <c r="U26" i="11"/>
  <c r="V26" i="11"/>
  <c r="W26" i="11"/>
  <c r="X26" i="11"/>
  <c r="Y26" i="11"/>
  <c r="Q27" i="11"/>
  <c r="R27" i="11"/>
  <c r="S27" i="11"/>
  <c r="T27" i="11"/>
  <c r="U27" i="11"/>
  <c r="V27" i="11"/>
  <c r="W27" i="11"/>
  <c r="X27" i="11"/>
  <c r="Y27" i="11"/>
  <c r="Q28" i="11"/>
  <c r="R28" i="11"/>
  <c r="S28" i="11"/>
  <c r="T28" i="11"/>
  <c r="U28" i="11"/>
  <c r="V28" i="11"/>
  <c r="W28" i="11"/>
  <c r="X28" i="11"/>
  <c r="Y28" i="11"/>
  <c r="Q29" i="11"/>
  <c r="R29" i="11"/>
  <c r="S29" i="11"/>
  <c r="T29" i="11"/>
  <c r="U29" i="11"/>
  <c r="V29" i="11"/>
  <c r="W29" i="11"/>
  <c r="X29" i="11"/>
  <c r="Y29" i="11"/>
  <c r="Q30" i="11"/>
  <c r="R30" i="11"/>
  <c r="S30" i="11"/>
  <c r="T30" i="11"/>
  <c r="U30" i="11"/>
  <c r="V30" i="11"/>
  <c r="W30" i="11"/>
  <c r="X30" i="11"/>
  <c r="Y30" i="11"/>
  <c r="Q31" i="11"/>
  <c r="R31" i="11"/>
  <c r="S31" i="11"/>
  <c r="T31" i="11"/>
  <c r="U31" i="11"/>
  <c r="V31" i="11"/>
  <c r="W31" i="11"/>
  <c r="X31" i="11"/>
  <c r="Y31" i="11"/>
  <c r="Q32" i="11"/>
  <c r="R32" i="11"/>
  <c r="S32" i="11"/>
  <c r="T32" i="11"/>
  <c r="U32" i="11"/>
  <c r="V32" i="11"/>
  <c r="W32" i="11"/>
  <c r="X32" i="11"/>
  <c r="Y32" i="11"/>
  <c r="Q33" i="11"/>
  <c r="R33" i="11"/>
  <c r="S33" i="11"/>
  <c r="T33" i="11"/>
  <c r="U33" i="11"/>
  <c r="V33" i="11"/>
  <c r="W33" i="11"/>
  <c r="X33" i="11"/>
  <c r="Y33" i="11"/>
  <c r="Q34" i="11"/>
  <c r="R34" i="11"/>
  <c r="S34" i="11"/>
  <c r="T34" i="11"/>
  <c r="U34" i="11"/>
  <c r="V34" i="11"/>
  <c r="W34" i="11"/>
  <c r="X34" i="11"/>
  <c r="Y34" i="11"/>
  <c r="Q35" i="11"/>
  <c r="R35" i="11"/>
  <c r="S35" i="11"/>
  <c r="T35" i="11"/>
  <c r="U35" i="11"/>
  <c r="V35" i="11"/>
  <c r="W35" i="11"/>
  <c r="X35" i="11"/>
  <c r="Y35" i="11"/>
  <c r="Q36" i="11"/>
  <c r="R36" i="11"/>
  <c r="S36" i="11"/>
  <c r="T36" i="11"/>
  <c r="U36" i="11"/>
  <c r="V36" i="11"/>
  <c r="W36" i="11"/>
  <c r="X36" i="11"/>
  <c r="Y36" i="11"/>
  <c r="Q37" i="11"/>
  <c r="R37" i="11"/>
  <c r="S37" i="11"/>
  <c r="T37" i="11"/>
  <c r="U37" i="11"/>
  <c r="V37" i="11"/>
  <c r="W37" i="11"/>
  <c r="X37" i="11"/>
  <c r="Y37" i="11"/>
  <c r="Q38" i="11"/>
  <c r="R38" i="11"/>
  <c r="S38" i="11"/>
  <c r="T38" i="11"/>
  <c r="U38" i="11"/>
  <c r="V38" i="11"/>
  <c r="W38" i="11"/>
  <c r="X38" i="11"/>
  <c r="Y38" i="11"/>
  <c r="Q39" i="11"/>
  <c r="R39" i="11"/>
  <c r="S39" i="11"/>
  <c r="T39" i="11"/>
  <c r="U39" i="11"/>
  <c r="V39" i="11"/>
  <c r="W39" i="11"/>
  <c r="X39" i="11"/>
  <c r="Y39" i="11"/>
  <c r="Q40" i="11"/>
  <c r="R40" i="11"/>
  <c r="S40" i="11"/>
  <c r="T40" i="11"/>
  <c r="U40" i="11"/>
  <c r="V40" i="11"/>
  <c r="W40" i="11"/>
  <c r="X40" i="11"/>
  <c r="Y40" i="11"/>
  <c r="Q41" i="11"/>
  <c r="R41" i="11"/>
  <c r="S41" i="11"/>
  <c r="T41" i="11"/>
  <c r="U41" i="11"/>
  <c r="V41" i="11"/>
  <c r="W41" i="11"/>
  <c r="X41" i="11"/>
  <c r="Y41" i="11"/>
  <c r="Q42" i="11"/>
  <c r="R42" i="11"/>
  <c r="S42" i="11"/>
  <c r="T42" i="11"/>
  <c r="U42" i="11"/>
  <c r="V42" i="11"/>
  <c r="W42" i="11"/>
  <c r="X42" i="11"/>
  <c r="Y42" i="11"/>
  <c r="Q43" i="11"/>
  <c r="R43" i="11"/>
  <c r="S43" i="11"/>
  <c r="T43" i="11"/>
  <c r="U43" i="11"/>
  <c r="V43" i="11"/>
  <c r="W43" i="11"/>
  <c r="X43" i="11"/>
  <c r="Y43" i="11"/>
  <c r="Q44" i="11"/>
  <c r="R44" i="11"/>
  <c r="S44" i="11"/>
  <c r="T44" i="11"/>
  <c r="U44" i="11"/>
  <c r="V44" i="11"/>
  <c r="W44" i="11"/>
  <c r="X44" i="11"/>
  <c r="Y44" i="11"/>
  <c r="Q45" i="11"/>
  <c r="R45" i="11"/>
  <c r="S45" i="11"/>
  <c r="T45" i="11"/>
  <c r="U45" i="11"/>
  <c r="V45" i="11"/>
  <c r="W45" i="11"/>
  <c r="X45" i="11"/>
  <c r="Y45" i="11"/>
  <c r="Q46" i="11"/>
  <c r="R46" i="11"/>
  <c r="S46" i="11"/>
  <c r="T46" i="11"/>
  <c r="U46" i="11"/>
  <c r="V46" i="11"/>
  <c r="W46" i="11"/>
  <c r="X46" i="11"/>
  <c r="Y46" i="11"/>
  <c r="Q47" i="11"/>
  <c r="R47" i="11"/>
  <c r="S47" i="11"/>
  <c r="T47" i="11"/>
  <c r="U47" i="11"/>
  <c r="V47" i="11"/>
  <c r="W47" i="11"/>
  <c r="X47" i="11"/>
  <c r="Y47" i="11"/>
  <c r="Q48" i="11"/>
  <c r="R48" i="11"/>
  <c r="S48" i="11"/>
  <c r="T48" i="11"/>
  <c r="U48" i="11"/>
  <c r="V48" i="11"/>
  <c r="W48" i="11"/>
  <c r="X48" i="11"/>
  <c r="Y48" i="11"/>
  <c r="Q49" i="11"/>
  <c r="R49" i="11"/>
  <c r="S49" i="11"/>
  <c r="T49" i="11"/>
  <c r="U49" i="11"/>
  <c r="V49" i="11"/>
  <c r="W49" i="11"/>
  <c r="X49" i="11"/>
  <c r="Y49" i="11"/>
  <c r="Q50" i="11"/>
  <c r="R50" i="11"/>
  <c r="S50" i="11"/>
  <c r="T50" i="11"/>
  <c r="U50" i="11"/>
  <c r="V50" i="11"/>
  <c r="W50" i="11"/>
  <c r="X50" i="11"/>
  <c r="Y50" i="11"/>
  <c r="Q51" i="11"/>
  <c r="R51" i="11"/>
  <c r="S51" i="11"/>
  <c r="T51" i="11"/>
  <c r="U51" i="11"/>
  <c r="V51" i="11"/>
  <c r="W51" i="11"/>
  <c r="X51" i="11"/>
  <c r="Y51" i="11"/>
  <c r="Q52" i="11"/>
  <c r="R52" i="11"/>
  <c r="S52" i="11"/>
  <c r="T52" i="11"/>
  <c r="U52" i="11"/>
  <c r="V52" i="11"/>
  <c r="W52" i="11"/>
  <c r="X52" i="11"/>
  <c r="Y52" i="11"/>
  <c r="Q53" i="11"/>
  <c r="R53" i="11"/>
  <c r="S53" i="11"/>
  <c r="T53" i="11"/>
  <c r="U53" i="11"/>
  <c r="V53" i="11"/>
  <c r="W53" i="11"/>
  <c r="X53" i="11"/>
  <c r="Y53" i="11"/>
  <c r="Q54" i="11"/>
  <c r="R54" i="11"/>
  <c r="S54" i="11"/>
  <c r="T54" i="11"/>
  <c r="U54" i="11"/>
  <c r="V54" i="11"/>
  <c r="W54" i="11"/>
  <c r="X54" i="11"/>
  <c r="Y54" i="11"/>
  <c r="Y2" i="11"/>
  <c r="X2" i="11"/>
  <c r="W2" i="11"/>
  <c r="V2" i="11"/>
  <c r="U2" i="11"/>
  <c r="T2" i="11"/>
  <c r="S2" i="11"/>
  <c r="R2" i="11"/>
  <c r="Q2" i="11"/>
  <c r="G3" i="19"/>
  <c r="I3" i="19"/>
  <c r="G4" i="19"/>
  <c r="I4" i="19"/>
  <c r="G5" i="19"/>
  <c r="I5" i="19"/>
  <c r="G6" i="19"/>
  <c r="I6" i="19"/>
  <c r="G7" i="19"/>
  <c r="I7" i="19"/>
  <c r="G8" i="19"/>
  <c r="I8" i="19"/>
  <c r="G9" i="19"/>
  <c r="I9" i="19"/>
  <c r="G10" i="19"/>
  <c r="I10" i="19"/>
  <c r="G11" i="19"/>
  <c r="I11" i="19"/>
  <c r="G12" i="19"/>
  <c r="I12" i="19"/>
  <c r="G13" i="19"/>
  <c r="I13" i="19"/>
  <c r="G14" i="19"/>
  <c r="I14" i="19"/>
  <c r="G15" i="19"/>
  <c r="I15" i="19"/>
  <c r="G2" i="19"/>
  <c r="G16" i="19"/>
  <c r="H16" i="19"/>
  <c r="I16" i="19"/>
  <c r="I2" i="19"/>
  <c r="D16" i="19"/>
  <c r="E16" i="19"/>
  <c r="F16" i="19"/>
</calcChain>
</file>

<file path=xl/sharedStrings.xml><?xml version="1.0" encoding="utf-8"?>
<sst xmlns="http://schemas.openxmlformats.org/spreadsheetml/2006/main" count="306" uniqueCount="127">
  <si>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</si>
  <si>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</si>
  <si>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</si>
  <si>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</si>
  <si>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</si>
  <si>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</si>
  <si>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</si>
  <si>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</si>
  <si>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</si>
  <si>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</si>
  <si>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</si>
  <si>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</si>
  <si>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</si>
  <si>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</si>
  <si>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</si>
  <si>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</si>
  <si>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</si>
  <si>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</si>
  <si>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</si>
  <si>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</si>
  <si>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</si>
  <si>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</si>
  <si>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</si>
  <si>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</si>
  <si>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</si>
  <si>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</si>
  <si>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</si>
  <si>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</si>
  <si>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</si>
  <si>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</si>
  <si>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</si>
  <si>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</si>
  <si>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</si>
  <si>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</si>
  <si>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</si>
  <si>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</si>
  <si>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</si>
  <si>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</si>
  <si>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</si>
  <si>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</si>
  <si>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</si>
  <si>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</si>
  <si>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</si>
  <si>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</si>
  <si>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</si>
  <si>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</si>
  <si>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</si>
  <si>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</si>
  <si>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</si>
  <si>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</si>
  <si>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</si>
  <si>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</si>
  <si>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</si>
  <si>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</si>
  <si>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</si>
  <si>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</si>
  <si>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</si>
  <si>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</si>
  <si>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</si>
  <si>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</si>
  <si>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</si>
  <si>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</si>
  <si>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</si>
  <si>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</si>
  <si>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</si>
  <si>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</si>
  <si>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</si>
  <si>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</si>
  <si>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</si>
  <si>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</si>
  <si>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</si>
  <si>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</si>
  <si>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</si>
  <si>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</si>
  <si>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</si>
  <si>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</si>
  <si>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</si>
  <si>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</si>
  <si>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</si>
  <si>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</si>
  <si>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</si>
  <si>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</si>
  <si>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</si>
  <si>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</si>
  <si>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</si>
  <si>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</si>
  <si>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</si>
  <si>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</si>
  <si>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</si>
  <si>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</si>
  <si>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</si>
  <si>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</si>
  <si>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</si>
  <si>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</si>
  <si>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</si>
  <si>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</si>
  <si>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</si>
  <si>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</si>
  <si>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</si>
  <si>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</si>
  <si>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</si>
  <si>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</si>
  <si>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</si>
  <si>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</si>
  <si>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</si>
  <si>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</si>
  <si>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</si>
  <si>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</si>
  <si>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</si>
  <si>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</si>
  <si>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</si>
  <si>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</si>
  <si>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</si>
  <si>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</si>
  <si>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</si>
  <si>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</si>
  <si>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</si>
  <si>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</si>
  <si>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medium</t>
  </si>
  <si>
    <t>q4</t>
  </si>
  <si>
    <t>q3</t>
  </si>
  <si>
    <t>q2</t>
  </si>
  <si>
    <t>q1</t>
  </si>
  <si>
    <t>q0</t>
  </si>
  <si>
    <t>Scotland</t>
  </si>
  <si>
    <t>prevalence</t>
  </si>
  <si>
    <t>% of diabetes pop with HbA1c &gt; 75 mmol/mol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</si>
</sst>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5" fontId="1" fillId="0" borderId="4" xfId="1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3" fillId="0" borderId="5" xfId="1" applyNumberFormat="1" applyFont="1" applyFill="1" applyBorder="1"/>
    <xf numFmtId="1" fontId="0" fillId="0" borderId="1" xfId="1" applyNumberFormat="1" applyFont="1" applyBorder="1"/>
    <xf numFmtId="1" fontId="0" fillId="0" borderId="3" xfId="1" applyNumberFormat="1" applyFont="1" applyBorder="1"/>
    <xf numFmtId="1" fontId="3" fillId="0" borderId="4" xfId="1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1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5" fontId="1" fillId="0" borderId="1" xfId="1" applyNumberFormat="1" applyFont="1" applyBorder="1"/>
    <xf numFmtId="10" fontId="3" fillId="0" borderId="0" xfId="2" applyNumberFormat="1" applyFont="1" applyFill="1" applyBorder="1"/>
    <xf numFmtId="10" fontId="3" fillId="0" borderId="9" xfId="2" applyNumberFormat="1" applyFont="1" applyFill="1" applyBorder="1"/>
    <xf numFmtId="10" fontId="3" fillId="0" borderId="7" xfId="2" applyNumberFormat="1" applyFont="1" applyFill="1" applyBorder="1"/>
    <xf numFmtId="1" fontId="0" fillId="0" borderId="10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0" sqref="I20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22" t="s">
        <v>99</v>
      </c>
      <c r="B1" s="17" t="s">
        <v>100</v>
      </c>
      <c r="C1" s="22" t="s">
        <v>101</v>
      </c>
      <c r="D1" s="1" t="s">
        <v>102</v>
      </c>
      <c r="E1" s="1" t="s">
        <v>103</v>
      </c>
      <c r="F1" s="1" t="s">
        <v>105</v>
      </c>
      <c r="G1" s="16" t="s">
        <v>106</v>
      </c>
      <c r="H1" s="28" t="s">
        <v>109</v>
      </c>
      <c r="I1" s="51" t="s">
        <v>125</v>
      </c>
      <c r="J1" s="18" t="s">
        <v>83</v>
      </c>
      <c r="K1" s="29" t="s">
        <v>84</v>
      </c>
    </row>
    <row r="2" spans="1:11">
      <c r="A2" s="23" t="s">
        <v>69</v>
      </c>
      <c r="B2" s="19" t="s">
        <v>85</v>
      </c>
      <c r="C2" s="23" t="s">
        <v>1</v>
      </c>
      <c r="D2" s="35">
        <v>2221</v>
      </c>
      <c r="E2" s="35">
        <v>17919</v>
      </c>
      <c r="F2" s="35">
        <v>35</v>
      </c>
      <c r="G2" s="36">
        <f>SUM(D2:F2)</f>
        <v>20175</v>
      </c>
      <c r="H2" s="37">
        <v>366860</v>
      </c>
      <c r="I2" s="52">
        <f>G2/H2</f>
        <v>5.4993730578422287E-2</v>
      </c>
      <c r="J2" s="20">
        <v>55.566175687500007</v>
      </c>
      <c r="K2" s="30">
        <v>-4.609001654166665</v>
      </c>
    </row>
    <row r="3" spans="1:11">
      <c r="A3" s="23" t="s">
        <v>70</v>
      </c>
      <c r="B3" s="19" t="s">
        <v>86</v>
      </c>
      <c r="C3" s="23" t="s">
        <v>2</v>
      </c>
      <c r="D3" s="35">
        <v>614</v>
      </c>
      <c r="E3" s="35">
        <v>4846</v>
      </c>
      <c r="F3" s="35">
        <v>33</v>
      </c>
      <c r="G3" s="36">
        <f t="shared" ref="G3:G15" si="0">SUM(D3:F3)</f>
        <v>5493</v>
      </c>
      <c r="H3" s="37">
        <v>112870</v>
      </c>
      <c r="I3" s="52">
        <f t="shared" ref="I3:I16" si="1">G3/H3</f>
        <v>4.8666607601665635E-2</v>
      </c>
      <c r="J3" s="20">
        <v>55.60719344615385</v>
      </c>
      <c r="K3" s="30">
        <v>-2.7004535461538461</v>
      </c>
    </row>
    <row r="4" spans="1:11">
      <c r="A4" s="23" t="s">
        <v>71</v>
      </c>
      <c r="B4" s="19" t="s">
        <v>87</v>
      </c>
      <c r="C4" s="23" t="s">
        <v>12</v>
      </c>
      <c r="D4" s="35">
        <v>893</v>
      </c>
      <c r="E4" s="35">
        <v>7236</v>
      </c>
      <c r="F4" s="35">
        <v>39</v>
      </c>
      <c r="G4" s="36">
        <f t="shared" si="0"/>
        <v>8168</v>
      </c>
      <c r="H4" s="37">
        <v>148190</v>
      </c>
      <c r="I4" s="52">
        <f t="shared" si="1"/>
        <v>5.5118429043795131E-2</v>
      </c>
      <c r="J4" s="20">
        <v>55.027784740932674</v>
      </c>
      <c r="K4" s="30">
        <v>-3.8202527512953344</v>
      </c>
    </row>
    <row r="5" spans="1:11">
      <c r="A5" s="23" t="s">
        <v>72</v>
      </c>
      <c r="B5" s="19" t="s">
        <v>88</v>
      </c>
      <c r="C5" s="23" t="s">
        <v>3</v>
      </c>
      <c r="D5" s="35">
        <v>1969</v>
      </c>
      <c r="E5" s="35">
        <v>16164</v>
      </c>
      <c r="F5" s="35">
        <v>59</v>
      </c>
      <c r="G5" s="36">
        <f t="shared" si="0"/>
        <v>18192</v>
      </c>
      <c r="H5" s="37">
        <v>364945</v>
      </c>
      <c r="I5" s="52">
        <f t="shared" si="1"/>
        <v>4.9848607324391343E-2</v>
      </c>
      <c r="J5" s="20">
        <v>56.163072748344334</v>
      </c>
      <c r="K5" s="30">
        <v>-3.2001611412803546</v>
      </c>
    </row>
    <row r="6" spans="1:11">
      <c r="A6" s="23" t="s">
        <v>73</v>
      </c>
      <c r="B6" s="19" t="s">
        <v>89</v>
      </c>
      <c r="C6" s="23" t="s">
        <v>10</v>
      </c>
      <c r="D6" s="35">
        <v>1606</v>
      </c>
      <c r="E6" s="35">
        <v>12528</v>
      </c>
      <c r="F6" s="35">
        <v>67</v>
      </c>
      <c r="G6" s="36">
        <f t="shared" si="0"/>
        <v>14201</v>
      </c>
      <c r="H6" s="37">
        <v>293386</v>
      </c>
      <c r="I6" s="52">
        <f t="shared" si="1"/>
        <v>4.8403809316054619E-2</v>
      </c>
      <c r="J6" s="20">
        <v>56.064990280323407</v>
      </c>
      <c r="K6" s="30">
        <v>-3.8520161617250697</v>
      </c>
    </row>
    <row r="7" spans="1:11">
      <c r="A7" s="23" t="s">
        <v>74</v>
      </c>
      <c r="B7" s="19" t="s">
        <v>90</v>
      </c>
      <c r="C7" s="23" t="s">
        <v>6</v>
      </c>
      <c r="D7" s="35">
        <v>3053</v>
      </c>
      <c r="E7" s="35">
        <v>20902</v>
      </c>
      <c r="F7" s="35">
        <v>85</v>
      </c>
      <c r="G7" s="36">
        <f t="shared" si="0"/>
        <v>24040</v>
      </c>
      <c r="H7" s="37">
        <v>550620</v>
      </c>
      <c r="I7" s="52">
        <f t="shared" si="1"/>
        <v>4.3659874323489882E-2</v>
      </c>
      <c r="J7" s="20">
        <v>57.306753697368443</v>
      </c>
      <c r="K7" s="30">
        <v>-2.39230568859649</v>
      </c>
    </row>
    <row r="8" spans="1:11">
      <c r="A8" s="23" t="s">
        <v>75</v>
      </c>
      <c r="B8" s="19" t="s">
        <v>91</v>
      </c>
      <c r="C8" s="23" t="s">
        <v>14</v>
      </c>
      <c r="D8" s="35">
        <v>6180</v>
      </c>
      <c r="E8" s="35">
        <v>50005</v>
      </c>
      <c r="F8" s="35">
        <v>527</v>
      </c>
      <c r="G8" s="36">
        <f t="shared" si="0"/>
        <v>56712</v>
      </c>
      <c r="H8" s="37">
        <v>1203870</v>
      </c>
      <c r="I8" s="52">
        <f t="shared" si="1"/>
        <v>4.7108076453437661E-2</v>
      </c>
      <c r="J8" s="20">
        <v>55.868988067209798</v>
      </c>
      <c r="K8" s="30">
        <v>-4.3449574005431044</v>
      </c>
    </row>
    <row r="9" spans="1:11">
      <c r="A9" s="23" t="s">
        <v>76</v>
      </c>
      <c r="B9" s="19" t="s">
        <v>92</v>
      </c>
      <c r="C9" s="23" t="s">
        <v>4</v>
      </c>
      <c r="D9" s="35">
        <v>1758</v>
      </c>
      <c r="E9" s="35">
        <v>12479</v>
      </c>
      <c r="F9" s="35">
        <v>128</v>
      </c>
      <c r="G9" s="36">
        <f t="shared" si="0"/>
        <v>14365</v>
      </c>
      <c r="H9" s="37">
        <v>310830</v>
      </c>
      <c r="I9" s="52">
        <f t="shared" si="1"/>
        <v>4.6214972814721873E-2</v>
      </c>
      <c r="J9" s="20">
        <v>57.144289492753657</v>
      </c>
      <c r="K9" s="30">
        <v>-4.5762839468599044</v>
      </c>
    </row>
    <row r="10" spans="1:11">
      <c r="A10" s="23" t="s">
        <v>77</v>
      </c>
      <c r="B10" s="19" t="s">
        <v>93</v>
      </c>
      <c r="C10" s="23" t="s">
        <v>5</v>
      </c>
      <c r="D10" s="35">
        <v>3513</v>
      </c>
      <c r="E10" s="35">
        <v>24998</v>
      </c>
      <c r="F10" s="35">
        <v>118</v>
      </c>
      <c r="G10" s="36">
        <f t="shared" si="0"/>
        <v>28629</v>
      </c>
      <c r="H10" s="37">
        <v>562477</v>
      </c>
      <c r="I10" s="52">
        <f t="shared" si="1"/>
        <v>5.0898081165985452E-2</v>
      </c>
      <c r="J10" s="20">
        <v>55.802350703856774</v>
      </c>
      <c r="K10" s="30">
        <v>-4.0026567245179079</v>
      </c>
    </row>
    <row r="11" spans="1:11">
      <c r="A11" s="23" t="s">
        <v>78</v>
      </c>
      <c r="B11" s="19" t="s">
        <v>94</v>
      </c>
      <c r="C11" s="23" t="s">
        <v>8</v>
      </c>
      <c r="D11" s="35">
        <v>4175</v>
      </c>
      <c r="E11" s="35">
        <v>29551</v>
      </c>
      <c r="F11" s="35">
        <v>298</v>
      </c>
      <c r="G11" s="36">
        <f t="shared" si="0"/>
        <v>34024</v>
      </c>
      <c r="H11" s="37">
        <v>836711</v>
      </c>
      <c r="I11" s="52">
        <f t="shared" si="1"/>
        <v>4.0663980753211086E-2</v>
      </c>
      <c r="J11" s="20">
        <v>55.926776633064541</v>
      </c>
      <c r="K11" s="30">
        <v>-3.2422757217741895</v>
      </c>
    </row>
    <row r="12" spans="1:11">
      <c r="A12" s="23" t="s">
        <v>79</v>
      </c>
      <c r="B12" s="19" t="s">
        <v>95</v>
      </c>
      <c r="C12" s="23" t="s">
        <v>7</v>
      </c>
      <c r="D12" s="35">
        <v>120</v>
      </c>
      <c r="E12" s="35">
        <v>853</v>
      </c>
      <c r="F12" s="35">
        <v>0</v>
      </c>
      <c r="G12" s="36">
        <f t="shared" si="0"/>
        <v>973</v>
      </c>
      <c r="H12" s="37">
        <v>20110</v>
      </c>
      <c r="I12" s="52">
        <f t="shared" si="1"/>
        <v>4.838388861263053E-2</v>
      </c>
      <c r="J12" s="20">
        <v>59.000222259259267</v>
      </c>
      <c r="K12" s="30">
        <v>-3.0264093703703705</v>
      </c>
    </row>
    <row r="13" spans="1:11">
      <c r="A13" s="23" t="s">
        <v>80</v>
      </c>
      <c r="B13" s="19" t="s">
        <v>96</v>
      </c>
      <c r="C13" s="23" t="s">
        <v>13</v>
      </c>
      <c r="D13" s="35">
        <v>124</v>
      </c>
      <c r="E13" s="35">
        <v>871</v>
      </c>
      <c r="F13" s="35">
        <v>4</v>
      </c>
      <c r="G13" s="36">
        <f t="shared" si="0"/>
        <v>999</v>
      </c>
      <c r="H13" s="37">
        <v>22400</v>
      </c>
      <c r="I13" s="52">
        <f t="shared" si="1"/>
        <v>4.4598214285714283E-2</v>
      </c>
      <c r="J13" s="20">
        <v>60.220431733333349</v>
      </c>
      <c r="K13" s="30">
        <v>-1.2161150666666667</v>
      </c>
    </row>
    <row r="14" spans="1:11">
      <c r="A14" s="23" t="s">
        <v>81</v>
      </c>
      <c r="B14" s="19" t="s">
        <v>97</v>
      </c>
      <c r="C14" s="23" t="s">
        <v>9</v>
      </c>
      <c r="D14" s="35">
        <v>1864</v>
      </c>
      <c r="E14" s="35">
        <v>18104</v>
      </c>
      <c r="F14" s="35">
        <v>98</v>
      </c>
      <c r="G14" s="36">
        <f t="shared" si="0"/>
        <v>20066</v>
      </c>
      <c r="H14" s="37">
        <v>402641</v>
      </c>
      <c r="I14" s="52">
        <f t="shared" si="1"/>
        <v>4.983595808673235E-2</v>
      </c>
      <c r="J14" s="20">
        <v>56.496416473790269</v>
      </c>
      <c r="K14" s="30">
        <v>-3.0871150322580667</v>
      </c>
    </row>
    <row r="15" spans="1:11">
      <c r="A15" s="24" t="s">
        <v>82</v>
      </c>
      <c r="B15" s="26" t="s">
        <v>98</v>
      </c>
      <c r="C15" s="24" t="s">
        <v>11</v>
      </c>
      <c r="D15" s="38">
        <v>182</v>
      </c>
      <c r="E15" s="38">
        <v>1058</v>
      </c>
      <c r="F15" s="38">
        <v>1</v>
      </c>
      <c r="G15" s="39">
        <f t="shared" si="0"/>
        <v>1241</v>
      </c>
      <c r="H15" s="40">
        <v>26190</v>
      </c>
      <c r="I15" s="53">
        <f t="shared" si="1"/>
        <v>4.7384497899961818E-2</v>
      </c>
      <c r="J15" s="27">
        <v>57.991980777777776</v>
      </c>
      <c r="K15" s="31">
        <v>-6.6767360833333322</v>
      </c>
    </row>
    <row r="16" spans="1:11">
      <c r="A16" s="41"/>
      <c r="B16" s="42"/>
      <c r="C16" s="43" t="s">
        <v>124</v>
      </c>
      <c r="D16" s="44">
        <f t="shared" ref="D16:H16" si="2">SUM(D2:D15)</f>
        <v>28272</v>
      </c>
      <c r="E16" s="44">
        <f t="shared" si="2"/>
        <v>217514</v>
      </c>
      <c r="F16" s="44">
        <f t="shared" si="2"/>
        <v>1492</v>
      </c>
      <c r="G16" s="46">
        <f t="shared" si="2"/>
        <v>247278</v>
      </c>
      <c r="H16" s="55">
        <f t="shared" si="2"/>
        <v>5222100</v>
      </c>
      <c r="I16" s="54">
        <f t="shared" si="1"/>
        <v>4.7352214626299766E-2</v>
      </c>
      <c r="J16" s="42"/>
      <c r="K16" s="4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25" bestFit="1" customWidth="1"/>
    <col min="6" max="6" width="10.6640625" style="25" bestFit="1" customWidth="1"/>
    <col min="7" max="16384" width="8.83203125" style="4"/>
  </cols>
  <sheetData>
    <row r="1" spans="1:6" s="2" customFormat="1">
      <c r="A1" s="1" t="s">
        <v>0</v>
      </c>
      <c r="B1" s="1" t="s">
        <v>110</v>
      </c>
      <c r="C1" s="17" t="s">
        <v>111</v>
      </c>
      <c r="D1" s="1" t="s">
        <v>112</v>
      </c>
      <c r="E1" s="34" t="s">
        <v>113</v>
      </c>
      <c r="F1" s="21" t="s">
        <v>114</v>
      </c>
    </row>
    <row r="2" spans="1:6">
      <c r="A2" s="4" t="s">
        <v>67</v>
      </c>
      <c r="B2" s="4" t="s">
        <v>66</v>
      </c>
      <c r="C2" s="32" t="s">
        <v>85</v>
      </c>
      <c r="D2">
        <v>2221</v>
      </c>
      <c r="E2" s="56">
        <v>0.6</v>
      </c>
    </row>
    <row r="3" spans="1:6">
      <c r="A3" s="4" t="s">
        <v>67</v>
      </c>
      <c r="B3" s="4" t="s">
        <v>66</v>
      </c>
      <c r="C3" s="32" t="s">
        <v>86</v>
      </c>
      <c r="D3">
        <v>614</v>
      </c>
      <c r="E3" s="56">
        <v>0.5</v>
      </c>
    </row>
    <row r="4" spans="1:6">
      <c r="A4" s="4" t="s">
        <v>67</v>
      </c>
      <c r="B4" s="4" t="s">
        <v>66</v>
      </c>
      <c r="C4" s="32" t="s">
        <v>87</v>
      </c>
      <c r="D4">
        <v>893</v>
      </c>
      <c r="E4" s="56">
        <v>0.6</v>
      </c>
    </row>
    <row r="5" spans="1:6">
      <c r="A5" s="4" t="s">
        <v>67</v>
      </c>
      <c r="B5" s="4" t="s">
        <v>66</v>
      </c>
      <c r="C5" s="32" t="s">
        <v>88</v>
      </c>
      <c r="D5">
        <v>1969</v>
      </c>
      <c r="E5" s="56">
        <v>0.5</v>
      </c>
    </row>
    <row r="6" spans="1:6">
      <c r="A6" s="4" t="s">
        <v>67</v>
      </c>
      <c r="B6" s="4" t="s">
        <v>66</v>
      </c>
      <c r="C6" s="32" t="s">
        <v>89</v>
      </c>
      <c r="D6">
        <v>1606</v>
      </c>
      <c r="E6" s="56">
        <v>0.6</v>
      </c>
    </row>
    <row r="7" spans="1:6">
      <c r="A7" s="4" t="s">
        <v>67</v>
      </c>
      <c r="B7" s="4" t="s">
        <v>66</v>
      </c>
      <c r="C7" s="32" t="s">
        <v>90</v>
      </c>
      <c r="D7">
        <v>3053</v>
      </c>
      <c r="E7" s="56">
        <v>0.5</v>
      </c>
    </row>
    <row r="8" spans="1:6">
      <c r="A8" s="4" t="s">
        <v>67</v>
      </c>
      <c r="B8" s="4" t="s">
        <v>66</v>
      </c>
      <c r="C8" s="32" t="s">
        <v>91</v>
      </c>
      <c r="D8">
        <v>6180</v>
      </c>
      <c r="E8" s="56">
        <v>0.6</v>
      </c>
    </row>
    <row r="9" spans="1:6">
      <c r="A9" s="4" t="s">
        <v>67</v>
      </c>
      <c r="B9" s="4" t="s">
        <v>66</v>
      </c>
      <c r="C9" s="32" t="s">
        <v>92</v>
      </c>
      <c r="D9">
        <v>1758</v>
      </c>
      <c r="E9" s="56">
        <v>0.6</v>
      </c>
    </row>
    <row r="10" spans="1:6">
      <c r="A10" s="4" t="s">
        <v>67</v>
      </c>
      <c r="B10" s="4" t="s">
        <v>66</v>
      </c>
      <c r="C10" s="32" t="s">
        <v>93</v>
      </c>
      <c r="D10">
        <v>3513</v>
      </c>
      <c r="E10" s="56">
        <v>0.6</v>
      </c>
    </row>
    <row r="11" spans="1:6">
      <c r="A11" s="4" t="s">
        <v>67</v>
      </c>
      <c r="B11" s="4" t="s">
        <v>66</v>
      </c>
      <c r="C11" s="32" t="s">
        <v>94</v>
      </c>
      <c r="D11">
        <v>4175</v>
      </c>
      <c r="E11" s="56">
        <v>0.5</v>
      </c>
    </row>
    <row r="12" spans="1:6">
      <c r="A12" s="4" t="s">
        <v>67</v>
      </c>
      <c r="B12" s="4" t="s">
        <v>66</v>
      </c>
      <c r="C12" s="32" t="s">
        <v>95</v>
      </c>
      <c r="D12">
        <v>120</v>
      </c>
      <c r="E12" s="56">
        <v>0.6</v>
      </c>
    </row>
    <row r="13" spans="1:6">
      <c r="A13" s="4" t="s">
        <v>67</v>
      </c>
      <c r="B13" s="4" t="s">
        <v>66</v>
      </c>
      <c r="C13" s="32" t="s">
        <v>96</v>
      </c>
      <c r="D13">
        <v>871</v>
      </c>
      <c r="E13" s="56">
        <v>0.6</v>
      </c>
    </row>
    <row r="14" spans="1:6">
      <c r="A14" s="4" t="s">
        <v>67</v>
      </c>
      <c r="B14" s="4" t="s">
        <v>66</v>
      </c>
      <c r="C14" s="32" t="s">
        <v>97</v>
      </c>
      <c r="D14">
        <v>1864</v>
      </c>
      <c r="E14" s="56">
        <v>0.5</v>
      </c>
    </row>
    <row r="15" spans="1:6" s="2" customFormat="1">
      <c r="A15" s="2" t="s">
        <v>67</v>
      </c>
      <c r="B15" s="2" t="s">
        <v>66</v>
      </c>
      <c r="C15" s="26" t="s">
        <v>98</v>
      </c>
      <c r="D15" s="2">
        <v>182</v>
      </c>
      <c r="E15" s="57">
        <v>0.7</v>
      </c>
      <c r="F15" s="47"/>
    </row>
    <row r="16" spans="1:6">
      <c r="A16" s="4" t="s">
        <v>67</v>
      </c>
      <c r="B16" s="4" t="s">
        <v>68</v>
      </c>
      <c r="C16" s="32" t="s">
        <v>85</v>
      </c>
      <c r="D16">
        <v>17919</v>
      </c>
      <c r="E16" s="56">
        <v>4.9000000000000004</v>
      </c>
    </row>
    <row r="17" spans="1:6">
      <c r="A17" s="4" t="s">
        <v>67</v>
      </c>
      <c r="B17" s="4" t="s">
        <v>68</v>
      </c>
      <c r="C17" s="32" t="s">
        <v>86</v>
      </c>
      <c r="D17">
        <v>4846</v>
      </c>
      <c r="E17" s="56">
        <v>4.3</v>
      </c>
    </row>
    <row r="18" spans="1:6">
      <c r="A18" s="4" t="s">
        <v>67</v>
      </c>
      <c r="B18" s="4" t="s">
        <v>68</v>
      </c>
      <c r="C18" s="32" t="s">
        <v>87</v>
      </c>
      <c r="D18">
        <v>7236</v>
      </c>
      <c r="E18" s="56">
        <v>4.9000000000000004</v>
      </c>
    </row>
    <row r="19" spans="1:6">
      <c r="A19" s="4" t="s">
        <v>67</v>
      </c>
      <c r="B19" s="4" t="s">
        <v>68</v>
      </c>
      <c r="C19" s="32" t="s">
        <v>88</v>
      </c>
      <c r="D19">
        <v>16164</v>
      </c>
      <c r="E19" s="56">
        <v>4.4000000000000004</v>
      </c>
    </row>
    <row r="20" spans="1:6">
      <c r="A20" s="4" t="s">
        <v>67</v>
      </c>
      <c r="B20" s="4" t="s">
        <v>68</v>
      </c>
      <c r="C20" s="32" t="s">
        <v>89</v>
      </c>
      <c r="D20">
        <v>12528</v>
      </c>
      <c r="E20" s="56">
        <v>4.3</v>
      </c>
    </row>
    <row r="21" spans="1:6">
      <c r="A21" s="4" t="s">
        <v>67</v>
      </c>
      <c r="B21" s="4" t="s">
        <v>68</v>
      </c>
      <c r="C21" s="32" t="s">
        <v>90</v>
      </c>
      <c r="D21">
        <v>20902</v>
      </c>
      <c r="E21" s="56">
        <v>4.2</v>
      </c>
    </row>
    <row r="22" spans="1:6">
      <c r="A22" s="4" t="s">
        <v>67</v>
      </c>
      <c r="B22" s="4" t="s">
        <v>68</v>
      </c>
      <c r="C22" s="32" t="s">
        <v>91</v>
      </c>
      <c r="D22">
        <v>50005</v>
      </c>
      <c r="E22" s="56">
        <v>3.8</v>
      </c>
    </row>
    <row r="23" spans="1:6">
      <c r="A23" s="4" t="s">
        <v>67</v>
      </c>
      <c r="B23" s="4" t="s">
        <v>68</v>
      </c>
      <c r="C23" s="32" t="s">
        <v>92</v>
      </c>
      <c r="D23">
        <v>12479</v>
      </c>
      <c r="E23" s="56">
        <v>4</v>
      </c>
    </row>
    <row r="24" spans="1:6">
      <c r="A24" s="4" t="s">
        <v>67</v>
      </c>
      <c r="B24" s="4" t="s">
        <v>68</v>
      </c>
      <c r="C24" s="32" t="s">
        <v>93</v>
      </c>
      <c r="D24">
        <v>24998</v>
      </c>
      <c r="E24" s="56">
        <v>4.4000000000000004</v>
      </c>
    </row>
    <row r="25" spans="1:6">
      <c r="A25" s="4" t="s">
        <v>67</v>
      </c>
      <c r="B25" s="4" t="s">
        <v>68</v>
      </c>
      <c r="C25" s="32" t="s">
        <v>94</v>
      </c>
      <c r="D25">
        <v>29551</v>
      </c>
      <c r="E25" s="56">
        <v>3.5</v>
      </c>
    </row>
    <row r="26" spans="1:6">
      <c r="A26" s="4" t="s">
        <v>67</v>
      </c>
      <c r="B26" s="4" t="s">
        <v>68</v>
      </c>
      <c r="C26" s="32" t="s">
        <v>95</v>
      </c>
      <c r="D26">
        <v>853</v>
      </c>
      <c r="E26" s="56">
        <v>4.2</v>
      </c>
    </row>
    <row r="27" spans="1:6">
      <c r="A27" s="4" t="s">
        <v>67</v>
      </c>
      <c r="B27" s="4" t="s">
        <v>68</v>
      </c>
      <c r="C27" s="32" t="s">
        <v>96</v>
      </c>
      <c r="D27">
        <v>871</v>
      </c>
      <c r="E27" s="56">
        <v>3.9</v>
      </c>
    </row>
    <row r="28" spans="1:6">
      <c r="A28" s="4" t="s">
        <v>67</v>
      </c>
      <c r="B28" s="4" t="s">
        <v>68</v>
      </c>
      <c r="C28" s="32" t="s">
        <v>97</v>
      </c>
      <c r="D28">
        <v>18104</v>
      </c>
      <c r="E28" s="56">
        <v>4.5</v>
      </c>
    </row>
    <row r="29" spans="1:6" s="2" customFormat="1">
      <c r="A29" s="2" t="s">
        <v>67</v>
      </c>
      <c r="B29" s="2" t="s">
        <v>68</v>
      </c>
      <c r="C29" s="26" t="s">
        <v>98</v>
      </c>
      <c r="D29" s="2">
        <v>1058</v>
      </c>
      <c r="E29" s="57">
        <v>4</v>
      </c>
      <c r="F29" s="47"/>
    </row>
    <row r="30" spans="1:6">
      <c r="A30" s="58" t="s">
        <v>126</v>
      </c>
      <c r="B30" s="4" t="s">
        <v>66</v>
      </c>
      <c r="C30" s="32" t="s">
        <v>85</v>
      </c>
      <c r="D30" s="15">
        <v>744</v>
      </c>
      <c r="E30" s="56">
        <v>37.6</v>
      </c>
    </row>
    <row r="31" spans="1:6">
      <c r="A31" s="58" t="s">
        <v>126</v>
      </c>
      <c r="B31" s="4" t="s">
        <v>66</v>
      </c>
      <c r="C31" s="32" t="s">
        <v>86</v>
      </c>
      <c r="D31" s="15">
        <v>178</v>
      </c>
      <c r="E31" s="56">
        <v>37.200000000000003</v>
      </c>
    </row>
    <row r="32" spans="1:6">
      <c r="A32" s="58" t="s">
        <v>126</v>
      </c>
      <c r="B32" s="4" t="s">
        <v>66</v>
      </c>
      <c r="C32" s="32" t="s">
        <v>87</v>
      </c>
      <c r="D32" s="15">
        <v>249</v>
      </c>
      <c r="E32" s="56">
        <v>32</v>
      </c>
    </row>
    <row r="33" spans="1:6">
      <c r="A33" s="58" t="s">
        <v>126</v>
      </c>
      <c r="B33" s="4" t="s">
        <v>66</v>
      </c>
      <c r="C33" s="32" t="s">
        <v>88</v>
      </c>
      <c r="D33" s="15">
        <v>644</v>
      </c>
      <c r="E33" s="56">
        <v>37.9</v>
      </c>
    </row>
    <row r="34" spans="1:6">
      <c r="A34" s="58" t="s">
        <v>126</v>
      </c>
      <c r="B34" s="4" t="s">
        <v>66</v>
      </c>
      <c r="C34" s="32" t="s">
        <v>89</v>
      </c>
      <c r="D34" s="15">
        <v>573</v>
      </c>
      <c r="E34" s="56">
        <v>40.9</v>
      </c>
    </row>
    <row r="35" spans="1:6">
      <c r="A35" s="58" t="s">
        <v>126</v>
      </c>
      <c r="B35" s="4" t="s">
        <v>66</v>
      </c>
      <c r="C35" s="32" t="s">
        <v>90</v>
      </c>
      <c r="D35" s="15">
        <v>1317</v>
      </c>
      <c r="E35" s="56">
        <v>46.9</v>
      </c>
    </row>
    <row r="36" spans="1:6">
      <c r="A36" s="58" t="s">
        <v>126</v>
      </c>
      <c r="B36" s="4" t="s">
        <v>66</v>
      </c>
      <c r="C36" s="32" t="s">
        <v>91</v>
      </c>
      <c r="D36">
        <v>1885</v>
      </c>
      <c r="E36" s="56">
        <v>35.6</v>
      </c>
    </row>
    <row r="37" spans="1:6">
      <c r="A37" s="58" t="s">
        <v>126</v>
      </c>
      <c r="B37" s="4" t="s">
        <v>66</v>
      </c>
      <c r="C37" s="32" t="s">
        <v>92</v>
      </c>
      <c r="D37">
        <v>534</v>
      </c>
      <c r="E37" s="56">
        <v>36.4</v>
      </c>
    </row>
    <row r="38" spans="1:6">
      <c r="A38" s="58" t="s">
        <v>126</v>
      </c>
      <c r="B38" s="4" t="s">
        <v>66</v>
      </c>
      <c r="C38" s="32" t="s">
        <v>93</v>
      </c>
      <c r="D38">
        <v>988</v>
      </c>
      <c r="E38" s="56">
        <v>34.700000000000003</v>
      </c>
    </row>
    <row r="39" spans="1:6">
      <c r="A39" s="58" t="s">
        <v>126</v>
      </c>
      <c r="B39" s="4" t="s">
        <v>66</v>
      </c>
      <c r="C39" s="32" t="s">
        <v>94</v>
      </c>
      <c r="D39">
        <v>1058</v>
      </c>
      <c r="E39" s="56">
        <v>31.1</v>
      </c>
    </row>
    <row r="40" spans="1:6">
      <c r="A40" s="58" t="s">
        <v>126</v>
      </c>
      <c r="B40" s="4" t="s">
        <v>66</v>
      </c>
      <c r="C40" s="32" t="s">
        <v>95</v>
      </c>
      <c r="D40">
        <v>40</v>
      </c>
      <c r="E40" s="56">
        <v>33.6</v>
      </c>
    </row>
    <row r="41" spans="1:6">
      <c r="A41" s="58" t="s">
        <v>126</v>
      </c>
      <c r="B41" s="4" t="s">
        <v>66</v>
      </c>
      <c r="C41" s="32" t="s">
        <v>96</v>
      </c>
      <c r="D41">
        <v>32</v>
      </c>
      <c r="E41" s="56">
        <v>26.7</v>
      </c>
    </row>
    <row r="42" spans="1:6">
      <c r="A42" s="58" t="s">
        <v>126</v>
      </c>
      <c r="B42" s="4" t="s">
        <v>66</v>
      </c>
      <c r="C42" s="32" t="s">
        <v>97</v>
      </c>
      <c r="D42">
        <v>759</v>
      </c>
      <c r="E42" s="56">
        <v>43.6</v>
      </c>
    </row>
    <row r="43" spans="1:6" s="2" customFormat="1">
      <c r="A43" s="59" t="s">
        <v>126</v>
      </c>
      <c r="B43" s="2" t="s">
        <v>66</v>
      </c>
      <c r="C43" s="26" t="s">
        <v>98</v>
      </c>
      <c r="D43" s="2">
        <v>70</v>
      </c>
      <c r="E43" s="57">
        <v>40</v>
      </c>
      <c r="F43" s="47"/>
    </row>
    <row r="44" spans="1:6">
      <c r="A44" s="58" t="s">
        <v>126</v>
      </c>
      <c r="B44" s="4" t="s">
        <v>68</v>
      </c>
      <c r="C44" s="32" t="s">
        <v>85</v>
      </c>
      <c r="D44">
        <v>2296</v>
      </c>
      <c r="E44" s="56">
        <v>13.4</v>
      </c>
    </row>
    <row r="45" spans="1:6">
      <c r="A45" s="58" t="s">
        <v>126</v>
      </c>
      <c r="B45" s="4" t="s">
        <v>68</v>
      </c>
      <c r="C45" s="32" t="s">
        <v>86</v>
      </c>
      <c r="D45">
        <v>497</v>
      </c>
      <c r="E45" s="56">
        <v>11.5</v>
      </c>
    </row>
    <row r="46" spans="1:6">
      <c r="A46" s="58" t="s">
        <v>126</v>
      </c>
      <c r="B46" s="4" t="s">
        <v>68</v>
      </c>
      <c r="C46" s="32" t="s">
        <v>87</v>
      </c>
      <c r="D46">
        <v>810</v>
      </c>
      <c r="E46" s="56">
        <v>12.2</v>
      </c>
    </row>
    <row r="47" spans="1:6">
      <c r="A47" s="58" t="s">
        <v>126</v>
      </c>
      <c r="B47" s="4" t="s">
        <v>68</v>
      </c>
      <c r="C47" s="32" t="s">
        <v>88</v>
      </c>
      <c r="D47">
        <v>1928</v>
      </c>
      <c r="E47" s="56">
        <v>13</v>
      </c>
    </row>
    <row r="48" spans="1:6">
      <c r="A48" s="58" t="s">
        <v>126</v>
      </c>
      <c r="B48" s="4" t="s">
        <v>68</v>
      </c>
      <c r="C48" s="32" t="s">
        <v>89</v>
      </c>
      <c r="D48">
        <v>1687</v>
      </c>
      <c r="E48" s="56">
        <v>14.3</v>
      </c>
    </row>
    <row r="49" spans="1:6">
      <c r="A49" s="58" t="s">
        <v>126</v>
      </c>
      <c r="B49" s="4" t="s">
        <v>68</v>
      </c>
      <c r="C49" s="32" t="s">
        <v>90</v>
      </c>
      <c r="D49">
        <v>3326</v>
      </c>
      <c r="E49" s="56">
        <v>16.600000000000001</v>
      </c>
    </row>
    <row r="50" spans="1:6">
      <c r="A50" s="58" t="s">
        <v>126</v>
      </c>
      <c r="B50" s="4" t="s">
        <v>68</v>
      </c>
      <c r="C50" s="32" t="s">
        <v>91</v>
      </c>
      <c r="D50">
        <v>7325</v>
      </c>
      <c r="E50" s="56">
        <v>16.2</v>
      </c>
    </row>
    <row r="51" spans="1:6">
      <c r="A51" s="58" t="s">
        <v>126</v>
      </c>
      <c r="B51" s="4" t="s">
        <v>68</v>
      </c>
      <c r="C51" s="32" t="s">
        <v>92</v>
      </c>
      <c r="D51">
        <v>1709</v>
      </c>
      <c r="E51" s="56">
        <v>14.9</v>
      </c>
    </row>
    <row r="52" spans="1:6">
      <c r="A52" s="58" t="s">
        <v>126</v>
      </c>
      <c r="B52" s="4" t="s">
        <v>68</v>
      </c>
      <c r="C52" s="32" t="s">
        <v>93</v>
      </c>
      <c r="D52">
        <v>3339</v>
      </c>
      <c r="E52" s="56">
        <v>14.7</v>
      </c>
    </row>
    <row r="53" spans="1:6">
      <c r="A53" s="58" t="s">
        <v>126</v>
      </c>
      <c r="B53" s="4" t="s">
        <v>68</v>
      </c>
      <c r="C53" s="32" t="s">
        <v>94</v>
      </c>
      <c r="D53">
        <v>3249</v>
      </c>
      <c r="E53" s="56">
        <v>12.7</v>
      </c>
    </row>
    <row r="54" spans="1:6">
      <c r="A54" s="58" t="s">
        <v>126</v>
      </c>
      <c r="B54" s="4" t="s">
        <v>68</v>
      </c>
      <c r="C54" s="32" t="s">
        <v>95</v>
      </c>
      <c r="D54">
        <v>142</v>
      </c>
      <c r="E54" s="56">
        <v>16.899999999999999</v>
      </c>
    </row>
    <row r="55" spans="1:6">
      <c r="A55" s="58" t="s">
        <v>126</v>
      </c>
      <c r="B55" s="4" t="s">
        <v>68</v>
      </c>
      <c r="C55" s="32" t="s">
        <v>96</v>
      </c>
      <c r="D55">
        <v>116</v>
      </c>
      <c r="E55" s="56">
        <v>14.4</v>
      </c>
    </row>
    <row r="56" spans="1:6">
      <c r="A56" s="58" t="s">
        <v>126</v>
      </c>
      <c r="B56" s="4" t="s">
        <v>68</v>
      </c>
      <c r="C56" s="32" t="s">
        <v>97</v>
      </c>
      <c r="D56">
        <v>2568</v>
      </c>
      <c r="E56" s="56">
        <v>14.8</v>
      </c>
    </row>
    <row r="57" spans="1:6" s="2" customFormat="1">
      <c r="A57" s="59" t="s">
        <v>126</v>
      </c>
      <c r="B57" s="2" t="s">
        <v>68</v>
      </c>
      <c r="C57" s="26" t="s">
        <v>98</v>
      </c>
      <c r="D57" s="2">
        <v>185</v>
      </c>
      <c r="E57" s="57">
        <v>18.3</v>
      </c>
      <c r="F57" s="47"/>
    </row>
    <row r="58" spans="1:6">
      <c r="C58" s="32"/>
    </row>
    <row r="59" spans="1:6">
      <c r="C59" s="32"/>
    </row>
    <row r="60" spans="1:6">
      <c r="C60" s="32"/>
    </row>
    <row r="61" spans="1:6">
      <c r="C61" s="32"/>
    </row>
    <row r="62" spans="1:6">
      <c r="C62" s="32"/>
    </row>
    <row r="63" spans="1:6">
      <c r="C63" s="32"/>
    </row>
    <row r="64" spans="1:6">
      <c r="C64" s="32"/>
    </row>
    <row r="65" spans="3:3">
      <c r="C65" s="32"/>
    </row>
    <row r="66" spans="3:3">
      <c r="C66" s="32"/>
    </row>
    <row r="67" spans="3:3">
      <c r="C67" s="32"/>
    </row>
    <row r="68" spans="3:3">
      <c r="C68" s="32"/>
    </row>
    <row r="69" spans="3:3">
      <c r="C69" s="32"/>
    </row>
    <row r="70" spans="3:3">
      <c r="C70" s="32"/>
    </row>
    <row r="71" spans="3:3">
      <c r="C71" s="32"/>
    </row>
    <row r="72" spans="3:3">
      <c r="C72" s="32"/>
    </row>
    <row r="73" spans="3:3">
      <c r="C73" s="32"/>
    </row>
    <row r="74" spans="3:3">
      <c r="C74" s="32"/>
    </row>
    <row r="75" spans="3:3">
      <c r="C75" s="32"/>
    </row>
    <row r="76" spans="3:3">
      <c r="C76" s="32"/>
    </row>
    <row r="77" spans="3:3">
      <c r="C77" s="32"/>
    </row>
    <row r="78" spans="3:3">
      <c r="C78" s="32"/>
    </row>
    <row r="79" spans="3:3">
      <c r="C79" s="32"/>
    </row>
    <row r="80" spans="3:3">
      <c r="C80" s="32"/>
    </row>
    <row r="81" spans="2:5">
      <c r="C81" s="32"/>
    </row>
    <row r="82" spans="2:5">
      <c r="C82" s="32"/>
    </row>
    <row r="83" spans="2:5">
      <c r="C83" s="32"/>
    </row>
    <row r="84" spans="2:5">
      <c r="C84" s="32"/>
    </row>
    <row r="85" spans="2:5">
      <c r="C85" s="32"/>
    </row>
    <row r="86" spans="2:5">
      <c r="B86" s="15"/>
      <c r="C86" s="32"/>
      <c r="D86" s="15"/>
      <c r="E86" s="33"/>
    </row>
    <row r="87" spans="2:5">
      <c r="B87" s="15"/>
      <c r="C87" s="32"/>
      <c r="D87" s="15"/>
      <c r="E87" s="33"/>
    </row>
    <row r="88" spans="2:5">
      <c r="B88" s="15"/>
      <c r="C88" s="32"/>
      <c r="D88" s="15"/>
      <c r="E88" s="33"/>
    </row>
    <row r="89" spans="2:5">
      <c r="B89" s="15"/>
      <c r="C89" s="32"/>
      <c r="D89" s="15"/>
      <c r="E89" s="33"/>
    </row>
    <row r="90" spans="2:5">
      <c r="B90" s="15"/>
      <c r="C90" s="32"/>
      <c r="D90" s="15"/>
      <c r="E90" s="33"/>
    </row>
    <row r="91" spans="2:5">
      <c r="B91" s="15"/>
      <c r="C91" s="32"/>
      <c r="D91" s="15"/>
      <c r="E91" s="33"/>
    </row>
    <row r="92" spans="2:5">
      <c r="B92" s="15"/>
      <c r="C92" s="32"/>
      <c r="D92" s="15"/>
      <c r="E92" s="33"/>
    </row>
    <row r="93" spans="2:5">
      <c r="B93" s="15"/>
      <c r="C93" s="32"/>
      <c r="D93" s="15"/>
      <c r="E93" s="33"/>
    </row>
    <row r="94" spans="2:5">
      <c r="B94" s="15"/>
      <c r="C94" s="32"/>
      <c r="D94" s="15"/>
      <c r="E94" s="33"/>
    </row>
    <row r="95" spans="2:5">
      <c r="B95" s="15"/>
      <c r="C95" s="32"/>
      <c r="D95" s="15"/>
      <c r="E95" s="33"/>
    </row>
    <row r="96" spans="2:5">
      <c r="B96" s="15"/>
      <c r="C96" s="32"/>
      <c r="D96" s="15"/>
      <c r="E96" s="33"/>
    </row>
    <row r="97" spans="2:5">
      <c r="B97" s="15"/>
      <c r="C97" s="32"/>
      <c r="D97" s="15"/>
      <c r="E97" s="33"/>
    </row>
    <row r="98" spans="2:5">
      <c r="B98" s="15"/>
      <c r="C98" s="32"/>
      <c r="D98" s="15"/>
      <c r="E98" s="33"/>
    </row>
    <row r="99" spans="2:5">
      <c r="B99" s="15"/>
      <c r="C99" s="32"/>
      <c r="D99" s="15"/>
      <c r="E99" s="33"/>
    </row>
    <row r="100" spans="2:5">
      <c r="B100" s="15"/>
      <c r="C100" s="32"/>
      <c r="D100" s="15"/>
      <c r="E100" s="33"/>
    </row>
    <row r="101" spans="2:5">
      <c r="B101" s="15"/>
      <c r="C101" s="32"/>
      <c r="D101" s="15"/>
      <c r="E101" s="33"/>
    </row>
    <row r="102" spans="2:5">
      <c r="B102" s="15"/>
      <c r="C102" s="32"/>
      <c r="D102" s="15"/>
      <c r="E102" s="33"/>
    </row>
    <row r="103" spans="2:5">
      <c r="B103" s="15"/>
      <c r="C103" s="32"/>
      <c r="D103" s="15"/>
      <c r="E103" s="33"/>
    </row>
    <row r="104" spans="2:5">
      <c r="B104" s="15"/>
      <c r="C104" s="32"/>
      <c r="D104" s="15"/>
      <c r="E104" s="33"/>
    </row>
    <row r="105" spans="2:5">
      <c r="B105" s="15"/>
      <c r="C105" s="32"/>
      <c r="D105" s="15"/>
      <c r="E105" s="33"/>
    </row>
    <row r="106" spans="2:5">
      <c r="B106" s="15"/>
      <c r="C106" s="32"/>
      <c r="D106" s="15"/>
      <c r="E106" s="33"/>
    </row>
    <row r="107" spans="2:5">
      <c r="B107" s="15"/>
      <c r="C107" s="32"/>
      <c r="D107" s="15"/>
      <c r="E107" s="33"/>
    </row>
    <row r="108" spans="2:5">
      <c r="B108" s="15"/>
      <c r="C108" s="32"/>
      <c r="D108" s="15"/>
      <c r="E108" s="33"/>
    </row>
    <row r="109" spans="2:5">
      <c r="B109" s="15"/>
      <c r="C109" s="32"/>
      <c r="D109" s="15"/>
      <c r="E109" s="33"/>
    </row>
    <row r="110" spans="2:5">
      <c r="B110" s="15"/>
      <c r="C110" s="32"/>
      <c r="D110" s="15"/>
      <c r="E110" s="33"/>
    </row>
    <row r="111" spans="2:5">
      <c r="B111" s="15"/>
      <c r="C111" s="32"/>
      <c r="D111" s="15"/>
      <c r="E111" s="33"/>
    </row>
    <row r="112" spans="2:5">
      <c r="B112" s="15"/>
      <c r="C112" s="32"/>
      <c r="D112" s="15"/>
      <c r="E112" s="33"/>
    </row>
    <row r="113" spans="2:5">
      <c r="B113" s="15"/>
      <c r="C113" s="32"/>
      <c r="D113" s="15"/>
      <c r="E113" s="33"/>
    </row>
    <row r="114" spans="2:5">
      <c r="C114" s="32"/>
    </row>
    <row r="115" spans="2:5">
      <c r="C115" s="32"/>
    </row>
    <row r="116" spans="2:5">
      <c r="C116" s="32"/>
    </row>
    <row r="117" spans="2:5">
      <c r="C117" s="32"/>
    </row>
    <row r="118" spans="2:5">
      <c r="C118" s="32"/>
    </row>
    <row r="119" spans="2:5">
      <c r="C119" s="32"/>
    </row>
    <row r="120" spans="2:5">
      <c r="C120" s="32"/>
    </row>
    <row r="121" spans="2:5">
      <c r="C121" s="32"/>
    </row>
    <row r="122" spans="2:5">
      <c r="C122" s="32"/>
    </row>
    <row r="123" spans="2:5">
      <c r="C123" s="32"/>
    </row>
    <row r="124" spans="2:5">
      <c r="C124" s="32"/>
    </row>
    <row r="125" spans="2:5">
      <c r="C125" s="32"/>
    </row>
    <row r="126" spans="2:5">
      <c r="C126" s="32"/>
    </row>
    <row r="127" spans="2:5">
      <c r="C127" s="32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A14" sqref="AA14"/>
    </sheetView>
  </sheetViews>
  <sheetFormatPr baseColWidth="10" defaultColWidth="8.83203125" defaultRowHeight="14" x14ac:dyDescent="0"/>
  <cols>
    <col min="1" max="1" width="3" style="4" bestFit="1" customWidth="1"/>
    <col min="2" max="2" width="56.83203125" style="4" bestFit="1" customWidth="1"/>
    <col min="3" max="3" width="12.1640625" style="5" bestFit="1" customWidth="1"/>
    <col min="4" max="15" width="12.5" style="5" customWidth="1"/>
    <col min="16" max="16" width="12.5" style="6" customWidth="1"/>
    <col min="17" max="19" width="12.5" style="12" customWidth="1"/>
    <col min="20" max="20" width="12.5" style="60" customWidth="1"/>
    <col min="21" max="24" width="12.5" style="12" customWidth="1"/>
    <col min="25" max="25" width="12.5" style="60" customWidth="1"/>
    <col min="26" max="16384" width="8.83203125" style="4"/>
  </cols>
  <sheetData>
    <row r="1" spans="1:25" s="3" customFormat="1">
      <c r="A1" s="3" t="s">
        <v>100</v>
      </c>
      <c r="B1" s="3" t="s">
        <v>104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 t="s">
        <v>94</v>
      </c>
      <c r="M1" s="8" t="s">
        <v>95</v>
      </c>
      <c r="N1" s="8" t="s">
        <v>96</v>
      </c>
      <c r="O1" s="8" t="s">
        <v>97</v>
      </c>
      <c r="P1" s="9" t="s">
        <v>98</v>
      </c>
      <c r="Q1" s="8" t="s">
        <v>115</v>
      </c>
      <c r="R1" s="8" t="s">
        <v>116</v>
      </c>
      <c r="S1" s="8" t="s">
        <v>117</v>
      </c>
      <c r="T1" s="9" t="s">
        <v>118</v>
      </c>
      <c r="U1" s="8" t="s">
        <v>123</v>
      </c>
      <c r="V1" s="8" t="s">
        <v>122</v>
      </c>
      <c r="W1" s="8" t="s">
        <v>121</v>
      </c>
      <c r="X1" s="8" t="s">
        <v>120</v>
      </c>
      <c r="Y1" s="9" t="s">
        <v>119</v>
      </c>
    </row>
    <row r="2" spans="1:25" s="7" customFormat="1">
      <c r="A2" s="7">
        <v>1</v>
      </c>
      <c r="B2" s="7" t="s">
        <v>18</v>
      </c>
      <c r="C2" s="10">
        <v>0.6</v>
      </c>
      <c r="D2" s="10">
        <v>0.5</v>
      </c>
      <c r="E2" s="10">
        <v>0.6</v>
      </c>
      <c r="F2" s="10">
        <v>0.6</v>
      </c>
      <c r="G2" s="10">
        <v>0.6</v>
      </c>
      <c r="H2" s="10">
        <v>0.6</v>
      </c>
      <c r="I2" s="10">
        <v>0.5</v>
      </c>
      <c r="J2" s="10">
        <v>0.6</v>
      </c>
      <c r="K2" s="10">
        <v>0.6</v>
      </c>
      <c r="L2" s="10">
        <v>0.5</v>
      </c>
      <c r="M2" s="10">
        <v>0.6</v>
      </c>
      <c r="N2" s="10">
        <v>0.6</v>
      </c>
      <c r="O2" s="10">
        <v>0.5</v>
      </c>
      <c r="P2" s="11">
        <v>0.8</v>
      </c>
      <c r="Q2" s="12">
        <f>MIN($C2:$P2)</f>
        <v>0.5</v>
      </c>
      <c r="R2" s="12">
        <f>MAX($C2:P2)</f>
        <v>0.8</v>
      </c>
      <c r="S2" s="12">
        <f>AVERAGE($C2:$P2)</f>
        <v>0.58571428571428563</v>
      </c>
      <c r="T2" s="60">
        <f>MEDIAN($C2:$P2)</f>
        <v>0.6</v>
      </c>
      <c r="U2" s="12">
        <f>_xlfn.QUARTILE.INC($C2:$P2,0)</f>
        <v>0.5</v>
      </c>
      <c r="V2" s="12">
        <f>_xlfn.QUARTILE.INC($C2:$P2,1)</f>
        <v>0.52500000000000002</v>
      </c>
      <c r="W2" s="12">
        <f>_xlfn.QUARTILE.INC($C2:$P2,2)</f>
        <v>0.6</v>
      </c>
      <c r="X2" s="12">
        <f>_xlfn.QUARTILE.INC($C2:$P2,3)</f>
        <v>0.6</v>
      </c>
      <c r="Y2" s="60">
        <f>_xlfn.QUARTILE.INC($C2:$P2,4)</f>
        <v>0.8</v>
      </c>
    </row>
    <row r="3" spans="1:25" s="7" customFormat="1">
      <c r="A3" s="7">
        <v>2</v>
      </c>
      <c r="B3" s="7" t="s">
        <v>19</v>
      </c>
      <c r="C3" s="10">
        <v>3.4</v>
      </c>
      <c r="D3" s="19">
        <v>2.8</v>
      </c>
      <c r="E3" s="10">
        <v>3</v>
      </c>
      <c r="F3" s="10">
        <v>3.3</v>
      </c>
      <c r="G3" s="10">
        <v>3.3</v>
      </c>
      <c r="H3" s="10">
        <v>2.9</v>
      </c>
      <c r="I3" s="10">
        <v>3.4</v>
      </c>
      <c r="J3" s="10">
        <v>2.7</v>
      </c>
      <c r="K3" s="10">
        <v>3.5</v>
      </c>
      <c r="L3" s="10">
        <v>3</v>
      </c>
      <c r="M3" s="10">
        <v>2.8</v>
      </c>
      <c r="N3" s="10">
        <v>2.9</v>
      </c>
      <c r="O3" s="10">
        <v>3.2</v>
      </c>
      <c r="P3" s="11">
        <v>2.5</v>
      </c>
      <c r="Q3" s="12">
        <f t="shared" ref="Q3:Q54" si="0">MIN($C3:$P3)</f>
        <v>2.5</v>
      </c>
      <c r="R3" s="12">
        <f>MAX($C3:P3)</f>
        <v>3.5</v>
      </c>
      <c r="S3" s="12">
        <f t="shared" ref="S3:S54" si="1">AVERAGE($C3:$P3)</f>
        <v>3.05</v>
      </c>
      <c r="T3" s="60">
        <f t="shared" ref="T3:T54" si="2">MEDIAN($C3:$P3)</f>
        <v>3</v>
      </c>
      <c r="U3" s="12">
        <f t="shared" ref="U3:U54" si="3">_xlfn.QUARTILE.INC($C3:$P3,0)</f>
        <v>2.5</v>
      </c>
      <c r="V3" s="12">
        <f t="shared" ref="V3:V54" si="4">_xlfn.QUARTILE.INC($C3:$P3,1)</f>
        <v>2.8249999999999997</v>
      </c>
      <c r="W3" s="12">
        <f t="shared" ref="W3:W54" si="5">_xlfn.QUARTILE.INC($C3:$P3,2)</f>
        <v>3</v>
      </c>
      <c r="X3" s="12">
        <f t="shared" ref="X3:X54" si="6">_xlfn.QUARTILE.INC($C3:$P3,3)</f>
        <v>3.3</v>
      </c>
      <c r="Y3" s="60">
        <f t="shared" ref="Y3:Y54" si="7">_xlfn.QUARTILE.INC($C3:$P3,4)</f>
        <v>3.5</v>
      </c>
    </row>
    <row r="4" spans="1:25">
      <c r="A4" s="4">
        <v>3</v>
      </c>
      <c r="B4" s="4" t="s">
        <v>15</v>
      </c>
      <c r="C4" s="5">
        <v>0.6</v>
      </c>
      <c r="D4" s="19">
        <v>0.5</v>
      </c>
      <c r="E4" s="5">
        <v>0.6</v>
      </c>
      <c r="F4" s="5">
        <v>0.5</v>
      </c>
      <c r="G4" s="5">
        <v>0.6</v>
      </c>
      <c r="H4" s="5">
        <v>0.6</v>
      </c>
      <c r="I4" s="5">
        <v>0.5</v>
      </c>
      <c r="J4" s="5">
        <v>0.6</v>
      </c>
      <c r="K4" s="5">
        <v>0.6</v>
      </c>
      <c r="L4" s="5">
        <v>0.5</v>
      </c>
      <c r="M4" s="5">
        <v>0.6</v>
      </c>
      <c r="N4" s="5">
        <v>0.6</v>
      </c>
      <c r="O4" s="5">
        <v>0.5</v>
      </c>
      <c r="P4" s="6">
        <v>0.7</v>
      </c>
      <c r="Q4" s="12">
        <f t="shared" si="0"/>
        <v>0.5</v>
      </c>
      <c r="R4" s="12">
        <f>MAX($C4:P4)</f>
        <v>0.7</v>
      </c>
      <c r="S4" s="12">
        <f t="shared" si="1"/>
        <v>0.5714285714285714</v>
      </c>
      <c r="T4" s="60">
        <f t="shared" si="2"/>
        <v>0.6</v>
      </c>
      <c r="U4" s="12">
        <f t="shared" si="3"/>
        <v>0.5</v>
      </c>
      <c r="V4" s="12">
        <f t="shared" si="4"/>
        <v>0.5</v>
      </c>
      <c r="W4" s="12">
        <f t="shared" si="5"/>
        <v>0.6</v>
      </c>
      <c r="X4" s="12">
        <f t="shared" si="6"/>
        <v>0.6</v>
      </c>
      <c r="Y4" s="60">
        <f t="shared" si="7"/>
        <v>0.7</v>
      </c>
    </row>
    <row r="5" spans="1:25">
      <c r="A5" s="4">
        <v>4</v>
      </c>
      <c r="B5" s="4" t="s">
        <v>16</v>
      </c>
      <c r="C5" s="13">
        <v>4.9000000000000004</v>
      </c>
      <c r="D5" s="19">
        <v>4.3</v>
      </c>
      <c r="E5" s="13">
        <v>4.9000000000000004</v>
      </c>
      <c r="F5" s="13">
        <v>4.4000000000000004</v>
      </c>
      <c r="G5" s="13">
        <v>4.3</v>
      </c>
      <c r="H5" s="13">
        <v>3.8</v>
      </c>
      <c r="I5" s="13">
        <v>4.2</v>
      </c>
      <c r="J5" s="13">
        <v>4</v>
      </c>
      <c r="K5" s="13">
        <v>4.4000000000000004</v>
      </c>
      <c r="L5" s="13">
        <v>3.5</v>
      </c>
      <c r="M5" s="13">
        <v>4.2</v>
      </c>
      <c r="N5" s="13">
        <v>3.9</v>
      </c>
      <c r="O5" s="13">
        <v>4.5</v>
      </c>
      <c r="P5" s="14">
        <v>4</v>
      </c>
      <c r="Q5" s="12">
        <f t="shared" si="0"/>
        <v>3.5</v>
      </c>
      <c r="R5" s="12">
        <f>MAX($C5:P5)</f>
        <v>4.9000000000000004</v>
      </c>
      <c r="S5" s="12">
        <f t="shared" si="1"/>
        <v>4.2357142857142858</v>
      </c>
      <c r="T5" s="60">
        <f t="shared" si="2"/>
        <v>4.25</v>
      </c>
      <c r="U5" s="12">
        <f t="shared" si="3"/>
        <v>3.5</v>
      </c>
      <c r="V5" s="12">
        <f t="shared" si="4"/>
        <v>4</v>
      </c>
      <c r="W5" s="12">
        <f t="shared" si="5"/>
        <v>4.25</v>
      </c>
      <c r="X5" s="12">
        <f t="shared" si="6"/>
        <v>4.4000000000000004</v>
      </c>
      <c r="Y5" s="60">
        <f t="shared" si="7"/>
        <v>4.9000000000000004</v>
      </c>
    </row>
    <row r="6" spans="1:25">
      <c r="A6" s="4">
        <v>5</v>
      </c>
      <c r="B6" s="4" t="s">
        <v>17</v>
      </c>
      <c r="C6" s="5">
        <v>0.9</v>
      </c>
      <c r="D6" s="19">
        <v>1</v>
      </c>
      <c r="E6" s="5">
        <v>1.6</v>
      </c>
      <c r="F6" s="5">
        <v>0.7</v>
      </c>
      <c r="G6" s="5">
        <v>0.7</v>
      </c>
      <c r="H6" s="5">
        <v>0.8</v>
      </c>
      <c r="I6" s="5">
        <v>0.9</v>
      </c>
      <c r="J6" s="5">
        <v>1.9</v>
      </c>
      <c r="K6" s="5">
        <v>0.8</v>
      </c>
      <c r="L6" s="5">
        <v>0.9</v>
      </c>
      <c r="M6" s="5">
        <v>1.3</v>
      </c>
      <c r="N6" s="5">
        <v>1.9</v>
      </c>
      <c r="O6" s="5">
        <v>0.9</v>
      </c>
      <c r="P6" s="6">
        <v>2.7</v>
      </c>
      <c r="Q6" s="12">
        <f t="shared" si="0"/>
        <v>0.7</v>
      </c>
      <c r="R6" s="12">
        <f>MAX($C6:P6)</f>
        <v>2.7</v>
      </c>
      <c r="S6" s="12">
        <f t="shared" si="1"/>
        <v>1.2142857142857146</v>
      </c>
      <c r="T6" s="60">
        <f t="shared" si="2"/>
        <v>0.9</v>
      </c>
      <c r="U6" s="12">
        <f t="shared" si="3"/>
        <v>0.7</v>
      </c>
      <c r="V6" s="12">
        <f t="shared" si="4"/>
        <v>0.82500000000000007</v>
      </c>
      <c r="W6" s="12">
        <f t="shared" si="5"/>
        <v>0.9</v>
      </c>
      <c r="X6" s="12">
        <f t="shared" si="6"/>
        <v>1.5250000000000001</v>
      </c>
      <c r="Y6" s="60">
        <f t="shared" si="7"/>
        <v>2.7</v>
      </c>
    </row>
    <row r="7" spans="1:25" s="2" customFormat="1">
      <c r="A7" s="2">
        <v>6</v>
      </c>
      <c r="B7" s="2" t="s">
        <v>20</v>
      </c>
      <c r="C7" s="48">
        <v>3.1</v>
      </c>
      <c r="D7" s="26">
        <v>4</v>
      </c>
      <c r="E7" s="48">
        <v>3.5</v>
      </c>
      <c r="F7" s="48">
        <v>3.8</v>
      </c>
      <c r="G7" s="48">
        <v>3.4</v>
      </c>
      <c r="H7" s="48">
        <v>3.6</v>
      </c>
      <c r="I7" s="48">
        <v>3.5</v>
      </c>
      <c r="J7" s="48">
        <v>3.8</v>
      </c>
      <c r="K7" s="48">
        <v>3.4</v>
      </c>
      <c r="L7" s="48">
        <v>3.4</v>
      </c>
      <c r="M7" s="48">
        <v>3.9</v>
      </c>
      <c r="N7" s="48">
        <v>4</v>
      </c>
      <c r="O7" s="48">
        <v>3.9</v>
      </c>
      <c r="P7" s="49">
        <v>2.9</v>
      </c>
      <c r="Q7" s="50">
        <f t="shared" si="0"/>
        <v>2.9</v>
      </c>
      <c r="R7" s="50">
        <f>MAX($C7:P7)</f>
        <v>4</v>
      </c>
      <c r="S7" s="50">
        <f t="shared" si="1"/>
        <v>3.5857142857142854</v>
      </c>
      <c r="T7" s="61">
        <f t="shared" si="2"/>
        <v>3.55</v>
      </c>
      <c r="U7" s="50">
        <f t="shared" si="3"/>
        <v>2.9</v>
      </c>
      <c r="V7" s="50">
        <f t="shared" si="4"/>
        <v>3.4</v>
      </c>
      <c r="W7" s="50">
        <f t="shared" si="5"/>
        <v>3.55</v>
      </c>
      <c r="X7" s="50">
        <f t="shared" si="6"/>
        <v>3.875</v>
      </c>
      <c r="Y7" s="61">
        <f t="shared" si="7"/>
        <v>4</v>
      </c>
    </row>
    <row r="8" spans="1:25">
      <c r="A8" s="4">
        <v>7</v>
      </c>
      <c r="B8" s="4" t="s">
        <v>21</v>
      </c>
      <c r="C8" s="5">
        <v>91</v>
      </c>
      <c r="D8" s="19">
        <v>93</v>
      </c>
      <c r="E8" s="5">
        <v>87.6</v>
      </c>
      <c r="F8" s="5">
        <v>83.9</v>
      </c>
      <c r="G8" s="5">
        <v>84.9</v>
      </c>
      <c r="H8" s="5">
        <v>92.3</v>
      </c>
      <c r="I8" s="5">
        <v>88</v>
      </c>
      <c r="J8" s="5">
        <v>89.7</v>
      </c>
      <c r="K8" s="5">
        <v>84.8</v>
      </c>
      <c r="L8" s="5">
        <v>91</v>
      </c>
      <c r="M8" s="5">
        <v>93.2</v>
      </c>
      <c r="N8" s="5">
        <v>88.4</v>
      </c>
      <c r="O8" s="5">
        <v>91.6</v>
      </c>
      <c r="P8" s="6">
        <v>86.6</v>
      </c>
      <c r="Q8" s="12">
        <f t="shared" si="0"/>
        <v>83.9</v>
      </c>
      <c r="R8" s="12">
        <f>MAX($C8:P8)</f>
        <v>93.2</v>
      </c>
      <c r="S8" s="12">
        <f t="shared" si="1"/>
        <v>88.999999999999986</v>
      </c>
      <c r="T8" s="60">
        <f t="shared" si="2"/>
        <v>89.050000000000011</v>
      </c>
      <c r="U8" s="12">
        <f t="shared" si="3"/>
        <v>83.9</v>
      </c>
      <c r="V8" s="12">
        <f t="shared" si="4"/>
        <v>86.85</v>
      </c>
      <c r="W8" s="12">
        <f t="shared" si="5"/>
        <v>89.050000000000011</v>
      </c>
      <c r="X8" s="12">
        <f t="shared" si="6"/>
        <v>91.449999999999989</v>
      </c>
      <c r="Y8" s="60">
        <f t="shared" si="7"/>
        <v>93.2</v>
      </c>
    </row>
    <row r="9" spans="1:25">
      <c r="A9" s="4">
        <v>8</v>
      </c>
      <c r="B9" s="4" t="s">
        <v>22</v>
      </c>
      <c r="C9" s="5">
        <v>89.1</v>
      </c>
      <c r="D9" s="19">
        <v>78</v>
      </c>
      <c r="E9" s="5">
        <v>87.1</v>
      </c>
      <c r="F9" s="5">
        <v>86.3</v>
      </c>
      <c r="G9" s="5">
        <v>87.2</v>
      </c>
      <c r="H9" s="5">
        <v>91.9</v>
      </c>
      <c r="I9" s="5">
        <v>85.6</v>
      </c>
      <c r="J9" s="5">
        <v>83.4</v>
      </c>
      <c r="K9" s="5">
        <v>81.099999999999994</v>
      </c>
      <c r="L9" s="5">
        <v>81.5</v>
      </c>
      <c r="M9" s="5">
        <v>99.2</v>
      </c>
      <c r="N9" s="5">
        <v>96.8</v>
      </c>
      <c r="O9" s="5">
        <v>93.5</v>
      </c>
      <c r="P9" s="6">
        <v>96.2</v>
      </c>
      <c r="Q9" s="12">
        <f t="shared" si="0"/>
        <v>78</v>
      </c>
      <c r="R9" s="12">
        <f>MAX($C9:P9)</f>
        <v>99.2</v>
      </c>
      <c r="S9" s="12">
        <f t="shared" si="1"/>
        <v>88.350000000000009</v>
      </c>
      <c r="T9" s="60">
        <f t="shared" si="2"/>
        <v>87.15</v>
      </c>
      <c r="U9" s="12">
        <f t="shared" si="3"/>
        <v>78</v>
      </c>
      <c r="V9" s="12">
        <f t="shared" si="4"/>
        <v>83.95</v>
      </c>
      <c r="W9" s="12">
        <f t="shared" si="5"/>
        <v>87.15</v>
      </c>
      <c r="X9" s="12">
        <f t="shared" si="6"/>
        <v>93.1</v>
      </c>
      <c r="Y9" s="60">
        <f t="shared" si="7"/>
        <v>99.2</v>
      </c>
    </row>
    <row r="10" spans="1:25">
      <c r="A10" s="4">
        <v>9</v>
      </c>
      <c r="B10" s="4" t="s">
        <v>23</v>
      </c>
      <c r="C10" s="5">
        <v>95.7</v>
      </c>
      <c r="D10" s="19">
        <v>89.4</v>
      </c>
      <c r="E10" s="5">
        <v>91.4</v>
      </c>
      <c r="F10" s="5">
        <v>91.8</v>
      </c>
      <c r="G10" s="5">
        <v>94.3</v>
      </c>
      <c r="H10" s="5">
        <v>95.6</v>
      </c>
      <c r="I10" s="5">
        <v>90.3</v>
      </c>
      <c r="J10" s="5">
        <v>92.1</v>
      </c>
      <c r="K10" s="5">
        <v>91</v>
      </c>
      <c r="L10" s="5">
        <v>86.3</v>
      </c>
      <c r="M10" s="5">
        <v>98.6</v>
      </c>
      <c r="N10" s="5">
        <v>92.2</v>
      </c>
      <c r="O10" s="5">
        <v>95.8</v>
      </c>
      <c r="P10" s="6">
        <v>95.7</v>
      </c>
      <c r="Q10" s="12">
        <f t="shared" si="0"/>
        <v>86.3</v>
      </c>
      <c r="R10" s="12">
        <f>MAX($C10:P10)</f>
        <v>98.6</v>
      </c>
      <c r="S10" s="12">
        <f t="shared" si="1"/>
        <v>92.871428571428581</v>
      </c>
      <c r="T10" s="60">
        <f t="shared" si="2"/>
        <v>92.15</v>
      </c>
      <c r="U10" s="12">
        <f t="shared" si="3"/>
        <v>86.3</v>
      </c>
      <c r="V10" s="12">
        <f t="shared" si="4"/>
        <v>91.1</v>
      </c>
      <c r="W10" s="12">
        <f t="shared" si="5"/>
        <v>92.15</v>
      </c>
      <c r="X10" s="12">
        <f t="shared" si="6"/>
        <v>95.674999999999997</v>
      </c>
      <c r="Y10" s="60">
        <f t="shared" si="7"/>
        <v>98.6</v>
      </c>
    </row>
    <row r="11" spans="1:25">
      <c r="A11" s="4">
        <v>10</v>
      </c>
      <c r="B11" s="4" t="s">
        <v>24</v>
      </c>
      <c r="C11" s="5">
        <v>82.4</v>
      </c>
      <c r="D11" s="19">
        <v>90.2</v>
      </c>
      <c r="E11" s="5">
        <v>86.3</v>
      </c>
      <c r="F11" s="5">
        <v>81.7</v>
      </c>
      <c r="G11" s="5">
        <v>76.8</v>
      </c>
      <c r="H11" s="5">
        <v>85.7</v>
      </c>
      <c r="I11" s="5">
        <v>87.4</v>
      </c>
      <c r="J11" s="5">
        <v>83.8</v>
      </c>
      <c r="K11" s="5">
        <v>83.7</v>
      </c>
      <c r="L11" s="5">
        <v>89.5</v>
      </c>
      <c r="M11" s="5">
        <v>89.2</v>
      </c>
      <c r="N11" s="5">
        <v>91.9</v>
      </c>
      <c r="O11" s="5">
        <v>86.9</v>
      </c>
      <c r="P11" s="6">
        <v>86.8</v>
      </c>
      <c r="Q11" s="12">
        <f t="shared" si="0"/>
        <v>76.8</v>
      </c>
      <c r="R11" s="12">
        <f>MAX($C11:P11)</f>
        <v>91.9</v>
      </c>
      <c r="S11" s="12">
        <f t="shared" si="1"/>
        <v>85.878571428571448</v>
      </c>
      <c r="T11" s="60">
        <f t="shared" si="2"/>
        <v>86.55</v>
      </c>
      <c r="U11" s="12">
        <f t="shared" si="3"/>
        <v>76.8</v>
      </c>
      <c r="V11" s="12">
        <f t="shared" si="4"/>
        <v>83.724999999999994</v>
      </c>
      <c r="W11" s="12">
        <f t="shared" si="5"/>
        <v>86.55</v>
      </c>
      <c r="X11" s="12">
        <f t="shared" si="6"/>
        <v>88.75</v>
      </c>
      <c r="Y11" s="60">
        <f t="shared" si="7"/>
        <v>91.9</v>
      </c>
    </row>
    <row r="12" spans="1:25">
      <c r="A12" s="4">
        <v>11</v>
      </c>
      <c r="B12" s="4" t="s">
        <v>25</v>
      </c>
      <c r="C12" s="5">
        <v>96.3</v>
      </c>
      <c r="D12" s="19">
        <v>96.6</v>
      </c>
      <c r="E12" s="5">
        <v>93.2</v>
      </c>
      <c r="F12" s="5">
        <v>90</v>
      </c>
      <c r="G12" s="5">
        <v>90.6</v>
      </c>
      <c r="H12" s="5">
        <v>96.7</v>
      </c>
      <c r="I12" s="5">
        <v>93.1</v>
      </c>
      <c r="J12" s="5">
        <v>95.6</v>
      </c>
      <c r="K12" s="5">
        <v>92.5</v>
      </c>
      <c r="L12" s="5">
        <v>95.8</v>
      </c>
      <c r="M12" s="5">
        <v>98.6</v>
      </c>
      <c r="N12" s="5">
        <v>93.8</v>
      </c>
      <c r="O12" s="5">
        <v>96.2</v>
      </c>
      <c r="P12" s="6">
        <v>95.7</v>
      </c>
      <c r="Q12" s="12">
        <f t="shared" si="0"/>
        <v>90</v>
      </c>
      <c r="R12" s="12">
        <f>MAX($C12:P12)</f>
        <v>98.6</v>
      </c>
      <c r="S12" s="12">
        <f t="shared" si="1"/>
        <v>94.621428571428581</v>
      </c>
      <c r="T12" s="60">
        <f t="shared" si="2"/>
        <v>95.65</v>
      </c>
      <c r="U12" s="12">
        <f t="shared" si="3"/>
        <v>90</v>
      </c>
      <c r="V12" s="12">
        <f t="shared" si="4"/>
        <v>93.125</v>
      </c>
      <c r="W12" s="12">
        <f t="shared" si="5"/>
        <v>95.65</v>
      </c>
      <c r="X12" s="12">
        <f t="shared" si="6"/>
        <v>96.275000000000006</v>
      </c>
      <c r="Y12" s="60">
        <f t="shared" si="7"/>
        <v>98.6</v>
      </c>
    </row>
    <row r="13" spans="1:25">
      <c r="A13" s="4">
        <v>12</v>
      </c>
      <c r="B13" s="4" t="s">
        <v>26</v>
      </c>
      <c r="C13" s="5">
        <v>80.2</v>
      </c>
      <c r="D13" s="19">
        <v>84</v>
      </c>
      <c r="E13" s="5">
        <v>82.1</v>
      </c>
      <c r="F13" s="5">
        <v>77.8</v>
      </c>
      <c r="G13" s="5">
        <v>80.3</v>
      </c>
      <c r="H13" s="5">
        <v>78.7</v>
      </c>
      <c r="I13" s="5">
        <v>71.599999999999994</v>
      </c>
      <c r="J13" s="5">
        <v>78.5</v>
      </c>
      <c r="K13" s="5">
        <v>71.900000000000006</v>
      </c>
      <c r="L13" s="5">
        <v>81.5</v>
      </c>
      <c r="M13" s="5">
        <v>94.8</v>
      </c>
      <c r="N13" s="5">
        <v>83.2</v>
      </c>
      <c r="O13" s="5">
        <v>77.7</v>
      </c>
      <c r="P13" s="6">
        <v>81.900000000000006</v>
      </c>
      <c r="Q13" s="12">
        <f t="shared" si="0"/>
        <v>71.599999999999994</v>
      </c>
      <c r="R13" s="12">
        <f>MAX($C13:P13)</f>
        <v>94.8</v>
      </c>
      <c r="S13" s="12">
        <f t="shared" si="1"/>
        <v>80.3</v>
      </c>
      <c r="T13" s="60">
        <f t="shared" si="2"/>
        <v>80.25</v>
      </c>
      <c r="U13" s="12">
        <f t="shared" si="3"/>
        <v>71.599999999999994</v>
      </c>
      <c r="V13" s="12">
        <f t="shared" si="4"/>
        <v>77.974999999999994</v>
      </c>
      <c r="W13" s="12">
        <f t="shared" si="5"/>
        <v>80.25</v>
      </c>
      <c r="X13" s="12">
        <f t="shared" si="6"/>
        <v>82.05</v>
      </c>
      <c r="Y13" s="60">
        <f t="shared" si="7"/>
        <v>94.8</v>
      </c>
    </row>
    <row r="14" spans="1:25">
      <c r="A14" s="4">
        <v>13</v>
      </c>
      <c r="B14" s="4" t="s">
        <v>27</v>
      </c>
      <c r="C14" s="5">
        <v>94.7</v>
      </c>
      <c r="D14" s="19">
        <v>93.4</v>
      </c>
      <c r="E14" s="5">
        <v>89</v>
      </c>
      <c r="F14" s="5">
        <v>89.9</v>
      </c>
      <c r="G14" s="5">
        <v>92.3</v>
      </c>
      <c r="H14" s="5">
        <v>94.5</v>
      </c>
      <c r="I14" s="5">
        <v>87.9</v>
      </c>
      <c r="J14" s="5">
        <v>90.8</v>
      </c>
      <c r="K14" s="5">
        <v>89.2</v>
      </c>
      <c r="L14" s="5">
        <v>91.3</v>
      </c>
      <c r="M14" s="5">
        <v>97.1</v>
      </c>
      <c r="N14" s="5">
        <v>88.4</v>
      </c>
      <c r="O14" s="5">
        <v>95.1</v>
      </c>
      <c r="P14" s="6">
        <v>92.9</v>
      </c>
      <c r="Q14" s="12">
        <f t="shared" si="0"/>
        <v>87.9</v>
      </c>
      <c r="R14" s="12">
        <f>MAX($C14:P14)</f>
        <v>97.1</v>
      </c>
      <c r="S14" s="12">
        <f t="shared" si="1"/>
        <v>91.892857142857139</v>
      </c>
      <c r="T14" s="60">
        <f t="shared" si="2"/>
        <v>91.8</v>
      </c>
      <c r="U14" s="12">
        <f t="shared" si="3"/>
        <v>87.9</v>
      </c>
      <c r="V14" s="12">
        <f t="shared" si="4"/>
        <v>89.375</v>
      </c>
      <c r="W14" s="12">
        <f t="shared" si="5"/>
        <v>91.8</v>
      </c>
      <c r="X14" s="12">
        <f t="shared" si="6"/>
        <v>94.224999999999994</v>
      </c>
      <c r="Y14" s="60">
        <f t="shared" si="7"/>
        <v>97.1</v>
      </c>
    </row>
    <row r="15" spans="1:25">
      <c r="A15" s="4">
        <v>14</v>
      </c>
      <c r="B15" s="4" t="s">
        <v>28</v>
      </c>
      <c r="C15" s="5">
        <v>93.7</v>
      </c>
      <c r="D15" s="19">
        <v>95.4</v>
      </c>
      <c r="E15" s="5">
        <v>95.7</v>
      </c>
      <c r="F15" s="5">
        <v>95.7</v>
      </c>
      <c r="G15" s="5">
        <v>98.3</v>
      </c>
      <c r="H15" s="5">
        <v>94.7</v>
      </c>
      <c r="I15" s="5">
        <v>95.5</v>
      </c>
      <c r="J15" s="5">
        <v>94</v>
      </c>
      <c r="K15" s="5">
        <v>95.7</v>
      </c>
      <c r="L15" s="5">
        <v>99.3</v>
      </c>
      <c r="M15" s="5">
        <v>92.5</v>
      </c>
      <c r="N15" s="5">
        <v>96.8</v>
      </c>
      <c r="O15" s="5">
        <v>94.5</v>
      </c>
      <c r="P15" s="6">
        <v>94.5</v>
      </c>
      <c r="Q15" s="12">
        <f t="shared" si="0"/>
        <v>92.5</v>
      </c>
      <c r="R15" s="12">
        <f>MAX($C15:P15)</f>
        <v>99.3</v>
      </c>
      <c r="S15" s="12">
        <f t="shared" si="1"/>
        <v>95.45</v>
      </c>
      <c r="T15" s="60">
        <f t="shared" si="2"/>
        <v>95.45</v>
      </c>
      <c r="U15" s="12">
        <f t="shared" si="3"/>
        <v>92.5</v>
      </c>
      <c r="V15" s="12">
        <f t="shared" si="4"/>
        <v>94.5</v>
      </c>
      <c r="W15" s="12">
        <f t="shared" si="5"/>
        <v>95.45</v>
      </c>
      <c r="X15" s="12">
        <f t="shared" si="6"/>
        <v>95.7</v>
      </c>
      <c r="Y15" s="60">
        <f t="shared" si="7"/>
        <v>99.3</v>
      </c>
    </row>
    <row r="16" spans="1:25">
      <c r="A16" s="4">
        <v>15</v>
      </c>
      <c r="B16" s="4" t="s">
        <v>29</v>
      </c>
      <c r="C16" s="5">
        <v>99.8</v>
      </c>
      <c r="D16" s="32">
        <v>99.4</v>
      </c>
      <c r="E16" s="5">
        <v>99.5</v>
      </c>
      <c r="F16" s="5">
        <v>99.6</v>
      </c>
      <c r="G16" s="5">
        <v>99.5</v>
      </c>
      <c r="H16" s="5">
        <v>99.8</v>
      </c>
      <c r="I16" s="5">
        <v>99.2</v>
      </c>
      <c r="J16" s="5">
        <v>99.7</v>
      </c>
      <c r="K16" s="5">
        <v>99.8</v>
      </c>
      <c r="L16" s="5">
        <v>99.9</v>
      </c>
      <c r="M16" s="5">
        <v>99.8</v>
      </c>
      <c r="N16" s="5">
        <v>99.9</v>
      </c>
      <c r="O16" s="5">
        <v>99.6</v>
      </c>
      <c r="P16" s="6">
        <v>98.2</v>
      </c>
      <c r="Q16" s="12">
        <f t="shared" si="0"/>
        <v>98.2</v>
      </c>
      <c r="R16" s="12">
        <f>MAX($C16:P16)</f>
        <v>99.9</v>
      </c>
      <c r="S16" s="12">
        <f t="shared" si="1"/>
        <v>99.55</v>
      </c>
      <c r="T16" s="60">
        <f t="shared" si="2"/>
        <v>99.65</v>
      </c>
      <c r="U16" s="12">
        <f t="shared" si="3"/>
        <v>98.2</v>
      </c>
      <c r="V16" s="12">
        <f t="shared" si="4"/>
        <v>99.5</v>
      </c>
      <c r="W16" s="12">
        <f t="shared" si="5"/>
        <v>99.65</v>
      </c>
      <c r="X16" s="12">
        <f t="shared" si="6"/>
        <v>99.8</v>
      </c>
      <c r="Y16" s="60">
        <f t="shared" si="7"/>
        <v>99.9</v>
      </c>
    </row>
    <row r="17" spans="1:25">
      <c r="A17" s="4">
        <v>16</v>
      </c>
      <c r="B17" s="4" t="s">
        <v>30</v>
      </c>
      <c r="C17" s="5">
        <v>89</v>
      </c>
      <c r="D17" s="5">
        <v>85.1</v>
      </c>
      <c r="E17" s="5">
        <v>84.3</v>
      </c>
      <c r="F17" s="5">
        <v>83.4</v>
      </c>
      <c r="G17" s="5">
        <v>87.3</v>
      </c>
      <c r="H17" s="5">
        <v>87</v>
      </c>
      <c r="I17" s="5">
        <v>75.599999999999994</v>
      </c>
      <c r="J17" s="5">
        <v>78.5</v>
      </c>
      <c r="K17" s="5">
        <v>76.2</v>
      </c>
      <c r="L17" s="5">
        <v>81.5</v>
      </c>
      <c r="M17" s="5">
        <v>94.8</v>
      </c>
      <c r="N17" s="5">
        <v>89.9</v>
      </c>
      <c r="O17" s="5">
        <v>88.7</v>
      </c>
      <c r="P17" s="6">
        <v>89.8</v>
      </c>
      <c r="Q17" s="12">
        <f t="shared" si="0"/>
        <v>75.599999999999994</v>
      </c>
      <c r="R17" s="12">
        <f>MAX($C17:P17)</f>
        <v>94.8</v>
      </c>
      <c r="S17" s="12">
        <f t="shared" si="1"/>
        <v>85.078571428571422</v>
      </c>
      <c r="T17" s="60">
        <f t="shared" si="2"/>
        <v>86.05</v>
      </c>
      <c r="U17" s="12">
        <f t="shared" si="3"/>
        <v>75.599999999999994</v>
      </c>
      <c r="V17" s="12">
        <f t="shared" si="4"/>
        <v>81.974999999999994</v>
      </c>
      <c r="W17" s="12">
        <f t="shared" si="5"/>
        <v>86.05</v>
      </c>
      <c r="X17" s="12">
        <f t="shared" si="6"/>
        <v>88.924999999999997</v>
      </c>
      <c r="Y17" s="60">
        <f t="shared" si="7"/>
        <v>94.8</v>
      </c>
    </row>
    <row r="18" spans="1:25">
      <c r="A18" s="4">
        <v>17</v>
      </c>
      <c r="B18" s="4" t="s">
        <v>31</v>
      </c>
      <c r="C18" s="5">
        <v>97.1</v>
      </c>
      <c r="D18" s="5">
        <v>88</v>
      </c>
      <c r="E18" s="5">
        <v>88.8</v>
      </c>
      <c r="F18" s="5">
        <v>93.2</v>
      </c>
      <c r="G18" s="5">
        <v>95.9</v>
      </c>
      <c r="H18" s="5">
        <v>96.8</v>
      </c>
      <c r="I18" s="5">
        <v>89.7</v>
      </c>
      <c r="J18" s="5">
        <v>87.5</v>
      </c>
      <c r="K18" s="5">
        <v>91.9</v>
      </c>
      <c r="L18" s="5">
        <v>90.2</v>
      </c>
      <c r="M18" s="5">
        <v>95.2</v>
      </c>
      <c r="N18" s="5">
        <v>94</v>
      </c>
      <c r="O18" s="5">
        <v>97</v>
      </c>
      <c r="P18" s="6">
        <v>96.9</v>
      </c>
      <c r="Q18" s="12">
        <f t="shared" si="0"/>
        <v>87.5</v>
      </c>
      <c r="R18" s="12">
        <f>MAX($C18:P18)</f>
        <v>97.1</v>
      </c>
      <c r="S18" s="12">
        <f t="shared" si="1"/>
        <v>93.014285714285734</v>
      </c>
      <c r="T18" s="60">
        <f t="shared" si="2"/>
        <v>93.6</v>
      </c>
      <c r="U18" s="12">
        <f t="shared" si="3"/>
        <v>87.5</v>
      </c>
      <c r="V18" s="12">
        <f t="shared" si="4"/>
        <v>89.825000000000003</v>
      </c>
      <c r="W18" s="12">
        <f t="shared" si="5"/>
        <v>93.6</v>
      </c>
      <c r="X18" s="12">
        <f t="shared" si="6"/>
        <v>96.575000000000003</v>
      </c>
      <c r="Y18" s="60">
        <f t="shared" si="7"/>
        <v>97.1</v>
      </c>
    </row>
    <row r="19" spans="1:25">
      <c r="A19" s="4">
        <v>18</v>
      </c>
      <c r="B19" s="4" t="s">
        <v>32</v>
      </c>
      <c r="C19" s="5">
        <v>53.1</v>
      </c>
      <c r="D19" s="5">
        <v>60.1</v>
      </c>
      <c r="E19" s="5">
        <v>22.3</v>
      </c>
      <c r="F19" s="5">
        <v>64</v>
      </c>
      <c r="G19" s="5">
        <v>51.1</v>
      </c>
      <c r="H19" s="5">
        <v>63.2</v>
      </c>
      <c r="I19" s="5">
        <v>53.4</v>
      </c>
      <c r="J19" s="5">
        <v>53.2</v>
      </c>
      <c r="K19" s="5">
        <v>51</v>
      </c>
      <c r="L19" s="5">
        <v>57.8</v>
      </c>
      <c r="M19" s="5">
        <v>74.8</v>
      </c>
      <c r="N19" s="5">
        <v>64.7</v>
      </c>
      <c r="O19" s="5">
        <v>64.2</v>
      </c>
      <c r="P19" s="6">
        <v>76.8</v>
      </c>
      <c r="Q19" s="12">
        <f t="shared" si="0"/>
        <v>22.3</v>
      </c>
      <c r="R19" s="12">
        <f>MAX($C19:P19)</f>
        <v>76.8</v>
      </c>
      <c r="S19" s="12">
        <f t="shared" si="1"/>
        <v>57.835714285714282</v>
      </c>
      <c r="T19" s="60">
        <f t="shared" si="2"/>
        <v>58.95</v>
      </c>
      <c r="U19" s="12">
        <f t="shared" si="3"/>
        <v>22.3</v>
      </c>
      <c r="V19" s="12">
        <f t="shared" si="4"/>
        <v>53.125</v>
      </c>
      <c r="W19" s="12">
        <f t="shared" si="5"/>
        <v>58.95</v>
      </c>
      <c r="X19" s="12">
        <f t="shared" si="6"/>
        <v>64.150000000000006</v>
      </c>
      <c r="Y19" s="60">
        <f t="shared" si="7"/>
        <v>76.8</v>
      </c>
    </row>
    <row r="20" spans="1:25">
      <c r="A20" s="4">
        <v>19</v>
      </c>
      <c r="B20" s="4" t="s">
        <v>33</v>
      </c>
      <c r="C20" s="5">
        <v>69.2</v>
      </c>
      <c r="D20" s="5">
        <v>1.8</v>
      </c>
      <c r="E20" s="5">
        <v>32.799999999999997</v>
      </c>
      <c r="F20" s="5">
        <v>75</v>
      </c>
      <c r="G20" s="5">
        <v>61.9</v>
      </c>
      <c r="H20" s="5">
        <v>84.3</v>
      </c>
      <c r="I20" s="5">
        <v>62.6</v>
      </c>
      <c r="J20" s="5">
        <v>70.5</v>
      </c>
      <c r="K20" s="5">
        <v>69.8</v>
      </c>
      <c r="L20" s="5">
        <v>65.5</v>
      </c>
      <c r="M20" s="5">
        <v>75.5</v>
      </c>
      <c r="N20" s="5">
        <v>58.9</v>
      </c>
      <c r="O20" s="5">
        <v>79.599999999999994</v>
      </c>
      <c r="P20" s="6">
        <v>82.3</v>
      </c>
      <c r="Q20" s="12">
        <f t="shared" si="0"/>
        <v>1.8</v>
      </c>
      <c r="R20" s="12">
        <f>MAX($C20:P20)</f>
        <v>84.3</v>
      </c>
      <c r="S20" s="12">
        <f t="shared" si="1"/>
        <v>63.55</v>
      </c>
      <c r="T20" s="60">
        <f t="shared" si="2"/>
        <v>69.5</v>
      </c>
      <c r="U20" s="12">
        <f t="shared" si="3"/>
        <v>1.8</v>
      </c>
      <c r="V20" s="12">
        <f t="shared" si="4"/>
        <v>62.075000000000003</v>
      </c>
      <c r="W20" s="12">
        <f t="shared" si="5"/>
        <v>69.5</v>
      </c>
      <c r="X20" s="12">
        <f t="shared" si="6"/>
        <v>75.375</v>
      </c>
      <c r="Y20" s="60">
        <f t="shared" si="7"/>
        <v>84.3</v>
      </c>
    </row>
    <row r="21" spans="1:25">
      <c r="A21" s="4">
        <v>20</v>
      </c>
      <c r="B21" s="4" t="s">
        <v>34</v>
      </c>
      <c r="C21" s="5">
        <v>22.7</v>
      </c>
      <c r="D21" s="5">
        <v>91.1</v>
      </c>
      <c r="E21" s="5">
        <v>23.4</v>
      </c>
      <c r="F21" s="5">
        <v>27.4</v>
      </c>
      <c r="G21" s="5">
        <v>19.8</v>
      </c>
      <c r="H21" s="5">
        <v>86.2</v>
      </c>
      <c r="I21" s="5">
        <v>50.2</v>
      </c>
      <c r="J21" s="5">
        <v>78.099999999999994</v>
      </c>
      <c r="K21" s="5">
        <v>1.9</v>
      </c>
      <c r="L21" s="5">
        <v>32.9</v>
      </c>
      <c r="M21" s="5">
        <v>16.3</v>
      </c>
      <c r="N21" s="5">
        <v>89.8</v>
      </c>
      <c r="O21" s="5">
        <v>78</v>
      </c>
      <c r="P21" s="6">
        <v>50.6</v>
      </c>
      <c r="Q21" s="12">
        <f t="shared" si="0"/>
        <v>1.9</v>
      </c>
      <c r="R21" s="12">
        <f>MAX($C21:P21)</f>
        <v>91.1</v>
      </c>
      <c r="S21" s="12">
        <f t="shared" si="1"/>
        <v>47.74285714285714</v>
      </c>
      <c r="T21" s="60">
        <f t="shared" si="2"/>
        <v>41.55</v>
      </c>
      <c r="U21" s="12">
        <f t="shared" si="3"/>
        <v>1.9</v>
      </c>
      <c r="V21" s="12">
        <f t="shared" si="4"/>
        <v>22.875</v>
      </c>
      <c r="W21" s="12">
        <f t="shared" si="5"/>
        <v>41.55</v>
      </c>
      <c r="X21" s="12">
        <f t="shared" si="6"/>
        <v>78.074999999999989</v>
      </c>
      <c r="Y21" s="60">
        <f t="shared" si="7"/>
        <v>91.1</v>
      </c>
    </row>
    <row r="22" spans="1:25">
      <c r="A22" s="4">
        <v>21</v>
      </c>
      <c r="B22" s="4" t="s">
        <v>35</v>
      </c>
      <c r="C22" s="5">
        <v>31.5</v>
      </c>
      <c r="D22" s="5">
        <v>94.2</v>
      </c>
      <c r="E22" s="5">
        <v>34.299999999999997</v>
      </c>
      <c r="F22" s="5">
        <v>37.700000000000003</v>
      </c>
      <c r="G22" s="5">
        <v>36.299999999999997</v>
      </c>
      <c r="H22" s="5">
        <v>95.1</v>
      </c>
      <c r="I22" s="5">
        <v>67.5</v>
      </c>
      <c r="J22" s="5">
        <v>87.5</v>
      </c>
      <c r="K22" s="5">
        <v>1.2</v>
      </c>
      <c r="L22" s="5">
        <v>53.6</v>
      </c>
      <c r="M22" s="5">
        <v>18.3</v>
      </c>
      <c r="N22" s="5">
        <v>85.8</v>
      </c>
      <c r="O22" s="5">
        <v>95.7</v>
      </c>
      <c r="P22" s="6">
        <v>71.400000000000006</v>
      </c>
      <c r="Q22" s="12">
        <f t="shared" si="0"/>
        <v>1.2</v>
      </c>
      <c r="R22" s="12">
        <f>MAX($C22:P22)</f>
        <v>95.7</v>
      </c>
      <c r="S22" s="12">
        <f t="shared" si="1"/>
        <v>57.864285714285707</v>
      </c>
      <c r="T22" s="60">
        <f t="shared" si="2"/>
        <v>60.55</v>
      </c>
      <c r="U22" s="12">
        <f t="shared" si="3"/>
        <v>1.2</v>
      </c>
      <c r="V22" s="12">
        <f t="shared" si="4"/>
        <v>34.799999999999997</v>
      </c>
      <c r="W22" s="12">
        <f t="shared" si="5"/>
        <v>60.55</v>
      </c>
      <c r="X22" s="12">
        <f t="shared" si="6"/>
        <v>87.075000000000003</v>
      </c>
      <c r="Y22" s="60">
        <f t="shared" si="7"/>
        <v>95.7</v>
      </c>
    </row>
    <row r="23" spans="1:25">
      <c r="A23" s="4">
        <v>22</v>
      </c>
      <c r="B23" s="4" t="s">
        <v>36</v>
      </c>
      <c r="C23" s="5">
        <v>82.7</v>
      </c>
      <c r="D23" s="5">
        <v>84.2</v>
      </c>
      <c r="E23" s="5">
        <v>90.7</v>
      </c>
      <c r="F23" s="5">
        <v>81.2</v>
      </c>
      <c r="G23" s="5">
        <v>81.2</v>
      </c>
      <c r="H23" s="5">
        <v>84.9</v>
      </c>
      <c r="I23" s="5">
        <v>77.3</v>
      </c>
      <c r="J23" s="5">
        <v>76.099999999999994</v>
      </c>
      <c r="K23" s="5">
        <v>75.5</v>
      </c>
      <c r="L23" s="5">
        <v>82</v>
      </c>
      <c r="M23" s="5">
        <v>92.2</v>
      </c>
      <c r="N23" s="5">
        <v>92.4</v>
      </c>
      <c r="O23" s="5">
        <v>83.5</v>
      </c>
      <c r="P23" s="6">
        <v>79.099999999999994</v>
      </c>
      <c r="Q23" s="12">
        <f t="shared" si="0"/>
        <v>75.5</v>
      </c>
      <c r="R23" s="12">
        <f>MAX($C23:P23)</f>
        <v>92.4</v>
      </c>
      <c r="S23" s="12">
        <f t="shared" si="1"/>
        <v>83.071428571428569</v>
      </c>
      <c r="T23" s="60">
        <f t="shared" si="2"/>
        <v>82.35</v>
      </c>
      <c r="U23" s="12">
        <f t="shared" si="3"/>
        <v>75.5</v>
      </c>
      <c r="V23" s="12">
        <f t="shared" si="4"/>
        <v>79.625</v>
      </c>
      <c r="W23" s="12">
        <f t="shared" si="5"/>
        <v>82.35</v>
      </c>
      <c r="X23" s="12">
        <f t="shared" si="6"/>
        <v>84.725000000000009</v>
      </c>
      <c r="Y23" s="60">
        <f t="shared" si="7"/>
        <v>92.4</v>
      </c>
    </row>
    <row r="24" spans="1:25">
      <c r="A24" s="4">
        <v>23</v>
      </c>
      <c r="B24" s="4" t="s">
        <v>37</v>
      </c>
      <c r="C24" s="5">
        <v>88.1</v>
      </c>
      <c r="D24" s="5">
        <v>87.1</v>
      </c>
      <c r="E24" s="5">
        <v>93.4</v>
      </c>
      <c r="F24" s="5">
        <v>99.6</v>
      </c>
      <c r="G24" s="5">
        <v>87.1</v>
      </c>
      <c r="H24" s="5">
        <v>90.2</v>
      </c>
      <c r="I24" s="5">
        <v>85.6</v>
      </c>
      <c r="J24" s="5">
        <v>81.2</v>
      </c>
      <c r="K24" s="5">
        <v>82.2</v>
      </c>
      <c r="L24" s="5">
        <v>87.1</v>
      </c>
      <c r="M24" s="5">
        <v>91.7</v>
      </c>
      <c r="N24" s="5">
        <v>88.7</v>
      </c>
      <c r="O24" s="5">
        <v>85.5</v>
      </c>
      <c r="P24" s="6">
        <v>78</v>
      </c>
      <c r="Q24" s="12">
        <f t="shared" si="0"/>
        <v>78</v>
      </c>
      <c r="R24" s="12">
        <f>MAX($C24:P24)</f>
        <v>99.6</v>
      </c>
      <c r="S24" s="12">
        <f t="shared" si="1"/>
        <v>87.535714285714306</v>
      </c>
      <c r="T24" s="60">
        <f t="shared" si="2"/>
        <v>87.1</v>
      </c>
      <c r="U24" s="12">
        <f t="shared" si="3"/>
        <v>78</v>
      </c>
      <c r="V24" s="12">
        <f t="shared" si="4"/>
        <v>85.525000000000006</v>
      </c>
      <c r="W24" s="12">
        <f t="shared" si="5"/>
        <v>87.1</v>
      </c>
      <c r="X24" s="12">
        <f t="shared" si="6"/>
        <v>89.825000000000003</v>
      </c>
      <c r="Y24" s="60">
        <f t="shared" si="7"/>
        <v>99.6</v>
      </c>
    </row>
    <row r="25" spans="1:25">
      <c r="A25" s="4">
        <v>24</v>
      </c>
      <c r="B25" s="4" t="s">
        <v>38</v>
      </c>
      <c r="C25" s="5">
        <v>48.8</v>
      </c>
      <c r="D25" s="5">
        <v>66</v>
      </c>
      <c r="E25" s="5">
        <v>60.9</v>
      </c>
      <c r="F25" s="5">
        <v>58.9</v>
      </c>
      <c r="G25" s="5">
        <v>49.4</v>
      </c>
      <c r="H25" s="5">
        <v>65.2</v>
      </c>
      <c r="I25" s="5">
        <v>56.5</v>
      </c>
      <c r="J25" s="5">
        <v>64.900000000000006</v>
      </c>
      <c r="K25" s="5">
        <v>49.1</v>
      </c>
      <c r="L25" s="5">
        <v>61.5</v>
      </c>
      <c r="M25" s="5">
        <v>78.3</v>
      </c>
      <c r="N25" s="5">
        <v>87.9</v>
      </c>
      <c r="O25" s="5">
        <v>66.900000000000006</v>
      </c>
      <c r="P25" s="6">
        <v>62.1</v>
      </c>
      <c r="Q25" s="12">
        <f t="shared" si="0"/>
        <v>48.8</v>
      </c>
      <c r="R25" s="12">
        <f>MAX($C25:P25)</f>
        <v>87.9</v>
      </c>
      <c r="S25" s="12">
        <f t="shared" si="1"/>
        <v>62.6</v>
      </c>
      <c r="T25" s="60">
        <f t="shared" si="2"/>
        <v>61.8</v>
      </c>
      <c r="U25" s="12">
        <f t="shared" si="3"/>
        <v>48.8</v>
      </c>
      <c r="V25" s="12">
        <f t="shared" si="4"/>
        <v>57.1</v>
      </c>
      <c r="W25" s="12">
        <f t="shared" si="5"/>
        <v>61.8</v>
      </c>
      <c r="X25" s="12">
        <f t="shared" si="6"/>
        <v>65.8</v>
      </c>
      <c r="Y25" s="60">
        <f t="shared" si="7"/>
        <v>87.9</v>
      </c>
    </row>
    <row r="26" spans="1:25">
      <c r="A26" s="4">
        <v>25</v>
      </c>
      <c r="B26" s="4" t="s">
        <v>39</v>
      </c>
      <c r="C26" s="5">
        <v>74.5</v>
      </c>
      <c r="D26" s="5">
        <v>79.2</v>
      </c>
      <c r="E26" s="5">
        <v>76.900000000000006</v>
      </c>
      <c r="F26" s="5">
        <v>74.400000000000006</v>
      </c>
      <c r="G26" s="5">
        <v>76.5</v>
      </c>
      <c r="H26" s="5">
        <v>84.7</v>
      </c>
      <c r="I26" s="5">
        <v>76.3</v>
      </c>
      <c r="J26" s="5">
        <v>81.2</v>
      </c>
      <c r="K26" s="5">
        <v>71.599999999999994</v>
      </c>
      <c r="L26" s="5">
        <v>74.3</v>
      </c>
      <c r="M26" s="5">
        <v>76.900000000000006</v>
      </c>
      <c r="N26" s="5">
        <v>82.3</v>
      </c>
      <c r="O26" s="5">
        <v>84.9</v>
      </c>
      <c r="P26" s="6">
        <v>84.6</v>
      </c>
      <c r="Q26" s="12">
        <f t="shared" si="0"/>
        <v>71.599999999999994</v>
      </c>
      <c r="R26" s="12">
        <f>MAX($C26:P26)</f>
        <v>84.9</v>
      </c>
      <c r="S26" s="12">
        <f t="shared" si="1"/>
        <v>78.45</v>
      </c>
      <c r="T26" s="60">
        <f t="shared" si="2"/>
        <v>76.900000000000006</v>
      </c>
      <c r="U26" s="12">
        <f t="shared" si="3"/>
        <v>71.599999999999994</v>
      </c>
      <c r="V26" s="12">
        <f t="shared" si="4"/>
        <v>74.95</v>
      </c>
      <c r="W26" s="12">
        <f t="shared" si="5"/>
        <v>76.900000000000006</v>
      </c>
      <c r="X26" s="12">
        <f t="shared" si="6"/>
        <v>82.025000000000006</v>
      </c>
      <c r="Y26" s="60">
        <f t="shared" si="7"/>
        <v>84.9</v>
      </c>
    </row>
    <row r="27" spans="1:25">
      <c r="A27" s="4">
        <v>26</v>
      </c>
      <c r="B27" s="4" t="s">
        <v>40</v>
      </c>
      <c r="C27" s="5">
        <v>46.7</v>
      </c>
      <c r="D27" s="5">
        <v>66.099999999999994</v>
      </c>
      <c r="E27" s="5">
        <v>52.5</v>
      </c>
      <c r="F27" s="5">
        <v>56.4</v>
      </c>
      <c r="G27" s="5">
        <v>39.9</v>
      </c>
      <c r="H27" s="5">
        <v>57.1</v>
      </c>
      <c r="I27" s="5">
        <v>42.5</v>
      </c>
      <c r="J27" s="5">
        <v>65.099999999999994</v>
      </c>
      <c r="K27" s="5">
        <v>57.1</v>
      </c>
      <c r="L27" s="5">
        <v>57.2</v>
      </c>
      <c r="M27" s="5">
        <v>65.8</v>
      </c>
      <c r="N27" s="5">
        <v>87.1</v>
      </c>
      <c r="O27" s="5">
        <v>66.400000000000006</v>
      </c>
      <c r="P27" s="6">
        <v>58.8</v>
      </c>
      <c r="Q27" s="12">
        <f t="shared" si="0"/>
        <v>39.9</v>
      </c>
      <c r="R27" s="12">
        <f>MAX($C27:P27)</f>
        <v>87.1</v>
      </c>
      <c r="S27" s="12">
        <f t="shared" si="1"/>
        <v>58.478571428571435</v>
      </c>
      <c r="T27" s="60">
        <f t="shared" si="2"/>
        <v>57.150000000000006</v>
      </c>
      <c r="U27" s="12">
        <f t="shared" si="3"/>
        <v>39.9</v>
      </c>
      <c r="V27" s="12">
        <f t="shared" si="4"/>
        <v>53.475000000000001</v>
      </c>
      <c r="W27" s="12">
        <f t="shared" si="5"/>
        <v>57.150000000000006</v>
      </c>
      <c r="X27" s="12">
        <f t="shared" si="6"/>
        <v>65.625</v>
      </c>
      <c r="Y27" s="60">
        <f t="shared" si="7"/>
        <v>87.1</v>
      </c>
    </row>
    <row r="28" spans="1:25">
      <c r="A28" s="4">
        <v>27</v>
      </c>
      <c r="B28" s="4" t="s">
        <v>41</v>
      </c>
      <c r="C28" s="5">
        <v>73.599999999999994</v>
      </c>
      <c r="D28" s="5">
        <v>77.5</v>
      </c>
      <c r="E28" s="5">
        <v>68.3</v>
      </c>
      <c r="F28" s="5">
        <v>67.3</v>
      </c>
      <c r="G28" s="5">
        <v>62.4</v>
      </c>
      <c r="H28" s="5">
        <v>71.900000000000006</v>
      </c>
      <c r="I28" s="5">
        <v>64.099999999999994</v>
      </c>
      <c r="J28" s="5">
        <v>81.5</v>
      </c>
      <c r="K28" s="5">
        <v>74.2</v>
      </c>
      <c r="L28" s="5">
        <v>71.8</v>
      </c>
      <c r="M28" s="5">
        <v>71.599999999999994</v>
      </c>
      <c r="N28" s="5">
        <v>80.7</v>
      </c>
      <c r="O28" s="5">
        <v>84.4</v>
      </c>
      <c r="P28" s="6">
        <v>76.7</v>
      </c>
      <c r="Q28" s="12">
        <f t="shared" si="0"/>
        <v>62.4</v>
      </c>
      <c r="R28" s="12">
        <f>MAX($C28:P28)</f>
        <v>84.4</v>
      </c>
      <c r="S28" s="12">
        <f t="shared" si="1"/>
        <v>73.285714285714292</v>
      </c>
      <c r="T28" s="60">
        <f t="shared" si="2"/>
        <v>72.75</v>
      </c>
      <c r="U28" s="12">
        <f t="shared" si="3"/>
        <v>62.4</v>
      </c>
      <c r="V28" s="12">
        <f t="shared" si="4"/>
        <v>69.125</v>
      </c>
      <c r="W28" s="12">
        <f t="shared" si="5"/>
        <v>72.75</v>
      </c>
      <c r="X28" s="12">
        <f t="shared" si="6"/>
        <v>77.3</v>
      </c>
      <c r="Y28" s="60">
        <f t="shared" si="7"/>
        <v>84.4</v>
      </c>
    </row>
    <row r="29" spans="1:25">
      <c r="A29" s="4">
        <v>28</v>
      </c>
      <c r="B29" s="4" t="s">
        <v>42</v>
      </c>
      <c r="C29" s="5">
        <v>22</v>
      </c>
      <c r="D29" s="5">
        <v>21.7</v>
      </c>
      <c r="E29" s="5">
        <v>23.9</v>
      </c>
      <c r="F29" s="5">
        <v>24.2</v>
      </c>
      <c r="G29" s="5">
        <v>23.2</v>
      </c>
      <c r="H29" s="5">
        <v>21.7</v>
      </c>
      <c r="I29" s="5">
        <v>25</v>
      </c>
      <c r="J29" s="5">
        <v>23.7</v>
      </c>
      <c r="K29" s="5">
        <v>24.5</v>
      </c>
      <c r="L29" s="5">
        <v>31.3</v>
      </c>
      <c r="M29" s="5">
        <v>18.899999999999999</v>
      </c>
      <c r="N29" s="5">
        <v>20</v>
      </c>
      <c r="O29" s="5">
        <v>25.3</v>
      </c>
      <c r="P29" s="6">
        <v>24.4</v>
      </c>
      <c r="Q29" s="12">
        <f t="shared" si="0"/>
        <v>18.899999999999999</v>
      </c>
      <c r="R29" s="12">
        <f>MAX($C29:P29)</f>
        <v>31.3</v>
      </c>
      <c r="S29" s="12">
        <f t="shared" si="1"/>
        <v>23.557142857142853</v>
      </c>
      <c r="T29" s="60">
        <f t="shared" si="2"/>
        <v>23.799999999999997</v>
      </c>
      <c r="U29" s="12">
        <f t="shared" si="3"/>
        <v>18.899999999999999</v>
      </c>
      <c r="V29" s="12">
        <f t="shared" si="4"/>
        <v>21.774999999999999</v>
      </c>
      <c r="W29" s="12">
        <f t="shared" si="5"/>
        <v>23.799999999999997</v>
      </c>
      <c r="X29" s="12">
        <f t="shared" si="6"/>
        <v>24.475000000000001</v>
      </c>
      <c r="Y29" s="60">
        <f t="shared" si="7"/>
        <v>31.3</v>
      </c>
    </row>
    <row r="30" spans="1:25">
      <c r="A30" s="4">
        <v>29</v>
      </c>
      <c r="B30" s="4" t="s">
        <v>43</v>
      </c>
      <c r="C30" s="5">
        <v>19.3</v>
      </c>
      <c r="D30" s="5">
        <v>14.5</v>
      </c>
      <c r="E30" s="5">
        <v>17.2</v>
      </c>
      <c r="F30" s="5">
        <v>17.8</v>
      </c>
      <c r="G30" s="5">
        <v>18.100000000000001</v>
      </c>
      <c r="H30" s="5">
        <v>15.2</v>
      </c>
      <c r="I30" s="5">
        <v>20.7</v>
      </c>
      <c r="J30" s="5">
        <v>15.4</v>
      </c>
      <c r="K30" s="5">
        <v>19</v>
      </c>
      <c r="L30" s="5">
        <v>20.7</v>
      </c>
      <c r="M30" s="5">
        <v>11.8</v>
      </c>
      <c r="N30" s="5">
        <v>16</v>
      </c>
      <c r="O30" s="5">
        <v>16.8</v>
      </c>
      <c r="P30" s="6">
        <v>17.100000000000001</v>
      </c>
      <c r="Q30" s="12">
        <f t="shared" si="0"/>
        <v>11.8</v>
      </c>
      <c r="R30" s="12">
        <f>MAX($C30:P30)</f>
        <v>20.7</v>
      </c>
      <c r="S30" s="12">
        <f t="shared" si="1"/>
        <v>17.114285714285717</v>
      </c>
      <c r="T30" s="60">
        <f t="shared" si="2"/>
        <v>17.149999999999999</v>
      </c>
      <c r="U30" s="12">
        <f t="shared" si="3"/>
        <v>11.8</v>
      </c>
      <c r="V30" s="12">
        <f t="shared" si="4"/>
        <v>15.55</v>
      </c>
      <c r="W30" s="12">
        <f t="shared" si="5"/>
        <v>17.149999999999999</v>
      </c>
      <c r="X30" s="12">
        <f t="shared" si="6"/>
        <v>18.774999999999999</v>
      </c>
      <c r="Y30" s="60">
        <f t="shared" si="7"/>
        <v>20.7</v>
      </c>
    </row>
    <row r="31" spans="1:25">
      <c r="A31" s="4">
        <v>30</v>
      </c>
      <c r="B31" s="4" t="s">
        <v>44</v>
      </c>
      <c r="C31" s="5">
        <v>25.4</v>
      </c>
      <c r="D31" s="5">
        <v>29.6</v>
      </c>
      <c r="E31" s="5">
        <v>27.7</v>
      </c>
      <c r="F31" s="5">
        <v>25.9</v>
      </c>
      <c r="G31" s="5">
        <v>23.4</v>
      </c>
      <c r="H31" s="5">
        <v>22.5</v>
      </c>
      <c r="I31" s="5">
        <v>23.1</v>
      </c>
      <c r="J31" s="5">
        <v>25.1</v>
      </c>
      <c r="K31" s="5">
        <v>28.4</v>
      </c>
      <c r="L31" s="5">
        <v>23.2</v>
      </c>
      <c r="M31" s="5">
        <v>29.1</v>
      </c>
      <c r="N31" s="5">
        <v>32.1</v>
      </c>
      <c r="O31" s="5">
        <v>23.3</v>
      </c>
      <c r="P31" s="6">
        <v>24.2</v>
      </c>
      <c r="Q31" s="12">
        <f t="shared" si="0"/>
        <v>22.5</v>
      </c>
      <c r="R31" s="12">
        <f>MAX($C31:P31)</f>
        <v>32.1</v>
      </c>
      <c r="S31" s="12">
        <f t="shared" si="1"/>
        <v>25.928571428571427</v>
      </c>
      <c r="T31" s="60">
        <f t="shared" si="2"/>
        <v>25.25</v>
      </c>
      <c r="U31" s="12">
        <f t="shared" si="3"/>
        <v>22.5</v>
      </c>
      <c r="V31" s="12">
        <f t="shared" si="4"/>
        <v>23.324999999999999</v>
      </c>
      <c r="W31" s="12">
        <f t="shared" si="5"/>
        <v>25.25</v>
      </c>
      <c r="X31" s="12">
        <f t="shared" si="6"/>
        <v>28.224999999999998</v>
      </c>
      <c r="Y31" s="60">
        <f t="shared" si="7"/>
        <v>32.1</v>
      </c>
    </row>
    <row r="32" spans="1:25">
      <c r="A32" s="4">
        <v>31</v>
      </c>
      <c r="B32" s="4" t="s">
        <v>45</v>
      </c>
      <c r="C32" s="5">
        <v>54.8</v>
      </c>
      <c r="D32" s="5">
        <v>55.6</v>
      </c>
      <c r="E32" s="5">
        <v>55</v>
      </c>
      <c r="F32" s="5">
        <v>58.7</v>
      </c>
      <c r="G32" s="5">
        <v>57.4</v>
      </c>
      <c r="H32" s="5">
        <v>54.7</v>
      </c>
      <c r="I32" s="5">
        <v>53.1</v>
      </c>
      <c r="J32" s="5">
        <v>55.2</v>
      </c>
      <c r="K32" s="5">
        <v>56.7</v>
      </c>
      <c r="L32" s="5">
        <v>56</v>
      </c>
      <c r="M32" s="5">
        <v>60.3</v>
      </c>
      <c r="N32" s="5">
        <v>60.9</v>
      </c>
      <c r="O32" s="5">
        <v>55.5</v>
      </c>
      <c r="P32" s="6">
        <v>57.5</v>
      </c>
      <c r="Q32" s="12">
        <f t="shared" si="0"/>
        <v>53.1</v>
      </c>
      <c r="R32" s="12">
        <f>MAX($C32:P32)</f>
        <v>60.9</v>
      </c>
      <c r="S32" s="12">
        <f t="shared" si="1"/>
        <v>56.528571428571425</v>
      </c>
      <c r="T32" s="60">
        <f t="shared" si="2"/>
        <v>55.8</v>
      </c>
      <c r="U32" s="12">
        <f t="shared" si="3"/>
        <v>53.1</v>
      </c>
      <c r="V32" s="12">
        <f t="shared" si="4"/>
        <v>55.05</v>
      </c>
      <c r="W32" s="12">
        <f t="shared" si="5"/>
        <v>55.8</v>
      </c>
      <c r="X32" s="12">
        <f t="shared" si="6"/>
        <v>57.475000000000001</v>
      </c>
      <c r="Y32" s="60">
        <f t="shared" si="7"/>
        <v>60.9</v>
      </c>
    </row>
    <row r="33" spans="1:25">
      <c r="A33" s="4">
        <v>32</v>
      </c>
      <c r="B33" s="4" t="s">
        <v>46</v>
      </c>
      <c r="C33" s="5">
        <v>81.5</v>
      </c>
      <c r="D33" s="5">
        <v>73.7</v>
      </c>
      <c r="E33" s="5">
        <v>74.900000000000006</v>
      </c>
      <c r="F33" s="5">
        <v>81.400000000000006</v>
      </c>
      <c r="G33" s="5">
        <v>82</v>
      </c>
      <c r="H33" s="5">
        <v>83.8</v>
      </c>
      <c r="I33" s="5">
        <v>78.3</v>
      </c>
      <c r="J33" s="5">
        <v>81</v>
      </c>
      <c r="K33" s="5">
        <v>83.9</v>
      </c>
      <c r="L33" s="5">
        <v>81</v>
      </c>
      <c r="M33" s="5">
        <v>78.5</v>
      </c>
      <c r="N33" s="5">
        <v>85.1</v>
      </c>
      <c r="O33" s="5">
        <v>75.099999999999994</v>
      </c>
      <c r="P33" s="6">
        <v>77.400000000000006</v>
      </c>
      <c r="Q33" s="12">
        <f t="shared" si="0"/>
        <v>73.7</v>
      </c>
      <c r="R33" s="12">
        <f>MAX($C33:P33)</f>
        <v>85.1</v>
      </c>
      <c r="S33" s="12">
        <f t="shared" si="1"/>
        <v>79.828571428571436</v>
      </c>
      <c r="T33" s="60">
        <f t="shared" si="2"/>
        <v>81</v>
      </c>
      <c r="U33" s="12">
        <f t="shared" si="3"/>
        <v>73.7</v>
      </c>
      <c r="V33" s="12">
        <f t="shared" si="4"/>
        <v>77.625</v>
      </c>
      <c r="W33" s="12">
        <f t="shared" si="5"/>
        <v>81</v>
      </c>
      <c r="X33" s="12">
        <f t="shared" si="6"/>
        <v>81.875</v>
      </c>
      <c r="Y33" s="60">
        <f t="shared" si="7"/>
        <v>85.1</v>
      </c>
    </row>
    <row r="34" spans="1:25">
      <c r="A34" s="4">
        <v>33</v>
      </c>
      <c r="B34" s="4" t="s">
        <v>47</v>
      </c>
      <c r="C34" s="5">
        <v>76.3</v>
      </c>
      <c r="D34" s="5">
        <v>75.400000000000006</v>
      </c>
      <c r="E34" s="5">
        <v>72.400000000000006</v>
      </c>
      <c r="F34" s="5">
        <v>72.599999999999994</v>
      </c>
      <c r="G34" s="5">
        <v>76.599999999999994</v>
      </c>
      <c r="H34" s="5">
        <v>74.099999999999994</v>
      </c>
      <c r="I34" s="5">
        <v>77.400000000000006</v>
      </c>
      <c r="J34" s="5">
        <v>73</v>
      </c>
      <c r="K34" s="5">
        <v>78.8</v>
      </c>
      <c r="L34" s="5">
        <v>77.099999999999994</v>
      </c>
      <c r="M34" s="5">
        <v>69.7</v>
      </c>
      <c r="N34" s="5">
        <v>71.2</v>
      </c>
      <c r="O34" s="5">
        <v>69.900000000000006</v>
      </c>
      <c r="P34" s="6">
        <v>69.7</v>
      </c>
      <c r="Q34" s="12">
        <f t="shared" si="0"/>
        <v>69.7</v>
      </c>
      <c r="R34" s="12">
        <f>MAX($C34:P34)</f>
        <v>78.8</v>
      </c>
      <c r="S34" s="12">
        <f t="shared" si="1"/>
        <v>73.871428571428581</v>
      </c>
      <c r="T34" s="60">
        <f t="shared" si="2"/>
        <v>73.55</v>
      </c>
      <c r="U34" s="12">
        <f t="shared" si="3"/>
        <v>69.7</v>
      </c>
      <c r="V34" s="12">
        <f t="shared" si="4"/>
        <v>71.5</v>
      </c>
      <c r="W34" s="12">
        <f t="shared" si="5"/>
        <v>73.55</v>
      </c>
      <c r="X34" s="12">
        <f t="shared" si="6"/>
        <v>76.524999999999991</v>
      </c>
      <c r="Y34" s="60">
        <f t="shared" si="7"/>
        <v>78.8</v>
      </c>
    </row>
    <row r="35" spans="1:25">
      <c r="A35" s="4">
        <v>34</v>
      </c>
      <c r="B35" s="4" t="s">
        <v>107</v>
      </c>
      <c r="C35" s="5">
        <v>37.6</v>
      </c>
      <c r="D35" s="5">
        <v>37.200000000000003</v>
      </c>
      <c r="E35" s="5">
        <v>32</v>
      </c>
      <c r="F35" s="5">
        <v>37.9</v>
      </c>
      <c r="G35" s="5">
        <v>40.9</v>
      </c>
      <c r="H35" s="5">
        <v>46.9</v>
      </c>
      <c r="I35" s="5">
        <v>35.6</v>
      </c>
      <c r="J35" s="5">
        <v>36.4</v>
      </c>
      <c r="K35" s="5">
        <v>34.700000000000003</v>
      </c>
      <c r="L35" s="5">
        <v>31.1</v>
      </c>
      <c r="M35" s="5">
        <v>33.6</v>
      </c>
      <c r="N35" s="5">
        <v>26.7</v>
      </c>
      <c r="O35" s="5">
        <v>43.6</v>
      </c>
      <c r="P35" s="6">
        <v>40</v>
      </c>
      <c r="Q35" s="12">
        <f t="shared" si="0"/>
        <v>26.7</v>
      </c>
      <c r="R35" s="12">
        <f>MAX($C35:P35)</f>
        <v>46.9</v>
      </c>
      <c r="S35" s="12">
        <f t="shared" si="1"/>
        <v>36.728571428571435</v>
      </c>
      <c r="T35" s="60">
        <f t="shared" si="2"/>
        <v>36.799999999999997</v>
      </c>
      <c r="U35" s="12">
        <f t="shared" si="3"/>
        <v>26.7</v>
      </c>
      <c r="V35" s="12">
        <f t="shared" si="4"/>
        <v>33.875</v>
      </c>
      <c r="W35" s="12">
        <f t="shared" si="5"/>
        <v>36.799999999999997</v>
      </c>
      <c r="X35" s="12">
        <f t="shared" si="6"/>
        <v>39.475000000000001</v>
      </c>
      <c r="Y35" s="60">
        <f t="shared" si="7"/>
        <v>46.9</v>
      </c>
    </row>
    <row r="36" spans="1:25">
      <c r="A36" s="4">
        <v>35</v>
      </c>
      <c r="B36" s="4" t="s">
        <v>108</v>
      </c>
      <c r="C36" s="5">
        <v>13.4</v>
      </c>
      <c r="D36" s="5">
        <v>11.5</v>
      </c>
      <c r="E36" s="5">
        <v>12.2</v>
      </c>
      <c r="F36" s="5">
        <v>13</v>
      </c>
      <c r="G36" s="5">
        <v>14.3</v>
      </c>
      <c r="H36" s="5">
        <v>16.600000000000001</v>
      </c>
      <c r="I36" s="5">
        <v>16.2</v>
      </c>
      <c r="J36" s="5">
        <v>14.9</v>
      </c>
      <c r="K36" s="5">
        <v>14.7</v>
      </c>
      <c r="L36" s="5">
        <v>12.7</v>
      </c>
      <c r="M36" s="5">
        <v>16.899999999999999</v>
      </c>
      <c r="N36" s="5">
        <v>14.4</v>
      </c>
      <c r="O36" s="5">
        <v>14.8</v>
      </c>
      <c r="P36" s="6">
        <v>18.3</v>
      </c>
      <c r="Q36" s="12">
        <f t="shared" si="0"/>
        <v>11.5</v>
      </c>
      <c r="R36" s="12">
        <f>MAX($C36:P36)</f>
        <v>18.3</v>
      </c>
      <c r="S36" s="12">
        <f t="shared" si="1"/>
        <v>14.564285714285717</v>
      </c>
      <c r="T36" s="60">
        <f t="shared" si="2"/>
        <v>14.55</v>
      </c>
      <c r="U36" s="12">
        <f t="shared" si="3"/>
        <v>11.5</v>
      </c>
      <c r="V36" s="12">
        <f t="shared" si="4"/>
        <v>13.1</v>
      </c>
      <c r="W36" s="12">
        <f t="shared" si="5"/>
        <v>14.55</v>
      </c>
      <c r="X36" s="12">
        <f t="shared" si="6"/>
        <v>15.875</v>
      </c>
      <c r="Y36" s="60">
        <f t="shared" si="7"/>
        <v>18.3</v>
      </c>
    </row>
    <row r="37" spans="1:25">
      <c r="A37" s="4">
        <v>36</v>
      </c>
      <c r="B37" s="4" t="s">
        <v>48</v>
      </c>
      <c r="C37" s="5">
        <v>30.6</v>
      </c>
      <c r="D37" s="5">
        <v>25.5</v>
      </c>
      <c r="E37" s="5">
        <v>33.200000000000003</v>
      </c>
      <c r="F37" s="5">
        <v>28.7</v>
      </c>
      <c r="G37" s="5">
        <v>29.3</v>
      </c>
      <c r="H37" s="5">
        <v>24.4</v>
      </c>
      <c r="I37" s="5">
        <v>29.5</v>
      </c>
      <c r="J37" s="5">
        <v>25.5</v>
      </c>
      <c r="K37" s="5">
        <v>31.5</v>
      </c>
      <c r="L37" s="5">
        <v>30.9</v>
      </c>
      <c r="M37" s="5">
        <v>25.7</v>
      </c>
      <c r="N37" s="5">
        <v>34.299999999999997</v>
      </c>
      <c r="O37" s="5">
        <v>30.1</v>
      </c>
      <c r="P37" s="6">
        <v>26.2</v>
      </c>
      <c r="Q37" s="12">
        <f t="shared" si="0"/>
        <v>24.4</v>
      </c>
      <c r="R37" s="12">
        <f>MAX($C37:P37)</f>
        <v>34.299999999999997</v>
      </c>
      <c r="S37" s="12">
        <f t="shared" si="1"/>
        <v>28.957142857142859</v>
      </c>
      <c r="T37" s="60">
        <f t="shared" si="2"/>
        <v>29.4</v>
      </c>
      <c r="U37" s="12">
        <f t="shared" si="3"/>
        <v>24.4</v>
      </c>
      <c r="V37" s="12">
        <f t="shared" si="4"/>
        <v>25.824999999999999</v>
      </c>
      <c r="W37" s="12">
        <f t="shared" si="5"/>
        <v>29.4</v>
      </c>
      <c r="X37" s="12">
        <f t="shared" si="6"/>
        <v>30.824999999999999</v>
      </c>
      <c r="Y37" s="60">
        <f t="shared" si="7"/>
        <v>34.299999999999997</v>
      </c>
    </row>
    <row r="38" spans="1:25">
      <c r="A38" s="4">
        <v>37</v>
      </c>
      <c r="B38" s="4" t="s">
        <v>49</v>
      </c>
      <c r="C38" s="5">
        <v>20.2</v>
      </c>
      <c r="D38" s="5">
        <v>19</v>
      </c>
      <c r="E38" s="5">
        <v>22.4</v>
      </c>
      <c r="F38" s="5">
        <v>18.5</v>
      </c>
      <c r="G38" s="5">
        <v>18.399999999999999</v>
      </c>
      <c r="H38" s="5">
        <v>17.399999999999999</v>
      </c>
      <c r="I38" s="5">
        <v>18.8</v>
      </c>
      <c r="J38" s="5">
        <v>20.6</v>
      </c>
      <c r="K38" s="5">
        <v>19.899999999999999</v>
      </c>
      <c r="L38" s="5">
        <v>19.2</v>
      </c>
      <c r="M38" s="5">
        <v>23.1</v>
      </c>
      <c r="N38" s="5">
        <v>23.1</v>
      </c>
      <c r="O38" s="5">
        <v>19.8</v>
      </c>
      <c r="P38" s="6">
        <v>24.8</v>
      </c>
      <c r="Q38" s="12">
        <f t="shared" si="0"/>
        <v>17.399999999999999</v>
      </c>
      <c r="R38" s="12">
        <f>MAX($C38:P38)</f>
        <v>24.8</v>
      </c>
      <c r="S38" s="12">
        <f t="shared" si="1"/>
        <v>20.37142857142857</v>
      </c>
      <c r="T38" s="60">
        <f t="shared" si="2"/>
        <v>19.850000000000001</v>
      </c>
      <c r="U38" s="12">
        <f t="shared" si="3"/>
        <v>17.399999999999999</v>
      </c>
      <c r="V38" s="12">
        <f t="shared" si="4"/>
        <v>18.850000000000001</v>
      </c>
      <c r="W38" s="12">
        <f t="shared" si="5"/>
        <v>19.850000000000001</v>
      </c>
      <c r="X38" s="12">
        <f t="shared" si="6"/>
        <v>21.95</v>
      </c>
      <c r="Y38" s="60">
        <f t="shared" si="7"/>
        <v>24.8</v>
      </c>
    </row>
    <row r="39" spans="1:25">
      <c r="A39" s="4">
        <v>38</v>
      </c>
      <c r="B39" s="4" t="s">
        <v>50</v>
      </c>
      <c r="C39" s="5">
        <v>1.2</v>
      </c>
      <c r="D39" s="5">
        <v>0.4</v>
      </c>
      <c r="E39" s="5">
        <v>0.4</v>
      </c>
      <c r="F39" s="5">
        <v>0.7</v>
      </c>
      <c r="G39" s="5">
        <v>0.4</v>
      </c>
      <c r="H39" s="5">
        <v>0.2</v>
      </c>
      <c r="I39" s="5">
        <v>0.5</v>
      </c>
      <c r="J39" s="5">
        <v>0.5</v>
      </c>
      <c r="K39" s="5">
        <v>0.7</v>
      </c>
      <c r="L39" s="5">
        <v>0.4</v>
      </c>
      <c r="M39" s="5">
        <v>0</v>
      </c>
      <c r="N39" s="5">
        <v>0</v>
      </c>
      <c r="O39" s="5">
        <v>0.7</v>
      </c>
      <c r="P39" s="6">
        <v>0</v>
      </c>
      <c r="Q39" s="12">
        <f t="shared" si="0"/>
        <v>0</v>
      </c>
      <c r="R39" s="12">
        <f>MAX($C39:P39)</f>
        <v>1.2</v>
      </c>
      <c r="S39" s="12">
        <f t="shared" si="1"/>
        <v>0.43571428571428583</v>
      </c>
      <c r="T39" s="60">
        <f t="shared" si="2"/>
        <v>0.4</v>
      </c>
      <c r="U39" s="12">
        <f t="shared" si="3"/>
        <v>0</v>
      </c>
      <c r="V39" s="12">
        <f t="shared" si="4"/>
        <v>0.25</v>
      </c>
      <c r="W39" s="12">
        <f t="shared" si="5"/>
        <v>0.4</v>
      </c>
      <c r="X39" s="12">
        <f t="shared" si="6"/>
        <v>0.64999999999999991</v>
      </c>
      <c r="Y39" s="60">
        <f t="shared" si="7"/>
        <v>1.2</v>
      </c>
    </row>
    <row r="40" spans="1:25">
      <c r="A40" s="4">
        <v>39</v>
      </c>
      <c r="B40" s="4" t="s">
        <v>51</v>
      </c>
      <c r="C40" s="5">
        <v>0.3</v>
      </c>
      <c r="D40" s="5">
        <v>0.1</v>
      </c>
      <c r="E40" s="5">
        <v>0.4</v>
      </c>
      <c r="F40" s="5">
        <v>0.2</v>
      </c>
      <c r="G40" s="5">
        <v>0.3</v>
      </c>
      <c r="H40" s="5">
        <v>0.2</v>
      </c>
      <c r="I40" s="5">
        <v>0.4</v>
      </c>
      <c r="J40" s="5">
        <v>0.3</v>
      </c>
      <c r="K40" s="5">
        <v>0.3</v>
      </c>
      <c r="L40" s="5">
        <v>0.3</v>
      </c>
      <c r="M40" s="5">
        <v>0.9</v>
      </c>
      <c r="N40" s="5">
        <v>0.1</v>
      </c>
      <c r="O40" s="5">
        <v>0.3</v>
      </c>
      <c r="P40" s="6">
        <v>0.3</v>
      </c>
      <c r="Q40" s="12">
        <f t="shared" si="0"/>
        <v>0.1</v>
      </c>
      <c r="R40" s="12">
        <f>MAX($C40:P40)</f>
        <v>0.9</v>
      </c>
      <c r="S40" s="12">
        <f t="shared" si="1"/>
        <v>0.31428571428571422</v>
      </c>
      <c r="T40" s="60">
        <f t="shared" si="2"/>
        <v>0.3</v>
      </c>
      <c r="U40" s="12">
        <f t="shared" si="3"/>
        <v>0.1</v>
      </c>
      <c r="V40" s="12">
        <f t="shared" si="4"/>
        <v>0.22500000000000001</v>
      </c>
      <c r="W40" s="12">
        <f t="shared" si="5"/>
        <v>0.3</v>
      </c>
      <c r="X40" s="12">
        <f t="shared" si="6"/>
        <v>0.3</v>
      </c>
      <c r="Y40" s="60">
        <f t="shared" si="7"/>
        <v>0.9</v>
      </c>
    </row>
    <row r="41" spans="1:25">
      <c r="A41" s="4">
        <v>40</v>
      </c>
      <c r="B41" s="4" t="s">
        <v>52</v>
      </c>
      <c r="C41" s="5">
        <v>1.5</v>
      </c>
      <c r="D41" s="5">
        <v>1.6</v>
      </c>
      <c r="E41" s="5">
        <v>0.4</v>
      </c>
      <c r="F41" s="5">
        <v>0.8</v>
      </c>
      <c r="G41" s="5">
        <v>0.9</v>
      </c>
      <c r="H41" s="5">
        <v>1.4</v>
      </c>
      <c r="I41" s="5">
        <v>0.9</v>
      </c>
      <c r="J41" s="5">
        <v>1.1000000000000001</v>
      </c>
      <c r="K41" s="5">
        <v>0.7</v>
      </c>
      <c r="L41" s="5">
        <v>0.9</v>
      </c>
      <c r="M41" s="5">
        <v>1.7</v>
      </c>
      <c r="N41" s="5">
        <v>0.8</v>
      </c>
      <c r="O41" s="5">
        <v>1.7</v>
      </c>
      <c r="P41" s="6">
        <v>0</v>
      </c>
      <c r="Q41" s="12">
        <f t="shared" si="0"/>
        <v>0</v>
      </c>
      <c r="R41" s="12">
        <f>MAX($C41:P41)</f>
        <v>1.7</v>
      </c>
      <c r="S41" s="12">
        <f t="shared" si="1"/>
        <v>1.0285714285714285</v>
      </c>
      <c r="T41" s="60">
        <f t="shared" si="2"/>
        <v>0.9</v>
      </c>
      <c r="U41" s="12">
        <f t="shared" si="3"/>
        <v>0</v>
      </c>
      <c r="V41" s="12">
        <f t="shared" si="4"/>
        <v>0.8</v>
      </c>
      <c r="W41" s="12">
        <f t="shared" si="5"/>
        <v>0.9</v>
      </c>
      <c r="X41" s="12">
        <f t="shared" si="6"/>
        <v>1.4750000000000001</v>
      </c>
      <c r="Y41" s="60">
        <f t="shared" si="7"/>
        <v>1.7</v>
      </c>
    </row>
    <row r="42" spans="1:25">
      <c r="A42" s="4">
        <v>41</v>
      </c>
      <c r="B42" s="4" t="s">
        <v>53</v>
      </c>
      <c r="C42" s="5">
        <v>0.4</v>
      </c>
      <c r="D42" s="5">
        <v>0.4</v>
      </c>
      <c r="E42" s="5">
        <v>0.3</v>
      </c>
      <c r="F42" s="5">
        <v>0.4</v>
      </c>
      <c r="G42" s="5">
        <v>0.5</v>
      </c>
      <c r="H42" s="5">
        <v>0.5</v>
      </c>
      <c r="I42" s="5">
        <v>0.5</v>
      </c>
      <c r="J42" s="5">
        <v>0.5</v>
      </c>
      <c r="K42" s="5">
        <v>0.3</v>
      </c>
      <c r="L42" s="5">
        <v>0.6</v>
      </c>
      <c r="M42" s="5">
        <v>0.2</v>
      </c>
      <c r="N42" s="5">
        <v>0.1</v>
      </c>
      <c r="O42" s="5">
        <v>0.6</v>
      </c>
      <c r="P42" s="6">
        <v>0.3</v>
      </c>
      <c r="Q42" s="12">
        <f t="shared" si="0"/>
        <v>0.1</v>
      </c>
      <c r="R42" s="12">
        <f>MAX($C42:P42)</f>
        <v>0.6</v>
      </c>
      <c r="S42" s="12">
        <f t="shared" si="1"/>
        <v>0.39999999999999991</v>
      </c>
      <c r="T42" s="60">
        <f t="shared" si="2"/>
        <v>0.4</v>
      </c>
      <c r="U42" s="12">
        <f t="shared" si="3"/>
        <v>0.1</v>
      </c>
      <c r="V42" s="12">
        <f t="shared" si="4"/>
        <v>0.3</v>
      </c>
      <c r="W42" s="12">
        <f t="shared" si="5"/>
        <v>0.4</v>
      </c>
      <c r="X42" s="12">
        <f t="shared" si="6"/>
        <v>0.5</v>
      </c>
      <c r="Y42" s="60">
        <f t="shared" si="7"/>
        <v>0.6</v>
      </c>
    </row>
    <row r="43" spans="1:25">
      <c r="A43" s="4">
        <v>42</v>
      </c>
      <c r="B43" s="4" t="s">
        <v>54</v>
      </c>
      <c r="C43" s="5">
        <v>69.400000000000006</v>
      </c>
      <c r="D43" s="5">
        <v>56.7</v>
      </c>
      <c r="E43" s="5">
        <v>73.2</v>
      </c>
      <c r="F43" s="5">
        <v>59.5</v>
      </c>
      <c r="G43" s="5">
        <v>62.5</v>
      </c>
      <c r="H43" s="5">
        <v>48.4</v>
      </c>
      <c r="I43" s="5">
        <v>57.3</v>
      </c>
      <c r="J43" s="5">
        <v>52.9</v>
      </c>
      <c r="K43" s="5">
        <v>61.8</v>
      </c>
      <c r="L43" s="5">
        <v>53.4</v>
      </c>
      <c r="M43" s="5">
        <v>53.8</v>
      </c>
      <c r="N43" s="5">
        <v>56.6</v>
      </c>
      <c r="O43" s="5">
        <v>50.7</v>
      </c>
      <c r="P43" s="6">
        <v>55</v>
      </c>
      <c r="Q43" s="12">
        <f t="shared" si="0"/>
        <v>48.4</v>
      </c>
      <c r="R43" s="12">
        <f>MAX($C43:P43)</f>
        <v>73.2</v>
      </c>
      <c r="S43" s="12">
        <f t="shared" si="1"/>
        <v>57.942857142857136</v>
      </c>
      <c r="T43" s="60">
        <f t="shared" si="2"/>
        <v>56.650000000000006</v>
      </c>
      <c r="U43" s="12">
        <f t="shared" si="3"/>
        <v>48.4</v>
      </c>
      <c r="V43" s="12">
        <f t="shared" si="4"/>
        <v>53.5</v>
      </c>
      <c r="W43" s="12">
        <f t="shared" si="5"/>
        <v>56.650000000000006</v>
      </c>
      <c r="X43" s="12">
        <f t="shared" si="6"/>
        <v>61.224999999999994</v>
      </c>
      <c r="Y43" s="60">
        <f t="shared" si="7"/>
        <v>73.2</v>
      </c>
    </row>
    <row r="44" spans="1:25">
      <c r="A44" s="4">
        <v>43</v>
      </c>
      <c r="B44" s="4" t="s">
        <v>55</v>
      </c>
      <c r="C44" s="5">
        <v>37.200000000000003</v>
      </c>
      <c r="D44" s="5">
        <v>22.3</v>
      </c>
      <c r="E44" s="5">
        <v>46.7</v>
      </c>
      <c r="F44" s="5">
        <v>26.1</v>
      </c>
      <c r="G44" s="5">
        <v>32.1</v>
      </c>
      <c r="H44" s="5">
        <v>21.4</v>
      </c>
      <c r="I44" s="5">
        <v>26</v>
      </c>
      <c r="J44" s="5">
        <v>23.8</v>
      </c>
      <c r="K44" s="5">
        <v>30.5</v>
      </c>
      <c r="L44" s="5">
        <v>23.1</v>
      </c>
      <c r="M44" s="5">
        <v>30.6</v>
      </c>
      <c r="N44" s="5">
        <v>27.3</v>
      </c>
      <c r="O44" s="5">
        <v>22.4</v>
      </c>
      <c r="P44" s="6">
        <v>23.7</v>
      </c>
      <c r="Q44" s="12">
        <f t="shared" si="0"/>
        <v>21.4</v>
      </c>
      <c r="R44" s="12">
        <f>MAX($C44:P44)</f>
        <v>46.7</v>
      </c>
      <c r="S44" s="12">
        <f t="shared" si="1"/>
        <v>28.085714285714289</v>
      </c>
      <c r="T44" s="60">
        <f t="shared" si="2"/>
        <v>26.05</v>
      </c>
      <c r="U44" s="12">
        <f t="shared" si="3"/>
        <v>21.4</v>
      </c>
      <c r="V44" s="12">
        <f t="shared" si="4"/>
        <v>23.25</v>
      </c>
      <c r="W44" s="12">
        <f t="shared" si="5"/>
        <v>26.05</v>
      </c>
      <c r="X44" s="12">
        <f t="shared" si="6"/>
        <v>30.575000000000003</v>
      </c>
      <c r="Y44" s="60">
        <f t="shared" si="7"/>
        <v>46.7</v>
      </c>
    </row>
    <row r="45" spans="1:25">
      <c r="A45" s="4">
        <v>44</v>
      </c>
      <c r="B45" s="4" t="s">
        <v>56</v>
      </c>
      <c r="C45" s="5">
        <v>4.3</v>
      </c>
      <c r="D45" s="5">
        <v>4.4000000000000004</v>
      </c>
      <c r="E45" s="5">
        <v>3.7</v>
      </c>
      <c r="F45" s="5">
        <v>3.6</v>
      </c>
      <c r="G45" s="5">
        <v>3.4</v>
      </c>
      <c r="H45" s="5">
        <v>3.2</v>
      </c>
      <c r="I45" s="5">
        <v>3.7</v>
      </c>
      <c r="J45" s="5">
        <v>4.2</v>
      </c>
      <c r="K45" s="5">
        <v>4.9000000000000004</v>
      </c>
      <c r="L45" s="5">
        <v>3.2</v>
      </c>
      <c r="M45" s="5">
        <v>4.2</v>
      </c>
      <c r="N45" s="5">
        <v>3.2</v>
      </c>
      <c r="O45" s="5">
        <v>3.7</v>
      </c>
      <c r="P45" s="6">
        <v>3.3</v>
      </c>
      <c r="Q45" s="12">
        <f t="shared" si="0"/>
        <v>3.2</v>
      </c>
      <c r="R45" s="12">
        <f>MAX($C45:P45)</f>
        <v>4.9000000000000004</v>
      </c>
      <c r="S45" s="12">
        <f t="shared" si="1"/>
        <v>3.785714285714286</v>
      </c>
      <c r="T45" s="60">
        <f t="shared" si="2"/>
        <v>3.7</v>
      </c>
      <c r="U45" s="12">
        <f t="shared" si="3"/>
        <v>3.2</v>
      </c>
      <c r="V45" s="12">
        <f t="shared" si="4"/>
        <v>3.3249999999999997</v>
      </c>
      <c r="W45" s="12">
        <f t="shared" si="5"/>
        <v>3.7</v>
      </c>
      <c r="X45" s="12">
        <f t="shared" si="6"/>
        <v>4.2</v>
      </c>
      <c r="Y45" s="60">
        <f t="shared" si="7"/>
        <v>4.9000000000000004</v>
      </c>
    </row>
    <row r="46" spans="1:25">
      <c r="A46" s="4">
        <v>45</v>
      </c>
      <c r="B46" s="4" t="s">
        <v>57</v>
      </c>
      <c r="C46" s="5">
        <v>10</v>
      </c>
      <c r="D46" s="5">
        <v>10.4</v>
      </c>
      <c r="E46" s="5">
        <v>8.6</v>
      </c>
      <c r="F46" s="5">
        <v>9.9</v>
      </c>
      <c r="G46" s="5">
        <v>10</v>
      </c>
      <c r="H46" s="5">
        <v>9.8000000000000007</v>
      </c>
      <c r="I46" s="5">
        <v>10.4</v>
      </c>
      <c r="J46" s="5">
        <v>10.199999999999999</v>
      </c>
      <c r="K46" s="5">
        <v>10.4</v>
      </c>
      <c r="L46" s="5">
        <v>10.199999999999999</v>
      </c>
      <c r="M46" s="5">
        <v>9.1</v>
      </c>
      <c r="N46" s="5">
        <v>6.5</v>
      </c>
      <c r="O46" s="5">
        <v>11.2</v>
      </c>
      <c r="P46" s="6">
        <v>9.6999999999999993</v>
      </c>
      <c r="Q46" s="12">
        <f t="shared" si="0"/>
        <v>6.5</v>
      </c>
      <c r="R46" s="12">
        <f>MAX($C46:P46)</f>
        <v>11.2</v>
      </c>
      <c r="S46" s="12">
        <f t="shared" si="1"/>
        <v>9.7428571428571438</v>
      </c>
      <c r="T46" s="60">
        <f t="shared" si="2"/>
        <v>10</v>
      </c>
      <c r="U46" s="12">
        <f t="shared" si="3"/>
        <v>6.5</v>
      </c>
      <c r="V46" s="12">
        <f t="shared" si="4"/>
        <v>9.7249999999999996</v>
      </c>
      <c r="W46" s="12">
        <f t="shared" si="5"/>
        <v>10</v>
      </c>
      <c r="X46" s="12">
        <f t="shared" si="6"/>
        <v>10.35</v>
      </c>
      <c r="Y46" s="60">
        <f t="shared" si="7"/>
        <v>11.2</v>
      </c>
    </row>
    <row r="47" spans="1:25">
      <c r="A47" s="4">
        <v>46</v>
      </c>
      <c r="B47" s="4" t="s">
        <v>58</v>
      </c>
      <c r="C47" s="5">
        <v>2.4</v>
      </c>
      <c r="D47" s="5">
        <v>2.4</v>
      </c>
      <c r="E47" s="5">
        <v>3</v>
      </c>
      <c r="F47" s="5">
        <v>1.7</v>
      </c>
      <c r="G47" s="5">
        <v>2.4</v>
      </c>
      <c r="H47" s="5">
        <v>2.4</v>
      </c>
      <c r="I47" s="5">
        <v>2.6</v>
      </c>
      <c r="J47" s="5">
        <v>2.8</v>
      </c>
      <c r="K47" s="5">
        <v>3.6</v>
      </c>
      <c r="L47" s="5">
        <v>2.5</v>
      </c>
      <c r="M47" s="5">
        <v>0.8</v>
      </c>
      <c r="N47" s="5">
        <v>2.4</v>
      </c>
      <c r="O47" s="5">
        <v>2.7</v>
      </c>
      <c r="P47" s="6">
        <v>1.1000000000000001</v>
      </c>
      <c r="Q47" s="12">
        <f t="shared" si="0"/>
        <v>0.8</v>
      </c>
      <c r="R47" s="12">
        <f>MAX($C47:P47)</f>
        <v>3.6</v>
      </c>
      <c r="S47" s="12">
        <f t="shared" si="1"/>
        <v>2.342857142857143</v>
      </c>
      <c r="T47" s="60">
        <f t="shared" si="2"/>
        <v>2.4</v>
      </c>
      <c r="U47" s="12">
        <f t="shared" si="3"/>
        <v>0.8</v>
      </c>
      <c r="V47" s="12">
        <f t="shared" si="4"/>
        <v>2.4</v>
      </c>
      <c r="W47" s="12">
        <f t="shared" si="5"/>
        <v>2.4</v>
      </c>
      <c r="X47" s="12">
        <f t="shared" si="6"/>
        <v>2.6750000000000003</v>
      </c>
      <c r="Y47" s="60">
        <f t="shared" si="7"/>
        <v>3.6</v>
      </c>
    </row>
    <row r="48" spans="1:25">
      <c r="A48" s="4">
        <v>47</v>
      </c>
      <c r="B48" s="4" t="s">
        <v>59</v>
      </c>
      <c r="C48" s="5">
        <v>6.5</v>
      </c>
      <c r="D48" s="5">
        <v>7.1</v>
      </c>
      <c r="E48" s="5">
        <v>5.9</v>
      </c>
      <c r="F48" s="5">
        <v>6</v>
      </c>
      <c r="G48" s="5">
        <v>6.6</v>
      </c>
      <c r="H48" s="5">
        <v>7.5</v>
      </c>
      <c r="I48" s="5">
        <v>7.7</v>
      </c>
      <c r="J48" s="5">
        <v>6.9</v>
      </c>
      <c r="K48" s="5">
        <v>7.6</v>
      </c>
      <c r="L48" s="5">
        <v>7.5</v>
      </c>
      <c r="M48" s="5">
        <v>6.7</v>
      </c>
      <c r="N48" s="5">
        <v>4</v>
      </c>
      <c r="O48" s="5">
        <v>7</v>
      </c>
      <c r="P48" s="6">
        <v>5.5</v>
      </c>
      <c r="Q48" s="12">
        <f t="shared" si="0"/>
        <v>4</v>
      </c>
      <c r="R48" s="12">
        <f>MAX($C48:P48)</f>
        <v>7.7</v>
      </c>
      <c r="S48" s="12">
        <f t="shared" si="1"/>
        <v>6.6071428571428585</v>
      </c>
      <c r="T48" s="60">
        <f t="shared" si="2"/>
        <v>6.8000000000000007</v>
      </c>
      <c r="U48" s="12">
        <f t="shared" si="3"/>
        <v>4</v>
      </c>
      <c r="V48" s="12">
        <f t="shared" si="4"/>
        <v>6.125</v>
      </c>
      <c r="W48" s="12">
        <f t="shared" si="5"/>
        <v>6.8000000000000007</v>
      </c>
      <c r="X48" s="12">
        <f t="shared" si="6"/>
        <v>7.4</v>
      </c>
      <c r="Y48" s="60">
        <f t="shared" si="7"/>
        <v>7.7</v>
      </c>
    </row>
    <row r="49" spans="1:25">
      <c r="A49" s="4">
        <v>48</v>
      </c>
      <c r="B49" s="4" t="s">
        <v>60</v>
      </c>
      <c r="C49" s="5">
        <v>2.5</v>
      </c>
      <c r="D49" s="5">
        <v>2.4</v>
      </c>
      <c r="E49" s="5">
        <v>2.2000000000000002</v>
      </c>
      <c r="F49" s="5">
        <v>2.5</v>
      </c>
      <c r="G49" s="5">
        <v>2</v>
      </c>
      <c r="H49" s="5">
        <v>1.5</v>
      </c>
      <c r="I49" s="5">
        <v>1.9</v>
      </c>
      <c r="J49" s="5">
        <v>2.4</v>
      </c>
      <c r="K49" s="5">
        <v>2.2999999999999998</v>
      </c>
      <c r="L49" s="5">
        <v>2.2999999999999998</v>
      </c>
      <c r="M49" s="5">
        <v>0.8</v>
      </c>
      <c r="N49" s="5">
        <v>1.6</v>
      </c>
      <c r="O49" s="5">
        <v>2</v>
      </c>
      <c r="P49" s="6">
        <v>1.1000000000000001</v>
      </c>
      <c r="Q49" s="12">
        <f t="shared" si="0"/>
        <v>0.8</v>
      </c>
      <c r="R49" s="12">
        <f>MAX($C49:P49)</f>
        <v>2.5</v>
      </c>
      <c r="S49" s="12">
        <f t="shared" si="1"/>
        <v>1.9642857142857149</v>
      </c>
      <c r="T49" s="60">
        <f t="shared" si="2"/>
        <v>2.1</v>
      </c>
      <c r="U49" s="12">
        <f t="shared" si="3"/>
        <v>0.8</v>
      </c>
      <c r="V49" s="12">
        <f t="shared" si="4"/>
        <v>1.675</v>
      </c>
      <c r="W49" s="12">
        <f t="shared" si="5"/>
        <v>2.1</v>
      </c>
      <c r="X49" s="12">
        <f t="shared" si="6"/>
        <v>2.375</v>
      </c>
      <c r="Y49" s="60">
        <f t="shared" si="7"/>
        <v>2.5</v>
      </c>
    </row>
    <row r="50" spans="1:25">
      <c r="A50" s="4">
        <v>49</v>
      </c>
      <c r="B50" s="4" t="s">
        <v>61</v>
      </c>
      <c r="C50" s="5">
        <v>5.4</v>
      </c>
      <c r="D50" s="5">
        <v>6.1</v>
      </c>
      <c r="E50" s="5">
        <v>4.0999999999999996</v>
      </c>
      <c r="F50" s="5">
        <v>5</v>
      </c>
      <c r="G50" s="5">
        <v>5</v>
      </c>
      <c r="H50" s="5">
        <v>4.4000000000000004</v>
      </c>
      <c r="I50" s="5">
        <v>5.6</v>
      </c>
      <c r="J50" s="5">
        <v>5</v>
      </c>
      <c r="K50" s="5">
        <v>4.9000000000000004</v>
      </c>
      <c r="L50" s="5">
        <v>6</v>
      </c>
      <c r="M50" s="5">
        <v>3.6</v>
      </c>
      <c r="N50" s="5">
        <v>3.7</v>
      </c>
      <c r="O50" s="5">
        <v>5.9</v>
      </c>
      <c r="P50" s="6">
        <v>4.4000000000000004</v>
      </c>
      <c r="Q50" s="12">
        <f t="shared" si="0"/>
        <v>3.6</v>
      </c>
      <c r="R50" s="12">
        <f>MAX($C50:P50)</f>
        <v>6.1</v>
      </c>
      <c r="S50" s="12">
        <f t="shared" si="1"/>
        <v>4.9357142857142859</v>
      </c>
      <c r="T50" s="60">
        <f t="shared" si="2"/>
        <v>5</v>
      </c>
      <c r="U50" s="12">
        <f t="shared" si="3"/>
        <v>3.6</v>
      </c>
      <c r="V50" s="12">
        <f t="shared" si="4"/>
        <v>4.4000000000000004</v>
      </c>
      <c r="W50" s="12">
        <f t="shared" si="5"/>
        <v>5</v>
      </c>
      <c r="X50" s="12">
        <f t="shared" si="6"/>
        <v>5.55</v>
      </c>
      <c r="Y50" s="60">
        <f t="shared" si="7"/>
        <v>6.1</v>
      </c>
    </row>
    <row r="51" spans="1:25">
      <c r="A51" s="4">
        <v>50</v>
      </c>
      <c r="B51" s="4" t="s">
        <v>62</v>
      </c>
      <c r="C51" s="5">
        <v>4.5</v>
      </c>
      <c r="D51" s="5">
        <v>5.9</v>
      </c>
      <c r="E51" s="5">
        <v>3.1</v>
      </c>
      <c r="F51" s="5">
        <v>5.7</v>
      </c>
      <c r="G51" s="5">
        <v>10</v>
      </c>
      <c r="H51" s="5">
        <v>2.8</v>
      </c>
      <c r="I51" s="5">
        <v>8</v>
      </c>
      <c r="J51" s="5">
        <v>3.4</v>
      </c>
      <c r="K51" s="5">
        <v>12</v>
      </c>
      <c r="L51" s="5">
        <v>8.1999999999999993</v>
      </c>
      <c r="M51" s="5">
        <v>5.8</v>
      </c>
      <c r="N51" s="5">
        <v>0.8</v>
      </c>
      <c r="O51" s="5">
        <v>6.3</v>
      </c>
      <c r="P51" s="6">
        <v>0.5</v>
      </c>
      <c r="Q51" s="12">
        <f t="shared" si="0"/>
        <v>0.5</v>
      </c>
      <c r="R51" s="12">
        <f>MAX($C51:P51)</f>
        <v>12</v>
      </c>
      <c r="S51" s="12">
        <f t="shared" si="1"/>
        <v>5.4999999999999991</v>
      </c>
      <c r="T51" s="60">
        <f t="shared" si="2"/>
        <v>5.75</v>
      </c>
      <c r="U51" s="12">
        <f t="shared" si="3"/>
        <v>0.5</v>
      </c>
      <c r="V51" s="12">
        <f t="shared" si="4"/>
        <v>3.1749999999999998</v>
      </c>
      <c r="W51" s="12">
        <f t="shared" si="5"/>
        <v>5.75</v>
      </c>
      <c r="X51" s="12">
        <f t="shared" si="6"/>
        <v>7.5750000000000002</v>
      </c>
      <c r="Y51" s="60">
        <f t="shared" si="7"/>
        <v>12</v>
      </c>
    </row>
    <row r="52" spans="1:25">
      <c r="A52" s="4">
        <v>51</v>
      </c>
      <c r="B52" s="4" t="s">
        <v>63</v>
      </c>
      <c r="C52" s="5">
        <v>1.8</v>
      </c>
      <c r="D52" s="5">
        <v>1.9</v>
      </c>
      <c r="E52" s="5">
        <v>1.5</v>
      </c>
      <c r="F52" s="5">
        <v>4.4000000000000004</v>
      </c>
      <c r="G52" s="5">
        <v>4.3</v>
      </c>
      <c r="H52" s="5">
        <v>1.5</v>
      </c>
      <c r="I52" s="5">
        <v>3.8</v>
      </c>
      <c r="J52" s="5">
        <v>2.2999999999999998</v>
      </c>
      <c r="K52" s="5">
        <v>6.9</v>
      </c>
      <c r="L52" s="5">
        <v>6.6</v>
      </c>
      <c r="M52" s="5">
        <v>2</v>
      </c>
      <c r="N52" s="5">
        <v>0.3</v>
      </c>
      <c r="O52" s="5">
        <v>3</v>
      </c>
      <c r="P52" s="6">
        <v>1.4</v>
      </c>
      <c r="Q52" s="12">
        <f t="shared" si="0"/>
        <v>0.3</v>
      </c>
      <c r="R52" s="12">
        <f>MAX($C52:P52)</f>
        <v>6.9</v>
      </c>
      <c r="S52" s="12">
        <f t="shared" si="1"/>
        <v>2.9785714285714286</v>
      </c>
      <c r="T52" s="60">
        <f t="shared" si="2"/>
        <v>2.15</v>
      </c>
      <c r="U52" s="12">
        <f t="shared" si="3"/>
        <v>0.3</v>
      </c>
      <c r="V52" s="12">
        <f t="shared" si="4"/>
        <v>1.575</v>
      </c>
      <c r="W52" s="12">
        <f t="shared" si="5"/>
        <v>2.15</v>
      </c>
      <c r="X52" s="12">
        <f t="shared" si="6"/>
        <v>4.1749999999999998</v>
      </c>
      <c r="Y52" s="60">
        <f t="shared" si="7"/>
        <v>6.9</v>
      </c>
    </row>
    <row r="53" spans="1:25">
      <c r="A53" s="4">
        <v>52</v>
      </c>
      <c r="B53" s="4" t="s">
        <v>64</v>
      </c>
      <c r="C53" s="5">
        <v>0.6</v>
      </c>
      <c r="D53" s="5">
        <v>0.3</v>
      </c>
      <c r="E53" s="5">
        <v>1.7</v>
      </c>
      <c r="F53" s="5">
        <v>1.2</v>
      </c>
      <c r="G53" s="5">
        <v>0.7</v>
      </c>
      <c r="H53" s="5">
        <v>0.6</v>
      </c>
      <c r="I53" s="5">
        <v>0.9</v>
      </c>
      <c r="J53" s="5">
        <v>1.1000000000000001</v>
      </c>
      <c r="K53" s="5">
        <v>0.7</v>
      </c>
      <c r="L53" s="5">
        <v>0.6</v>
      </c>
      <c r="M53" s="5">
        <v>1.7</v>
      </c>
      <c r="N53" s="5">
        <v>0.8</v>
      </c>
      <c r="O53" s="5">
        <v>1.1000000000000001</v>
      </c>
      <c r="P53" s="6">
        <v>0.5</v>
      </c>
      <c r="Q53" s="12">
        <f t="shared" si="0"/>
        <v>0.3</v>
      </c>
      <c r="R53" s="12">
        <f>MAX($C53:P53)</f>
        <v>1.7</v>
      </c>
      <c r="S53" s="12">
        <f t="shared" si="1"/>
        <v>0.8928571428571429</v>
      </c>
      <c r="T53" s="60">
        <f t="shared" si="2"/>
        <v>0.75</v>
      </c>
      <c r="U53" s="12">
        <f t="shared" si="3"/>
        <v>0.3</v>
      </c>
      <c r="V53" s="12">
        <f t="shared" si="4"/>
        <v>0.6</v>
      </c>
      <c r="W53" s="12">
        <f t="shared" si="5"/>
        <v>0.75</v>
      </c>
      <c r="X53" s="12">
        <f t="shared" si="6"/>
        <v>1.1000000000000001</v>
      </c>
      <c r="Y53" s="60">
        <f t="shared" si="7"/>
        <v>1.7</v>
      </c>
    </row>
    <row r="54" spans="1:25">
      <c r="A54" s="4">
        <v>53</v>
      </c>
      <c r="B54" s="4" t="s">
        <v>65</v>
      </c>
      <c r="C54" s="5">
        <v>0.5</v>
      </c>
      <c r="D54" s="5">
        <v>0.3</v>
      </c>
      <c r="E54" s="5">
        <v>0.7</v>
      </c>
      <c r="F54" s="5">
        <v>0.6</v>
      </c>
      <c r="G54" s="5">
        <v>0.4</v>
      </c>
      <c r="H54" s="5">
        <v>0.5</v>
      </c>
      <c r="I54" s="5">
        <v>0.6</v>
      </c>
      <c r="J54" s="5">
        <v>0.6</v>
      </c>
      <c r="K54" s="5">
        <v>0.4</v>
      </c>
      <c r="L54" s="5">
        <v>0.5</v>
      </c>
      <c r="M54" s="5">
        <v>0.8</v>
      </c>
      <c r="N54" s="5">
        <v>0.2</v>
      </c>
      <c r="O54" s="5">
        <v>0.7</v>
      </c>
      <c r="P54" s="6">
        <v>0.6</v>
      </c>
      <c r="Q54" s="12">
        <f t="shared" si="0"/>
        <v>0.2</v>
      </c>
      <c r="R54" s="12">
        <f>MAX($C54:P54)</f>
        <v>0.8</v>
      </c>
      <c r="S54" s="12">
        <f t="shared" si="1"/>
        <v>0.52857142857142858</v>
      </c>
      <c r="T54" s="60">
        <f t="shared" si="2"/>
        <v>0.55000000000000004</v>
      </c>
      <c r="U54" s="12">
        <f t="shared" si="3"/>
        <v>0.2</v>
      </c>
      <c r="V54" s="12">
        <f t="shared" si="4"/>
        <v>0.42500000000000004</v>
      </c>
      <c r="W54" s="12">
        <f t="shared" si="5"/>
        <v>0.55000000000000004</v>
      </c>
      <c r="X54" s="12">
        <f t="shared" si="6"/>
        <v>0.6</v>
      </c>
      <c r="Y54" s="60">
        <f t="shared" si="7"/>
        <v>0.8</v>
      </c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2013-01-13T17:10:24Z</dcterms:modified>
</cp:coreProperties>
</file>