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6140" windowHeight="6540" activeTab="1"/>
  </bookViews>
  <sheets>
    <sheet name="sdsfact" sheetId="14" r:id="rId1"/>
    <sheet name="sdsmatrix" sheetId="11" r:id="rId2"/>
  </sheets>
  <calcPr calcId="144525"/>
</workbook>
</file>

<file path=xl/calcChain.xml><?xml version="1.0" encoding="utf-8"?>
<calcChain xmlns="http://schemas.openxmlformats.org/spreadsheetml/2006/main">
  <c r="R8" i="11" l="1"/>
  <c r="S8" i="11"/>
  <c r="T8" i="11"/>
  <c r="U8" i="11"/>
  <c r="V8" i="11"/>
  <c r="W8" i="11"/>
  <c r="X8" i="11"/>
  <c r="Y8" i="11"/>
  <c r="Z8" i="11"/>
  <c r="R9" i="11"/>
  <c r="S9" i="11"/>
  <c r="T9" i="11"/>
  <c r="U9" i="11"/>
  <c r="V9" i="11"/>
  <c r="W9" i="11"/>
  <c r="X9" i="11"/>
  <c r="Y9" i="11"/>
  <c r="Z9" i="11"/>
  <c r="R10" i="11"/>
  <c r="S10" i="11"/>
  <c r="T10" i="11"/>
  <c r="U10" i="11"/>
  <c r="V10" i="11"/>
  <c r="W10" i="11"/>
  <c r="X10" i="11"/>
  <c r="Y10" i="11"/>
  <c r="Z10" i="11"/>
  <c r="R11" i="11"/>
  <c r="S11" i="11"/>
  <c r="T11" i="11"/>
  <c r="U11" i="11"/>
  <c r="V11" i="11"/>
  <c r="W11" i="11"/>
  <c r="X11" i="11"/>
  <c r="Y11" i="11"/>
  <c r="Z11" i="11"/>
  <c r="R12" i="11"/>
  <c r="S12" i="11"/>
  <c r="T12" i="11"/>
  <c r="U12" i="11"/>
  <c r="V12" i="11"/>
  <c r="W12" i="11"/>
  <c r="X12" i="11"/>
  <c r="Y12" i="11"/>
  <c r="Z12" i="11"/>
  <c r="R13" i="11"/>
  <c r="S13" i="11"/>
  <c r="T13" i="11"/>
  <c r="U13" i="11"/>
  <c r="V13" i="11"/>
  <c r="W13" i="11"/>
  <c r="X13" i="11"/>
  <c r="Y13" i="11"/>
  <c r="Z13" i="11"/>
  <c r="R14" i="11"/>
  <c r="S14" i="11"/>
  <c r="T14" i="11"/>
  <c r="U14" i="11"/>
  <c r="V14" i="11"/>
  <c r="W14" i="11"/>
  <c r="X14" i="11"/>
  <c r="Y14" i="11"/>
  <c r="Z14" i="11"/>
  <c r="R15" i="11"/>
  <c r="S15" i="11"/>
  <c r="T15" i="11"/>
  <c r="U15" i="11"/>
  <c r="V15" i="11"/>
  <c r="W15" i="11"/>
  <c r="X15" i="11"/>
  <c r="Y15" i="11"/>
  <c r="Z15" i="11"/>
  <c r="R16" i="11"/>
  <c r="S16" i="11"/>
  <c r="T16" i="11"/>
  <c r="U16" i="11"/>
  <c r="V16" i="11"/>
  <c r="W16" i="11"/>
  <c r="X16" i="11"/>
  <c r="Y16" i="11"/>
  <c r="Z16" i="11"/>
  <c r="R17" i="11"/>
  <c r="S17" i="11"/>
  <c r="T17" i="11"/>
  <c r="U17" i="11"/>
  <c r="V17" i="11"/>
  <c r="W17" i="11"/>
  <c r="X17" i="11"/>
  <c r="Y17" i="11"/>
  <c r="Z17" i="11"/>
  <c r="R18" i="11"/>
  <c r="S18" i="11"/>
  <c r="T18" i="11"/>
  <c r="U18" i="11"/>
  <c r="V18" i="11"/>
  <c r="W18" i="11"/>
  <c r="X18" i="11"/>
  <c r="Y18" i="11"/>
  <c r="Z18" i="11"/>
  <c r="R19" i="11"/>
  <c r="S19" i="11"/>
  <c r="T19" i="11"/>
  <c r="U19" i="11"/>
  <c r="V19" i="11"/>
  <c r="W19" i="11"/>
  <c r="X19" i="11"/>
  <c r="Y19" i="11"/>
  <c r="Z19" i="11"/>
  <c r="R20" i="11"/>
  <c r="S20" i="11"/>
  <c r="T20" i="11"/>
  <c r="U20" i="11"/>
  <c r="V20" i="11"/>
  <c r="W20" i="11"/>
  <c r="X20" i="11"/>
  <c r="Y20" i="11"/>
  <c r="Z20" i="11"/>
  <c r="R21" i="11"/>
  <c r="S21" i="11"/>
  <c r="T21" i="11"/>
  <c r="U21" i="11"/>
  <c r="V21" i="11"/>
  <c r="W21" i="11"/>
  <c r="X21" i="11"/>
  <c r="Y21" i="11"/>
  <c r="Z21" i="11"/>
  <c r="R22" i="11"/>
  <c r="S22" i="11"/>
  <c r="T22" i="11"/>
  <c r="U22" i="11"/>
  <c r="V22" i="11"/>
  <c r="W22" i="11"/>
  <c r="X22" i="11"/>
  <c r="Y22" i="11"/>
  <c r="Z22" i="11"/>
  <c r="R23" i="11"/>
  <c r="S23" i="11"/>
  <c r="T23" i="11"/>
  <c r="U23" i="11"/>
  <c r="V23" i="11"/>
  <c r="W23" i="11"/>
  <c r="X23" i="11"/>
  <c r="Y23" i="11"/>
  <c r="Z23" i="11"/>
  <c r="R24" i="11"/>
  <c r="S24" i="11"/>
  <c r="T24" i="11"/>
  <c r="U24" i="11"/>
  <c r="V24" i="11"/>
  <c r="W24" i="11"/>
  <c r="X24" i="11"/>
  <c r="Y24" i="11"/>
  <c r="Z24" i="11"/>
  <c r="R25" i="11"/>
  <c r="S25" i="11"/>
  <c r="T25" i="11"/>
  <c r="U25" i="11"/>
  <c r="V25" i="11"/>
  <c r="W25" i="11"/>
  <c r="X25" i="11"/>
  <c r="Y25" i="11"/>
  <c r="Z25" i="11"/>
  <c r="R26" i="11"/>
  <c r="S26" i="11"/>
  <c r="T26" i="11"/>
  <c r="U26" i="11"/>
  <c r="V26" i="11"/>
  <c r="W26" i="11"/>
  <c r="X26" i="11"/>
  <c r="Y26" i="11"/>
  <c r="Z26" i="11"/>
  <c r="R27" i="11"/>
  <c r="S27" i="11"/>
  <c r="T27" i="11"/>
  <c r="U27" i="11"/>
  <c r="V27" i="11"/>
  <c r="W27" i="11"/>
  <c r="X27" i="11"/>
  <c r="Y27" i="11"/>
  <c r="Z27" i="11"/>
  <c r="R28" i="11"/>
  <c r="S28" i="11"/>
  <c r="T28" i="11"/>
  <c r="U28" i="11"/>
  <c r="V28" i="11"/>
  <c r="W28" i="11"/>
  <c r="X28" i="11"/>
  <c r="Y28" i="11"/>
  <c r="Z28" i="11"/>
  <c r="R29" i="11"/>
  <c r="S29" i="11"/>
  <c r="T29" i="11"/>
  <c r="U29" i="11"/>
  <c r="V29" i="11"/>
  <c r="W29" i="11"/>
  <c r="X29" i="11"/>
  <c r="Y29" i="11"/>
  <c r="Z29" i="11"/>
  <c r="R30" i="11"/>
  <c r="S30" i="11"/>
  <c r="T30" i="11"/>
  <c r="U30" i="11"/>
  <c r="V30" i="11"/>
  <c r="W30" i="11"/>
  <c r="X30" i="11"/>
  <c r="Y30" i="11"/>
  <c r="Z30" i="11"/>
  <c r="R31" i="11"/>
  <c r="S31" i="11"/>
  <c r="T31" i="11"/>
  <c r="U31" i="11"/>
  <c r="V31" i="11"/>
  <c r="W31" i="11"/>
  <c r="X31" i="11"/>
  <c r="Y31" i="11"/>
  <c r="Z31" i="11"/>
  <c r="R32" i="11"/>
  <c r="S32" i="11"/>
  <c r="T32" i="11"/>
  <c r="U32" i="11"/>
  <c r="V32" i="11"/>
  <c r="W32" i="11"/>
  <c r="X32" i="11"/>
  <c r="Y32" i="11"/>
  <c r="Z32" i="11"/>
  <c r="R33" i="11"/>
  <c r="S33" i="11"/>
  <c r="T33" i="11"/>
  <c r="U33" i="11"/>
  <c r="V33" i="11"/>
  <c r="W33" i="11"/>
  <c r="X33" i="11"/>
  <c r="Y33" i="11"/>
  <c r="Z33" i="11"/>
  <c r="R34" i="11"/>
  <c r="S34" i="11"/>
  <c r="T34" i="11"/>
  <c r="U34" i="11"/>
  <c r="V34" i="11"/>
  <c r="W34" i="11"/>
  <c r="X34" i="11"/>
  <c r="Y34" i="11"/>
  <c r="Z34" i="11"/>
  <c r="R35" i="11"/>
  <c r="S35" i="11"/>
  <c r="T35" i="11"/>
  <c r="U35" i="11"/>
  <c r="V35" i="11"/>
  <c r="W35" i="11"/>
  <c r="X35" i="11"/>
  <c r="Y35" i="11"/>
  <c r="Z35" i="11"/>
  <c r="R36" i="11"/>
  <c r="S36" i="11"/>
  <c r="T36" i="11"/>
  <c r="U36" i="11"/>
  <c r="V36" i="11"/>
  <c r="W36" i="11"/>
  <c r="X36" i="11"/>
  <c r="Y36" i="11"/>
  <c r="Z36" i="11"/>
  <c r="R37" i="11"/>
  <c r="S37" i="11"/>
  <c r="T37" i="11"/>
  <c r="U37" i="11"/>
  <c r="V37" i="11"/>
  <c r="W37" i="11"/>
  <c r="X37" i="11"/>
  <c r="Y37" i="11"/>
  <c r="Z37" i="11"/>
  <c r="R38" i="11"/>
  <c r="S38" i="11"/>
  <c r="T38" i="11"/>
  <c r="U38" i="11"/>
  <c r="V38" i="11"/>
  <c r="W38" i="11"/>
  <c r="X38" i="11"/>
  <c r="Y38" i="11"/>
  <c r="Z38" i="11"/>
  <c r="R39" i="11"/>
  <c r="S39" i="11"/>
  <c r="T39" i="11"/>
  <c r="U39" i="11"/>
  <c r="V39" i="11"/>
  <c r="W39" i="11"/>
  <c r="X39" i="11"/>
  <c r="Y39" i="11"/>
  <c r="Z39" i="11"/>
  <c r="R40" i="11"/>
  <c r="S40" i="11"/>
  <c r="T40" i="11"/>
  <c r="U40" i="11"/>
  <c r="V40" i="11"/>
  <c r="W40" i="11"/>
  <c r="X40" i="11"/>
  <c r="Y40" i="11"/>
  <c r="Z40" i="11"/>
  <c r="R41" i="11"/>
  <c r="S41" i="11"/>
  <c r="T41" i="11"/>
  <c r="U41" i="11"/>
  <c r="V41" i="11"/>
  <c r="W41" i="11"/>
  <c r="X41" i="11"/>
  <c r="Y41" i="11"/>
  <c r="Z41" i="11"/>
  <c r="R42" i="11"/>
  <c r="S42" i="11"/>
  <c r="T42" i="11"/>
  <c r="U42" i="11"/>
  <c r="V42" i="11"/>
  <c r="W42" i="11"/>
  <c r="X42" i="11"/>
  <c r="Y42" i="11"/>
  <c r="Z42" i="11"/>
  <c r="R43" i="11"/>
  <c r="S43" i="11"/>
  <c r="T43" i="11"/>
  <c r="U43" i="11"/>
  <c r="V43" i="11"/>
  <c r="W43" i="11"/>
  <c r="X43" i="11"/>
  <c r="Y43" i="11"/>
  <c r="Z43" i="11"/>
  <c r="R44" i="11"/>
  <c r="S44" i="11"/>
  <c r="T44" i="11"/>
  <c r="U44" i="11"/>
  <c r="V44" i="11"/>
  <c r="W44" i="11"/>
  <c r="X44" i="11"/>
  <c r="Y44" i="11"/>
  <c r="Z44" i="11"/>
  <c r="R45" i="11"/>
  <c r="S45" i="11"/>
  <c r="T45" i="11"/>
  <c r="U45" i="11"/>
  <c r="V45" i="11"/>
  <c r="W45" i="11"/>
  <c r="X45" i="11"/>
  <c r="Y45" i="11"/>
  <c r="Z45" i="11"/>
  <c r="R46" i="11"/>
  <c r="S46" i="11"/>
  <c r="T46" i="11"/>
  <c r="U46" i="11"/>
  <c r="V46" i="11"/>
  <c r="W46" i="11"/>
  <c r="X46" i="11"/>
  <c r="Y46" i="11"/>
  <c r="Z46" i="11"/>
  <c r="R47" i="11"/>
  <c r="S47" i="11"/>
  <c r="T47" i="11"/>
  <c r="U47" i="11"/>
  <c r="V47" i="11"/>
  <c r="W47" i="11"/>
  <c r="X47" i="11"/>
  <c r="Y47" i="11"/>
  <c r="Z47" i="11"/>
  <c r="R48" i="11"/>
  <c r="S48" i="11"/>
  <c r="T48" i="11"/>
  <c r="U48" i="11"/>
  <c r="V48" i="11"/>
  <c r="W48" i="11"/>
  <c r="X48" i="11"/>
  <c r="Y48" i="11"/>
  <c r="Z48" i="11"/>
  <c r="R49" i="11"/>
  <c r="S49" i="11"/>
  <c r="T49" i="11"/>
  <c r="U49" i="11"/>
  <c r="V49" i="11"/>
  <c r="W49" i="11"/>
  <c r="X49" i="11"/>
  <c r="Y49" i="11"/>
  <c r="Z49" i="11"/>
  <c r="R50" i="11"/>
  <c r="S50" i="11"/>
  <c r="T50" i="11"/>
  <c r="U50" i="11"/>
  <c r="V50" i="11"/>
  <c r="W50" i="11"/>
  <c r="X50" i="11"/>
  <c r="Y50" i="11"/>
  <c r="Z50" i="11"/>
  <c r="R51" i="11"/>
  <c r="S51" i="11"/>
  <c r="T51" i="11"/>
  <c r="U51" i="11"/>
  <c r="V51" i="11"/>
  <c r="W51" i="11"/>
  <c r="X51" i="11"/>
  <c r="Y51" i="11"/>
  <c r="Z51" i="11"/>
  <c r="R52" i="11"/>
  <c r="S52" i="11"/>
  <c r="T52" i="11"/>
  <c r="U52" i="11"/>
  <c r="V52" i="11"/>
  <c r="W52" i="11"/>
  <c r="X52" i="11"/>
  <c r="Y52" i="11"/>
  <c r="Z52" i="11"/>
  <c r="R53" i="11"/>
  <c r="S53" i="11"/>
  <c r="T53" i="11"/>
  <c r="U53" i="11"/>
  <c r="V53" i="11"/>
  <c r="W53" i="11"/>
  <c r="X53" i="11"/>
  <c r="Y53" i="11"/>
  <c r="Z53" i="11"/>
  <c r="R54" i="11"/>
  <c r="S54" i="11"/>
  <c r="T54" i="11"/>
  <c r="U54" i="11"/>
  <c r="V54" i="11"/>
  <c r="W54" i="11"/>
  <c r="X54" i="11"/>
  <c r="Y54" i="11"/>
  <c r="Z54" i="11"/>
  <c r="R3" i="11"/>
  <c r="S3" i="11"/>
  <c r="T3" i="11"/>
  <c r="U3" i="11"/>
  <c r="V3" i="11"/>
  <c r="W3" i="11"/>
  <c r="X3" i="11"/>
  <c r="Y3" i="11"/>
  <c r="Z3" i="11"/>
  <c r="R4" i="11"/>
  <c r="S4" i="11"/>
  <c r="T4" i="11"/>
  <c r="U4" i="11"/>
  <c r="V4" i="11"/>
  <c r="W4" i="11"/>
  <c r="X4" i="11"/>
  <c r="Y4" i="11"/>
  <c r="Z4" i="11"/>
  <c r="R5" i="11"/>
  <c r="S5" i="11"/>
  <c r="T5" i="11"/>
  <c r="U5" i="11"/>
  <c r="V5" i="11"/>
  <c r="W5" i="11"/>
  <c r="X5" i="11"/>
  <c r="Y5" i="11"/>
  <c r="Z5" i="11"/>
  <c r="R6" i="11"/>
  <c r="S6" i="11"/>
  <c r="T6" i="11"/>
  <c r="U6" i="11"/>
  <c r="V6" i="11"/>
  <c r="W6" i="11"/>
  <c r="X6" i="11"/>
  <c r="Y6" i="11"/>
  <c r="Z6" i="11"/>
  <c r="R7" i="11"/>
  <c r="S7" i="11"/>
  <c r="T7" i="11"/>
  <c r="U7" i="11"/>
  <c r="V7" i="11"/>
  <c r="W7" i="11"/>
  <c r="X7" i="11"/>
  <c r="Y7" i="11"/>
  <c r="Z7" i="11"/>
  <c r="W2" i="11"/>
  <c r="V2" i="11"/>
  <c r="U2" i="11"/>
  <c r="T2" i="11"/>
  <c r="S2" i="11"/>
  <c r="R2" i="11"/>
  <c r="Z2" i="11"/>
  <c r="Y2" i="11"/>
  <c r="X2" i="11"/>
</calcChain>
</file>

<file path=xl/sharedStrings.xml><?xml version="1.0" encoding="utf-8"?>
<sst xmlns="http://schemas.openxmlformats.org/spreadsheetml/2006/main" count="252" uniqueCount="88">
  <si>
    <t>metric</t>
  </si>
  <si>
    <t>healthboard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</si>
  <si>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</si>
  <si>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</si>
  <si>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</si>
  <si>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</si>
  <si>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</si>
  <si>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</si>
  <si>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</si>
  <si>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</si>
  <si>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</si>
  <si>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</si>
  <si>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</si>
  <si>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</si>
  <si>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</si>
  <si>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</si>
  <si>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</si>
  <si>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MIN</t>
  </si>
  <si>
    <t>MAX</t>
  </si>
  <si>
    <t>MEAN</t>
  </si>
  <si>
    <t>MEDIUM</t>
  </si>
  <si>
    <t>QR0</t>
  </si>
  <si>
    <t>QR1</t>
  </si>
  <si>
    <t>QR2</t>
  </si>
  <si>
    <t>QR3</t>
  </si>
  <si>
    <t>QR4</t>
  </si>
  <si>
    <t>Crude prevalence of T2 diabetes</t>
  </si>
  <si>
    <t>Estimated % pop undiagnosed diabetes</t>
  </si>
  <si>
    <t>Description</t>
  </si>
  <si>
    <t>Domain</t>
  </si>
  <si>
    <t>ID</t>
  </si>
  <si>
    <t>% of diabetes po (T1) with HbA1c &gt; 75mmol/mol</t>
  </si>
  <si>
    <t>% of diabetes po (T2) with HbA1c &gt; 75mmol/mol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</si>
  <si>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</si>
  <si>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</si>
  <si>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</si>
  <si>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</si>
  <si>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</si>
  <si>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</si>
  <si>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</si>
  <si>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</si>
  <si>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</si>
  <si>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</si>
  <si>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</si>
  <si>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</si>
  <si>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</si>
  <si>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</si>
  <si>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</si>
  <si>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</si>
  <si>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</si>
  <si>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</si>
  <si>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</si>
  <si>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</si>
  <si>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</si>
  <si>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</si>
  <si>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</si>
  <si>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</si>
  <si>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</si>
  <si>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</si>
  <si>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</si>
  <si>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</si>
  <si>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</si>
  <si>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</si>
  <si>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</si>
  <si>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</si>
  <si>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</si>
  <si>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</si>
  <si>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</si>
  <si>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</si>
  <si>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</si>
  <si>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</si>
  <si>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</si>
  <si>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</si>
  <si>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</si>
  <si>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</si>
  <si>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</si>
  <si>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</si>
  <si>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</si>
  <si>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</si>
  <si>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</si>
  <si>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</si>
  <si>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measure_p</t>
  </si>
  <si>
    <t>measure_v</t>
  </si>
  <si>
    <t>diabetes type</t>
  </si>
  <si>
    <t>T1</t>
  </si>
  <si>
    <t>crude prevalence of diabetes</t>
  </si>
  <si>
    <t>T2</t>
  </si>
  <si>
    <t>% of diabetes pop with HbA1c &gt; 75 mmol/mol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</si>
</sst>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Border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52" style="6" customWidth="1"/>
    <col min="2" max="2" width="13.28515625" bestFit="1" customWidth="1"/>
    <col min="3" max="3" width="25.140625" bestFit="1" customWidth="1"/>
    <col min="4" max="4" width="10.7109375" bestFit="1" customWidth="1"/>
    <col min="5" max="5" width="10.85546875" bestFit="1" customWidth="1"/>
  </cols>
  <sheetData>
    <row r="1" spans="1:5" s="4" customFormat="1" x14ac:dyDescent="0.25">
      <c r="A1" s="28" t="s">
        <v>0</v>
      </c>
      <c r="B1" s="3" t="s">
        <v>83</v>
      </c>
      <c r="C1" s="3" t="s">
        <v>1</v>
      </c>
      <c r="D1" s="3" t="s">
        <v>82</v>
      </c>
      <c r="E1" s="2" t="s">
        <v>81</v>
      </c>
    </row>
    <row r="2" spans="1:5" x14ac:dyDescent="0.25">
      <c r="A2" s="6" t="s">
        <v>85</v>
      </c>
      <c r="B2" t="s">
        <v>84</v>
      </c>
      <c r="C2" t="s">
        <v>2</v>
      </c>
      <c r="D2">
        <v>2221</v>
      </c>
      <c r="E2" s="1">
        <v>0.6</v>
      </c>
    </row>
    <row r="3" spans="1:5" x14ac:dyDescent="0.25">
      <c r="A3" s="6" t="s">
        <v>85</v>
      </c>
      <c r="B3" t="s">
        <v>84</v>
      </c>
      <c r="C3" t="s">
        <v>3</v>
      </c>
      <c r="D3">
        <v>614</v>
      </c>
      <c r="E3" s="1">
        <v>0.5</v>
      </c>
    </row>
    <row r="4" spans="1:5" x14ac:dyDescent="0.25">
      <c r="A4" s="6" t="s">
        <v>85</v>
      </c>
      <c r="B4" t="s">
        <v>84</v>
      </c>
      <c r="C4" t="s">
        <v>13</v>
      </c>
      <c r="D4">
        <v>893</v>
      </c>
      <c r="E4" s="1">
        <v>0.6</v>
      </c>
    </row>
    <row r="5" spans="1:5" x14ac:dyDescent="0.25">
      <c r="A5" s="6" t="s">
        <v>85</v>
      </c>
      <c r="B5" t="s">
        <v>84</v>
      </c>
      <c r="C5" t="s">
        <v>4</v>
      </c>
      <c r="D5">
        <v>1969</v>
      </c>
      <c r="E5" s="1">
        <v>0.5</v>
      </c>
    </row>
    <row r="6" spans="1:5" x14ac:dyDescent="0.25">
      <c r="A6" s="6" t="s">
        <v>85</v>
      </c>
      <c r="B6" t="s">
        <v>84</v>
      </c>
      <c r="C6" t="s">
        <v>11</v>
      </c>
      <c r="D6">
        <v>1606</v>
      </c>
      <c r="E6" s="1">
        <v>0.6</v>
      </c>
    </row>
    <row r="7" spans="1:5" x14ac:dyDescent="0.25">
      <c r="A7" s="6" t="s">
        <v>85</v>
      </c>
      <c r="B7" t="s">
        <v>84</v>
      </c>
      <c r="C7" t="s">
        <v>7</v>
      </c>
      <c r="D7">
        <v>3053</v>
      </c>
      <c r="E7" s="1">
        <v>0.5</v>
      </c>
    </row>
    <row r="8" spans="1:5" x14ac:dyDescent="0.25">
      <c r="A8" s="6" t="s">
        <v>85</v>
      </c>
      <c r="B8" t="s">
        <v>84</v>
      </c>
      <c r="C8" t="s">
        <v>15</v>
      </c>
      <c r="D8">
        <v>6180</v>
      </c>
      <c r="E8" s="1">
        <v>0.6</v>
      </c>
    </row>
    <row r="9" spans="1:5" x14ac:dyDescent="0.25">
      <c r="A9" s="6" t="s">
        <v>85</v>
      </c>
      <c r="B9" t="s">
        <v>84</v>
      </c>
      <c r="C9" t="s">
        <v>5</v>
      </c>
      <c r="D9">
        <v>1758</v>
      </c>
      <c r="E9" s="1">
        <v>0.6</v>
      </c>
    </row>
    <row r="10" spans="1:5" x14ac:dyDescent="0.25">
      <c r="A10" s="6" t="s">
        <v>85</v>
      </c>
      <c r="B10" t="s">
        <v>84</v>
      </c>
      <c r="C10" t="s">
        <v>6</v>
      </c>
      <c r="D10">
        <v>3513</v>
      </c>
      <c r="E10" s="1">
        <v>0.6</v>
      </c>
    </row>
    <row r="11" spans="1:5" x14ac:dyDescent="0.25">
      <c r="A11" s="6" t="s">
        <v>85</v>
      </c>
      <c r="B11" t="s">
        <v>84</v>
      </c>
      <c r="C11" t="s">
        <v>9</v>
      </c>
      <c r="D11">
        <v>4175</v>
      </c>
      <c r="E11" s="1">
        <v>0.5</v>
      </c>
    </row>
    <row r="12" spans="1:5" x14ac:dyDescent="0.25">
      <c r="A12" s="6" t="s">
        <v>85</v>
      </c>
      <c r="B12" t="s">
        <v>84</v>
      </c>
      <c r="C12" t="s">
        <v>8</v>
      </c>
      <c r="D12">
        <v>120</v>
      </c>
      <c r="E12" s="1">
        <v>0.6</v>
      </c>
    </row>
    <row r="13" spans="1:5" x14ac:dyDescent="0.25">
      <c r="A13" s="6" t="s">
        <v>85</v>
      </c>
      <c r="B13" t="s">
        <v>84</v>
      </c>
      <c r="C13" t="s">
        <v>14</v>
      </c>
      <c r="D13">
        <v>871</v>
      </c>
      <c r="E13" s="1">
        <v>0.6</v>
      </c>
    </row>
    <row r="14" spans="1:5" x14ac:dyDescent="0.25">
      <c r="A14" s="6" t="s">
        <v>85</v>
      </c>
      <c r="B14" t="s">
        <v>84</v>
      </c>
      <c r="C14" t="s">
        <v>10</v>
      </c>
      <c r="D14">
        <v>1864</v>
      </c>
      <c r="E14" s="1">
        <v>0.5</v>
      </c>
    </row>
    <row r="15" spans="1:5" x14ac:dyDescent="0.25">
      <c r="A15" s="14" t="s">
        <v>85</v>
      </c>
      <c r="B15" s="4" t="s">
        <v>84</v>
      </c>
      <c r="C15" s="4" t="s">
        <v>12</v>
      </c>
      <c r="D15" s="4">
        <v>182</v>
      </c>
      <c r="E15" s="5">
        <v>0.7</v>
      </c>
    </row>
    <row r="16" spans="1:5" x14ac:dyDescent="0.25">
      <c r="A16" s="6" t="s">
        <v>85</v>
      </c>
      <c r="B16" t="s">
        <v>86</v>
      </c>
      <c r="C16" t="s">
        <v>2</v>
      </c>
      <c r="D16">
        <v>17919</v>
      </c>
      <c r="E16" s="1">
        <v>4.9000000000000004</v>
      </c>
    </row>
    <row r="17" spans="1:5" x14ac:dyDescent="0.25">
      <c r="A17" s="6" t="s">
        <v>85</v>
      </c>
      <c r="B17" t="s">
        <v>86</v>
      </c>
      <c r="C17" t="s">
        <v>3</v>
      </c>
      <c r="D17">
        <v>4846</v>
      </c>
      <c r="E17" s="1">
        <v>4.3</v>
      </c>
    </row>
    <row r="18" spans="1:5" x14ac:dyDescent="0.25">
      <c r="A18" s="6" t="s">
        <v>85</v>
      </c>
      <c r="B18" t="s">
        <v>86</v>
      </c>
      <c r="C18" t="s">
        <v>13</v>
      </c>
      <c r="D18">
        <v>7236</v>
      </c>
      <c r="E18" s="1">
        <v>4.9000000000000004</v>
      </c>
    </row>
    <row r="19" spans="1:5" x14ac:dyDescent="0.25">
      <c r="A19" s="6" t="s">
        <v>85</v>
      </c>
      <c r="B19" t="s">
        <v>86</v>
      </c>
      <c r="C19" t="s">
        <v>4</v>
      </c>
      <c r="D19">
        <v>16164</v>
      </c>
      <c r="E19" s="1">
        <v>4.4000000000000004</v>
      </c>
    </row>
    <row r="20" spans="1:5" x14ac:dyDescent="0.25">
      <c r="A20" s="6" t="s">
        <v>85</v>
      </c>
      <c r="B20" t="s">
        <v>86</v>
      </c>
      <c r="C20" t="s">
        <v>11</v>
      </c>
      <c r="D20">
        <v>12528</v>
      </c>
      <c r="E20" s="1">
        <v>4.3</v>
      </c>
    </row>
    <row r="21" spans="1:5" x14ac:dyDescent="0.25">
      <c r="A21" s="6" t="s">
        <v>85</v>
      </c>
      <c r="B21" t="s">
        <v>86</v>
      </c>
      <c r="C21" t="s">
        <v>7</v>
      </c>
      <c r="D21">
        <v>20902</v>
      </c>
      <c r="E21" s="1">
        <v>4.2</v>
      </c>
    </row>
    <row r="22" spans="1:5" x14ac:dyDescent="0.25">
      <c r="A22" s="6" t="s">
        <v>85</v>
      </c>
      <c r="B22" t="s">
        <v>86</v>
      </c>
      <c r="C22" t="s">
        <v>15</v>
      </c>
      <c r="D22">
        <v>50005</v>
      </c>
      <c r="E22" s="1">
        <v>3.8</v>
      </c>
    </row>
    <row r="23" spans="1:5" x14ac:dyDescent="0.25">
      <c r="A23" s="6" t="s">
        <v>85</v>
      </c>
      <c r="B23" t="s">
        <v>86</v>
      </c>
      <c r="C23" t="s">
        <v>5</v>
      </c>
      <c r="D23">
        <v>12479</v>
      </c>
      <c r="E23" s="1">
        <v>4</v>
      </c>
    </row>
    <row r="24" spans="1:5" x14ac:dyDescent="0.25">
      <c r="A24" s="6" t="s">
        <v>85</v>
      </c>
      <c r="B24" t="s">
        <v>86</v>
      </c>
      <c r="C24" t="s">
        <v>6</v>
      </c>
      <c r="D24">
        <v>24998</v>
      </c>
      <c r="E24" s="1">
        <v>4.4000000000000004</v>
      </c>
    </row>
    <row r="25" spans="1:5" x14ac:dyDescent="0.25">
      <c r="A25" s="6" t="s">
        <v>85</v>
      </c>
      <c r="B25" t="s">
        <v>86</v>
      </c>
      <c r="C25" t="s">
        <v>9</v>
      </c>
      <c r="D25">
        <v>29551</v>
      </c>
      <c r="E25" s="1">
        <v>3.5</v>
      </c>
    </row>
    <row r="26" spans="1:5" x14ac:dyDescent="0.25">
      <c r="A26" s="6" t="s">
        <v>85</v>
      </c>
      <c r="B26" t="s">
        <v>86</v>
      </c>
      <c r="C26" t="s">
        <v>8</v>
      </c>
      <c r="D26">
        <v>853</v>
      </c>
      <c r="E26" s="1">
        <v>4.2</v>
      </c>
    </row>
    <row r="27" spans="1:5" x14ac:dyDescent="0.25">
      <c r="A27" s="6" t="s">
        <v>85</v>
      </c>
      <c r="B27" t="s">
        <v>86</v>
      </c>
      <c r="C27" t="s">
        <v>14</v>
      </c>
      <c r="D27">
        <v>871</v>
      </c>
      <c r="E27" s="1">
        <v>3.9</v>
      </c>
    </row>
    <row r="28" spans="1:5" x14ac:dyDescent="0.25">
      <c r="A28" s="6" t="s">
        <v>85</v>
      </c>
      <c r="B28" t="s">
        <v>86</v>
      </c>
      <c r="C28" t="s">
        <v>10</v>
      </c>
      <c r="D28">
        <v>18104</v>
      </c>
      <c r="E28" s="1">
        <v>4.5</v>
      </c>
    </row>
    <row r="29" spans="1:5" s="4" customFormat="1" x14ac:dyDescent="0.25">
      <c r="A29" s="14" t="s">
        <v>85</v>
      </c>
      <c r="B29" s="4" t="s">
        <v>86</v>
      </c>
      <c r="C29" s="4" t="s">
        <v>12</v>
      </c>
      <c r="D29" s="4">
        <v>1058</v>
      </c>
      <c r="E29" s="5">
        <v>4</v>
      </c>
    </row>
    <row r="30" spans="1:5" x14ac:dyDescent="0.25">
      <c r="A30" s="6" t="s">
        <v>87</v>
      </c>
      <c r="B30" s="8" t="s">
        <v>84</v>
      </c>
      <c r="C30" t="s">
        <v>2</v>
      </c>
      <c r="D30" s="27">
        <v>744</v>
      </c>
      <c r="E30" s="1">
        <v>37.6</v>
      </c>
    </row>
    <row r="31" spans="1:5" x14ac:dyDescent="0.25">
      <c r="A31" s="6" t="s">
        <v>87</v>
      </c>
      <c r="B31" s="8" t="s">
        <v>84</v>
      </c>
      <c r="C31" t="s">
        <v>3</v>
      </c>
      <c r="D31" s="27">
        <v>178</v>
      </c>
      <c r="E31" s="1">
        <v>37.200000000000003</v>
      </c>
    </row>
    <row r="32" spans="1:5" x14ac:dyDescent="0.25">
      <c r="A32" s="6" t="s">
        <v>87</v>
      </c>
      <c r="B32" s="8" t="s">
        <v>84</v>
      </c>
      <c r="C32" t="s">
        <v>13</v>
      </c>
      <c r="D32" s="27">
        <v>249</v>
      </c>
      <c r="E32" s="1">
        <v>32</v>
      </c>
    </row>
    <row r="33" spans="1:5" x14ac:dyDescent="0.25">
      <c r="A33" s="6" t="s">
        <v>87</v>
      </c>
      <c r="B33" s="8" t="s">
        <v>84</v>
      </c>
      <c r="C33" t="s">
        <v>4</v>
      </c>
      <c r="D33" s="27">
        <v>644</v>
      </c>
      <c r="E33" s="1">
        <v>37.9</v>
      </c>
    </row>
    <row r="34" spans="1:5" x14ac:dyDescent="0.25">
      <c r="A34" s="6" t="s">
        <v>87</v>
      </c>
      <c r="B34" s="8" t="s">
        <v>84</v>
      </c>
      <c r="C34" t="s">
        <v>11</v>
      </c>
      <c r="D34" s="27">
        <v>573</v>
      </c>
      <c r="E34" s="1">
        <v>40.9</v>
      </c>
    </row>
    <row r="35" spans="1:5" x14ac:dyDescent="0.25">
      <c r="A35" s="6" t="s">
        <v>87</v>
      </c>
      <c r="B35" s="8" t="s">
        <v>84</v>
      </c>
      <c r="C35" t="s">
        <v>7</v>
      </c>
      <c r="D35" s="27">
        <v>1317</v>
      </c>
      <c r="E35" s="1">
        <v>46.9</v>
      </c>
    </row>
    <row r="36" spans="1:5" x14ac:dyDescent="0.25">
      <c r="A36" s="6" t="s">
        <v>87</v>
      </c>
      <c r="B36" s="8" t="s">
        <v>84</v>
      </c>
      <c r="C36" t="s">
        <v>15</v>
      </c>
      <c r="D36">
        <v>1885</v>
      </c>
      <c r="E36" s="1">
        <v>35.6</v>
      </c>
    </row>
    <row r="37" spans="1:5" x14ac:dyDescent="0.25">
      <c r="A37" s="6" t="s">
        <v>87</v>
      </c>
      <c r="B37" s="8" t="s">
        <v>84</v>
      </c>
      <c r="C37" t="s">
        <v>5</v>
      </c>
      <c r="D37">
        <v>534</v>
      </c>
      <c r="E37" s="1">
        <v>36.4</v>
      </c>
    </row>
    <row r="38" spans="1:5" x14ac:dyDescent="0.25">
      <c r="A38" s="6" t="s">
        <v>87</v>
      </c>
      <c r="B38" s="8" t="s">
        <v>84</v>
      </c>
      <c r="C38" t="s">
        <v>6</v>
      </c>
      <c r="D38">
        <v>988</v>
      </c>
      <c r="E38" s="1">
        <v>34.700000000000003</v>
      </c>
    </row>
    <row r="39" spans="1:5" x14ac:dyDescent="0.25">
      <c r="A39" s="6" t="s">
        <v>87</v>
      </c>
      <c r="B39" s="8" t="s">
        <v>84</v>
      </c>
      <c r="C39" t="s">
        <v>9</v>
      </c>
      <c r="D39">
        <v>1058</v>
      </c>
      <c r="E39" s="1">
        <v>31.1</v>
      </c>
    </row>
    <row r="40" spans="1:5" x14ac:dyDescent="0.25">
      <c r="A40" s="6" t="s">
        <v>87</v>
      </c>
      <c r="B40" s="8" t="s">
        <v>84</v>
      </c>
      <c r="C40" t="s">
        <v>8</v>
      </c>
      <c r="D40">
        <v>40</v>
      </c>
      <c r="E40" s="1">
        <v>33.6</v>
      </c>
    </row>
    <row r="41" spans="1:5" x14ac:dyDescent="0.25">
      <c r="A41" s="6" t="s">
        <v>87</v>
      </c>
      <c r="B41" s="8" t="s">
        <v>84</v>
      </c>
      <c r="C41" t="s">
        <v>14</v>
      </c>
      <c r="D41">
        <v>32</v>
      </c>
      <c r="E41" s="1">
        <v>26.7</v>
      </c>
    </row>
    <row r="42" spans="1:5" x14ac:dyDescent="0.25">
      <c r="A42" s="6" t="s">
        <v>87</v>
      </c>
      <c r="B42" s="8" t="s">
        <v>84</v>
      </c>
      <c r="C42" t="s">
        <v>10</v>
      </c>
      <c r="D42">
        <v>759</v>
      </c>
      <c r="E42" s="1">
        <v>43.6</v>
      </c>
    </row>
    <row r="43" spans="1:5" x14ac:dyDescent="0.25">
      <c r="A43" s="14" t="s">
        <v>87</v>
      </c>
      <c r="B43" s="4" t="s">
        <v>84</v>
      </c>
      <c r="C43" s="4" t="s">
        <v>12</v>
      </c>
      <c r="D43" s="4">
        <v>70</v>
      </c>
      <c r="E43" s="5">
        <v>40</v>
      </c>
    </row>
    <row r="44" spans="1:5" x14ac:dyDescent="0.25">
      <c r="A44" s="6" t="s">
        <v>87</v>
      </c>
      <c r="B44" s="8" t="s">
        <v>86</v>
      </c>
      <c r="C44" t="s">
        <v>2</v>
      </c>
      <c r="D44">
        <v>2296</v>
      </c>
      <c r="E44" s="1">
        <v>13.4</v>
      </c>
    </row>
    <row r="45" spans="1:5" x14ac:dyDescent="0.25">
      <c r="A45" s="6" t="s">
        <v>87</v>
      </c>
      <c r="B45" s="8" t="s">
        <v>86</v>
      </c>
      <c r="C45" t="s">
        <v>3</v>
      </c>
      <c r="D45">
        <v>497</v>
      </c>
      <c r="E45" s="1">
        <v>11.5</v>
      </c>
    </row>
    <row r="46" spans="1:5" x14ac:dyDescent="0.25">
      <c r="A46" s="6" t="s">
        <v>87</v>
      </c>
      <c r="B46" s="8" t="s">
        <v>86</v>
      </c>
      <c r="C46" t="s">
        <v>13</v>
      </c>
      <c r="D46">
        <v>810</v>
      </c>
      <c r="E46" s="1">
        <v>12.2</v>
      </c>
    </row>
    <row r="47" spans="1:5" x14ac:dyDescent="0.25">
      <c r="A47" s="6" t="s">
        <v>87</v>
      </c>
      <c r="B47" s="8" t="s">
        <v>86</v>
      </c>
      <c r="C47" t="s">
        <v>4</v>
      </c>
      <c r="D47">
        <v>1928</v>
      </c>
      <c r="E47" s="1">
        <v>13</v>
      </c>
    </row>
    <row r="48" spans="1:5" x14ac:dyDescent="0.25">
      <c r="A48" s="6" t="s">
        <v>87</v>
      </c>
      <c r="B48" s="8" t="s">
        <v>86</v>
      </c>
      <c r="C48" t="s">
        <v>11</v>
      </c>
      <c r="D48">
        <v>1687</v>
      </c>
      <c r="E48" s="1">
        <v>14.3</v>
      </c>
    </row>
    <row r="49" spans="1:5" x14ac:dyDescent="0.25">
      <c r="A49" s="6" t="s">
        <v>87</v>
      </c>
      <c r="B49" s="8" t="s">
        <v>86</v>
      </c>
      <c r="C49" t="s">
        <v>7</v>
      </c>
      <c r="D49">
        <v>3326</v>
      </c>
      <c r="E49" s="1">
        <v>16.600000000000001</v>
      </c>
    </row>
    <row r="50" spans="1:5" x14ac:dyDescent="0.25">
      <c r="A50" s="6" t="s">
        <v>87</v>
      </c>
      <c r="B50" s="8" t="s">
        <v>86</v>
      </c>
      <c r="C50" t="s">
        <v>15</v>
      </c>
      <c r="D50">
        <v>7325</v>
      </c>
      <c r="E50" s="1">
        <v>16.2</v>
      </c>
    </row>
    <row r="51" spans="1:5" x14ac:dyDescent="0.25">
      <c r="A51" s="6" t="s">
        <v>87</v>
      </c>
      <c r="B51" s="8" t="s">
        <v>86</v>
      </c>
      <c r="C51" t="s">
        <v>5</v>
      </c>
      <c r="D51">
        <v>1709</v>
      </c>
      <c r="E51" s="1">
        <v>14.9</v>
      </c>
    </row>
    <row r="52" spans="1:5" x14ac:dyDescent="0.25">
      <c r="A52" s="6" t="s">
        <v>87</v>
      </c>
      <c r="B52" s="8" t="s">
        <v>86</v>
      </c>
      <c r="C52" t="s">
        <v>6</v>
      </c>
      <c r="D52">
        <v>3339</v>
      </c>
      <c r="E52" s="1">
        <v>14.7</v>
      </c>
    </row>
    <row r="53" spans="1:5" x14ac:dyDescent="0.25">
      <c r="A53" s="6" t="s">
        <v>87</v>
      </c>
      <c r="B53" s="8" t="s">
        <v>86</v>
      </c>
      <c r="C53" t="s">
        <v>9</v>
      </c>
      <c r="D53">
        <v>3249</v>
      </c>
      <c r="E53" s="1">
        <v>12.7</v>
      </c>
    </row>
    <row r="54" spans="1:5" x14ac:dyDescent="0.25">
      <c r="A54" s="6" t="s">
        <v>87</v>
      </c>
      <c r="B54" s="8" t="s">
        <v>86</v>
      </c>
      <c r="C54" t="s">
        <v>8</v>
      </c>
      <c r="D54">
        <v>142</v>
      </c>
      <c r="E54" s="1">
        <v>16.899999999999999</v>
      </c>
    </row>
    <row r="55" spans="1:5" x14ac:dyDescent="0.25">
      <c r="A55" s="6" t="s">
        <v>87</v>
      </c>
      <c r="B55" s="8" t="s">
        <v>86</v>
      </c>
      <c r="C55" t="s">
        <v>14</v>
      </c>
      <c r="D55">
        <v>116</v>
      </c>
      <c r="E55" s="1">
        <v>14.4</v>
      </c>
    </row>
    <row r="56" spans="1:5" x14ac:dyDescent="0.25">
      <c r="A56" s="6" t="s">
        <v>87</v>
      </c>
      <c r="B56" s="8" t="s">
        <v>86</v>
      </c>
      <c r="C56" t="s">
        <v>10</v>
      </c>
      <c r="D56">
        <v>2568</v>
      </c>
      <c r="E56" s="1">
        <v>14.8</v>
      </c>
    </row>
    <row r="57" spans="1:5" x14ac:dyDescent="0.25">
      <c r="A57" s="14" t="s">
        <v>87</v>
      </c>
      <c r="B57" s="4" t="s">
        <v>86</v>
      </c>
      <c r="C57" s="4" t="s">
        <v>12</v>
      </c>
      <c r="D57" s="4">
        <v>185</v>
      </c>
      <c r="E57" s="5">
        <v>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6" sqref="C26"/>
    </sheetView>
  </sheetViews>
  <sheetFormatPr defaultRowHeight="15" x14ac:dyDescent="0.25"/>
  <cols>
    <col min="1" max="1" width="3" bestFit="1" customWidth="1"/>
    <col min="2" max="2" width="8.42578125" customWidth="1"/>
    <col min="3" max="3" width="50" style="6" customWidth="1"/>
    <col min="4" max="16" width="12.42578125" style="22" customWidth="1"/>
    <col min="17" max="17" width="12.42578125" style="11" customWidth="1"/>
    <col min="18" max="26" width="12.42578125" style="23" customWidth="1"/>
  </cols>
  <sheetData>
    <row r="1" spans="1:26" s="7" customFormat="1" ht="45" x14ac:dyDescent="0.25">
      <c r="A1" s="7" t="s">
        <v>30</v>
      </c>
      <c r="B1" s="7" t="s">
        <v>29</v>
      </c>
      <c r="C1" s="9" t="s">
        <v>28</v>
      </c>
      <c r="D1" s="15" t="s">
        <v>2</v>
      </c>
      <c r="E1" s="15" t="s">
        <v>3</v>
      </c>
      <c r="F1" s="15" t="s">
        <v>13</v>
      </c>
      <c r="G1" s="15" t="s">
        <v>4</v>
      </c>
      <c r="H1" s="15" t="s">
        <v>11</v>
      </c>
      <c r="I1" s="15" t="s">
        <v>7</v>
      </c>
      <c r="J1" s="15" t="s">
        <v>15</v>
      </c>
      <c r="K1" s="15" t="s">
        <v>5</v>
      </c>
      <c r="L1" s="15" t="s">
        <v>6</v>
      </c>
      <c r="M1" s="15" t="s">
        <v>9</v>
      </c>
      <c r="N1" s="15" t="s">
        <v>8</v>
      </c>
      <c r="O1" s="15" t="s">
        <v>14</v>
      </c>
      <c r="P1" s="15" t="s">
        <v>10</v>
      </c>
      <c r="Q1" s="16" t="s">
        <v>12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s="12" customFormat="1" x14ac:dyDescent="0.25">
      <c r="A2" s="12">
        <v>1</v>
      </c>
      <c r="C2" s="13" t="s">
        <v>33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  <c r="R2" s="19">
        <f>MIN($D2:$Q2)</f>
        <v>0</v>
      </c>
      <c r="S2" s="19">
        <f>MAX($D2:$Q2)</f>
        <v>0</v>
      </c>
      <c r="T2" s="19" t="e">
        <f>AVERAGE($D2:$Q2)</f>
        <v>#DIV/0!</v>
      </c>
      <c r="U2" s="19" t="e">
        <f>MEDIAN($D2:$Q2)</f>
        <v>#NUM!</v>
      </c>
      <c r="V2" s="19" t="e">
        <f>_xlfn.QUARTILE.INC($D2:$Q2,0)</f>
        <v>#NUM!</v>
      </c>
      <c r="W2" s="19" t="e">
        <f>_xlfn.QUARTILE.INC($D2:$Q2,1)</f>
        <v>#NUM!</v>
      </c>
      <c r="X2" s="19" t="e">
        <f>_xlfn.QUARTILE.INC($D2:$Q2,2)</f>
        <v>#NUM!</v>
      </c>
      <c r="Y2" s="19" t="e">
        <f>_xlfn.QUARTILE.INC($D2:$Q2,3)</f>
        <v>#NUM!</v>
      </c>
      <c r="Z2" s="19" t="e">
        <f>_xlfn.QUARTILE.INC($D2:$Q2,4)</f>
        <v>#NUM!</v>
      </c>
    </row>
    <row r="3" spans="1:26" s="12" customFormat="1" x14ac:dyDescent="0.25">
      <c r="A3" s="12">
        <v>2</v>
      </c>
      <c r="C3" s="13" t="s">
        <v>34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  <c r="R3" s="19">
        <f t="shared" ref="R3:R54" si="0">MIN($D3:$Q3)</f>
        <v>0</v>
      </c>
      <c r="S3" s="19">
        <f t="shared" ref="S3:S54" si="1">MAX($D3:$Q3)</f>
        <v>0</v>
      </c>
      <c r="T3" s="19" t="e">
        <f t="shared" ref="T3:T54" si="2">AVERAGE($D3:$Q3)</f>
        <v>#DIV/0!</v>
      </c>
      <c r="U3" s="19" t="e">
        <f t="shared" ref="U3:U54" si="3">MEDIAN($D3:$Q3)</f>
        <v>#NUM!</v>
      </c>
      <c r="V3" s="19" t="e">
        <f t="shared" ref="V3:V54" si="4">_xlfn.QUARTILE.INC($D3:$Q3,0)</f>
        <v>#NUM!</v>
      </c>
      <c r="W3" s="19" t="e">
        <f t="shared" ref="W3:W54" si="5">_xlfn.QUARTILE.INC($D3:$Q3,1)</f>
        <v>#NUM!</v>
      </c>
      <c r="X3" s="19" t="e">
        <f t="shared" ref="X3:X54" si="6">_xlfn.QUARTILE.INC($D3:$Q3,2)</f>
        <v>#NUM!</v>
      </c>
      <c r="Y3" s="19" t="e">
        <f t="shared" ref="Y3:Y54" si="7">_xlfn.QUARTILE.INC($D3:$Q3,3)</f>
        <v>#NUM!</v>
      </c>
      <c r="Z3" s="19" t="e">
        <f t="shared" ref="Z3:Z54" si="8">_xlfn.QUARTILE.INC($D3:$Q3,4)</f>
        <v>#NUM!</v>
      </c>
    </row>
    <row r="4" spans="1:26" s="8" customFormat="1" x14ac:dyDescent="0.25">
      <c r="A4" s="8">
        <v>3</v>
      </c>
      <c r="C4" s="6" t="s">
        <v>16</v>
      </c>
      <c r="D4" s="10">
        <v>0.6</v>
      </c>
      <c r="E4" s="10">
        <v>0.5</v>
      </c>
      <c r="F4" s="10">
        <v>0.6</v>
      </c>
      <c r="G4" s="10">
        <v>0.5</v>
      </c>
      <c r="H4" s="10">
        <v>0.6</v>
      </c>
      <c r="I4" s="10">
        <v>0.5</v>
      </c>
      <c r="J4" s="10">
        <v>0.6</v>
      </c>
      <c r="K4" s="10">
        <v>0.6</v>
      </c>
      <c r="L4" s="10">
        <v>0.6</v>
      </c>
      <c r="M4" s="10">
        <v>0.5</v>
      </c>
      <c r="N4" s="10">
        <v>0.6</v>
      </c>
      <c r="O4" s="10">
        <v>0.6</v>
      </c>
      <c r="P4" s="10">
        <v>0.5</v>
      </c>
      <c r="Q4" s="11">
        <v>0.7</v>
      </c>
      <c r="R4" s="19">
        <f t="shared" si="0"/>
        <v>0.5</v>
      </c>
      <c r="S4" s="19">
        <f t="shared" si="1"/>
        <v>0.7</v>
      </c>
      <c r="T4" s="19">
        <f t="shared" si="2"/>
        <v>0.5714285714285714</v>
      </c>
      <c r="U4" s="19">
        <f t="shared" si="3"/>
        <v>0.6</v>
      </c>
      <c r="V4" s="19">
        <f t="shared" si="4"/>
        <v>0.5</v>
      </c>
      <c r="W4" s="19">
        <f t="shared" si="5"/>
        <v>0.5</v>
      </c>
      <c r="X4" s="19">
        <f t="shared" si="6"/>
        <v>0.6</v>
      </c>
      <c r="Y4" s="19">
        <f t="shared" si="7"/>
        <v>0.6</v>
      </c>
      <c r="Z4" s="19">
        <f t="shared" si="8"/>
        <v>0.7</v>
      </c>
    </row>
    <row r="5" spans="1:26" x14ac:dyDescent="0.25">
      <c r="A5">
        <v>4</v>
      </c>
      <c r="C5" s="6" t="s">
        <v>26</v>
      </c>
      <c r="D5" s="20">
        <v>4.9000000000000004</v>
      </c>
      <c r="E5" s="20">
        <v>4.3</v>
      </c>
      <c r="F5" s="20">
        <v>4.9000000000000004</v>
      </c>
      <c r="G5" s="20">
        <v>4.4000000000000004</v>
      </c>
      <c r="H5" s="20">
        <v>4.3</v>
      </c>
      <c r="I5" s="20">
        <v>4.2</v>
      </c>
      <c r="J5" s="20">
        <v>3.8</v>
      </c>
      <c r="K5" s="20">
        <v>4</v>
      </c>
      <c r="L5" s="20">
        <v>4.4000000000000004</v>
      </c>
      <c r="M5" s="20">
        <v>3.5</v>
      </c>
      <c r="N5" s="20">
        <v>4.2</v>
      </c>
      <c r="O5" s="20">
        <v>3.9</v>
      </c>
      <c r="P5" s="20">
        <v>4.5</v>
      </c>
      <c r="Q5" s="21">
        <v>4</v>
      </c>
      <c r="R5" s="19">
        <f t="shared" si="0"/>
        <v>3.5</v>
      </c>
      <c r="S5" s="19">
        <f t="shared" si="1"/>
        <v>4.9000000000000004</v>
      </c>
      <c r="T5" s="19">
        <f t="shared" si="2"/>
        <v>4.2357142857142858</v>
      </c>
      <c r="U5" s="19">
        <f t="shared" si="3"/>
        <v>4.25</v>
      </c>
      <c r="V5" s="19">
        <f t="shared" si="4"/>
        <v>3.5</v>
      </c>
      <c r="W5" s="19">
        <f t="shared" si="5"/>
        <v>4</v>
      </c>
      <c r="X5" s="19">
        <f t="shared" si="6"/>
        <v>4.25</v>
      </c>
      <c r="Y5" s="19">
        <f t="shared" si="7"/>
        <v>4.4000000000000004</v>
      </c>
      <c r="Z5" s="19">
        <f t="shared" si="8"/>
        <v>4.9000000000000004</v>
      </c>
    </row>
    <row r="6" spans="1:26" x14ac:dyDescent="0.25">
      <c r="A6">
        <v>5</v>
      </c>
      <c r="C6" s="6" t="s">
        <v>27</v>
      </c>
      <c r="D6" s="22">
        <v>0.9</v>
      </c>
      <c r="E6" s="22">
        <v>1</v>
      </c>
      <c r="F6" s="22">
        <v>1.6</v>
      </c>
      <c r="G6" s="22">
        <v>0.7</v>
      </c>
      <c r="H6" s="22">
        <v>0.7</v>
      </c>
      <c r="I6" s="22">
        <v>0.8</v>
      </c>
      <c r="J6" s="22">
        <v>0.9</v>
      </c>
      <c r="K6" s="22">
        <v>1.9</v>
      </c>
      <c r="L6" s="22">
        <v>0.8</v>
      </c>
      <c r="M6" s="22">
        <v>0.9</v>
      </c>
      <c r="N6" s="22">
        <v>1.3</v>
      </c>
      <c r="O6" s="22">
        <v>1.9</v>
      </c>
      <c r="P6" s="22">
        <v>0.9</v>
      </c>
      <c r="Q6" s="11">
        <v>2.7</v>
      </c>
      <c r="R6" s="19">
        <f t="shared" si="0"/>
        <v>0.7</v>
      </c>
      <c r="S6" s="19">
        <f t="shared" si="1"/>
        <v>2.7</v>
      </c>
      <c r="T6" s="19">
        <f t="shared" si="2"/>
        <v>1.2142857142857146</v>
      </c>
      <c r="U6" s="19">
        <f t="shared" si="3"/>
        <v>0.9</v>
      </c>
      <c r="V6" s="19">
        <f t="shared" si="4"/>
        <v>0.7</v>
      </c>
      <c r="W6" s="19">
        <f t="shared" si="5"/>
        <v>0.82500000000000007</v>
      </c>
      <c r="X6" s="19">
        <f t="shared" si="6"/>
        <v>0.9</v>
      </c>
      <c r="Y6" s="19">
        <f t="shared" si="7"/>
        <v>1.5250000000000001</v>
      </c>
      <c r="Z6" s="19">
        <f t="shared" si="8"/>
        <v>2.7</v>
      </c>
    </row>
    <row r="7" spans="1:26" s="4" customFormat="1" x14ac:dyDescent="0.25">
      <c r="A7" s="4">
        <v>6</v>
      </c>
      <c r="C7" s="14" t="s">
        <v>35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5"/>
      <c r="R7" s="26">
        <f t="shared" si="0"/>
        <v>0</v>
      </c>
      <c r="S7" s="26">
        <f t="shared" si="1"/>
        <v>0</v>
      </c>
      <c r="T7" s="26" t="e">
        <f t="shared" si="2"/>
        <v>#DIV/0!</v>
      </c>
      <c r="U7" s="26" t="e">
        <f t="shared" si="3"/>
        <v>#NUM!</v>
      </c>
      <c r="V7" s="26" t="e">
        <f t="shared" si="4"/>
        <v>#NUM!</v>
      </c>
      <c r="W7" s="26" t="e">
        <f t="shared" si="5"/>
        <v>#NUM!</v>
      </c>
      <c r="X7" s="26" t="e">
        <f t="shared" si="6"/>
        <v>#NUM!</v>
      </c>
      <c r="Y7" s="26" t="e">
        <f t="shared" si="7"/>
        <v>#NUM!</v>
      </c>
      <c r="Z7" s="26" t="e">
        <f t="shared" si="8"/>
        <v>#NUM!</v>
      </c>
    </row>
    <row r="8" spans="1:26" x14ac:dyDescent="0.25">
      <c r="A8">
        <v>7</v>
      </c>
      <c r="C8" s="6" t="s">
        <v>36</v>
      </c>
      <c r="R8" s="19">
        <f t="shared" si="0"/>
        <v>0</v>
      </c>
      <c r="S8" s="19">
        <f t="shared" si="1"/>
        <v>0</v>
      </c>
      <c r="T8" s="19" t="e">
        <f t="shared" si="2"/>
        <v>#DIV/0!</v>
      </c>
      <c r="U8" s="19" t="e">
        <f t="shared" si="3"/>
        <v>#NUM!</v>
      </c>
      <c r="V8" s="19" t="e">
        <f t="shared" si="4"/>
        <v>#NUM!</v>
      </c>
      <c r="W8" s="19" t="e">
        <f t="shared" si="5"/>
        <v>#NUM!</v>
      </c>
      <c r="X8" s="19" t="e">
        <f t="shared" si="6"/>
        <v>#NUM!</v>
      </c>
      <c r="Y8" s="19" t="e">
        <f t="shared" si="7"/>
        <v>#NUM!</v>
      </c>
      <c r="Z8" s="19" t="e">
        <f t="shared" si="8"/>
        <v>#NUM!</v>
      </c>
    </row>
    <row r="9" spans="1:26" x14ac:dyDescent="0.25">
      <c r="A9">
        <v>8</v>
      </c>
      <c r="C9" s="6" t="s">
        <v>37</v>
      </c>
      <c r="R9" s="19">
        <f t="shared" si="0"/>
        <v>0</v>
      </c>
      <c r="S9" s="19">
        <f t="shared" si="1"/>
        <v>0</v>
      </c>
      <c r="T9" s="19" t="e">
        <f t="shared" si="2"/>
        <v>#DIV/0!</v>
      </c>
      <c r="U9" s="19" t="e">
        <f t="shared" si="3"/>
        <v>#NUM!</v>
      </c>
      <c r="V9" s="19" t="e">
        <f t="shared" si="4"/>
        <v>#NUM!</v>
      </c>
      <c r="W9" s="19" t="e">
        <f t="shared" si="5"/>
        <v>#NUM!</v>
      </c>
      <c r="X9" s="19" t="e">
        <f t="shared" si="6"/>
        <v>#NUM!</v>
      </c>
      <c r="Y9" s="19" t="e">
        <f t="shared" si="7"/>
        <v>#NUM!</v>
      </c>
      <c r="Z9" s="19" t="e">
        <f t="shared" si="8"/>
        <v>#NUM!</v>
      </c>
    </row>
    <row r="10" spans="1:26" x14ac:dyDescent="0.25">
      <c r="A10">
        <v>9</v>
      </c>
      <c r="C10" s="6" t="s">
        <v>38</v>
      </c>
      <c r="R10" s="19">
        <f t="shared" si="0"/>
        <v>0</v>
      </c>
      <c r="S10" s="19">
        <f t="shared" si="1"/>
        <v>0</v>
      </c>
      <c r="T10" s="19" t="e">
        <f t="shared" si="2"/>
        <v>#DIV/0!</v>
      </c>
      <c r="U10" s="19" t="e">
        <f t="shared" si="3"/>
        <v>#NUM!</v>
      </c>
      <c r="V10" s="19" t="e">
        <f t="shared" si="4"/>
        <v>#NUM!</v>
      </c>
      <c r="W10" s="19" t="e">
        <f t="shared" si="5"/>
        <v>#NUM!</v>
      </c>
      <c r="X10" s="19" t="e">
        <f t="shared" si="6"/>
        <v>#NUM!</v>
      </c>
      <c r="Y10" s="19" t="e">
        <f t="shared" si="7"/>
        <v>#NUM!</v>
      </c>
      <c r="Z10" s="19" t="e">
        <f t="shared" si="8"/>
        <v>#NUM!</v>
      </c>
    </row>
    <row r="11" spans="1:26" x14ac:dyDescent="0.25">
      <c r="A11">
        <v>10</v>
      </c>
      <c r="C11" s="6" t="s">
        <v>39</v>
      </c>
      <c r="R11" s="19">
        <f t="shared" si="0"/>
        <v>0</v>
      </c>
      <c r="S11" s="19">
        <f t="shared" si="1"/>
        <v>0</v>
      </c>
      <c r="T11" s="19" t="e">
        <f t="shared" si="2"/>
        <v>#DIV/0!</v>
      </c>
      <c r="U11" s="19" t="e">
        <f t="shared" si="3"/>
        <v>#NUM!</v>
      </c>
      <c r="V11" s="19" t="e">
        <f t="shared" si="4"/>
        <v>#NUM!</v>
      </c>
      <c r="W11" s="19" t="e">
        <f t="shared" si="5"/>
        <v>#NUM!</v>
      </c>
      <c r="X11" s="19" t="e">
        <f t="shared" si="6"/>
        <v>#NUM!</v>
      </c>
      <c r="Y11" s="19" t="e">
        <f t="shared" si="7"/>
        <v>#NUM!</v>
      </c>
      <c r="Z11" s="19" t="e">
        <f t="shared" si="8"/>
        <v>#NUM!</v>
      </c>
    </row>
    <row r="12" spans="1:26" x14ac:dyDescent="0.25">
      <c r="A12">
        <v>11</v>
      </c>
      <c r="C12" s="6" t="s">
        <v>40</v>
      </c>
      <c r="R12" s="19">
        <f t="shared" si="0"/>
        <v>0</v>
      </c>
      <c r="S12" s="19">
        <f t="shared" si="1"/>
        <v>0</v>
      </c>
      <c r="T12" s="19" t="e">
        <f t="shared" si="2"/>
        <v>#DIV/0!</v>
      </c>
      <c r="U12" s="19" t="e">
        <f t="shared" si="3"/>
        <v>#NUM!</v>
      </c>
      <c r="V12" s="19" t="e">
        <f t="shared" si="4"/>
        <v>#NUM!</v>
      </c>
      <c r="W12" s="19" t="e">
        <f t="shared" si="5"/>
        <v>#NUM!</v>
      </c>
      <c r="X12" s="19" t="e">
        <f t="shared" si="6"/>
        <v>#NUM!</v>
      </c>
      <c r="Y12" s="19" t="e">
        <f t="shared" si="7"/>
        <v>#NUM!</v>
      </c>
      <c r="Z12" s="19" t="e">
        <f t="shared" si="8"/>
        <v>#NUM!</v>
      </c>
    </row>
    <row r="13" spans="1:26" x14ac:dyDescent="0.25">
      <c r="A13">
        <v>12</v>
      </c>
      <c r="C13" s="6" t="s">
        <v>41</v>
      </c>
      <c r="R13" s="19">
        <f t="shared" si="0"/>
        <v>0</v>
      </c>
      <c r="S13" s="19">
        <f t="shared" si="1"/>
        <v>0</v>
      </c>
      <c r="T13" s="19" t="e">
        <f t="shared" si="2"/>
        <v>#DIV/0!</v>
      </c>
      <c r="U13" s="19" t="e">
        <f t="shared" si="3"/>
        <v>#NUM!</v>
      </c>
      <c r="V13" s="19" t="e">
        <f t="shared" si="4"/>
        <v>#NUM!</v>
      </c>
      <c r="W13" s="19" t="e">
        <f t="shared" si="5"/>
        <v>#NUM!</v>
      </c>
      <c r="X13" s="19" t="e">
        <f t="shared" si="6"/>
        <v>#NUM!</v>
      </c>
      <c r="Y13" s="19" t="e">
        <f t="shared" si="7"/>
        <v>#NUM!</v>
      </c>
      <c r="Z13" s="19" t="e">
        <f t="shared" si="8"/>
        <v>#NUM!</v>
      </c>
    </row>
    <row r="14" spans="1:26" x14ac:dyDescent="0.25">
      <c r="A14">
        <v>13</v>
      </c>
      <c r="C14" s="6" t="s">
        <v>42</v>
      </c>
      <c r="R14" s="19">
        <f t="shared" si="0"/>
        <v>0</v>
      </c>
      <c r="S14" s="19">
        <f t="shared" si="1"/>
        <v>0</v>
      </c>
      <c r="T14" s="19" t="e">
        <f t="shared" si="2"/>
        <v>#DIV/0!</v>
      </c>
      <c r="U14" s="19" t="e">
        <f t="shared" si="3"/>
        <v>#NUM!</v>
      </c>
      <c r="V14" s="19" t="e">
        <f t="shared" si="4"/>
        <v>#NUM!</v>
      </c>
      <c r="W14" s="19" t="e">
        <f t="shared" si="5"/>
        <v>#NUM!</v>
      </c>
      <c r="X14" s="19" t="e">
        <f t="shared" si="6"/>
        <v>#NUM!</v>
      </c>
      <c r="Y14" s="19" t="e">
        <f t="shared" si="7"/>
        <v>#NUM!</v>
      </c>
      <c r="Z14" s="19" t="e">
        <f t="shared" si="8"/>
        <v>#NUM!</v>
      </c>
    </row>
    <row r="15" spans="1:26" x14ac:dyDescent="0.25">
      <c r="A15">
        <v>14</v>
      </c>
      <c r="C15" s="6" t="s">
        <v>43</v>
      </c>
      <c r="R15" s="19">
        <f t="shared" si="0"/>
        <v>0</v>
      </c>
      <c r="S15" s="19">
        <f t="shared" si="1"/>
        <v>0</v>
      </c>
      <c r="T15" s="19" t="e">
        <f t="shared" si="2"/>
        <v>#DIV/0!</v>
      </c>
      <c r="U15" s="19" t="e">
        <f t="shared" si="3"/>
        <v>#NUM!</v>
      </c>
      <c r="V15" s="19" t="e">
        <f t="shared" si="4"/>
        <v>#NUM!</v>
      </c>
      <c r="W15" s="19" t="e">
        <f t="shared" si="5"/>
        <v>#NUM!</v>
      </c>
      <c r="X15" s="19" t="e">
        <f t="shared" si="6"/>
        <v>#NUM!</v>
      </c>
      <c r="Y15" s="19" t="e">
        <f t="shared" si="7"/>
        <v>#NUM!</v>
      </c>
      <c r="Z15" s="19" t="e">
        <f t="shared" si="8"/>
        <v>#NUM!</v>
      </c>
    </row>
    <row r="16" spans="1:26" x14ac:dyDescent="0.25">
      <c r="A16">
        <v>15</v>
      </c>
      <c r="C16" s="6" t="s">
        <v>44</v>
      </c>
      <c r="R16" s="19">
        <f t="shared" si="0"/>
        <v>0</v>
      </c>
      <c r="S16" s="19">
        <f t="shared" si="1"/>
        <v>0</v>
      </c>
      <c r="T16" s="19" t="e">
        <f t="shared" si="2"/>
        <v>#DIV/0!</v>
      </c>
      <c r="U16" s="19" t="e">
        <f t="shared" si="3"/>
        <v>#NUM!</v>
      </c>
      <c r="V16" s="19" t="e">
        <f t="shared" si="4"/>
        <v>#NUM!</v>
      </c>
      <c r="W16" s="19" t="e">
        <f t="shared" si="5"/>
        <v>#NUM!</v>
      </c>
      <c r="X16" s="19" t="e">
        <f t="shared" si="6"/>
        <v>#NUM!</v>
      </c>
      <c r="Y16" s="19" t="e">
        <f t="shared" si="7"/>
        <v>#NUM!</v>
      </c>
      <c r="Z16" s="19" t="e">
        <f t="shared" si="8"/>
        <v>#NUM!</v>
      </c>
    </row>
    <row r="17" spans="1:26" x14ac:dyDescent="0.25">
      <c r="A17">
        <v>16</v>
      </c>
      <c r="C17" s="6" t="s">
        <v>45</v>
      </c>
      <c r="R17" s="19">
        <f t="shared" si="0"/>
        <v>0</v>
      </c>
      <c r="S17" s="19">
        <f t="shared" si="1"/>
        <v>0</v>
      </c>
      <c r="T17" s="19" t="e">
        <f t="shared" si="2"/>
        <v>#DIV/0!</v>
      </c>
      <c r="U17" s="19" t="e">
        <f t="shared" si="3"/>
        <v>#NUM!</v>
      </c>
      <c r="V17" s="19" t="e">
        <f t="shared" si="4"/>
        <v>#NUM!</v>
      </c>
      <c r="W17" s="19" t="e">
        <f t="shared" si="5"/>
        <v>#NUM!</v>
      </c>
      <c r="X17" s="19" t="e">
        <f t="shared" si="6"/>
        <v>#NUM!</v>
      </c>
      <c r="Y17" s="19" t="e">
        <f t="shared" si="7"/>
        <v>#NUM!</v>
      </c>
      <c r="Z17" s="19" t="e">
        <f t="shared" si="8"/>
        <v>#NUM!</v>
      </c>
    </row>
    <row r="18" spans="1:26" x14ac:dyDescent="0.25">
      <c r="A18">
        <v>17</v>
      </c>
      <c r="C18" s="6" t="s">
        <v>46</v>
      </c>
      <c r="R18" s="19">
        <f t="shared" si="0"/>
        <v>0</v>
      </c>
      <c r="S18" s="19">
        <f t="shared" si="1"/>
        <v>0</v>
      </c>
      <c r="T18" s="19" t="e">
        <f t="shared" si="2"/>
        <v>#DIV/0!</v>
      </c>
      <c r="U18" s="19" t="e">
        <f t="shared" si="3"/>
        <v>#NUM!</v>
      </c>
      <c r="V18" s="19" t="e">
        <f t="shared" si="4"/>
        <v>#NUM!</v>
      </c>
      <c r="W18" s="19" t="e">
        <f t="shared" si="5"/>
        <v>#NUM!</v>
      </c>
      <c r="X18" s="19" t="e">
        <f t="shared" si="6"/>
        <v>#NUM!</v>
      </c>
      <c r="Y18" s="19" t="e">
        <f t="shared" si="7"/>
        <v>#NUM!</v>
      </c>
      <c r="Z18" s="19" t="e">
        <f t="shared" si="8"/>
        <v>#NUM!</v>
      </c>
    </row>
    <row r="19" spans="1:26" x14ac:dyDescent="0.25">
      <c r="A19">
        <v>18</v>
      </c>
      <c r="C19" s="6" t="s">
        <v>47</v>
      </c>
      <c r="R19" s="19">
        <f t="shared" si="0"/>
        <v>0</v>
      </c>
      <c r="S19" s="19">
        <f t="shared" si="1"/>
        <v>0</v>
      </c>
      <c r="T19" s="19" t="e">
        <f t="shared" si="2"/>
        <v>#DIV/0!</v>
      </c>
      <c r="U19" s="19" t="e">
        <f t="shared" si="3"/>
        <v>#NUM!</v>
      </c>
      <c r="V19" s="19" t="e">
        <f t="shared" si="4"/>
        <v>#NUM!</v>
      </c>
      <c r="W19" s="19" t="e">
        <f t="shared" si="5"/>
        <v>#NUM!</v>
      </c>
      <c r="X19" s="19" t="e">
        <f t="shared" si="6"/>
        <v>#NUM!</v>
      </c>
      <c r="Y19" s="19" t="e">
        <f t="shared" si="7"/>
        <v>#NUM!</v>
      </c>
      <c r="Z19" s="19" t="e">
        <f t="shared" si="8"/>
        <v>#NUM!</v>
      </c>
    </row>
    <row r="20" spans="1:26" x14ac:dyDescent="0.25">
      <c r="A20">
        <v>19</v>
      </c>
      <c r="C20" s="6" t="s">
        <v>48</v>
      </c>
      <c r="R20" s="19">
        <f t="shared" si="0"/>
        <v>0</v>
      </c>
      <c r="S20" s="19">
        <f t="shared" si="1"/>
        <v>0</v>
      </c>
      <c r="T20" s="19" t="e">
        <f t="shared" si="2"/>
        <v>#DIV/0!</v>
      </c>
      <c r="U20" s="19" t="e">
        <f t="shared" si="3"/>
        <v>#NUM!</v>
      </c>
      <c r="V20" s="19" t="e">
        <f t="shared" si="4"/>
        <v>#NUM!</v>
      </c>
      <c r="W20" s="19" t="e">
        <f t="shared" si="5"/>
        <v>#NUM!</v>
      </c>
      <c r="X20" s="19" t="e">
        <f t="shared" si="6"/>
        <v>#NUM!</v>
      </c>
      <c r="Y20" s="19" t="e">
        <f t="shared" si="7"/>
        <v>#NUM!</v>
      </c>
      <c r="Z20" s="19" t="e">
        <f t="shared" si="8"/>
        <v>#NUM!</v>
      </c>
    </row>
    <row r="21" spans="1:26" x14ac:dyDescent="0.25">
      <c r="A21">
        <v>20</v>
      </c>
      <c r="C21" s="6" t="s">
        <v>49</v>
      </c>
      <c r="R21" s="19">
        <f t="shared" si="0"/>
        <v>0</v>
      </c>
      <c r="S21" s="19">
        <f t="shared" si="1"/>
        <v>0</v>
      </c>
      <c r="T21" s="19" t="e">
        <f t="shared" si="2"/>
        <v>#DIV/0!</v>
      </c>
      <c r="U21" s="19" t="e">
        <f t="shared" si="3"/>
        <v>#NUM!</v>
      </c>
      <c r="V21" s="19" t="e">
        <f t="shared" si="4"/>
        <v>#NUM!</v>
      </c>
      <c r="W21" s="19" t="e">
        <f t="shared" si="5"/>
        <v>#NUM!</v>
      </c>
      <c r="X21" s="19" t="e">
        <f t="shared" si="6"/>
        <v>#NUM!</v>
      </c>
      <c r="Y21" s="19" t="e">
        <f t="shared" si="7"/>
        <v>#NUM!</v>
      </c>
      <c r="Z21" s="19" t="e">
        <f t="shared" si="8"/>
        <v>#NUM!</v>
      </c>
    </row>
    <row r="22" spans="1:26" x14ac:dyDescent="0.25">
      <c r="A22">
        <v>21</v>
      </c>
      <c r="C22" s="6" t="s">
        <v>50</v>
      </c>
      <c r="R22" s="19">
        <f t="shared" si="0"/>
        <v>0</v>
      </c>
      <c r="S22" s="19">
        <f t="shared" si="1"/>
        <v>0</v>
      </c>
      <c r="T22" s="19" t="e">
        <f t="shared" si="2"/>
        <v>#DIV/0!</v>
      </c>
      <c r="U22" s="19" t="e">
        <f t="shared" si="3"/>
        <v>#NUM!</v>
      </c>
      <c r="V22" s="19" t="e">
        <f t="shared" si="4"/>
        <v>#NUM!</v>
      </c>
      <c r="W22" s="19" t="e">
        <f t="shared" si="5"/>
        <v>#NUM!</v>
      </c>
      <c r="X22" s="19" t="e">
        <f t="shared" si="6"/>
        <v>#NUM!</v>
      </c>
      <c r="Y22" s="19" t="e">
        <f t="shared" si="7"/>
        <v>#NUM!</v>
      </c>
      <c r="Z22" s="19" t="e">
        <f t="shared" si="8"/>
        <v>#NUM!</v>
      </c>
    </row>
    <row r="23" spans="1:26" x14ac:dyDescent="0.25">
      <c r="A23">
        <v>22</v>
      </c>
      <c r="C23" s="6" t="s">
        <v>51</v>
      </c>
      <c r="R23" s="19">
        <f t="shared" si="0"/>
        <v>0</v>
      </c>
      <c r="S23" s="19">
        <f t="shared" si="1"/>
        <v>0</v>
      </c>
      <c r="T23" s="19" t="e">
        <f t="shared" si="2"/>
        <v>#DIV/0!</v>
      </c>
      <c r="U23" s="19" t="e">
        <f t="shared" si="3"/>
        <v>#NUM!</v>
      </c>
      <c r="V23" s="19" t="e">
        <f t="shared" si="4"/>
        <v>#NUM!</v>
      </c>
      <c r="W23" s="19" t="e">
        <f t="shared" si="5"/>
        <v>#NUM!</v>
      </c>
      <c r="X23" s="19" t="e">
        <f t="shared" si="6"/>
        <v>#NUM!</v>
      </c>
      <c r="Y23" s="19" t="e">
        <f t="shared" si="7"/>
        <v>#NUM!</v>
      </c>
      <c r="Z23" s="19" t="e">
        <f t="shared" si="8"/>
        <v>#NUM!</v>
      </c>
    </row>
    <row r="24" spans="1:26" x14ac:dyDescent="0.25">
      <c r="A24">
        <v>23</v>
      </c>
      <c r="C24" s="6" t="s">
        <v>52</v>
      </c>
      <c r="R24" s="19">
        <f t="shared" si="0"/>
        <v>0</v>
      </c>
      <c r="S24" s="19">
        <f t="shared" si="1"/>
        <v>0</v>
      </c>
      <c r="T24" s="19" t="e">
        <f t="shared" si="2"/>
        <v>#DIV/0!</v>
      </c>
      <c r="U24" s="19" t="e">
        <f t="shared" si="3"/>
        <v>#NUM!</v>
      </c>
      <c r="V24" s="19" t="e">
        <f t="shared" si="4"/>
        <v>#NUM!</v>
      </c>
      <c r="W24" s="19" t="e">
        <f t="shared" si="5"/>
        <v>#NUM!</v>
      </c>
      <c r="X24" s="19" t="e">
        <f t="shared" si="6"/>
        <v>#NUM!</v>
      </c>
      <c r="Y24" s="19" t="e">
        <f t="shared" si="7"/>
        <v>#NUM!</v>
      </c>
      <c r="Z24" s="19" t="e">
        <f t="shared" si="8"/>
        <v>#NUM!</v>
      </c>
    </row>
    <row r="25" spans="1:26" x14ac:dyDescent="0.25">
      <c r="A25">
        <v>24</v>
      </c>
      <c r="C25" s="6" t="s">
        <v>53</v>
      </c>
      <c r="R25" s="19">
        <f t="shared" si="0"/>
        <v>0</v>
      </c>
      <c r="S25" s="19">
        <f t="shared" si="1"/>
        <v>0</v>
      </c>
      <c r="T25" s="19" t="e">
        <f t="shared" si="2"/>
        <v>#DIV/0!</v>
      </c>
      <c r="U25" s="19" t="e">
        <f t="shared" si="3"/>
        <v>#NUM!</v>
      </c>
      <c r="V25" s="19" t="e">
        <f t="shared" si="4"/>
        <v>#NUM!</v>
      </c>
      <c r="W25" s="19" t="e">
        <f t="shared" si="5"/>
        <v>#NUM!</v>
      </c>
      <c r="X25" s="19" t="e">
        <f t="shared" si="6"/>
        <v>#NUM!</v>
      </c>
      <c r="Y25" s="19" t="e">
        <f t="shared" si="7"/>
        <v>#NUM!</v>
      </c>
      <c r="Z25" s="19" t="e">
        <f t="shared" si="8"/>
        <v>#NUM!</v>
      </c>
    </row>
    <row r="26" spans="1:26" x14ac:dyDescent="0.25">
      <c r="A26">
        <v>25</v>
      </c>
      <c r="C26" s="6" t="s">
        <v>54</v>
      </c>
      <c r="R26" s="19">
        <f t="shared" si="0"/>
        <v>0</v>
      </c>
      <c r="S26" s="19">
        <f t="shared" si="1"/>
        <v>0</v>
      </c>
      <c r="T26" s="19" t="e">
        <f t="shared" si="2"/>
        <v>#DIV/0!</v>
      </c>
      <c r="U26" s="19" t="e">
        <f t="shared" si="3"/>
        <v>#NUM!</v>
      </c>
      <c r="V26" s="19" t="e">
        <f t="shared" si="4"/>
        <v>#NUM!</v>
      </c>
      <c r="W26" s="19" t="e">
        <f t="shared" si="5"/>
        <v>#NUM!</v>
      </c>
      <c r="X26" s="19" t="e">
        <f t="shared" si="6"/>
        <v>#NUM!</v>
      </c>
      <c r="Y26" s="19" t="e">
        <f t="shared" si="7"/>
        <v>#NUM!</v>
      </c>
      <c r="Z26" s="19" t="e">
        <f t="shared" si="8"/>
        <v>#NUM!</v>
      </c>
    </row>
    <row r="27" spans="1:26" x14ac:dyDescent="0.25">
      <c r="A27">
        <v>26</v>
      </c>
      <c r="C27" s="6" t="s">
        <v>55</v>
      </c>
      <c r="R27" s="19">
        <f t="shared" si="0"/>
        <v>0</v>
      </c>
      <c r="S27" s="19">
        <f t="shared" si="1"/>
        <v>0</v>
      </c>
      <c r="T27" s="19" t="e">
        <f t="shared" si="2"/>
        <v>#DIV/0!</v>
      </c>
      <c r="U27" s="19" t="e">
        <f t="shared" si="3"/>
        <v>#NUM!</v>
      </c>
      <c r="V27" s="19" t="e">
        <f t="shared" si="4"/>
        <v>#NUM!</v>
      </c>
      <c r="W27" s="19" t="e">
        <f t="shared" si="5"/>
        <v>#NUM!</v>
      </c>
      <c r="X27" s="19" t="e">
        <f t="shared" si="6"/>
        <v>#NUM!</v>
      </c>
      <c r="Y27" s="19" t="e">
        <f t="shared" si="7"/>
        <v>#NUM!</v>
      </c>
      <c r="Z27" s="19" t="e">
        <f t="shared" si="8"/>
        <v>#NUM!</v>
      </c>
    </row>
    <row r="28" spans="1:26" s="4" customFormat="1" x14ac:dyDescent="0.25">
      <c r="A28" s="4">
        <v>27</v>
      </c>
      <c r="C28" s="14" t="s">
        <v>56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  <c r="R28" s="26">
        <f t="shared" si="0"/>
        <v>0</v>
      </c>
      <c r="S28" s="26">
        <f t="shared" si="1"/>
        <v>0</v>
      </c>
      <c r="T28" s="26" t="e">
        <f t="shared" si="2"/>
        <v>#DIV/0!</v>
      </c>
      <c r="U28" s="26" t="e">
        <f t="shared" si="3"/>
        <v>#NUM!</v>
      </c>
      <c r="V28" s="26" t="e">
        <f t="shared" si="4"/>
        <v>#NUM!</v>
      </c>
      <c r="W28" s="26" t="e">
        <f t="shared" si="5"/>
        <v>#NUM!</v>
      </c>
      <c r="X28" s="26" t="e">
        <f t="shared" si="6"/>
        <v>#NUM!</v>
      </c>
      <c r="Y28" s="26" t="e">
        <f t="shared" si="7"/>
        <v>#NUM!</v>
      </c>
      <c r="Z28" s="26" t="e">
        <f t="shared" si="8"/>
        <v>#NUM!</v>
      </c>
    </row>
    <row r="29" spans="1:26" s="8" customFormat="1" x14ac:dyDescent="0.25">
      <c r="A29" s="8">
        <v>28</v>
      </c>
      <c r="C29" s="6" t="s">
        <v>57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19">
        <f t="shared" si="0"/>
        <v>0</v>
      </c>
      <c r="S29" s="19">
        <f t="shared" si="1"/>
        <v>0</v>
      </c>
      <c r="T29" s="19" t="e">
        <f t="shared" si="2"/>
        <v>#DIV/0!</v>
      </c>
      <c r="U29" s="19" t="e">
        <f t="shared" si="3"/>
        <v>#NUM!</v>
      </c>
      <c r="V29" s="19" t="e">
        <f t="shared" si="4"/>
        <v>#NUM!</v>
      </c>
      <c r="W29" s="19" t="e">
        <f t="shared" si="5"/>
        <v>#NUM!</v>
      </c>
      <c r="X29" s="19" t="e">
        <f t="shared" si="6"/>
        <v>#NUM!</v>
      </c>
      <c r="Y29" s="19" t="e">
        <f t="shared" si="7"/>
        <v>#NUM!</v>
      </c>
      <c r="Z29" s="19" t="e">
        <f t="shared" si="8"/>
        <v>#NUM!</v>
      </c>
    </row>
    <row r="30" spans="1:26" s="4" customFormat="1" x14ac:dyDescent="0.25">
      <c r="A30" s="4">
        <v>29</v>
      </c>
      <c r="C30" s="14" t="s">
        <v>58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6">
        <f t="shared" si="0"/>
        <v>0</v>
      </c>
      <c r="S30" s="26">
        <f t="shared" si="1"/>
        <v>0</v>
      </c>
      <c r="T30" s="26" t="e">
        <f t="shared" si="2"/>
        <v>#DIV/0!</v>
      </c>
      <c r="U30" s="26" t="e">
        <f t="shared" si="3"/>
        <v>#NUM!</v>
      </c>
      <c r="V30" s="26" t="e">
        <f t="shared" si="4"/>
        <v>#NUM!</v>
      </c>
      <c r="W30" s="26" t="e">
        <f t="shared" si="5"/>
        <v>#NUM!</v>
      </c>
      <c r="X30" s="26" t="e">
        <f t="shared" si="6"/>
        <v>#NUM!</v>
      </c>
      <c r="Y30" s="26" t="e">
        <f t="shared" si="7"/>
        <v>#NUM!</v>
      </c>
      <c r="Z30" s="26" t="e">
        <f t="shared" si="8"/>
        <v>#NUM!</v>
      </c>
    </row>
    <row r="31" spans="1:26" s="8" customFormat="1" x14ac:dyDescent="0.25">
      <c r="A31" s="8">
        <v>30</v>
      </c>
      <c r="C31" s="6" t="s">
        <v>59</v>
      </c>
      <c r="D31" s="10">
        <v>25.4</v>
      </c>
      <c r="E31" s="10">
        <v>29.6</v>
      </c>
      <c r="F31" s="10">
        <v>27.7</v>
      </c>
      <c r="G31" s="10">
        <v>25.9</v>
      </c>
      <c r="H31" s="10">
        <v>23.4</v>
      </c>
      <c r="I31" s="10">
        <v>22.5</v>
      </c>
      <c r="J31" s="10">
        <v>23.1</v>
      </c>
      <c r="K31" s="10">
        <v>25.1</v>
      </c>
      <c r="L31" s="10">
        <v>26.4</v>
      </c>
      <c r="M31" s="10">
        <v>23.2</v>
      </c>
      <c r="N31" s="10">
        <v>29.1</v>
      </c>
      <c r="O31" s="10">
        <v>32.1</v>
      </c>
      <c r="P31" s="10">
        <v>23.3</v>
      </c>
      <c r="Q31" s="11">
        <v>24.2</v>
      </c>
      <c r="R31" s="19">
        <f t="shared" si="0"/>
        <v>22.5</v>
      </c>
      <c r="S31" s="19">
        <f t="shared" si="1"/>
        <v>32.1</v>
      </c>
      <c r="T31" s="19">
        <f t="shared" si="2"/>
        <v>25.785714285714285</v>
      </c>
      <c r="U31" s="19">
        <f t="shared" si="3"/>
        <v>25.25</v>
      </c>
      <c r="V31" s="19">
        <f t="shared" si="4"/>
        <v>22.5</v>
      </c>
      <c r="W31" s="19">
        <f t="shared" si="5"/>
        <v>23.324999999999999</v>
      </c>
      <c r="X31" s="19">
        <f t="shared" si="6"/>
        <v>25.25</v>
      </c>
      <c r="Y31" s="19">
        <f t="shared" si="7"/>
        <v>27.375</v>
      </c>
      <c r="Z31" s="19">
        <f t="shared" si="8"/>
        <v>32.1</v>
      </c>
    </row>
    <row r="32" spans="1:26" x14ac:dyDescent="0.25">
      <c r="A32">
        <v>31</v>
      </c>
      <c r="C32" s="6" t="s">
        <v>60</v>
      </c>
      <c r="D32" s="22">
        <v>54.8</v>
      </c>
      <c r="E32" s="22">
        <v>55.6</v>
      </c>
      <c r="F32" s="22">
        <v>55</v>
      </c>
      <c r="G32" s="22">
        <v>58.7</v>
      </c>
      <c r="H32" s="22">
        <v>57.4</v>
      </c>
      <c r="I32" s="22">
        <v>54.7</v>
      </c>
      <c r="J32" s="22">
        <v>53.1</v>
      </c>
      <c r="K32" s="22">
        <v>55.2</v>
      </c>
      <c r="L32" s="22">
        <v>56.7</v>
      </c>
      <c r="M32" s="22">
        <v>56</v>
      </c>
      <c r="N32" s="22">
        <v>60.3</v>
      </c>
      <c r="O32" s="22">
        <v>60.9</v>
      </c>
      <c r="P32" s="22">
        <v>55.5</v>
      </c>
      <c r="Q32" s="11">
        <v>57.5</v>
      </c>
      <c r="R32" s="19">
        <f t="shared" si="0"/>
        <v>53.1</v>
      </c>
      <c r="S32" s="19">
        <f t="shared" si="1"/>
        <v>60.9</v>
      </c>
      <c r="T32" s="19">
        <f t="shared" si="2"/>
        <v>56.528571428571425</v>
      </c>
      <c r="U32" s="19">
        <f t="shared" si="3"/>
        <v>55.8</v>
      </c>
      <c r="V32" s="19">
        <f t="shared" si="4"/>
        <v>53.1</v>
      </c>
      <c r="W32" s="19">
        <f t="shared" si="5"/>
        <v>55.05</v>
      </c>
      <c r="X32" s="19">
        <f t="shared" si="6"/>
        <v>55.8</v>
      </c>
      <c r="Y32" s="19">
        <f t="shared" si="7"/>
        <v>57.475000000000001</v>
      </c>
      <c r="Z32" s="19">
        <f t="shared" si="8"/>
        <v>60.9</v>
      </c>
    </row>
    <row r="33" spans="1:26" x14ac:dyDescent="0.25">
      <c r="A33">
        <v>32</v>
      </c>
      <c r="C33" s="6" t="s">
        <v>61</v>
      </c>
      <c r="R33" s="19">
        <f t="shared" si="0"/>
        <v>0</v>
      </c>
      <c r="S33" s="19">
        <f t="shared" si="1"/>
        <v>0</v>
      </c>
      <c r="T33" s="19" t="e">
        <f t="shared" si="2"/>
        <v>#DIV/0!</v>
      </c>
      <c r="U33" s="19" t="e">
        <f t="shared" si="3"/>
        <v>#NUM!</v>
      </c>
      <c r="V33" s="19" t="e">
        <f t="shared" si="4"/>
        <v>#NUM!</v>
      </c>
      <c r="W33" s="19" t="e">
        <f t="shared" si="5"/>
        <v>#NUM!</v>
      </c>
      <c r="X33" s="19" t="e">
        <f t="shared" si="6"/>
        <v>#NUM!</v>
      </c>
      <c r="Y33" s="19" t="e">
        <f t="shared" si="7"/>
        <v>#NUM!</v>
      </c>
      <c r="Z33" s="19" t="e">
        <f t="shared" si="8"/>
        <v>#NUM!</v>
      </c>
    </row>
    <row r="34" spans="1:26" s="4" customFormat="1" x14ac:dyDescent="0.25">
      <c r="A34" s="4">
        <v>33</v>
      </c>
      <c r="C34" s="14" t="s">
        <v>62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5"/>
      <c r="R34" s="26">
        <f t="shared" si="0"/>
        <v>0</v>
      </c>
      <c r="S34" s="26">
        <f t="shared" si="1"/>
        <v>0</v>
      </c>
      <c r="T34" s="26" t="e">
        <f t="shared" si="2"/>
        <v>#DIV/0!</v>
      </c>
      <c r="U34" s="26" t="e">
        <f t="shared" si="3"/>
        <v>#NUM!</v>
      </c>
      <c r="V34" s="26" t="e">
        <f t="shared" si="4"/>
        <v>#NUM!</v>
      </c>
      <c r="W34" s="26" t="e">
        <f t="shared" si="5"/>
        <v>#NUM!</v>
      </c>
      <c r="X34" s="26" t="e">
        <f t="shared" si="6"/>
        <v>#NUM!</v>
      </c>
      <c r="Y34" s="26" t="e">
        <f t="shared" si="7"/>
        <v>#NUM!</v>
      </c>
      <c r="Z34" s="26" t="e">
        <f t="shared" si="8"/>
        <v>#NUM!</v>
      </c>
    </row>
    <row r="35" spans="1:26" x14ac:dyDescent="0.25">
      <c r="A35">
        <v>34</v>
      </c>
      <c r="C35" s="6" t="s">
        <v>31</v>
      </c>
      <c r="D35" s="22">
        <v>37.6</v>
      </c>
      <c r="E35" s="22">
        <v>37.200000000000003</v>
      </c>
      <c r="F35" s="22">
        <v>32</v>
      </c>
      <c r="G35" s="22">
        <v>37.9</v>
      </c>
      <c r="H35" s="22">
        <v>40.9</v>
      </c>
      <c r="I35" s="22">
        <v>46.9</v>
      </c>
      <c r="J35" s="22">
        <v>35.6</v>
      </c>
      <c r="K35" s="22">
        <v>36.4</v>
      </c>
      <c r="L35" s="22">
        <v>34.700000000000003</v>
      </c>
      <c r="M35" s="22">
        <v>31.1</v>
      </c>
      <c r="N35" s="22">
        <v>33.6</v>
      </c>
      <c r="O35" s="22">
        <v>26.7</v>
      </c>
      <c r="P35" s="22">
        <v>43.6</v>
      </c>
      <c r="Q35" s="11">
        <v>40</v>
      </c>
      <c r="R35" s="19">
        <f t="shared" si="0"/>
        <v>26.7</v>
      </c>
      <c r="S35" s="19">
        <f t="shared" si="1"/>
        <v>46.9</v>
      </c>
      <c r="T35" s="19">
        <f t="shared" si="2"/>
        <v>36.728571428571435</v>
      </c>
      <c r="U35" s="19">
        <f t="shared" si="3"/>
        <v>36.799999999999997</v>
      </c>
      <c r="V35" s="19">
        <f t="shared" si="4"/>
        <v>26.7</v>
      </c>
      <c r="W35" s="19">
        <f t="shared" si="5"/>
        <v>33.875</v>
      </c>
      <c r="X35" s="19">
        <f t="shared" si="6"/>
        <v>36.799999999999997</v>
      </c>
      <c r="Y35" s="19">
        <f t="shared" si="7"/>
        <v>39.475000000000001</v>
      </c>
      <c r="Z35" s="19">
        <f t="shared" si="8"/>
        <v>46.9</v>
      </c>
    </row>
    <row r="36" spans="1:26" x14ac:dyDescent="0.25">
      <c r="A36">
        <v>35</v>
      </c>
      <c r="C36" s="6" t="s">
        <v>32</v>
      </c>
      <c r="D36" s="22">
        <v>13.4</v>
      </c>
      <c r="E36" s="22">
        <v>11.5</v>
      </c>
      <c r="F36" s="22">
        <v>12.2</v>
      </c>
      <c r="G36" s="22">
        <v>13</v>
      </c>
      <c r="H36" s="22">
        <v>14.3</v>
      </c>
      <c r="I36" s="22">
        <v>16.600000000000001</v>
      </c>
      <c r="J36" s="22">
        <v>16.2</v>
      </c>
      <c r="K36" s="22">
        <v>14.9</v>
      </c>
      <c r="L36" s="22">
        <v>14.7</v>
      </c>
      <c r="M36" s="22">
        <v>12.7</v>
      </c>
      <c r="N36" s="22">
        <v>16.899999999999999</v>
      </c>
      <c r="O36" s="22">
        <v>14.4</v>
      </c>
      <c r="P36" s="22">
        <v>14.8</v>
      </c>
      <c r="Q36" s="11">
        <v>18.3</v>
      </c>
      <c r="R36" s="19">
        <f t="shared" si="0"/>
        <v>11.5</v>
      </c>
      <c r="S36" s="19">
        <f t="shared" si="1"/>
        <v>18.3</v>
      </c>
      <c r="T36" s="19">
        <f t="shared" si="2"/>
        <v>14.564285714285717</v>
      </c>
      <c r="U36" s="19">
        <f t="shared" si="3"/>
        <v>14.55</v>
      </c>
      <c r="V36" s="19">
        <f t="shared" si="4"/>
        <v>11.5</v>
      </c>
      <c r="W36" s="19">
        <f t="shared" si="5"/>
        <v>13.1</v>
      </c>
      <c r="X36" s="19">
        <f t="shared" si="6"/>
        <v>14.55</v>
      </c>
      <c r="Y36" s="19">
        <f t="shared" si="7"/>
        <v>15.875</v>
      </c>
      <c r="Z36" s="19">
        <f t="shared" si="8"/>
        <v>18.3</v>
      </c>
    </row>
    <row r="37" spans="1:26" x14ac:dyDescent="0.25">
      <c r="A37">
        <v>36</v>
      </c>
      <c r="C37" s="6" t="s">
        <v>63</v>
      </c>
      <c r="R37" s="19">
        <f t="shared" si="0"/>
        <v>0</v>
      </c>
      <c r="S37" s="19">
        <f t="shared" si="1"/>
        <v>0</v>
      </c>
      <c r="T37" s="19" t="e">
        <f t="shared" si="2"/>
        <v>#DIV/0!</v>
      </c>
      <c r="U37" s="19" t="e">
        <f t="shared" si="3"/>
        <v>#NUM!</v>
      </c>
      <c r="V37" s="19" t="e">
        <f t="shared" si="4"/>
        <v>#NUM!</v>
      </c>
      <c r="W37" s="19" t="e">
        <f t="shared" si="5"/>
        <v>#NUM!</v>
      </c>
      <c r="X37" s="19" t="e">
        <f t="shared" si="6"/>
        <v>#NUM!</v>
      </c>
      <c r="Y37" s="19" t="e">
        <f t="shared" si="7"/>
        <v>#NUM!</v>
      </c>
      <c r="Z37" s="19" t="e">
        <f t="shared" si="8"/>
        <v>#NUM!</v>
      </c>
    </row>
    <row r="38" spans="1:26" s="4" customFormat="1" x14ac:dyDescent="0.25">
      <c r="A38" s="4">
        <v>37</v>
      </c>
      <c r="C38" s="14" t="s">
        <v>64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  <c r="R38" s="26">
        <f t="shared" si="0"/>
        <v>0</v>
      </c>
      <c r="S38" s="26">
        <f t="shared" si="1"/>
        <v>0</v>
      </c>
      <c r="T38" s="26" t="e">
        <f t="shared" si="2"/>
        <v>#DIV/0!</v>
      </c>
      <c r="U38" s="26" t="e">
        <f t="shared" si="3"/>
        <v>#NUM!</v>
      </c>
      <c r="V38" s="26" t="e">
        <f t="shared" si="4"/>
        <v>#NUM!</v>
      </c>
      <c r="W38" s="26" t="e">
        <f t="shared" si="5"/>
        <v>#NUM!</v>
      </c>
      <c r="X38" s="26" t="e">
        <f t="shared" si="6"/>
        <v>#NUM!</v>
      </c>
      <c r="Y38" s="26" t="e">
        <f t="shared" si="7"/>
        <v>#NUM!</v>
      </c>
      <c r="Z38" s="26" t="e">
        <f t="shared" si="8"/>
        <v>#NUM!</v>
      </c>
    </row>
    <row r="39" spans="1:26" x14ac:dyDescent="0.25">
      <c r="A39">
        <v>38</v>
      </c>
      <c r="C39" s="6" t="s">
        <v>65</v>
      </c>
      <c r="R39" s="19">
        <f t="shared" si="0"/>
        <v>0</v>
      </c>
      <c r="S39" s="19">
        <f t="shared" si="1"/>
        <v>0</v>
      </c>
      <c r="T39" s="19" t="e">
        <f t="shared" si="2"/>
        <v>#DIV/0!</v>
      </c>
      <c r="U39" s="19" t="e">
        <f t="shared" si="3"/>
        <v>#NUM!</v>
      </c>
      <c r="V39" s="19" t="e">
        <f t="shared" si="4"/>
        <v>#NUM!</v>
      </c>
      <c r="W39" s="19" t="e">
        <f t="shared" si="5"/>
        <v>#NUM!</v>
      </c>
      <c r="X39" s="19" t="e">
        <f t="shared" si="6"/>
        <v>#NUM!</v>
      </c>
      <c r="Y39" s="19" t="e">
        <f t="shared" si="7"/>
        <v>#NUM!</v>
      </c>
      <c r="Z39" s="19" t="e">
        <f t="shared" si="8"/>
        <v>#NUM!</v>
      </c>
    </row>
    <row r="40" spans="1:26" x14ac:dyDescent="0.25">
      <c r="A40">
        <v>39</v>
      </c>
      <c r="C40" s="6" t="s">
        <v>66</v>
      </c>
      <c r="R40" s="19">
        <f t="shared" si="0"/>
        <v>0</v>
      </c>
      <c r="S40" s="19">
        <f t="shared" si="1"/>
        <v>0</v>
      </c>
      <c r="T40" s="19" t="e">
        <f t="shared" si="2"/>
        <v>#DIV/0!</v>
      </c>
      <c r="U40" s="19" t="e">
        <f t="shared" si="3"/>
        <v>#NUM!</v>
      </c>
      <c r="V40" s="19" t="e">
        <f t="shared" si="4"/>
        <v>#NUM!</v>
      </c>
      <c r="W40" s="19" t="e">
        <f t="shared" si="5"/>
        <v>#NUM!</v>
      </c>
      <c r="X40" s="19" t="e">
        <f t="shared" si="6"/>
        <v>#NUM!</v>
      </c>
      <c r="Y40" s="19" t="e">
        <f t="shared" si="7"/>
        <v>#NUM!</v>
      </c>
      <c r="Z40" s="19" t="e">
        <f t="shared" si="8"/>
        <v>#NUM!</v>
      </c>
    </row>
    <row r="41" spans="1:26" x14ac:dyDescent="0.25">
      <c r="A41">
        <v>40</v>
      </c>
      <c r="C41" s="6" t="s">
        <v>67</v>
      </c>
      <c r="R41" s="19">
        <f t="shared" si="0"/>
        <v>0</v>
      </c>
      <c r="S41" s="19">
        <f t="shared" si="1"/>
        <v>0</v>
      </c>
      <c r="T41" s="19" t="e">
        <f t="shared" si="2"/>
        <v>#DIV/0!</v>
      </c>
      <c r="U41" s="19" t="e">
        <f t="shared" si="3"/>
        <v>#NUM!</v>
      </c>
      <c r="V41" s="19" t="e">
        <f t="shared" si="4"/>
        <v>#NUM!</v>
      </c>
      <c r="W41" s="19" t="e">
        <f t="shared" si="5"/>
        <v>#NUM!</v>
      </c>
      <c r="X41" s="19" t="e">
        <f t="shared" si="6"/>
        <v>#NUM!</v>
      </c>
      <c r="Y41" s="19" t="e">
        <f t="shared" si="7"/>
        <v>#NUM!</v>
      </c>
      <c r="Z41" s="19" t="e">
        <f t="shared" si="8"/>
        <v>#NUM!</v>
      </c>
    </row>
    <row r="42" spans="1:26" x14ac:dyDescent="0.25">
      <c r="A42">
        <v>41</v>
      </c>
      <c r="C42" s="6" t="s">
        <v>68</v>
      </c>
      <c r="R42" s="19">
        <f t="shared" si="0"/>
        <v>0</v>
      </c>
      <c r="S42" s="19">
        <f t="shared" si="1"/>
        <v>0</v>
      </c>
      <c r="T42" s="19" t="e">
        <f t="shared" si="2"/>
        <v>#DIV/0!</v>
      </c>
      <c r="U42" s="19" t="e">
        <f t="shared" si="3"/>
        <v>#NUM!</v>
      </c>
      <c r="V42" s="19" t="e">
        <f t="shared" si="4"/>
        <v>#NUM!</v>
      </c>
      <c r="W42" s="19" t="e">
        <f t="shared" si="5"/>
        <v>#NUM!</v>
      </c>
      <c r="X42" s="19" t="e">
        <f t="shared" si="6"/>
        <v>#NUM!</v>
      </c>
      <c r="Y42" s="19" t="e">
        <f t="shared" si="7"/>
        <v>#NUM!</v>
      </c>
      <c r="Z42" s="19" t="e">
        <f t="shared" si="8"/>
        <v>#NUM!</v>
      </c>
    </row>
    <row r="43" spans="1:26" x14ac:dyDescent="0.25">
      <c r="A43">
        <v>42</v>
      </c>
      <c r="C43" s="6" t="s">
        <v>69</v>
      </c>
      <c r="R43" s="19">
        <f t="shared" si="0"/>
        <v>0</v>
      </c>
      <c r="S43" s="19">
        <f t="shared" si="1"/>
        <v>0</v>
      </c>
      <c r="T43" s="19" t="e">
        <f t="shared" si="2"/>
        <v>#DIV/0!</v>
      </c>
      <c r="U43" s="19" t="e">
        <f t="shared" si="3"/>
        <v>#NUM!</v>
      </c>
      <c r="V43" s="19" t="e">
        <f t="shared" si="4"/>
        <v>#NUM!</v>
      </c>
      <c r="W43" s="19" t="e">
        <f t="shared" si="5"/>
        <v>#NUM!</v>
      </c>
      <c r="X43" s="19" t="e">
        <f t="shared" si="6"/>
        <v>#NUM!</v>
      </c>
      <c r="Y43" s="19" t="e">
        <f t="shared" si="7"/>
        <v>#NUM!</v>
      </c>
      <c r="Z43" s="19" t="e">
        <f t="shared" si="8"/>
        <v>#NUM!</v>
      </c>
    </row>
    <row r="44" spans="1:26" s="4" customFormat="1" x14ac:dyDescent="0.25">
      <c r="A44" s="4">
        <v>43</v>
      </c>
      <c r="C44" s="14" t="s">
        <v>70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5"/>
      <c r="R44" s="26">
        <f t="shared" si="0"/>
        <v>0</v>
      </c>
      <c r="S44" s="26">
        <f t="shared" si="1"/>
        <v>0</v>
      </c>
      <c r="T44" s="26" t="e">
        <f t="shared" si="2"/>
        <v>#DIV/0!</v>
      </c>
      <c r="U44" s="26" t="e">
        <f t="shared" si="3"/>
        <v>#NUM!</v>
      </c>
      <c r="V44" s="26" t="e">
        <f t="shared" si="4"/>
        <v>#NUM!</v>
      </c>
      <c r="W44" s="26" t="e">
        <f t="shared" si="5"/>
        <v>#NUM!</v>
      </c>
      <c r="X44" s="26" t="e">
        <f t="shared" si="6"/>
        <v>#NUM!</v>
      </c>
      <c r="Y44" s="26" t="e">
        <f t="shared" si="7"/>
        <v>#NUM!</v>
      </c>
      <c r="Z44" s="26" t="e">
        <f t="shared" si="8"/>
        <v>#NUM!</v>
      </c>
    </row>
    <row r="45" spans="1:26" x14ac:dyDescent="0.25">
      <c r="A45">
        <v>44</v>
      </c>
      <c r="C45" s="6" t="s">
        <v>71</v>
      </c>
      <c r="R45" s="19">
        <f t="shared" si="0"/>
        <v>0</v>
      </c>
      <c r="S45" s="19">
        <f t="shared" si="1"/>
        <v>0</v>
      </c>
      <c r="T45" s="19" t="e">
        <f t="shared" si="2"/>
        <v>#DIV/0!</v>
      </c>
      <c r="U45" s="19" t="e">
        <f t="shared" si="3"/>
        <v>#NUM!</v>
      </c>
      <c r="V45" s="19" t="e">
        <f t="shared" si="4"/>
        <v>#NUM!</v>
      </c>
      <c r="W45" s="19" t="e">
        <f t="shared" si="5"/>
        <v>#NUM!</v>
      </c>
      <c r="X45" s="19" t="e">
        <f t="shared" si="6"/>
        <v>#NUM!</v>
      </c>
      <c r="Y45" s="19" t="e">
        <f t="shared" si="7"/>
        <v>#NUM!</v>
      </c>
      <c r="Z45" s="19" t="e">
        <f t="shared" si="8"/>
        <v>#NUM!</v>
      </c>
    </row>
    <row r="46" spans="1:26" x14ac:dyDescent="0.25">
      <c r="A46">
        <v>45</v>
      </c>
      <c r="C46" s="6" t="s">
        <v>72</v>
      </c>
      <c r="R46" s="19">
        <f t="shared" si="0"/>
        <v>0</v>
      </c>
      <c r="S46" s="19">
        <f t="shared" si="1"/>
        <v>0</v>
      </c>
      <c r="T46" s="19" t="e">
        <f t="shared" si="2"/>
        <v>#DIV/0!</v>
      </c>
      <c r="U46" s="19" t="e">
        <f t="shared" si="3"/>
        <v>#NUM!</v>
      </c>
      <c r="V46" s="19" t="e">
        <f t="shared" si="4"/>
        <v>#NUM!</v>
      </c>
      <c r="W46" s="19" t="e">
        <f t="shared" si="5"/>
        <v>#NUM!</v>
      </c>
      <c r="X46" s="19" t="e">
        <f t="shared" si="6"/>
        <v>#NUM!</v>
      </c>
      <c r="Y46" s="19" t="e">
        <f t="shared" si="7"/>
        <v>#NUM!</v>
      </c>
      <c r="Z46" s="19" t="e">
        <f t="shared" si="8"/>
        <v>#NUM!</v>
      </c>
    </row>
    <row r="47" spans="1:26" x14ac:dyDescent="0.25">
      <c r="A47">
        <v>46</v>
      </c>
      <c r="C47" s="6" t="s">
        <v>73</v>
      </c>
      <c r="R47" s="19">
        <f t="shared" si="0"/>
        <v>0</v>
      </c>
      <c r="S47" s="19">
        <f t="shared" si="1"/>
        <v>0</v>
      </c>
      <c r="T47" s="19" t="e">
        <f t="shared" si="2"/>
        <v>#DIV/0!</v>
      </c>
      <c r="U47" s="19" t="e">
        <f t="shared" si="3"/>
        <v>#NUM!</v>
      </c>
      <c r="V47" s="19" t="e">
        <f t="shared" si="4"/>
        <v>#NUM!</v>
      </c>
      <c r="W47" s="19" t="e">
        <f t="shared" si="5"/>
        <v>#NUM!</v>
      </c>
      <c r="X47" s="19" t="e">
        <f t="shared" si="6"/>
        <v>#NUM!</v>
      </c>
      <c r="Y47" s="19" t="e">
        <f t="shared" si="7"/>
        <v>#NUM!</v>
      </c>
      <c r="Z47" s="19" t="e">
        <f t="shared" si="8"/>
        <v>#NUM!</v>
      </c>
    </row>
    <row r="48" spans="1:26" x14ac:dyDescent="0.25">
      <c r="A48">
        <v>47</v>
      </c>
      <c r="C48" s="6" t="s">
        <v>74</v>
      </c>
      <c r="R48" s="19">
        <f t="shared" si="0"/>
        <v>0</v>
      </c>
      <c r="S48" s="19">
        <f t="shared" si="1"/>
        <v>0</v>
      </c>
      <c r="T48" s="19" t="e">
        <f t="shared" si="2"/>
        <v>#DIV/0!</v>
      </c>
      <c r="U48" s="19" t="e">
        <f t="shared" si="3"/>
        <v>#NUM!</v>
      </c>
      <c r="V48" s="19" t="e">
        <f t="shared" si="4"/>
        <v>#NUM!</v>
      </c>
      <c r="W48" s="19" t="e">
        <f t="shared" si="5"/>
        <v>#NUM!</v>
      </c>
      <c r="X48" s="19" t="e">
        <f t="shared" si="6"/>
        <v>#NUM!</v>
      </c>
      <c r="Y48" s="19" t="e">
        <f t="shared" si="7"/>
        <v>#NUM!</v>
      </c>
      <c r="Z48" s="19" t="e">
        <f t="shared" si="8"/>
        <v>#NUM!</v>
      </c>
    </row>
    <row r="49" spans="1:26" x14ac:dyDescent="0.25">
      <c r="A49">
        <v>48</v>
      </c>
      <c r="C49" s="6" t="s">
        <v>75</v>
      </c>
      <c r="R49" s="19">
        <f t="shared" si="0"/>
        <v>0</v>
      </c>
      <c r="S49" s="19">
        <f t="shared" si="1"/>
        <v>0</v>
      </c>
      <c r="T49" s="19" t="e">
        <f t="shared" si="2"/>
        <v>#DIV/0!</v>
      </c>
      <c r="U49" s="19" t="e">
        <f t="shared" si="3"/>
        <v>#NUM!</v>
      </c>
      <c r="V49" s="19" t="e">
        <f t="shared" si="4"/>
        <v>#NUM!</v>
      </c>
      <c r="W49" s="19" t="e">
        <f t="shared" si="5"/>
        <v>#NUM!</v>
      </c>
      <c r="X49" s="19" t="e">
        <f t="shared" si="6"/>
        <v>#NUM!</v>
      </c>
      <c r="Y49" s="19" t="e">
        <f t="shared" si="7"/>
        <v>#NUM!</v>
      </c>
      <c r="Z49" s="19" t="e">
        <f t="shared" si="8"/>
        <v>#NUM!</v>
      </c>
    </row>
    <row r="50" spans="1:26" x14ac:dyDescent="0.25">
      <c r="A50">
        <v>49</v>
      </c>
      <c r="C50" s="6" t="s">
        <v>76</v>
      </c>
      <c r="R50" s="19">
        <f t="shared" si="0"/>
        <v>0</v>
      </c>
      <c r="S50" s="19">
        <f t="shared" si="1"/>
        <v>0</v>
      </c>
      <c r="T50" s="19" t="e">
        <f t="shared" si="2"/>
        <v>#DIV/0!</v>
      </c>
      <c r="U50" s="19" t="e">
        <f t="shared" si="3"/>
        <v>#NUM!</v>
      </c>
      <c r="V50" s="19" t="e">
        <f t="shared" si="4"/>
        <v>#NUM!</v>
      </c>
      <c r="W50" s="19" t="e">
        <f t="shared" si="5"/>
        <v>#NUM!</v>
      </c>
      <c r="X50" s="19" t="e">
        <f t="shared" si="6"/>
        <v>#NUM!</v>
      </c>
      <c r="Y50" s="19" t="e">
        <f t="shared" si="7"/>
        <v>#NUM!</v>
      </c>
      <c r="Z50" s="19" t="e">
        <f t="shared" si="8"/>
        <v>#NUM!</v>
      </c>
    </row>
    <row r="51" spans="1:26" x14ac:dyDescent="0.25">
      <c r="A51">
        <v>50</v>
      </c>
      <c r="C51" s="6" t="s">
        <v>77</v>
      </c>
      <c r="R51" s="19">
        <f t="shared" si="0"/>
        <v>0</v>
      </c>
      <c r="S51" s="19">
        <f t="shared" si="1"/>
        <v>0</v>
      </c>
      <c r="T51" s="19" t="e">
        <f t="shared" si="2"/>
        <v>#DIV/0!</v>
      </c>
      <c r="U51" s="19" t="e">
        <f t="shared" si="3"/>
        <v>#NUM!</v>
      </c>
      <c r="V51" s="19" t="e">
        <f t="shared" si="4"/>
        <v>#NUM!</v>
      </c>
      <c r="W51" s="19" t="e">
        <f t="shared" si="5"/>
        <v>#NUM!</v>
      </c>
      <c r="X51" s="19" t="e">
        <f t="shared" si="6"/>
        <v>#NUM!</v>
      </c>
      <c r="Y51" s="19" t="e">
        <f t="shared" si="7"/>
        <v>#NUM!</v>
      </c>
      <c r="Z51" s="19" t="e">
        <f t="shared" si="8"/>
        <v>#NUM!</v>
      </c>
    </row>
    <row r="52" spans="1:26" x14ac:dyDescent="0.25">
      <c r="A52">
        <v>51</v>
      </c>
      <c r="C52" s="6" t="s">
        <v>78</v>
      </c>
      <c r="R52" s="19">
        <f t="shared" si="0"/>
        <v>0</v>
      </c>
      <c r="S52" s="19">
        <f t="shared" si="1"/>
        <v>0</v>
      </c>
      <c r="T52" s="19" t="e">
        <f t="shared" si="2"/>
        <v>#DIV/0!</v>
      </c>
      <c r="U52" s="19" t="e">
        <f t="shared" si="3"/>
        <v>#NUM!</v>
      </c>
      <c r="V52" s="19" t="e">
        <f t="shared" si="4"/>
        <v>#NUM!</v>
      </c>
      <c r="W52" s="19" t="e">
        <f t="shared" si="5"/>
        <v>#NUM!</v>
      </c>
      <c r="X52" s="19" t="e">
        <f t="shared" si="6"/>
        <v>#NUM!</v>
      </c>
      <c r="Y52" s="19" t="e">
        <f t="shared" si="7"/>
        <v>#NUM!</v>
      </c>
      <c r="Z52" s="19" t="e">
        <f t="shared" si="8"/>
        <v>#NUM!</v>
      </c>
    </row>
    <row r="53" spans="1:26" x14ac:dyDescent="0.25">
      <c r="A53">
        <v>52</v>
      </c>
      <c r="C53" s="6" t="s">
        <v>79</v>
      </c>
      <c r="R53" s="19">
        <f t="shared" si="0"/>
        <v>0</v>
      </c>
      <c r="S53" s="19">
        <f t="shared" si="1"/>
        <v>0</v>
      </c>
      <c r="T53" s="19" t="e">
        <f t="shared" si="2"/>
        <v>#DIV/0!</v>
      </c>
      <c r="U53" s="19" t="e">
        <f t="shared" si="3"/>
        <v>#NUM!</v>
      </c>
      <c r="V53" s="19" t="e">
        <f t="shared" si="4"/>
        <v>#NUM!</v>
      </c>
      <c r="W53" s="19" t="e">
        <f t="shared" si="5"/>
        <v>#NUM!</v>
      </c>
      <c r="X53" s="19" t="e">
        <f t="shared" si="6"/>
        <v>#NUM!</v>
      </c>
      <c r="Y53" s="19" t="e">
        <f t="shared" si="7"/>
        <v>#NUM!</v>
      </c>
      <c r="Z53" s="19" t="e">
        <f t="shared" si="8"/>
        <v>#NUM!</v>
      </c>
    </row>
    <row r="54" spans="1:26" s="4" customFormat="1" x14ac:dyDescent="0.25">
      <c r="A54" s="4">
        <v>53</v>
      </c>
      <c r="C54" s="14" t="s">
        <v>80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5"/>
      <c r="R54" s="26">
        <f t="shared" si="0"/>
        <v>0</v>
      </c>
      <c r="S54" s="26">
        <f t="shared" si="1"/>
        <v>0</v>
      </c>
      <c r="T54" s="26" t="e">
        <f t="shared" si="2"/>
        <v>#DIV/0!</v>
      </c>
      <c r="U54" s="26" t="e">
        <f t="shared" si="3"/>
        <v>#NUM!</v>
      </c>
      <c r="V54" s="26" t="e">
        <f t="shared" si="4"/>
        <v>#NUM!</v>
      </c>
      <c r="W54" s="26" t="e">
        <f t="shared" si="5"/>
        <v>#NUM!</v>
      </c>
      <c r="X54" s="26" t="e">
        <f t="shared" si="6"/>
        <v>#NUM!</v>
      </c>
      <c r="Y54" s="26" t="e">
        <f t="shared" si="7"/>
        <v>#NUM!</v>
      </c>
      <c r="Z54" s="26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sdsfact</vt:lpstr>
      <vt:lpstr>sdsmatrix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2012-08-27T18:27:51Z</dcterms:modified>
</cp:coreProperties>
</file>