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513\Documents\Stevens Institute of Technology\Sem 4\SYS 660\Midterm\"/>
    </mc:Choice>
  </mc:AlternateContent>
  <xr:revisionPtr revIDLastSave="0" documentId="13_ncr:1_{2E0F27FC-8586-41CF-B658-78C218C07614}" xr6:coauthVersionLast="47" xr6:coauthVersionMax="47" xr10:uidLastSave="{00000000-0000-0000-0000-000000000000}"/>
  <bookViews>
    <workbookView xWindow="-98" yWindow="-98" windowWidth="21795" windowHeight="12975" xr2:uid="{B4F421D7-A15D-4E0F-8093-46F10CCC02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6" i="1" l="1"/>
  <c r="L26" i="1"/>
  <c r="K26" i="1"/>
  <c r="J26" i="1"/>
  <c r="M18" i="1"/>
  <c r="L18" i="1"/>
  <c r="K18" i="1"/>
  <c r="J18" i="1"/>
  <c r="O36" i="1"/>
  <c r="N44" i="1"/>
  <c r="N42" i="1"/>
  <c r="N40" i="1"/>
  <c r="N38" i="1"/>
  <c r="J11" i="1"/>
  <c r="M11" i="1"/>
  <c r="L11" i="1"/>
  <c r="K11" i="1"/>
  <c r="K4" i="1"/>
  <c r="M4" i="1"/>
  <c r="L4" i="1"/>
  <c r="J4" i="1"/>
  <c r="O4" i="1" l="1"/>
</calcChain>
</file>

<file path=xl/sharedStrings.xml><?xml version="1.0" encoding="utf-8"?>
<sst xmlns="http://schemas.openxmlformats.org/spreadsheetml/2006/main" count="21" uniqueCount="16">
  <si>
    <t>Resource Allocation</t>
  </si>
  <si>
    <t>Doctor</t>
  </si>
  <si>
    <t>Nurses</t>
  </si>
  <si>
    <t>Average Salaries</t>
  </si>
  <si>
    <t>Professions</t>
  </si>
  <si>
    <t>no. of hires</t>
  </si>
  <si>
    <t>NPV</t>
  </si>
  <si>
    <t>High</t>
  </si>
  <si>
    <t>Medium</t>
  </si>
  <si>
    <t>Low</t>
  </si>
  <si>
    <t>Capacity of beds in hospital</t>
  </si>
  <si>
    <t>Capacity of ICUs beds in hospital</t>
  </si>
  <si>
    <t>Expenses for external ambulance</t>
  </si>
  <si>
    <t>Expenses for medicines/treatment</t>
  </si>
  <si>
    <t>Expenses for expanding with pop-up ICUs, treatments and medicines</t>
  </si>
  <si>
    <t>Hire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</si>
</sst>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6" fontId="0" fillId="0" borderId="0" xfId="0" applyNumberFormat="1"/>
    <xf numFmtId="0" fontId="0" fillId="0" borderId="0" xfId="0" applyAlignment="1">
      <alignment horizontal="right"/>
    </xf>
    <xf numFmtId="6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0" applyNumberForma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998802</xdr:colOff>
      <xdr:row>15</xdr:row>
      <xdr:rowOff>13229</xdr:rowOff>
    </xdr:from>
    <xdr:to>
      <xdr:col>5</xdr:col>
      <xdr:colOff>429947</xdr:colOff>
      <xdr:row>17</xdr:row>
      <xdr:rowOff>171979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774482E-A9FF-AAC1-1181-F8E90DFEBE70}"/>
            </a:ext>
          </a:extLst>
        </xdr:cNvPr>
        <xdr:cNvSpPr/>
      </xdr:nvSpPr>
      <xdr:spPr>
        <a:xfrm>
          <a:off x="4253177" y="2513542"/>
          <a:ext cx="522552" cy="515937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80963</xdr:colOff>
      <xdr:row>36</xdr:row>
      <xdr:rowOff>47626</xdr:rowOff>
    </xdr:from>
    <xdr:to>
      <xdr:col>5</xdr:col>
      <xdr:colOff>557213</xdr:colOff>
      <xdr:row>38</xdr:row>
      <xdr:rowOff>138114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6B19E441-7D29-4A2C-B8FC-93EF13C4F77D}"/>
            </a:ext>
          </a:extLst>
        </xdr:cNvPr>
        <xdr:cNvSpPr/>
      </xdr:nvSpPr>
      <xdr:spPr>
        <a:xfrm>
          <a:off x="4391026" y="3667126"/>
          <a:ext cx="476250" cy="452438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47624</xdr:colOff>
      <xdr:row>26</xdr:row>
      <xdr:rowOff>145521</xdr:rowOff>
    </xdr:from>
    <xdr:to>
      <xdr:col>6</xdr:col>
      <xdr:colOff>13228</xdr:colOff>
      <xdr:row>29</xdr:row>
      <xdr:rowOff>161925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AB5180F7-271B-408B-960B-FE6076D949B6}"/>
            </a:ext>
          </a:extLst>
        </xdr:cNvPr>
        <xdr:cNvSpPr/>
      </xdr:nvSpPr>
      <xdr:spPr>
        <a:xfrm>
          <a:off x="4393406" y="4610365"/>
          <a:ext cx="613833" cy="55218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576263</xdr:colOff>
      <xdr:row>24</xdr:row>
      <xdr:rowOff>104775</xdr:rowOff>
    </xdr:from>
    <xdr:to>
      <xdr:col>3</xdr:col>
      <xdr:colOff>9525</xdr:colOff>
      <xdr:row>28</xdr:row>
      <xdr:rowOff>128588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BCA98330-FB2F-8B23-8A60-176677809811}"/>
            </a:ext>
          </a:extLst>
        </xdr:cNvPr>
        <xdr:cNvSpPr/>
      </xdr:nvSpPr>
      <xdr:spPr>
        <a:xfrm>
          <a:off x="1223963" y="1914525"/>
          <a:ext cx="1357312" cy="38576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9525</xdr:colOff>
      <xdr:row>16</xdr:row>
      <xdr:rowOff>92604</xdr:rowOff>
    </xdr:from>
    <xdr:to>
      <xdr:col>4</xdr:col>
      <xdr:colOff>998802</xdr:colOff>
      <xdr:row>24</xdr:row>
      <xdr:rowOff>100013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C484CEB2-9012-9FED-91DA-C4C21A08920B}"/>
            </a:ext>
          </a:extLst>
        </xdr:cNvPr>
        <xdr:cNvCxnSpPr>
          <a:endCxn id="2" idx="2"/>
        </xdr:cNvCxnSpPr>
      </xdr:nvCxnSpPr>
      <xdr:spPr>
        <a:xfrm flipV="1">
          <a:off x="2582599" y="2771511"/>
          <a:ext cx="1670578" cy="143615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26</xdr:row>
      <xdr:rowOff>116682</xdr:rowOff>
    </xdr:from>
    <xdr:to>
      <xdr:col>5</xdr:col>
      <xdr:colOff>47624</xdr:colOff>
      <xdr:row>28</xdr:row>
      <xdr:rowOff>64426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B56D33B5-5B8C-5753-5A76-22A22479AE18}"/>
            </a:ext>
          </a:extLst>
        </xdr:cNvPr>
        <xdr:cNvCxnSpPr>
          <a:stCxn id="6" idx="3"/>
          <a:endCxn id="5" idx="2"/>
        </xdr:cNvCxnSpPr>
      </xdr:nvCxnSpPr>
      <xdr:spPr>
        <a:xfrm>
          <a:off x="2582599" y="4581526"/>
          <a:ext cx="1810807" cy="30493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1271588</xdr:colOff>
      <xdr:row>28</xdr:row>
      <xdr:rowOff>114300</xdr:rowOff>
    </xdr:from>
    <xdr:to>
      <xdr:col>5</xdr:col>
      <xdr:colOff>80963</xdr:colOff>
      <xdr:row>37</xdr:row>
      <xdr:rowOff>92870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E297E822-89CA-CAA4-5430-C8F77FDF28C1}"/>
            </a:ext>
          </a:extLst>
        </xdr:cNvPr>
        <xdr:cNvCxnSpPr>
          <a:endCxn id="4" idx="2"/>
        </xdr:cNvCxnSpPr>
      </xdr:nvCxnSpPr>
      <xdr:spPr>
        <a:xfrm>
          <a:off x="2566988" y="2286000"/>
          <a:ext cx="1824038" cy="160734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1150937</xdr:colOff>
      <xdr:row>19</xdr:row>
      <xdr:rowOff>158751</xdr:rowOff>
    </xdr:from>
    <xdr:to>
      <xdr:col>4</xdr:col>
      <xdr:colOff>674686</xdr:colOff>
      <xdr:row>21</xdr:row>
      <xdr:rowOff>26458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A735BA02-55D2-D413-496D-8713E5108FC3}"/>
            </a:ext>
          </a:extLst>
        </xdr:cNvPr>
        <xdr:cNvSpPr txBox="1"/>
      </xdr:nvSpPr>
      <xdr:spPr>
        <a:xfrm rot="19176338">
          <a:off x="2447395" y="3373439"/>
          <a:ext cx="1481666" cy="2248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Provide patient</a:t>
          </a:r>
          <a:r>
            <a:rPr lang="en-US" sz="1100" baseline="0"/>
            <a:t> care</a:t>
          </a:r>
          <a:endParaRPr lang="en-US" sz="1100"/>
        </a:p>
      </xdr:txBody>
    </xdr:sp>
    <xdr:clientData/>
  </xdr:twoCellAnchor>
  <xdr:twoCellAnchor>
    <xdr:from>
      <xdr:col>3</xdr:col>
      <xdr:colOff>218545</xdr:colOff>
      <xdr:row>25</xdr:row>
      <xdr:rowOff>157119</xdr:rowOff>
    </xdr:from>
    <xdr:to>
      <xdr:col>4</xdr:col>
      <xdr:colOff>1018910</xdr:colOff>
      <xdr:row>27</xdr:row>
      <xdr:rowOff>24828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BBF887B0-CD78-44BD-A48B-31CE63F4AF7C}"/>
            </a:ext>
          </a:extLst>
        </xdr:cNvPr>
        <xdr:cNvSpPr txBox="1"/>
      </xdr:nvSpPr>
      <xdr:spPr>
        <a:xfrm rot="542805">
          <a:off x="2786893" y="4621964"/>
          <a:ext cx="1480722" cy="2248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Buying</a:t>
          </a:r>
          <a:r>
            <a:rPr lang="en-US" sz="1100" baseline="0"/>
            <a:t> PPE kits</a:t>
          </a:r>
          <a:endParaRPr lang="en-US" sz="1100"/>
        </a:p>
      </xdr:txBody>
    </xdr:sp>
    <xdr:clientData/>
  </xdr:twoCellAnchor>
  <xdr:twoCellAnchor>
    <xdr:from>
      <xdr:col>3</xdr:col>
      <xdr:colOff>185207</xdr:colOff>
      <xdr:row>31</xdr:row>
      <xdr:rowOff>33072</xdr:rowOff>
    </xdr:from>
    <xdr:to>
      <xdr:col>4</xdr:col>
      <xdr:colOff>985572</xdr:colOff>
      <xdr:row>32</xdr:row>
      <xdr:rowOff>79374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F4DAE3B-A536-4F63-A281-8062318522DB}"/>
            </a:ext>
          </a:extLst>
        </xdr:cNvPr>
        <xdr:cNvSpPr txBox="1"/>
      </xdr:nvSpPr>
      <xdr:spPr>
        <a:xfrm rot="2429793">
          <a:off x="2758281" y="2711979"/>
          <a:ext cx="1448594" cy="2248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Hire</a:t>
          </a:r>
          <a:r>
            <a:rPr lang="en-US" sz="1100" baseline="0"/>
            <a:t> additional staff</a:t>
          </a:r>
          <a:endParaRPr lang="en-US" sz="1100"/>
        </a:p>
      </xdr:txBody>
    </xdr:sp>
    <xdr:clientData/>
  </xdr:twoCellAnchor>
  <xdr:twoCellAnchor>
    <xdr:from>
      <xdr:col>5</xdr:col>
      <xdr:colOff>557213</xdr:colOff>
      <xdr:row>37</xdr:row>
      <xdr:rowOff>92870</xdr:rowOff>
    </xdr:from>
    <xdr:to>
      <xdr:col>7</xdr:col>
      <xdr:colOff>416718</xdr:colOff>
      <xdr:row>37</xdr:row>
      <xdr:rowOff>105833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CE72B2B8-36F0-FDD4-1549-EE3D7EC961F2}"/>
            </a:ext>
          </a:extLst>
        </xdr:cNvPr>
        <xdr:cNvCxnSpPr>
          <a:stCxn id="4" idx="6"/>
        </xdr:cNvCxnSpPr>
      </xdr:nvCxnSpPr>
      <xdr:spPr>
        <a:xfrm>
          <a:off x="4869921" y="3843339"/>
          <a:ext cx="1155964" cy="129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487468</xdr:colOff>
      <xdr:row>38</xdr:row>
      <xdr:rowOff>72553</xdr:rowOff>
    </xdr:from>
    <xdr:to>
      <xdr:col>7</xdr:col>
      <xdr:colOff>429947</xdr:colOff>
      <xdr:row>39</xdr:row>
      <xdr:rowOff>85989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BC217F97-0F4F-4AAB-BF75-0897F89090B4}"/>
            </a:ext>
          </a:extLst>
        </xdr:cNvPr>
        <xdr:cNvCxnSpPr>
          <a:stCxn id="4" idx="5"/>
        </xdr:cNvCxnSpPr>
      </xdr:nvCxnSpPr>
      <xdr:spPr>
        <a:xfrm>
          <a:off x="4800176" y="4001616"/>
          <a:ext cx="1238938" cy="1920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595313</xdr:colOff>
      <xdr:row>41</xdr:row>
      <xdr:rowOff>72760</xdr:rowOff>
    </xdr:from>
    <xdr:to>
      <xdr:col>7</xdr:col>
      <xdr:colOff>436562</xdr:colOff>
      <xdr:row>41</xdr:row>
      <xdr:rowOff>72760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CD2C59B6-5BD2-4084-BC22-A0DE00BDA818}"/>
            </a:ext>
          </a:extLst>
        </xdr:cNvPr>
        <xdr:cNvCxnSpPr/>
      </xdr:nvCxnSpPr>
      <xdr:spPr>
        <a:xfrm>
          <a:off x="4908021" y="4537604"/>
          <a:ext cx="113770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317500</xdr:colOff>
      <xdr:row>43</xdr:row>
      <xdr:rowOff>132291</xdr:rowOff>
    </xdr:from>
    <xdr:to>
      <xdr:col>7</xdr:col>
      <xdr:colOff>443178</xdr:colOff>
      <xdr:row>43</xdr:row>
      <xdr:rowOff>145520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C1AD2E46-9DC2-4F70-A856-B87A9FD748C4}"/>
            </a:ext>
          </a:extLst>
        </xdr:cNvPr>
        <xdr:cNvCxnSpPr/>
      </xdr:nvCxnSpPr>
      <xdr:spPr>
        <a:xfrm flipV="1">
          <a:off x="4630208" y="4954323"/>
          <a:ext cx="1422137" cy="1322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26458</xdr:colOff>
      <xdr:row>40</xdr:row>
      <xdr:rowOff>6614</xdr:rowOff>
    </xdr:from>
    <xdr:to>
      <xdr:col>7</xdr:col>
      <xdr:colOff>1018646</xdr:colOff>
      <xdr:row>41</xdr:row>
      <xdr:rowOff>39687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545ABB13-BB59-479F-8315-5CB71C5D7484}"/>
            </a:ext>
          </a:extLst>
        </xdr:cNvPr>
        <xdr:cNvSpPr txBox="1"/>
      </xdr:nvSpPr>
      <xdr:spPr>
        <a:xfrm>
          <a:off x="4987396" y="4292864"/>
          <a:ext cx="1640417" cy="2116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Allied</a:t>
          </a:r>
          <a:r>
            <a:rPr lang="en-US" sz="1100" baseline="0"/>
            <a:t> health professional</a:t>
          </a:r>
        </a:p>
        <a:p>
          <a:endParaRPr lang="en-US" sz="1100" baseline="0"/>
        </a:p>
      </xdr:txBody>
    </xdr:sp>
    <xdr:clientData/>
  </xdr:twoCellAnchor>
  <xdr:twoCellAnchor>
    <xdr:from>
      <xdr:col>5</xdr:col>
      <xdr:colOff>390522</xdr:colOff>
      <xdr:row>42</xdr:row>
      <xdr:rowOff>39687</xdr:rowOff>
    </xdr:from>
    <xdr:to>
      <xdr:col>7</xdr:col>
      <xdr:colOff>588696</xdr:colOff>
      <xdr:row>43</xdr:row>
      <xdr:rowOff>79374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32256AAD-14A6-42C7-B44B-F44D419F0CF2}"/>
            </a:ext>
          </a:extLst>
        </xdr:cNvPr>
        <xdr:cNvSpPr txBox="1"/>
      </xdr:nvSpPr>
      <xdr:spPr>
        <a:xfrm>
          <a:off x="4703230" y="4683125"/>
          <a:ext cx="1494633" cy="2182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Other clinical staff</a:t>
          </a:r>
        </a:p>
      </xdr:txBody>
    </xdr:sp>
    <xdr:clientData/>
  </xdr:twoCellAnchor>
  <xdr:twoCellAnchor>
    <xdr:from>
      <xdr:col>5</xdr:col>
      <xdr:colOff>487468</xdr:colOff>
      <xdr:row>38</xdr:row>
      <xdr:rowOff>72553</xdr:rowOff>
    </xdr:from>
    <xdr:to>
      <xdr:col>5</xdr:col>
      <xdr:colOff>621771</xdr:colOff>
      <xdr:row>41</xdr:row>
      <xdr:rowOff>72760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8C032A69-3A52-891C-9BB4-C96FC70738CA}"/>
            </a:ext>
          </a:extLst>
        </xdr:cNvPr>
        <xdr:cNvCxnSpPr>
          <a:stCxn id="4" idx="5"/>
        </xdr:cNvCxnSpPr>
      </xdr:nvCxnSpPr>
      <xdr:spPr>
        <a:xfrm>
          <a:off x="4800176" y="4001616"/>
          <a:ext cx="134303" cy="5359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319088</xdr:colOff>
      <xdr:row>38</xdr:row>
      <xdr:rowOff>138114</xdr:rowOff>
    </xdr:from>
    <xdr:to>
      <xdr:col>5</xdr:col>
      <xdr:colOff>343959</xdr:colOff>
      <xdr:row>43</xdr:row>
      <xdr:rowOff>138906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4316FC9A-2090-35FF-4423-887A17DFB571}"/>
            </a:ext>
          </a:extLst>
        </xdr:cNvPr>
        <xdr:cNvCxnSpPr>
          <a:stCxn id="4" idx="4"/>
        </xdr:cNvCxnSpPr>
      </xdr:nvCxnSpPr>
      <xdr:spPr>
        <a:xfrm>
          <a:off x="4631796" y="4067177"/>
          <a:ext cx="24871" cy="89376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302948</xdr:colOff>
      <xdr:row>8</xdr:row>
      <xdr:rowOff>6615</xdr:rowOff>
    </xdr:from>
    <xdr:to>
      <xdr:col>6</xdr:col>
      <xdr:colOff>820208</xdr:colOff>
      <xdr:row>10</xdr:row>
      <xdr:rowOff>154517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FD753F4F-2448-4172-947D-8E5972E01478}"/>
            </a:ext>
          </a:extLst>
        </xdr:cNvPr>
        <xdr:cNvSpPr/>
      </xdr:nvSpPr>
      <xdr:spPr>
        <a:xfrm>
          <a:off x="5296959" y="1435365"/>
          <a:ext cx="517260" cy="50509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303212</xdr:colOff>
      <xdr:row>20</xdr:row>
      <xdr:rowOff>163513</xdr:rowOff>
    </xdr:from>
    <xdr:to>
      <xdr:col>6</xdr:col>
      <xdr:colOff>780254</xdr:colOff>
      <xdr:row>23</xdr:row>
      <xdr:rowOff>75407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12A7E205-BEE9-42AF-9637-2A83BEBD2B7D}"/>
            </a:ext>
          </a:extLst>
        </xdr:cNvPr>
        <xdr:cNvSpPr/>
      </xdr:nvSpPr>
      <xdr:spPr>
        <a:xfrm>
          <a:off x="5264150" y="2485232"/>
          <a:ext cx="477042" cy="44767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450055</xdr:colOff>
      <xdr:row>6</xdr:row>
      <xdr:rowOff>59792</xdr:rowOff>
    </xdr:from>
    <xdr:to>
      <xdr:col>7</xdr:col>
      <xdr:colOff>330992</xdr:colOff>
      <xdr:row>7</xdr:row>
      <xdr:rowOff>106094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3A5D1059-FBF2-48AF-9618-4AA9DBF996EF}"/>
            </a:ext>
          </a:extLst>
        </xdr:cNvPr>
        <xdr:cNvSpPr txBox="1"/>
      </xdr:nvSpPr>
      <xdr:spPr>
        <a:xfrm>
          <a:off x="4795837" y="1131355"/>
          <a:ext cx="1448593" cy="2248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COVID</a:t>
          </a:r>
          <a:r>
            <a:rPr lang="en-US" sz="1100" baseline="0"/>
            <a:t> -19 patients</a:t>
          </a:r>
          <a:endParaRPr lang="en-US" sz="1100"/>
        </a:p>
      </xdr:txBody>
    </xdr:sp>
    <xdr:clientData/>
  </xdr:twoCellAnchor>
  <xdr:twoCellAnchor>
    <xdr:from>
      <xdr:col>5</xdr:col>
      <xdr:colOff>542924</xdr:colOff>
      <xdr:row>18</xdr:row>
      <xdr:rowOff>92606</xdr:rowOff>
    </xdr:from>
    <xdr:to>
      <xdr:col>7</xdr:col>
      <xdr:colOff>549011</xdr:colOff>
      <xdr:row>20</xdr:row>
      <xdr:rowOff>7142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BBE4B9C-0E06-4E47-A33D-9E9AAFD7BCE6}"/>
            </a:ext>
          </a:extLst>
        </xdr:cNvPr>
        <xdr:cNvSpPr txBox="1"/>
      </xdr:nvSpPr>
      <xdr:spPr>
        <a:xfrm>
          <a:off x="4888706" y="3128700"/>
          <a:ext cx="1573743" cy="2717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Non</a:t>
          </a:r>
          <a:r>
            <a:rPr lang="en-US" sz="1100" baseline="0"/>
            <a:t> COVID-19 patients</a:t>
          </a:r>
          <a:endParaRPr lang="en-US" sz="1100"/>
        </a:p>
      </xdr:txBody>
    </xdr:sp>
    <xdr:clientData/>
  </xdr:twoCellAnchor>
  <xdr:twoCellAnchor>
    <xdr:from>
      <xdr:col>5</xdr:col>
      <xdr:colOff>353421</xdr:colOff>
      <xdr:row>9</xdr:row>
      <xdr:rowOff>80566</xdr:rowOff>
    </xdr:from>
    <xdr:to>
      <xdr:col>6</xdr:col>
      <xdr:colOff>302948</xdr:colOff>
      <xdr:row>15</xdr:row>
      <xdr:rowOff>88786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68C17F0E-1491-8B28-A4B6-38BFBCE61359}"/>
            </a:ext>
          </a:extLst>
        </xdr:cNvPr>
        <xdr:cNvCxnSpPr>
          <a:stCxn id="2" idx="7"/>
          <a:endCxn id="47" idx="2"/>
        </xdr:cNvCxnSpPr>
      </xdr:nvCxnSpPr>
      <xdr:spPr>
        <a:xfrm flipV="1">
          <a:off x="4699203" y="1687910"/>
          <a:ext cx="597756" cy="90118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353421</xdr:colOff>
      <xdr:row>17</xdr:row>
      <xdr:rowOff>96422</xdr:rowOff>
    </xdr:from>
    <xdr:to>
      <xdr:col>6</xdr:col>
      <xdr:colOff>303212</xdr:colOff>
      <xdr:row>22</xdr:row>
      <xdr:rowOff>30164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D789941E-3491-C7A9-9B25-2C54DFF7E8EE}"/>
            </a:ext>
          </a:extLst>
        </xdr:cNvPr>
        <xdr:cNvCxnSpPr>
          <a:stCxn id="2" idx="5"/>
          <a:endCxn id="48" idx="2"/>
        </xdr:cNvCxnSpPr>
      </xdr:nvCxnSpPr>
      <xdr:spPr>
        <a:xfrm>
          <a:off x="4699203" y="2953922"/>
          <a:ext cx="598020" cy="82671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799834</xdr:colOff>
      <xdr:row>9</xdr:row>
      <xdr:rowOff>109274</xdr:rowOff>
    </xdr:from>
    <xdr:to>
      <xdr:col>9</xdr:col>
      <xdr:colOff>590281</xdr:colOff>
      <xdr:row>11</xdr:row>
      <xdr:rowOff>160986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64D7C891-26F5-E7E0-6D2C-E35CD6077B43}"/>
            </a:ext>
          </a:extLst>
        </xdr:cNvPr>
        <xdr:cNvCxnSpPr/>
      </xdr:nvCxnSpPr>
      <xdr:spPr>
        <a:xfrm>
          <a:off x="5803813" y="1739257"/>
          <a:ext cx="2922965" cy="4139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820208</xdr:colOff>
      <xdr:row>6</xdr:row>
      <xdr:rowOff>92604</xdr:rowOff>
    </xdr:from>
    <xdr:to>
      <xdr:col>8</xdr:col>
      <xdr:colOff>0</xdr:colOff>
      <xdr:row>9</xdr:row>
      <xdr:rowOff>80566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68B3D18C-CE45-9340-011F-F7DEB783FD6B}"/>
            </a:ext>
          </a:extLst>
        </xdr:cNvPr>
        <xdr:cNvCxnSpPr>
          <a:stCxn id="47" idx="6"/>
        </xdr:cNvCxnSpPr>
      </xdr:nvCxnSpPr>
      <xdr:spPr>
        <a:xfrm flipV="1">
          <a:off x="5814219" y="1164167"/>
          <a:ext cx="1243542" cy="52374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820208</xdr:colOff>
      <xdr:row>9</xdr:row>
      <xdr:rowOff>80566</xdr:rowOff>
    </xdr:from>
    <xdr:to>
      <xdr:col>9</xdr:col>
      <xdr:colOff>416718</xdr:colOff>
      <xdr:row>14</xdr:row>
      <xdr:rowOff>92604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0F3339EA-27D4-5798-6C19-AAF2FEBEA04A}"/>
            </a:ext>
          </a:extLst>
        </xdr:cNvPr>
        <xdr:cNvCxnSpPr>
          <a:stCxn id="47" idx="6"/>
        </xdr:cNvCxnSpPr>
      </xdr:nvCxnSpPr>
      <xdr:spPr>
        <a:xfrm>
          <a:off x="5814219" y="1687910"/>
          <a:ext cx="2738437" cy="72641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780254</xdr:colOff>
      <xdr:row>20</xdr:row>
      <xdr:rowOff>92604</xdr:rowOff>
    </xdr:from>
    <xdr:to>
      <xdr:col>7</xdr:col>
      <xdr:colOff>1137708</xdr:colOff>
      <xdr:row>22</xdr:row>
      <xdr:rowOff>30163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70E233A5-F87F-8DC8-ACB9-0E55989E6040}"/>
            </a:ext>
          </a:extLst>
        </xdr:cNvPr>
        <xdr:cNvCxnSpPr>
          <a:stCxn id="48" idx="6"/>
        </xdr:cNvCxnSpPr>
      </xdr:nvCxnSpPr>
      <xdr:spPr>
        <a:xfrm flipV="1">
          <a:off x="5741192" y="2414323"/>
          <a:ext cx="1276881" cy="29474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767024</xdr:colOff>
      <xdr:row>22</xdr:row>
      <xdr:rowOff>36778</xdr:rowOff>
    </xdr:from>
    <xdr:to>
      <xdr:col>9</xdr:col>
      <xdr:colOff>185208</xdr:colOff>
      <xdr:row>24</xdr:row>
      <xdr:rowOff>99219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4D9B90D5-5059-0C0E-94E0-F06882FFB080}"/>
            </a:ext>
          </a:extLst>
        </xdr:cNvPr>
        <xdr:cNvCxnSpPr/>
      </xdr:nvCxnSpPr>
      <xdr:spPr>
        <a:xfrm>
          <a:off x="5761035" y="3251466"/>
          <a:ext cx="2560111" cy="41962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1136650</xdr:colOff>
      <xdr:row>5</xdr:row>
      <xdr:rowOff>0</xdr:rowOff>
    </xdr:from>
    <xdr:to>
      <xdr:col>8</xdr:col>
      <xdr:colOff>469369</xdr:colOff>
      <xdr:row>7</xdr:row>
      <xdr:rowOff>82022</xdr:rowOff>
    </xdr:to>
    <xdr:sp macro="" textlink="">
      <xdr:nvSpPr>
        <xdr:cNvPr id="71" name="Oval 70">
          <a:extLst>
            <a:ext uri="{FF2B5EF4-FFF2-40B4-BE49-F238E27FC236}">
              <a16:creationId xmlns:a16="http://schemas.microsoft.com/office/drawing/2014/main" id="{57A4A441-971C-4D3A-9154-892EC1C77FF3}"/>
            </a:ext>
          </a:extLst>
        </xdr:cNvPr>
        <xdr:cNvSpPr/>
      </xdr:nvSpPr>
      <xdr:spPr>
        <a:xfrm>
          <a:off x="7017015" y="527316"/>
          <a:ext cx="477042" cy="44767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25665</xdr:colOff>
      <xdr:row>19</xdr:row>
      <xdr:rowOff>31487</xdr:rowOff>
    </xdr:from>
    <xdr:to>
      <xdr:col>8</xdr:col>
      <xdr:colOff>502707</xdr:colOff>
      <xdr:row>21</xdr:row>
      <xdr:rowOff>121974</xdr:rowOff>
    </xdr:to>
    <xdr:sp macro="" textlink="">
      <xdr:nvSpPr>
        <xdr:cNvPr id="72" name="Oval 71">
          <a:extLst>
            <a:ext uri="{FF2B5EF4-FFF2-40B4-BE49-F238E27FC236}">
              <a16:creationId xmlns:a16="http://schemas.microsoft.com/office/drawing/2014/main" id="{3BF91BE7-09B2-40D6-B879-D7A536414345}"/>
            </a:ext>
          </a:extLst>
        </xdr:cNvPr>
        <xdr:cNvSpPr/>
      </xdr:nvSpPr>
      <xdr:spPr>
        <a:xfrm>
          <a:off x="7050353" y="2174612"/>
          <a:ext cx="477042" cy="44767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609067</xdr:colOff>
      <xdr:row>7</xdr:row>
      <xdr:rowOff>158750</xdr:rowOff>
    </xdr:from>
    <xdr:to>
      <xdr:col>8</xdr:col>
      <xdr:colOff>165363</xdr:colOff>
      <xdr:row>10</xdr:row>
      <xdr:rowOff>19843</xdr:rowOff>
    </xdr:to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2677B87A-7A91-499D-B460-47E0C774EA21}"/>
            </a:ext>
          </a:extLst>
        </xdr:cNvPr>
        <xdr:cNvSpPr txBox="1"/>
      </xdr:nvSpPr>
      <xdr:spPr>
        <a:xfrm>
          <a:off x="6489432" y="1051719"/>
          <a:ext cx="700619" cy="2182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Medium</a:t>
          </a:r>
        </a:p>
        <a:p>
          <a:endParaRPr lang="en-US" sz="1100"/>
        </a:p>
      </xdr:txBody>
    </xdr:sp>
    <xdr:clientData/>
  </xdr:twoCellAnchor>
  <xdr:twoCellAnchor>
    <xdr:from>
      <xdr:col>8</xdr:col>
      <xdr:colOff>469369</xdr:colOff>
      <xdr:row>5</xdr:row>
      <xdr:rowOff>99218</xdr:rowOff>
    </xdr:from>
    <xdr:to>
      <xdr:col>9</xdr:col>
      <xdr:colOff>396875</xdr:colOff>
      <xdr:row>6</xdr:row>
      <xdr:rowOff>36779</xdr:rowOff>
    </xdr:to>
    <xdr:cxnSp macro="">
      <xdr:nvCxnSpPr>
        <xdr:cNvPr id="76" name="Straight Arrow Connector 75">
          <a:extLst>
            <a:ext uri="{FF2B5EF4-FFF2-40B4-BE49-F238E27FC236}">
              <a16:creationId xmlns:a16="http://schemas.microsoft.com/office/drawing/2014/main" id="{7E45FCEC-72F9-5F8F-57AF-9F08172A3AD1}"/>
            </a:ext>
          </a:extLst>
        </xdr:cNvPr>
        <xdr:cNvCxnSpPr>
          <a:stCxn id="71" idx="6"/>
        </xdr:cNvCxnSpPr>
      </xdr:nvCxnSpPr>
      <xdr:spPr>
        <a:xfrm flipV="1">
          <a:off x="7494057" y="635000"/>
          <a:ext cx="1005683" cy="11615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469369</xdr:colOff>
      <xdr:row>6</xdr:row>
      <xdr:rowOff>36779</xdr:rowOff>
    </xdr:from>
    <xdr:to>
      <xdr:col>9</xdr:col>
      <xdr:colOff>357187</xdr:colOff>
      <xdr:row>7</xdr:row>
      <xdr:rowOff>112448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249A2D02-38FF-B7CC-6378-FAC4FC986668}"/>
            </a:ext>
          </a:extLst>
        </xdr:cNvPr>
        <xdr:cNvCxnSpPr>
          <a:cxnSpLocks/>
          <a:stCxn id="71" idx="6"/>
        </xdr:cNvCxnSpPr>
      </xdr:nvCxnSpPr>
      <xdr:spPr>
        <a:xfrm>
          <a:off x="7494057" y="751154"/>
          <a:ext cx="965995" cy="2542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635790</xdr:colOff>
      <xdr:row>4</xdr:row>
      <xdr:rowOff>1</xdr:rowOff>
    </xdr:from>
    <xdr:to>
      <xdr:col>9</xdr:col>
      <xdr:colOff>463020</xdr:colOff>
      <xdr:row>5</xdr:row>
      <xdr:rowOff>33337</xdr:rowOff>
    </xdr:to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24679413-2FBC-4D34-B635-D75D6E1A9CA2}"/>
            </a:ext>
          </a:extLst>
        </xdr:cNvPr>
        <xdr:cNvSpPr txBox="1"/>
      </xdr:nvSpPr>
      <xdr:spPr>
        <a:xfrm>
          <a:off x="7693551" y="714376"/>
          <a:ext cx="905407" cy="2119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Treat</a:t>
          </a:r>
          <a:r>
            <a:rPr lang="en-US" sz="1100" baseline="0"/>
            <a:t> in IUC</a:t>
          </a:r>
          <a:endParaRPr lang="en-US" sz="1100"/>
        </a:p>
      </xdr:txBody>
    </xdr:sp>
    <xdr:clientData/>
  </xdr:twoCellAnchor>
  <xdr:twoCellAnchor>
    <xdr:from>
      <xdr:col>8</xdr:col>
      <xdr:colOff>457460</xdr:colOff>
      <xdr:row>7</xdr:row>
      <xdr:rowOff>139170</xdr:rowOff>
    </xdr:from>
    <xdr:to>
      <xdr:col>10</xdr:col>
      <xdr:colOff>886354</xdr:colOff>
      <xdr:row>9</xdr:row>
      <xdr:rowOff>33073</xdr:rowOff>
    </xdr:to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22F4B289-8213-4B3E-BB86-C477857CDB08}"/>
            </a:ext>
          </a:extLst>
        </xdr:cNvPr>
        <xdr:cNvSpPr txBox="1"/>
      </xdr:nvSpPr>
      <xdr:spPr>
        <a:xfrm>
          <a:off x="7515221" y="1210733"/>
          <a:ext cx="2505873" cy="2510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Transfer to an</a:t>
          </a:r>
          <a:r>
            <a:rPr lang="en-US" sz="1100" baseline="0"/>
            <a:t> external ambulance service</a:t>
          </a:r>
          <a:endParaRPr lang="en-US" sz="1100"/>
        </a:p>
      </xdr:txBody>
    </xdr:sp>
    <xdr:clientData/>
  </xdr:twoCellAnchor>
  <xdr:twoCellAnchor>
    <xdr:from>
      <xdr:col>8</xdr:col>
      <xdr:colOff>897842</xdr:colOff>
      <xdr:row>11</xdr:row>
      <xdr:rowOff>58959</xdr:rowOff>
    </xdr:from>
    <xdr:to>
      <xdr:col>9</xdr:col>
      <xdr:colOff>355510</xdr:colOff>
      <xdr:row>12</xdr:row>
      <xdr:rowOff>100617</xdr:rowOff>
    </xdr:to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526BD480-0842-4C14-8AF9-8BC130D48AB0}"/>
            </a:ext>
          </a:extLst>
        </xdr:cNvPr>
        <xdr:cNvSpPr txBox="1"/>
      </xdr:nvSpPr>
      <xdr:spPr>
        <a:xfrm>
          <a:off x="7961100" y="2051160"/>
          <a:ext cx="530907" cy="2227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Beds</a:t>
          </a:r>
        </a:p>
        <a:p>
          <a:endParaRPr lang="en-US" sz="1100"/>
        </a:p>
      </xdr:txBody>
    </xdr:sp>
    <xdr:clientData/>
  </xdr:twoCellAnchor>
  <xdr:twoCellAnchor>
    <xdr:from>
      <xdr:col>8</xdr:col>
      <xdr:colOff>509056</xdr:colOff>
      <xdr:row>19</xdr:row>
      <xdr:rowOff>125677</xdr:rowOff>
    </xdr:from>
    <xdr:to>
      <xdr:col>9</xdr:col>
      <xdr:colOff>436562</xdr:colOff>
      <xdr:row>20</xdr:row>
      <xdr:rowOff>63239</xdr:rowOff>
    </xdr:to>
    <xdr:cxnSp macro="">
      <xdr:nvCxnSpPr>
        <xdr:cNvPr id="91" name="Straight Arrow Connector 90">
          <a:extLst>
            <a:ext uri="{FF2B5EF4-FFF2-40B4-BE49-F238E27FC236}">
              <a16:creationId xmlns:a16="http://schemas.microsoft.com/office/drawing/2014/main" id="{71969940-61AC-4BF9-AF8D-82C7CDA7865D}"/>
            </a:ext>
          </a:extLst>
        </xdr:cNvPr>
        <xdr:cNvCxnSpPr/>
      </xdr:nvCxnSpPr>
      <xdr:spPr>
        <a:xfrm flipV="1">
          <a:off x="7566817" y="2804584"/>
          <a:ext cx="1005683" cy="1161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495827</xdr:colOff>
      <xdr:row>20</xdr:row>
      <xdr:rowOff>56622</xdr:rowOff>
    </xdr:from>
    <xdr:to>
      <xdr:col>9</xdr:col>
      <xdr:colOff>383645</xdr:colOff>
      <xdr:row>21</xdr:row>
      <xdr:rowOff>132291</xdr:rowOff>
    </xdr:to>
    <xdr:cxnSp macro="">
      <xdr:nvCxnSpPr>
        <xdr:cNvPr id="92" name="Straight Arrow Connector 91">
          <a:extLst>
            <a:ext uri="{FF2B5EF4-FFF2-40B4-BE49-F238E27FC236}">
              <a16:creationId xmlns:a16="http://schemas.microsoft.com/office/drawing/2014/main" id="{42179DFA-A9D1-4F91-8313-7CF7D4BD3BCE}"/>
            </a:ext>
          </a:extLst>
        </xdr:cNvPr>
        <xdr:cNvCxnSpPr>
          <a:cxnSpLocks/>
        </xdr:cNvCxnSpPr>
      </xdr:nvCxnSpPr>
      <xdr:spPr>
        <a:xfrm>
          <a:off x="7553588" y="2914122"/>
          <a:ext cx="965995" cy="2542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397929</xdr:colOff>
      <xdr:row>22</xdr:row>
      <xdr:rowOff>33337</xdr:rowOff>
    </xdr:from>
    <xdr:to>
      <xdr:col>10</xdr:col>
      <xdr:colOff>826823</xdr:colOff>
      <xdr:row>23</xdr:row>
      <xdr:rowOff>105833</xdr:rowOff>
    </xdr:to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0C20AF89-A774-4253-AA5B-40F261EB32D2}"/>
            </a:ext>
          </a:extLst>
        </xdr:cNvPr>
        <xdr:cNvSpPr txBox="1"/>
      </xdr:nvSpPr>
      <xdr:spPr>
        <a:xfrm>
          <a:off x="7455690" y="3248025"/>
          <a:ext cx="2505873" cy="2510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Transfer to an</a:t>
          </a:r>
          <a:r>
            <a:rPr lang="en-US" sz="1100" baseline="0"/>
            <a:t> external ambulance service</a:t>
          </a:r>
          <a:endParaRPr lang="en-US" sz="1100"/>
        </a:p>
      </xdr:txBody>
    </xdr:sp>
    <xdr:clientData/>
  </xdr:twoCellAnchor>
  <xdr:twoCellAnchor>
    <xdr:from>
      <xdr:col>8</xdr:col>
      <xdr:colOff>153283</xdr:colOff>
      <xdr:row>24</xdr:row>
      <xdr:rowOff>18711</xdr:rowOff>
    </xdr:from>
    <xdr:to>
      <xdr:col>8</xdr:col>
      <xdr:colOff>612322</xdr:colOff>
      <xdr:row>25</xdr:row>
      <xdr:rowOff>110557</xdr:rowOff>
    </xdr:to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D13DC690-0440-44BC-8282-FB37D0EEA1FB}"/>
            </a:ext>
          </a:extLst>
        </xdr:cNvPr>
        <xdr:cNvSpPr txBox="1"/>
      </xdr:nvSpPr>
      <xdr:spPr>
        <a:xfrm>
          <a:off x="7194979" y="4304961"/>
          <a:ext cx="459039" cy="2704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Beds</a:t>
          </a:r>
        </a:p>
        <a:p>
          <a:endParaRPr lang="en-US" sz="1100"/>
        </a:p>
      </xdr:txBody>
    </xdr:sp>
    <xdr:clientData/>
  </xdr:twoCellAnchor>
  <xdr:twoCellAnchor>
    <xdr:from>
      <xdr:col>8</xdr:col>
      <xdr:colOff>635790</xdr:colOff>
      <xdr:row>18</xdr:row>
      <xdr:rowOff>1</xdr:rowOff>
    </xdr:from>
    <xdr:to>
      <xdr:col>9</xdr:col>
      <xdr:colOff>463020</xdr:colOff>
      <xdr:row>19</xdr:row>
      <xdr:rowOff>33337</xdr:rowOff>
    </xdr:to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C069CE77-57E0-4D00-9E6F-62A0CAEA1286}"/>
            </a:ext>
          </a:extLst>
        </xdr:cNvPr>
        <xdr:cNvSpPr txBox="1"/>
      </xdr:nvSpPr>
      <xdr:spPr>
        <a:xfrm>
          <a:off x="7699048" y="1992202"/>
          <a:ext cx="900469" cy="2144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Treat</a:t>
          </a:r>
          <a:r>
            <a:rPr lang="en-US" sz="1100" baseline="0"/>
            <a:t> in IUC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39DC5-2BF6-4D8A-8A7A-9CE6CABDA2C3}">
  <dimension ref="C2:O44"/>
  <sheetViews>
    <sheetView tabSelected="1" topLeftCell="A5" zoomScale="56" zoomScaleNormal="72" workbookViewId="0">
      <selection activeCell="C30" sqref="C30"/>
    </sheetView>
  </sheetViews>
  <sheetFormatPr defaultRowHeight="14.25" x14ac:dyDescent="0.45"/>
  <cols>
    <col min="3" max="3" width="17.86328125" customWidth="1"/>
    <col min="4" max="4" width="9.53125" bestFit="1" customWidth="1"/>
    <col min="5" max="5" width="15.265625" customWidth="1"/>
    <col min="7" max="7" width="12.86328125" customWidth="1"/>
    <col min="8" max="8" width="16" style="3" customWidth="1"/>
    <col min="9" max="9" width="15.06640625" style="3" customWidth="1"/>
    <col min="10" max="10" width="14" style="3" customWidth="1"/>
    <col min="11" max="11" width="13.59765625" style="3" customWidth="1"/>
    <col min="12" max="12" width="15.33203125" customWidth="1"/>
    <col min="13" max="13" width="14.19921875" customWidth="1"/>
    <col min="14" max="14" width="14.59765625" customWidth="1"/>
    <col min="15" max="15" width="11" bestFit="1" customWidth="1"/>
  </cols>
  <sheetData>
    <row r="2" spans="6:15" x14ac:dyDescent="0.45">
      <c r="J2" s="3">
        <v>1</v>
      </c>
      <c r="K2" s="3">
        <v>2</v>
      </c>
      <c r="L2">
        <v>3</v>
      </c>
      <c r="M2" s="3">
        <v>4</v>
      </c>
    </row>
    <row r="3" spans="6:15" x14ac:dyDescent="0.45">
      <c r="J3" s="5" t="s">
        <v>14</v>
      </c>
      <c r="K3" s="5"/>
      <c r="L3" s="5"/>
      <c r="M3" s="5"/>
      <c r="O3" t="s">
        <v>6</v>
      </c>
    </row>
    <row r="4" spans="6:15" x14ac:dyDescent="0.45">
      <c r="J4" s="4">
        <f>-(J6*4000)</f>
        <v>-24000</v>
      </c>
      <c r="K4" s="4">
        <f>-(256000+176000)</f>
        <v>-432000</v>
      </c>
      <c r="L4" s="4">
        <f>-(L6*10000)</f>
        <v>-220000</v>
      </c>
      <c r="M4" s="4">
        <f>-(M6*12000)</f>
        <v>-264000</v>
      </c>
      <c r="O4" s="2">
        <f xml:space="preserve"> J4+K4+L4+M4</f>
        <v>-940000</v>
      </c>
    </row>
    <row r="5" spans="6:15" x14ac:dyDescent="0.45">
      <c r="J5" s="5" t="s">
        <v>11</v>
      </c>
      <c r="K5" s="5"/>
      <c r="L5" s="5"/>
      <c r="M5" s="5"/>
    </row>
    <row r="6" spans="6:15" x14ac:dyDescent="0.45">
      <c r="H6" s="3" t="s">
        <v>7</v>
      </c>
      <c r="J6" s="3">
        <v>6</v>
      </c>
      <c r="K6" s="3">
        <v>22</v>
      </c>
      <c r="L6" s="3">
        <v>22</v>
      </c>
      <c r="M6" s="3">
        <v>22</v>
      </c>
    </row>
    <row r="7" spans="6:15" x14ac:dyDescent="0.45">
      <c r="J7" s="5" t="s">
        <v>12</v>
      </c>
      <c r="K7" s="5"/>
      <c r="L7" s="5"/>
      <c r="M7" s="5"/>
    </row>
    <row r="8" spans="6:15" x14ac:dyDescent="0.45">
      <c r="J8" s="4">
        <v>0</v>
      </c>
      <c r="K8" s="4">
        <v>0</v>
      </c>
      <c r="L8" s="4">
        <v>0</v>
      </c>
      <c r="M8" s="4">
        <v>0</v>
      </c>
    </row>
    <row r="9" spans="6:15" x14ac:dyDescent="0.45">
      <c r="J9" s="4"/>
      <c r="K9" s="4"/>
      <c r="L9" s="4"/>
      <c r="M9" s="4"/>
    </row>
    <row r="10" spans="6:15" x14ac:dyDescent="0.45">
      <c r="J10" s="5" t="s">
        <v>13</v>
      </c>
      <c r="K10" s="5"/>
      <c r="L10" s="5"/>
      <c r="M10" s="5"/>
      <c r="N10" s="6"/>
    </row>
    <row r="11" spans="6:15" x14ac:dyDescent="0.45">
      <c r="F11">
        <v>0.5</v>
      </c>
      <c r="J11" s="4">
        <f>-(J13*M3859*4)</f>
        <v>0</v>
      </c>
      <c r="K11" s="4">
        <f>-(256000+176000)</f>
        <v>-432000</v>
      </c>
      <c r="L11" s="4">
        <f>-(L13*10000)</f>
        <v>-700000</v>
      </c>
      <c r="M11" s="4">
        <f>-(M13*12000)</f>
        <v>-840000</v>
      </c>
    </row>
    <row r="12" spans="6:15" x14ac:dyDescent="0.45">
      <c r="J12" s="5" t="s">
        <v>10</v>
      </c>
      <c r="K12" s="5"/>
      <c r="L12" s="5"/>
      <c r="M12" s="5"/>
    </row>
    <row r="13" spans="6:15" x14ac:dyDescent="0.45">
      <c r="H13" s="3" t="s">
        <v>9</v>
      </c>
      <c r="J13" s="3">
        <v>70</v>
      </c>
      <c r="K13" s="3">
        <v>70</v>
      </c>
      <c r="L13" s="3">
        <v>70</v>
      </c>
      <c r="M13" s="3">
        <v>70</v>
      </c>
    </row>
    <row r="15" spans="6:15" x14ac:dyDescent="0.45">
      <c r="J15" s="4">
        <v>0</v>
      </c>
      <c r="K15" s="4">
        <v>0</v>
      </c>
      <c r="L15" s="4">
        <v>0</v>
      </c>
      <c r="M15" s="4">
        <v>0</v>
      </c>
    </row>
    <row r="16" spans="6:15" x14ac:dyDescent="0.45">
      <c r="J16" s="4"/>
      <c r="K16" s="4"/>
      <c r="L16" s="4"/>
      <c r="M16" s="4"/>
    </row>
    <row r="17" spans="3:13" x14ac:dyDescent="0.45">
      <c r="J17" s="5" t="s">
        <v>13</v>
      </c>
      <c r="K17" s="5"/>
      <c r="L17" s="5"/>
      <c r="M17" s="5"/>
    </row>
    <row r="18" spans="3:13" x14ac:dyDescent="0.45">
      <c r="J18" s="4">
        <f>-(J20*M3866*4)</f>
        <v>0</v>
      </c>
      <c r="K18" s="4">
        <f>-(256000+176000)</f>
        <v>-432000</v>
      </c>
      <c r="L18" s="4">
        <f>-(L20*10000)</f>
        <v>-700000</v>
      </c>
      <c r="M18" s="4">
        <f>-(M20*12000)</f>
        <v>-840000</v>
      </c>
    </row>
    <row r="19" spans="3:13" x14ac:dyDescent="0.45">
      <c r="J19" s="5" t="s">
        <v>11</v>
      </c>
      <c r="K19" s="5"/>
      <c r="L19" s="5"/>
      <c r="M19" s="5"/>
    </row>
    <row r="20" spans="3:13" x14ac:dyDescent="0.45">
      <c r="D20" s="2"/>
      <c r="J20" s="3">
        <v>70</v>
      </c>
      <c r="K20" s="3">
        <v>70</v>
      </c>
      <c r="L20" s="3">
        <v>70</v>
      </c>
      <c r="M20" s="3">
        <v>70</v>
      </c>
    </row>
    <row r="21" spans="3:13" x14ac:dyDescent="0.45">
      <c r="H21" s="3" t="s">
        <v>7</v>
      </c>
    </row>
    <row r="22" spans="3:13" x14ac:dyDescent="0.45">
      <c r="F22">
        <v>0.5</v>
      </c>
      <c r="J22" s="4">
        <v>0</v>
      </c>
      <c r="K22" s="4">
        <v>0</v>
      </c>
      <c r="L22" s="4">
        <v>0</v>
      </c>
      <c r="M22" s="4">
        <v>0</v>
      </c>
    </row>
    <row r="24" spans="3:13" x14ac:dyDescent="0.45">
      <c r="H24" s="7" t="s">
        <v>8</v>
      </c>
    </row>
    <row r="25" spans="3:13" x14ac:dyDescent="0.45">
      <c r="J25" s="5" t="s">
        <v>13</v>
      </c>
      <c r="K25" s="5"/>
      <c r="L25" s="5"/>
      <c r="M25" s="5"/>
    </row>
    <row r="26" spans="3:13" x14ac:dyDescent="0.45">
      <c r="C26" t="s">
        <v>0</v>
      </c>
      <c r="J26" s="4">
        <f>-(J28*M3874*4)</f>
        <v>0</v>
      </c>
      <c r="K26" s="4">
        <f>-(256000+176000)</f>
        <v>-432000</v>
      </c>
      <c r="L26" s="4">
        <f>-(L28*10000)</f>
        <v>-700000</v>
      </c>
      <c r="M26" s="4">
        <f>-(M28*12000)</f>
        <v>-840000</v>
      </c>
    </row>
    <row r="27" spans="3:13" x14ac:dyDescent="0.45">
      <c r="J27" s="5" t="s">
        <v>10</v>
      </c>
      <c r="K27" s="5"/>
      <c r="L27" s="5"/>
      <c r="M27" s="5"/>
    </row>
    <row r="28" spans="3:13" x14ac:dyDescent="0.45">
      <c r="J28" s="3">
        <v>70</v>
      </c>
      <c r="K28" s="3">
        <v>70</v>
      </c>
      <c r="L28" s="3">
        <v>70</v>
      </c>
      <c r="M28" s="3">
        <v>70</v>
      </c>
    </row>
    <row r="29" spans="3:13" x14ac:dyDescent="0.45">
      <c r="E29" s="1"/>
      <c r="H29" s="4">
        <v>20</v>
      </c>
    </row>
    <row r="30" spans="3:13" x14ac:dyDescent="0.45">
      <c r="C30" s="2">
        <v>40000000</v>
      </c>
    </row>
    <row r="36" spans="7:15" x14ac:dyDescent="0.45">
      <c r="G36" t="s">
        <v>4</v>
      </c>
      <c r="H36" s="5" t="s">
        <v>3</v>
      </c>
      <c r="I36" s="5"/>
      <c r="J36" s="5"/>
      <c r="K36" s="5"/>
      <c r="M36" t="s">
        <v>5</v>
      </c>
      <c r="N36" t="s">
        <v>15</v>
      </c>
      <c r="O36" s="2">
        <f>N38+N40+N42+N44</f>
        <v>-8440000</v>
      </c>
    </row>
    <row r="37" spans="7:15" x14ac:dyDescent="0.45">
      <c r="G37" t="s">
        <v>1</v>
      </c>
      <c r="H37" s="3">
        <v>1</v>
      </c>
      <c r="I37" s="3">
        <v>2</v>
      </c>
      <c r="J37" s="3">
        <v>3</v>
      </c>
      <c r="K37" s="3">
        <v>4</v>
      </c>
    </row>
    <row r="38" spans="7:15" x14ac:dyDescent="0.45">
      <c r="H38" s="4">
        <v>-15000</v>
      </c>
      <c r="I38" s="4">
        <v>-15000</v>
      </c>
      <c r="J38" s="4">
        <v>-15000</v>
      </c>
      <c r="K38" s="4">
        <v>-15000</v>
      </c>
      <c r="M38" s="9">
        <v>50</v>
      </c>
      <c r="N38" s="2">
        <f xml:space="preserve"> M38*K38*K37</f>
        <v>-3000000</v>
      </c>
    </row>
    <row r="39" spans="7:15" x14ac:dyDescent="0.45">
      <c r="G39" t="s">
        <v>2</v>
      </c>
      <c r="M39" s="8"/>
    </row>
    <row r="40" spans="7:15" x14ac:dyDescent="0.45">
      <c r="H40" s="4">
        <v>-7000</v>
      </c>
      <c r="I40" s="4">
        <v>-7000</v>
      </c>
      <c r="J40" s="4">
        <v>-7000</v>
      </c>
      <c r="K40" s="4">
        <v>-7000</v>
      </c>
      <c r="M40" s="10">
        <v>100</v>
      </c>
      <c r="N40" s="2">
        <f>M40*K40*K37</f>
        <v>-2800000</v>
      </c>
    </row>
    <row r="41" spans="7:15" x14ac:dyDescent="0.45">
      <c r="M41" s="8"/>
    </row>
    <row r="42" spans="7:15" x14ac:dyDescent="0.45">
      <c r="H42" s="4">
        <v>-6800</v>
      </c>
      <c r="I42" s="4">
        <v>-6800</v>
      </c>
      <c r="J42" s="4">
        <v>-6800</v>
      </c>
      <c r="K42" s="4">
        <v>-6800</v>
      </c>
      <c r="M42" s="9">
        <v>50</v>
      </c>
      <c r="N42" s="2">
        <f>M42*K42*K37</f>
        <v>-1360000</v>
      </c>
    </row>
    <row r="43" spans="7:15" x14ac:dyDescent="0.45">
      <c r="M43" s="8"/>
    </row>
    <row r="44" spans="7:15" x14ac:dyDescent="0.45">
      <c r="H44" s="4">
        <v>-3200</v>
      </c>
      <c r="I44" s="4">
        <v>-3200</v>
      </c>
      <c r="J44" s="4">
        <v>-3200</v>
      </c>
      <c r="K44" s="4">
        <v>-3200</v>
      </c>
      <c r="M44" s="9">
        <v>100</v>
      </c>
      <c r="N44" s="2">
        <f>M44*K44*K37</f>
        <v>-1280000</v>
      </c>
    </row>
  </sheetData>
  <mergeCells count="10">
    <mergeCell ref="J25:M25"/>
    <mergeCell ref="J27:M27"/>
    <mergeCell ref="H36:K36"/>
    <mergeCell ref="J5:M5"/>
    <mergeCell ref="J10:M10"/>
    <mergeCell ref="J3:M3"/>
    <mergeCell ref="J7:M7"/>
    <mergeCell ref="J12:M12"/>
    <mergeCell ref="J17:M17"/>
    <mergeCell ref="J19:M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Annie Renita</dc:creator>
  <cp:lastModifiedBy>Annie Renita</cp:lastModifiedBy>
  <dcterms:created xsi:type="dcterms:W3CDTF">2023-04-05T01:42:44Z</dcterms:created>
  <dcterms:modified xsi:type="dcterms:W3CDTF">2023-04-06T03:59:18Z</dcterms:modified>
</cp:coreProperties>
</file>