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bowdoin-my.sharepoint.com/personal/abell2_bowdoin_edu/Documents/Desktop/documentations (resume ids transcript)/"/>
    </mc:Choice>
  </mc:AlternateContent>
  <xr:revisionPtr revIDLastSave="0" documentId="8_{B0DC32BD-2A14-4E42-9828-F04DAA5CADCD}" xr6:coauthVersionLast="47" xr6:coauthVersionMax="47" xr10:uidLastSave="{00000000-0000-0000-0000-000000000000}"/>
  <bookViews>
    <workbookView xWindow="12400" yWindow="500" windowWidth="15860" windowHeight="16340" xr2:uid="{00000000-000D-0000-FFFF-FFFF00000000}"/>
  </bookViews>
  <sheets>
    <sheet name="ESD_trial_dat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EuaoTBkdKcFyuHZA9O4uH5jxjaHQRNxAkF8SPkh4mc=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" i="1"/>
  <c r="AA24" i="1"/>
  <c r="AI25" i="1"/>
  <c r="AI23" i="1"/>
  <c r="AI21" i="1"/>
  <c r="AI18" i="1"/>
  <c r="AI16" i="1"/>
  <c r="AI12" i="1"/>
  <c r="AI11" i="1"/>
  <c r="AI10" i="1"/>
  <c r="AI9" i="1"/>
  <c r="AI6" i="1"/>
  <c r="AI4" i="1"/>
  <c r="AI7" i="1"/>
  <c r="AI8" i="1"/>
  <c r="AI13" i="1"/>
  <c r="AI14" i="1"/>
  <c r="AI15" i="1"/>
  <c r="AI17" i="1"/>
  <c r="AI19" i="1"/>
  <c r="AI20" i="1"/>
  <c r="AI22" i="1"/>
  <c r="AI24" i="1"/>
  <c r="AI3" i="1"/>
  <c r="AI5" i="1"/>
  <c r="AI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U24" i="1"/>
  <c r="V24" i="1" s="1"/>
  <c r="U18" i="1"/>
  <c r="V18" i="1" s="1"/>
  <c r="U19" i="1"/>
  <c r="V19" i="1" s="1"/>
  <c r="U17" i="1"/>
  <c r="V17" i="1" s="1"/>
  <c r="U15" i="1"/>
  <c r="V15" i="1" s="1"/>
  <c r="U10" i="1"/>
  <c r="V10" i="1" s="1"/>
  <c r="U8" i="1"/>
  <c r="V8" i="1" s="1"/>
  <c r="U9" i="1"/>
  <c r="V9" i="1" s="1"/>
  <c r="U7" i="1"/>
  <c r="U2" i="1"/>
  <c r="U3" i="1"/>
  <c r="U4" i="1"/>
  <c r="U5" i="1"/>
  <c r="U6" i="1"/>
  <c r="U11" i="1"/>
  <c r="V11" i="1" s="1"/>
  <c r="U12" i="1"/>
  <c r="V12" i="1" s="1"/>
  <c r="U13" i="1"/>
  <c r="V13" i="1" s="1"/>
  <c r="U14" i="1"/>
  <c r="V14" i="1" s="1"/>
  <c r="U16" i="1"/>
  <c r="V16" i="1" s="1"/>
  <c r="U20" i="1"/>
  <c r="V20" i="1" s="1"/>
  <c r="U21" i="1"/>
  <c r="V21" i="1" s="1"/>
  <c r="U22" i="1"/>
  <c r="V22" i="1" s="1"/>
  <c r="U23" i="1"/>
  <c r="V23" i="1" s="1"/>
  <c r="U25" i="1"/>
  <c r="V25" i="1" s="1"/>
</calcChain>
</file>

<file path=xl/sharedStrings.xml><?xml version="1.0" encoding="utf-8"?>
<sst xmlns="http://schemas.openxmlformats.org/spreadsheetml/2006/main" count="213" uniqueCount="84">
  <si>
    <t>yes</t>
  </si>
  <si>
    <t>x</t>
  </si>
  <si>
    <t>Date</t>
  </si>
  <si>
    <t>two small ESD lesions</t>
  </si>
  <si>
    <t>hemolymph coagulated so HLS not accurate representation</t>
  </si>
  <si>
    <t>Location</t>
  </si>
  <si>
    <t>ME</t>
  </si>
  <si>
    <t>Samplers</t>
  </si>
  <si>
    <t>AB MG</t>
  </si>
  <si>
    <t>NT MG</t>
  </si>
  <si>
    <t>no</t>
  </si>
  <si>
    <t>AS MG</t>
  </si>
  <si>
    <t>looks good except mild ESD</t>
  </si>
  <si>
    <t>AS</t>
  </si>
  <si>
    <t>amputated antenna</t>
  </si>
  <si>
    <t>bite mark on claw tips of claws missing</t>
  </si>
  <si>
    <t>1st is in severe lesion 2nd is in mild lesion</t>
  </si>
  <si>
    <t>1st swab is healthy carapace 2nd swab in lesion</t>
  </si>
  <si>
    <t xml:space="preserve">Severe ESD </t>
  </si>
  <si>
    <t>KJ MG</t>
  </si>
  <si>
    <t>small lesion at base of tail on bottom (underside of lobster)</t>
  </si>
  <si>
    <t>2nd MB outside lesion on claw</t>
  </si>
  <si>
    <t>old shell, barnacles, legs intact missing 1 antennae</t>
  </si>
  <si>
    <t>one small lesion possibly ESD?</t>
  </si>
  <si>
    <t>diseased MB normal spot, healthy MB</t>
  </si>
  <si>
    <t>just posterior, damage on crusher claw, limbs intact 1 curled antennae</t>
  </si>
  <si>
    <t>looks recently molted</t>
  </si>
  <si>
    <t>MMR</t>
  </si>
  <si>
    <t>2nd MB swab on ND carapace and claw</t>
  </si>
  <si>
    <t>AB KJ</t>
  </si>
  <si>
    <t>KJ AB</t>
  </si>
  <si>
    <t>AB</t>
  </si>
  <si>
    <t>MG</t>
  </si>
  <si>
    <t>all periopods intact right about to molt damage to right antenna (1/2 length of left) carapace pulling off</t>
  </si>
  <si>
    <t>scratches on tail, missing something on back periopod</t>
  </si>
  <si>
    <t>damaged eye</t>
  </si>
  <si>
    <t>all periopods and pleopods are intact</t>
  </si>
  <si>
    <t>missing L hind pleiopod</t>
  </si>
  <si>
    <t>2nd MB on tail (ND) 1st ESD</t>
  </si>
  <si>
    <t>missing claw and ESD carapace and claw, milky hemolymph</t>
  </si>
  <si>
    <t>1 small ESD lesion</t>
  </si>
  <si>
    <t>minimal ESD on carapace, disease on tail</t>
  </si>
  <si>
    <t>2nd MB on ESD tail (1st swab on not diseased carapace)</t>
  </si>
  <si>
    <t>all periopods intact  damage to left antenna (1/2 length)</t>
  </si>
  <si>
    <t>missing L 3rd and 5th periopod and R 4th periopod</t>
  </si>
  <si>
    <t>missing 3rd periopod on left no shell damage</t>
  </si>
  <si>
    <t>LobNo</t>
  </si>
  <si>
    <t>SwabNotes</t>
  </si>
  <si>
    <t>ESD</t>
  </si>
  <si>
    <t>Hlformalin</t>
  </si>
  <si>
    <t>Brix</t>
  </si>
  <si>
    <t>MBSwab</t>
  </si>
  <si>
    <t>ExtraMBSwab</t>
  </si>
  <si>
    <t>Weight</t>
  </si>
  <si>
    <t>CL</t>
  </si>
  <si>
    <t>TailL</t>
  </si>
  <si>
    <t>Glycogen</t>
  </si>
  <si>
    <t xml:space="preserve">Extranotes </t>
  </si>
  <si>
    <t>NA</t>
  </si>
  <si>
    <t>tc1</t>
  </si>
  <si>
    <t>tc2</t>
  </si>
  <si>
    <t>tc3</t>
  </si>
  <si>
    <t>tc4</t>
  </si>
  <si>
    <t>tcave1</t>
  </si>
  <si>
    <t>Hdiff</t>
  </si>
  <si>
    <t>Sdiff</t>
  </si>
  <si>
    <t>Ldiff</t>
  </si>
  <si>
    <t>VisAssess</t>
  </si>
  <si>
    <t>MoltStatus</t>
  </si>
  <si>
    <t>inter</t>
  </si>
  <si>
    <t>pre</t>
  </si>
  <si>
    <t>soft</t>
  </si>
  <si>
    <t>Glucose</t>
  </si>
  <si>
    <t>BigTube</t>
  </si>
  <si>
    <t>HP3TubePre</t>
  </si>
  <si>
    <t>HP3Wet</t>
  </si>
  <si>
    <t>HP3Dry</t>
  </si>
  <si>
    <t>HPCalc</t>
  </si>
  <si>
    <t>HPPer</t>
  </si>
  <si>
    <t>DiffHraw</t>
  </si>
  <si>
    <t>DiffSGraw</t>
  </si>
  <si>
    <t>DiffLGraw</t>
  </si>
  <si>
    <t>diffTGraw</t>
  </si>
  <si>
    <t>tcaveraw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</si>
</sst>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1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4" fillId="0" borderId="0" xfId="0" applyFont="1"/>
    <xf numFmtId="16" fontId="0" fillId="0" borderId="0" xfId="0" applyNumberFormat="1"/>
    <xf numFmtId="0" fontId="5" fillId="0" borderId="0" xfId="0" applyFont="1" applyAlignment="1">
      <alignment wrapText="1"/>
    </xf>
    <xf numFmtId="0" fontId="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3"/>
  <sheetViews>
    <sheetView tabSelected="1" zoomScale="137" zoomScaleNormal="137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J1" sqref="AJ1"/>
    </sheetView>
  </sheetViews>
  <sheetFormatPr baseColWidth="10" defaultColWidth="11.1640625" defaultRowHeight="15" customHeight="1"/>
  <cols>
    <col min="2" max="2" width="9.6640625" customWidth="1"/>
    <col min="3" max="3" width="8.5" customWidth="1"/>
    <col min="4" max="4" width="8" customWidth="1"/>
    <col min="5" max="5" width="7.5" customWidth="1"/>
    <col min="6" max="6" width="10.5" customWidth="1"/>
    <col min="7" max="7" width="9.6640625" customWidth="1"/>
    <col min="8" max="8" width="23" customWidth="1"/>
    <col min="9" max="9" width="8.83203125" customWidth="1"/>
    <col min="10" max="11" width="10.1640625" customWidth="1"/>
    <col min="12" max="13" width="8.33203125" customWidth="1"/>
    <col min="14" max="14" width="9.5" customWidth="1"/>
    <col min="15" max="15" width="7.6640625" customWidth="1"/>
    <col min="16" max="16" width="10.5" customWidth="1"/>
    <col min="17" max="17" width="9.6640625" customWidth="1"/>
    <col min="18" max="18" width="15" customWidth="1"/>
    <col min="19" max="19" width="13.1640625" customWidth="1"/>
    <col min="20" max="22" width="14" customWidth="1"/>
    <col min="23" max="23" width="11.6640625" customWidth="1"/>
    <col min="36" max="36" width="12.1640625" bestFit="1" customWidth="1"/>
    <col min="37" max="37" width="11" customWidth="1"/>
  </cols>
  <sheetData>
    <row r="1" spans="1:37" ht="15.75" customHeight="1">
      <c r="A1" s="9" t="s">
        <v>2</v>
      </c>
      <c r="B1" s="3" t="s">
        <v>46</v>
      </c>
      <c r="C1" s="3" t="s">
        <v>7</v>
      </c>
      <c r="D1" s="3" t="s">
        <v>5</v>
      </c>
      <c r="E1" s="3" t="s">
        <v>51</v>
      </c>
      <c r="F1" s="3" t="s">
        <v>52</v>
      </c>
      <c r="G1" s="3" t="s">
        <v>47</v>
      </c>
      <c r="H1" s="4" t="s">
        <v>67</v>
      </c>
      <c r="I1" s="3" t="s">
        <v>48</v>
      </c>
      <c r="J1" s="3" t="s">
        <v>49</v>
      </c>
      <c r="K1" s="3" t="s">
        <v>72</v>
      </c>
      <c r="L1" s="3" t="s">
        <v>50</v>
      </c>
      <c r="M1" s="3" t="s">
        <v>68</v>
      </c>
      <c r="N1" s="3" t="s">
        <v>53</v>
      </c>
      <c r="O1" s="3" t="s">
        <v>54</v>
      </c>
      <c r="P1" s="3" t="s">
        <v>55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56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64</v>
      </c>
      <c r="AC1" s="3" t="s">
        <v>65</v>
      </c>
      <c r="AD1" s="3" t="s">
        <v>66</v>
      </c>
      <c r="AE1" s="3" t="s">
        <v>59</v>
      </c>
      <c r="AF1" s="3" t="s">
        <v>60</v>
      </c>
      <c r="AG1" s="3" t="s">
        <v>61</v>
      </c>
      <c r="AH1" s="3" t="s">
        <v>62</v>
      </c>
      <c r="AI1" s="3" t="s">
        <v>83</v>
      </c>
      <c r="AJ1" s="3" t="s">
        <v>63</v>
      </c>
      <c r="AK1" s="4" t="s">
        <v>57</v>
      </c>
    </row>
    <row r="2" spans="1:37" ht="15.75" customHeight="1">
      <c r="A2" s="7">
        <v>45454</v>
      </c>
      <c r="B2" s="1">
        <v>3</v>
      </c>
      <c r="C2" s="1" t="s">
        <v>8</v>
      </c>
      <c r="D2" s="1" t="s">
        <v>6</v>
      </c>
      <c r="E2" s="1" t="s">
        <v>0</v>
      </c>
      <c r="F2" s="1" t="s">
        <v>10</v>
      </c>
      <c r="G2" s="1"/>
      <c r="H2" s="8" t="s">
        <v>3</v>
      </c>
      <c r="I2" s="1">
        <v>1</v>
      </c>
      <c r="J2" s="1" t="s">
        <v>1</v>
      </c>
      <c r="K2" s="11" t="s">
        <v>58</v>
      </c>
      <c r="L2">
        <v>12.7</v>
      </c>
      <c r="M2" s="12" t="s">
        <v>69</v>
      </c>
      <c r="N2" s="1">
        <v>360</v>
      </c>
      <c r="O2" s="1">
        <v>77</v>
      </c>
      <c r="P2" s="1">
        <v>120</v>
      </c>
      <c r="Q2" s="6">
        <v>0</v>
      </c>
      <c r="R2" s="6">
        <v>1.0044999999999999</v>
      </c>
      <c r="S2" s="12">
        <v>2.1922000000000001</v>
      </c>
      <c r="T2" s="1">
        <v>1.5956999999999999</v>
      </c>
      <c r="U2" s="1">
        <f>(T2-R2)/(S2-R2)</f>
        <v>0.49776879683421726</v>
      </c>
      <c r="V2" s="1">
        <v>49.776879683421697</v>
      </c>
      <c r="W2" s="1"/>
      <c r="X2">
        <v>59</v>
      </c>
      <c r="Y2">
        <v>108</v>
      </c>
      <c r="Z2">
        <v>33</v>
      </c>
      <c r="AA2">
        <f>Y2+Z2</f>
        <v>141</v>
      </c>
      <c r="AB2">
        <f>X2/2</f>
        <v>29.5</v>
      </c>
      <c r="AC2">
        <f>Y2/2</f>
        <v>54</v>
      </c>
      <c r="AD2">
        <f>Z2/2</f>
        <v>16.5</v>
      </c>
      <c r="AE2">
        <v>100</v>
      </c>
      <c r="AF2">
        <v>108</v>
      </c>
      <c r="AG2">
        <v>108</v>
      </c>
      <c r="AH2">
        <v>86</v>
      </c>
      <c r="AI2">
        <f>AVERAGE(AE2:AH2)*2</f>
        <v>201</v>
      </c>
      <c r="AJ2">
        <v>502500000</v>
      </c>
      <c r="AK2" s="8" t="s">
        <v>4</v>
      </c>
    </row>
    <row r="3" spans="1:37" ht="15.75" customHeight="1">
      <c r="A3" s="7">
        <v>45454</v>
      </c>
      <c r="B3" s="1">
        <v>4</v>
      </c>
      <c r="C3" s="1" t="s">
        <v>27</v>
      </c>
      <c r="D3" s="1" t="s">
        <v>6</v>
      </c>
      <c r="E3" s="1" t="s">
        <v>0</v>
      </c>
      <c r="F3" s="1" t="s">
        <v>0</v>
      </c>
      <c r="G3" s="1" t="s">
        <v>28</v>
      </c>
      <c r="H3" s="2"/>
      <c r="I3" s="1">
        <v>3</v>
      </c>
      <c r="J3" s="1" t="s">
        <v>1</v>
      </c>
      <c r="K3" s="1">
        <v>12.75</v>
      </c>
      <c r="L3">
        <v>10.8</v>
      </c>
      <c r="M3" s="12" t="s">
        <v>69</v>
      </c>
      <c r="N3" s="1">
        <v>310.5</v>
      </c>
      <c r="O3" s="1">
        <v>77</v>
      </c>
      <c r="P3" s="1">
        <v>122</v>
      </c>
      <c r="Q3" s="1">
        <v>0</v>
      </c>
      <c r="R3" s="1">
        <v>0.98050000000000004</v>
      </c>
      <c r="S3" s="12">
        <v>1.6698</v>
      </c>
      <c r="T3">
        <v>1.2302999999999999</v>
      </c>
      <c r="U3" s="1">
        <f>(T3-R3)/(S3-R3)</f>
        <v>0.36239663426664726</v>
      </c>
      <c r="V3">
        <v>36.239663426664698</v>
      </c>
      <c r="W3" s="1"/>
      <c r="X3">
        <v>48</v>
      </c>
      <c r="Y3">
        <v>110</v>
      </c>
      <c r="Z3">
        <v>42</v>
      </c>
      <c r="AA3">
        <f t="shared" ref="AA3:AA22" si="0">Y3+Z3</f>
        <v>152</v>
      </c>
      <c r="AB3">
        <f t="shared" ref="AB3:AB25" si="1">X3/2</f>
        <v>24</v>
      </c>
      <c r="AC3">
        <f t="shared" ref="AC3:AC25" si="2">Y3/2</f>
        <v>55</v>
      </c>
      <c r="AD3">
        <f t="shared" ref="AD3:AD25" si="3">Z3/2</f>
        <v>21</v>
      </c>
      <c r="AE3">
        <v>75</v>
      </c>
      <c r="AF3">
        <v>135</v>
      </c>
      <c r="AG3">
        <v>53</v>
      </c>
      <c r="AH3">
        <v>69</v>
      </c>
      <c r="AI3">
        <f t="shared" ref="AI3:AI24" si="4">AVERAGE(AE3:AH3)*2</f>
        <v>166</v>
      </c>
      <c r="AJ3">
        <v>415000000</v>
      </c>
      <c r="AK3" s="2"/>
    </row>
    <row r="4" spans="1:37" ht="15.75" customHeight="1">
      <c r="A4" s="7">
        <v>45454</v>
      </c>
      <c r="B4" s="1">
        <v>5</v>
      </c>
      <c r="C4" s="1" t="s">
        <v>29</v>
      </c>
      <c r="D4" s="1" t="s">
        <v>6</v>
      </c>
      <c r="E4" s="1" t="s">
        <v>0</v>
      </c>
      <c r="F4" s="1" t="s">
        <v>10</v>
      </c>
      <c r="G4" s="1"/>
      <c r="H4" s="8" t="s">
        <v>33</v>
      </c>
      <c r="I4" s="1">
        <v>1</v>
      </c>
      <c r="J4" s="1" t="s">
        <v>1</v>
      </c>
      <c r="K4" s="1">
        <v>32.524000000000001</v>
      </c>
      <c r="L4">
        <v>14.8</v>
      </c>
      <c r="M4" s="12" t="s">
        <v>70</v>
      </c>
      <c r="N4">
        <v>479.5</v>
      </c>
      <c r="O4" s="1">
        <v>79</v>
      </c>
      <c r="P4" s="1">
        <v>131</v>
      </c>
      <c r="Q4" s="6">
        <v>0</v>
      </c>
      <c r="R4">
        <v>1.0201</v>
      </c>
      <c r="S4" s="12">
        <v>2.0108999999999999</v>
      </c>
      <c r="T4">
        <v>1.5359</v>
      </c>
      <c r="U4" s="1">
        <f>(T4-R4)/(S4-R4)</f>
        <v>0.52058942268873643</v>
      </c>
      <c r="V4">
        <v>52.058942268873601</v>
      </c>
      <c r="X4">
        <v>35</v>
      </c>
      <c r="Y4">
        <v>141</v>
      </c>
      <c r="Z4">
        <v>24</v>
      </c>
      <c r="AA4">
        <f t="shared" si="0"/>
        <v>165</v>
      </c>
      <c r="AB4">
        <f t="shared" si="1"/>
        <v>17.5</v>
      </c>
      <c r="AC4">
        <f t="shared" si="2"/>
        <v>70.5</v>
      </c>
      <c r="AD4">
        <f t="shared" si="3"/>
        <v>12</v>
      </c>
      <c r="AE4">
        <v>72</v>
      </c>
      <c r="AF4">
        <v>86</v>
      </c>
      <c r="AG4">
        <v>82</v>
      </c>
      <c r="AH4">
        <v>39</v>
      </c>
      <c r="AI4">
        <f>AVERAGE(AE4:AH4)*4</f>
        <v>279</v>
      </c>
      <c r="AJ4">
        <v>697500000</v>
      </c>
      <c r="AK4" s="2"/>
    </row>
    <row r="5" spans="1:37" ht="15.75" customHeight="1">
      <c r="A5" s="7">
        <v>45454</v>
      </c>
      <c r="B5" s="1">
        <v>6</v>
      </c>
      <c r="C5" s="1" t="s">
        <v>9</v>
      </c>
      <c r="D5" s="1" t="s">
        <v>6</v>
      </c>
      <c r="E5" s="1" t="s">
        <v>0</v>
      </c>
      <c r="F5" s="1" t="s">
        <v>10</v>
      </c>
      <c r="G5" s="1"/>
      <c r="H5" s="8" t="s">
        <v>34</v>
      </c>
      <c r="I5" s="1">
        <v>0</v>
      </c>
      <c r="J5" s="1" t="s">
        <v>1</v>
      </c>
      <c r="K5" s="1">
        <v>38.51</v>
      </c>
      <c r="L5" s="1">
        <v>11.2</v>
      </c>
      <c r="M5" s="12" t="s">
        <v>69</v>
      </c>
      <c r="N5">
        <v>405.5</v>
      </c>
      <c r="O5" s="1">
        <v>80</v>
      </c>
      <c r="P5" s="1">
        <v>119</v>
      </c>
      <c r="Q5" s="12">
        <v>0</v>
      </c>
      <c r="R5" s="1">
        <v>0.9919</v>
      </c>
      <c r="S5" s="12">
        <v>2.2515999999999998</v>
      </c>
      <c r="T5" s="1">
        <v>1.5881000000000001</v>
      </c>
      <c r="U5" s="1">
        <f>(T5-R5)/(S5-R5)</f>
        <v>0.47328729062475206</v>
      </c>
      <c r="V5" s="1">
        <v>47.328729062475198</v>
      </c>
      <c r="W5" s="1"/>
      <c r="X5">
        <v>36</v>
      </c>
      <c r="Y5">
        <v>121</v>
      </c>
      <c r="Z5">
        <v>43</v>
      </c>
      <c r="AA5">
        <f t="shared" si="0"/>
        <v>164</v>
      </c>
      <c r="AB5">
        <f t="shared" si="1"/>
        <v>18</v>
      </c>
      <c r="AC5">
        <f t="shared" si="2"/>
        <v>60.5</v>
      </c>
      <c r="AD5">
        <f t="shared" si="3"/>
        <v>21.5</v>
      </c>
      <c r="AE5">
        <v>54</v>
      </c>
      <c r="AF5">
        <v>102</v>
      </c>
      <c r="AG5">
        <v>78</v>
      </c>
      <c r="AH5">
        <v>36</v>
      </c>
      <c r="AI5">
        <f t="shared" si="4"/>
        <v>135</v>
      </c>
      <c r="AJ5">
        <v>337500000</v>
      </c>
      <c r="AK5" s="2"/>
    </row>
    <row r="6" spans="1:37" ht="15.75" customHeight="1">
      <c r="A6" s="7">
        <v>45454</v>
      </c>
      <c r="B6" s="1">
        <v>7</v>
      </c>
      <c r="C6" s="1" t="s">
        <v>9</v>
      </c>
      <c r="D6" s="1" t="s">
        <v>6</v>
      </c>
      <c r="E6" s="1" t="s">
        <v>0</v>
      </c>
      <c r="F6" s="1" t="s">
        <v>10</v>
      </c>
      <c r="G6" s="1"/>
      <c r="H6" s="8" t="s">
        <v>35</v>
      </c>
      <c r="I6" s="1">
        <v>0</v>
      </c>
      <c r="J6" s="1" t="s">
        <v>1</v>
      </c>
      <c r="K6" s="1">
        <v>15.35</v>
      </c>
      <c r="L6" s="1">
        <v>9</v>
      </c>
      <c r="M6" s="12" t="s">
        <v>69</v>
      </c>
      <c r="N6">
        <v>402.5</v>
      </c>
      <c r="O6" s="1">
        <v>82</v>
      </c>
      <c r="P6" s="1">
        <v>126</v>
      </c>
      <c r="Q6" s="12">
        <v>0</v>
      </c>
      <c r="R6" s="1">
        <v>1.0031000000000001</v>
      </c>
      <c r="S6" s="12">
        <v>1.7453000000000001</v>
      </c>
      <c r="T6" s="1">
        <v>1.2275</v>
      </c>
      <c r="U6" s="1">
        <f>(T6-R6)/(S6-R6)</f>
        <v>0.30234438156831034</v>
      </c>
      <c r="V6">
        <v>30.234438156831001</v>
      </c>
      <c r="W6" s="3"/>
      <c r="X6">
        <v>58</v>
      </c>
      <c r="Y6">
        <v>103</v>
      </c>
      <c r="Z6">
        <v>39</v>
      </c>
      <c r="AA6">
        <f t="shared" si="0"/>
        <v>142</v>
      </c>
      <c r="AB6">
        <f t="shared" si="1"/>
        <v>29</v>
      </c>
      <c r="AC6">
        <f t="shared" si="2"/>
        <v>51.5</v>
      </c>
      <c r="AD6">
        <f t="shared" si="3"/>
        <v>19.5</v>
      </c>
      <c r="AE6">
        <v>32</v>
      </c>
      <c r="AF6">
        <v>69</v>
      </c>
      <c r="AG6">
        <v>49</v>
      </c>
      <c r="AH6">
        <v>50</v>
      </c>
      <c r="AI6">
        <f>AVERAGE(AE6:AH6)</f>
        <v>50</v>
      </c>
      <c r="AJ6">
        <v>125000000</v>
      </c>
      <c r="AK6" s="2"/>
    </row>
    <row r="7" spans="1:37" ht="15.75" customHeight="1">
      <c r="A7" s="7">
        <v>45454</v>
      </c>
      <c r="B7" s="1">
        <v>8</v>
      </c>
      <c r="C7" s="1" t="s">
        <v>9</v>
      </c>
      <c r="D7" s="1" t="s">
        <v>6</v>
      </c>
      <c r="E7" s="1" t="s">
        <v>0</v>
      </c>
      <c r="F7" s="1" t="s">
        <v>10</v>
      </c>
      <c r="G7" s="1"/>
      <c r="H7" s="2"/>
      <c r="I7">
        <v>1</v>
      </c>
      <c r="J7" s="6" t="s">
        <v>1</v>
      </c>
      <c r="K7" s="1">
        <v>45.63</v>
      </c>
      <c r="L7" s="1">
        <v>14.1</v>
      </c>
      <c r="M7" s="12" t="s">
        <v>70</v>
      </c>
      <c r="N7">
        <v>356.5</v>
      </c>
      <c r="O7" s="1">
        <v>75</v>
      </c>
      <c r="P7" s="1">
        <v>115</v>
      </c>
      <c r="Q7" s="12">
        <v>13.494899999999999</v>
      </c>
      <c r="R7" s="1">
        <v>0.98960000000000004</v>
      </c>
      <c r="S7" s="12">
        <v>2.4119999999999999</v>
      </c>
      <c r="T7" s="12">
        <v>15.226900000000001</v>
      </c>
      <c r="U7" s="1">
        <f>(T7-(R7+Q7))/(S7-R7)</f>
        <v>0.52193475815523183</v>
      </c>
      <c r="V7">
        <v>52.1934758155232</v>
      </c>
      <c r="W7" s="6"/>
      <c r="X7">
        <v>45</v>
      </c>
      <c r="Y7">
        <v>126</v>
      </c>
      <c r="Z7">
        <v>29</v>
      </c>
      <c r="AA7">
        <f t="shared" si="0"/>
        <v>155</v>
      </c>
      <c r="AB7">
        <f t="shared" si="1"/>
        <v>22.5</v>
      </c>
      <c r="AC7">
        <f t="shared" si="2"/>
        <v>63</v>
      </c>
      <c r="AD7">
        <f t="shared" si="3"/>
        <v>14.5</v>
      </c>
      <c r="AE7">
        <v>87</v>
      </c>
      <c r="AF7">
        <v>92</v>
      </c>
      <c r="AG7">
        <v>72</v>
      </c>
      <c r="AH7">
        <v>82</v>
      </c>
      <c r="AI7">
        <f t="shared" si="4"/>
        <v>166.5</v>
      </c>
      <c r="AJ7">
        <v>416250000</v>
      </c>
      <c r="AK7" s="2"/>
    </row>
    <row r="8" spans="1:37" ht="15.75" customHeight="1">
      <c r="A8" s="7">
        <v>45454</v>
      </c>
      <c r="B8" s="1">
        <v>9</v>
      </c>
      <c r="C8" s="1" t="s">
        <v>9</v>
      </c>
      <c r="D8" s="1" t="s">
        <v>6</v>
      </c>
      <c r="E8" s="5" t="s">
        <v>0</v>
      </c>
      <c r="F8" s="6" t="s">
        <v>0</v>
      </c>
      <c r="G8" s="6" t="s">
        <v>38</v>
      </c>
      <c r="H8" s="8" t="s">
        <v>39</v>
      </c>
      <c r="I8" s="5">
        <v>1</v>
      </c>
      <c r="J8" s="6" t="s">
        <v>1</v>
      </c>
      <c r="K8" s="1">
        <v>24.986000000000001</v>
      </c>
      <c r="L8" s="1">
        <v>6.5</v>
      </c>
      <c r="M8" s="12" t="s">
        <v>71</v>
      </c>
      <c r="N8" s="5">
        <v>364.5</v>
      </c>
      <c r="O8" s="6">
        <v>82</v>
      </c>
      <c r="P8" s="6">
        <v>122</v>
      </c>
      <c r="Q8" s="12">
        <v>13.5397</v>
      </c>
      <c r="R8" s="1">
        <v>1.0105</v>
      </c>
      <c r="S8" s="12">
        <v>2.1861999999999999</v>
      </c>
      <c r="T8" s="12">
        <v>14.9467</v>
      </c>
      <c r="U8" s="1">
        <f>(T8-(R8+Q8))/(S8-R8)</f>
        <v>0.33724589606192024</v>
      </c>
      <c r="V8">
        <f>U8*100</f>
        <v>33.724589606192026</v>
      </c>
      <c r="X8">
        <v>52</v>
      </c>
      <c r="Y8">
        <v>115</v>
      </c>
      <c r="Z8">
        <v>33</v>
      </c>
      <c r="AA8">
        <f t="shared" si="0"/>
        <v>148</v>
      </c>
      <c r="AB8">
        <f t="shared" si="1"/>
        <v>26</v>
      </c>
      <c r="AC8">
        <f t="shared" si="2"/>
        <v>57.5</v>
      </c>
      <c r="AD8">
        <f t="shared" si="3"/>
        <v>16.5</v>
      </c>
      <c r="AE8">
        <v>180</v>
      </c>
      <c r="AF8">
        <v>121</v>
      </c>
      <c r="AG8">
        <v>86</v>
      </c>
      <c r="AH8">
        <v>60</v>
      </c>
      <c r="AI8">
        <f t="shared" si="4"/>
        <v>223.5</v>
      </c>
      <c r="AJ8">
        <v>558750000</v>
      </c>
      <c r="AK8" s="2"/>
    </row>
    <row r="9" spans="1:37" ht="15.75" customHeight="1">
      <c r="A9" s="7">
        <v>45454</v>
      </c>
      <c r="B9" s="1">
        <v>11</v>
      </c>
      <c r="C9" s="1" t="s">
        <v>31</v>
      </c>
      <c r="D9" s="1" t="s">
        <v>6</v>
      </c>
      <c r="E9" s="1" t="s">
        <v>0</v>
      </c>
      <c r="F9" s="1" t="s">
        <v>10</v>
      </c>
      <c r="G9" s="1"/>
      <c r="H9" s="8" t="s">
        <v>40</v>
      </c>
      <c r="I9" s="6">
        <v>1</v>
      </c>
      <c r="J9" s="6" t="s">
        <v>1</v>
      </c>
      <c r="K9" s="1">
        <v>37.698</v>
      </c>
      <c r="L9" s="1">
        <v>13.9</v>
      </c>
      <c r="M9" s="12" t="s">
        <v>70</v>
      </c>
      <c r="N9" s="6">
        <v>455</v>
      </c>
      <c r="O9" s="6">
        <v>82</v>
      </c>
      <c r="P9" s="6">
        <v>131</v>
      </c>
      <c r="Q9" s="12">
        <v>13.423</v>
      </c>
      <c r="R9" s="1">
        <v>0.99680000000000002</v>
      </c>
      <c r="S9" s="12">
        <v>2.7023999999999999</v>
      </c>
      <c r="T9" s="12">
        <v>15.2196</v>
      </c>
      <c r="U9" s="1">
        <f>(T9-(R9+Q9))/(S9-R9)</f>
        <v>0.46892589118198841</v>
      </c>
      <c r="V9">
        <f t="shared" ref="V9:V25" si="5">U9*100</f>
        <v>46.892589118198842</v>
      </c>
      <c r="X9">
        <v>40</v>
      </c>
      <c r="Y9">
        <v>111</v>
      </c>
      <c r="Z9">
        <v>49</v>
      </c>
      <c r="AA9">
        <f t="shared" si="0"/>
        <v>160</v>
      </c>
      <c r="AB9">
        <f t="shared" si="1"/>
        <v>20</v>
      </c>
      <c r="AC9">
        <f t="shared" si="2"/>
        <v>55.5</v>
      </c>
      <c r="AD9">
        <f t="shared" si="3"/>
        <v>24.5</v>
      </c>
      <c r="AE9">
        <v>102</v>
      </c>
      <c r="AF9">
        <v>105</v>
      </c>
      <c r="AG9">
        <v>71</v>
      </c>
      <c r="AH9">
        <v>121</v>
      </c>
      <c r="AI9">
        <f>AVERAGE(AE9:AH9)*3</f>
        <v>299.25</v>
      </c>
      <c r="AJ9">
        <v>748125000</v>
      </c>
      <c r="AK9" s="2"/>
    </row>
    <row r="10" spans="1:37" ht="15.75" customHeight="1">
      <c r="A10" s="7">
        <v>45454</v>
      </c>
      <c r="B10" s="1">
        <v>13</v>
      </c>
      <c r="C10" s="1" t="s">
        <v>11</v>
      </c>
      <c r="D10" s="1" t="s">
        <v>6</v>
      </c>
      <c r="E10" s="1" t="s">
        <v>0</v>
      </c>
      <c r="F10" s="1" t="s">
        <v>10</v>
      </c>
      <c r="G10" s="1"/>
      <c r="H10" s="8" t="s">
        <v>12</v>
      </c>
      <c r="I10">
        <v>1</v>
      </c>
      <c r="J10" s="6" t="s">
        <v>1</v>
      </c>
      <c r="K10" s="1">
        <v>22.148</v>
      </c>
      <c r="L10">
        <v>14.2</v>
      </c>
      <c r="M10" s="12" t="s">
        <v>70</v>
      </c>
      <c r="N10">
        <v>345.6</v>
      </c>
      <c r="O10">
        <v>78</v>
      </c>
      <c r="P10">
        <v>119</v>
      </c>
      <c r="Q10" s="12">
        <v>13.4855</v>
      </c>
      <c r="R10" s="1">
        <v>0.99660000000000004</v>
      </c>
      <c r="S10" s="12">
        <v>2.3443999999999998</v>
      </c>
      <c r="T10" s="12">
        <v>15.1835</v>
      </c>
      <c r="U10" s="1">
        <f>(T10-(R10+Q10))/(S10-R10)</f>
        <v>0.52040362071523938</v>
      </c>
      <c r="V10">
        <f t="shared" si="5"/>
        <v>52.040362071523937</v>
      </c>
      <c r="W10" s="6"/>
      <c r="X10">
        <v>38</v>
      </c>
      <c r="Y10">
        <v>112</v>
      </c>
      <c r="Z10">
        <v>50</v>
      </c>
      <c r="AA10">
        <f t="shared" si="0"/>
        <v>162</v>
      </c>
      <c r="AB10">
        <f t="shared" si="1"/>
        <v>19</v>
      </c>
      <c r="AC10">
        <f t="shared" si="2"/>
        <v>56</v>
      </c>
      <c r="AD10">
        <f t="shared" si="3"/>
        <v>25</v>
      </c>
      <c r="AE10">
        <v>89</v>
      </c>
      <c r="AF10">
        <v>77</v>
      </c>
      <c r="AG10">
        <v>69</v>
      </c>
      <c r="AH10">
        <v>58</v>
      </c>
      <c r="AI10">
        <f>AVERAGE(AE10:AH10)*4</f>
        <v>293</v>
      </c>
      <c r="AJ10">
        <v>732500000</v>
      </c>
      <c r="AK10" s="2"/>
    </row>
    <row r="11" spans="1:37" ht="15.75" customHeight="1">
      <c r="A11" s="7">
        <v>45454</v>
      </c>
      <c r="B11" s="1">
        <v>15</v>
      </c>
      <c r="C11" s="1" t="s">
        <v>31</v>
      </c>
      <c r="D11" s="1" t="s">
        <v>6</v>
      </c>
      <c r="E11" s="5" t="s">
        <v>0</v>
      </c>
      <c r="F11" s="6" t="s">
        <v>10</v>
      </c>
      <c r="G11" s="5"/>
      <c r="H11" s="8" t="s">
        <v>36</v>
      </c>
      <c r="I11">
        <v>0</v>
      </c>
      <c r="J11" s="6" t="s">
        <v>1</v>
      </c>
      <c r="K11" s="1">
        <v>37.445999999999998</v>
      </c>
      <c r="L11">
        <v>13.6</v>
      </c>
      <c r="M11" s="12" t="s">
        <v>70</v>
      </c>
      <c r="N11">
        <v>473</v>
      </c>
      <c r="O11">
        <v>83</v>
      </c>
      <c r="P11">
        <v>126</v>
      </c>
      <c r="Q11" s="6">
        <v>0</v>
      </c>
      <c r="R11" s="1">
        <v>0.99180000000000001</v>
      </c>
      <c r="S11" s="12">
        <v>1.9097</v>
      </c>
      <c r="T11">
        <v>1.4278999999999999</v>
      </c>
      <c r="U11" s="1">
        <f>(T11-R11)/(S11-R11)</f>
        <v>0.47510622072121139</v>
      </c>
      <c r="V11">
        <f t="shared" si="5"/>
        <v>47.510622072121137</v>
      </c>
      <c r="X11">
        <v>43</v>
      </c>
      <c r="Y11">
        <v>128</v>
      </c>
      <c r="Z11">
        <v>29</v>
      </c>
      <c r="AA11">
        <f t="shared" si="0"/>
        <v>157</v>
      </c>
      <c r="AB11">
        <f t="shared" si="1"/>
        <v>21.5</v>
      </c>
      <c r="AC11">
        <f t="shared" si="2"/>
        <v>64</v>
      </c>
      <c r="AD11">
        <f t="shared" si="3"/>
        <v>14.5</v>
      </c>
      <c r="AE11">
        <v>82</v>
      </c>
      <c r="AF11">
        <v>135</v>
      </c>
      <c r="AG11">
        <v>82</v>
      </c>
      <c r="AH11">
        <v>90</v>
      </c>
      <c r="AI11">
        <f>AVERAGE(AE11:AH11)*4</f>
        <v>389</v>
      </c>
      <c r="AJ11">
        <v>972500000</v>
      </c>
      <c r="AK11" s="2"/>
    </row>
    <row r="12" spans="1:37" ht="15.75" customHeight="1">
      <c r="A12" s="7">
        <v>45454</v>
      </c>
      <c r="B12" s="1">
        <v>16</v>
      </c>
      <c r="C12" s="1" t="s">
        <v>13</v>
      </c>
      <c r="D12" s="1" t="s">
        <v>6</v>
      </c>
      <c r="E12" s="1" t="s">
        <v>0</v>
      </c>
      <c r="F12" s="1" t="s">
        <v>10</v>
      </c>
      <c r="G12" s="1"/>
      <c r="H12" s="8" t="s">
        <v>14</v>
      </c>
      <c r="I12">
        <v>1</v>
      </c>
      <c r="J12" s="6" t="s">
        <v>1</v>
      </c>
      <c r="K12" s="1">
        <v>44.648000000000003</v>
      </c>
      <c r="L12">
        <v>13.8</v>
      </c>
      <c r="M12" s="12" t="s">
        <v>70</v>
      </c>
      <c r="N12">
        <v>432</v>
      </c>
      <c r="O12">
        <v>80</v>
      </c>
      <c r="P12">
        <v>123</v>
      </c>
      <c r="Q12" s="6">
        <v>0</v>
      </c>
      <c r="R12" s="1">
        <v>1.0201</v>
      </c>
      <c r="S12" s="12">
        <v>2.1103999999999998</v>
      </c>
      <c r="T12">
        <v>1.5988</v>
      </c>
      <c r="U12" s="1">
        <f>(T12-R12)/(S12-R12)</f>
        <v>0.53077134733559583</v>
      </c>
      <c r="V12">
        <f t="shared" si="5"/>
        <v>53.077134733559582</v>
      </c>
      <c r="W12" s="6"/>
      <c r="X12">
        <v>55</v>
      </c>
      <c r="Y12">
        <v>102</v>
      </c>
      <c r="Z12">
        <v>43</v>
      </c>
      <c r="AA12">
        <f t="shared" si="0"/>
        <v>145</v>
      </c>
      <c r="AB12">
        <f t="shared" si="1"/>
        <v>27.5</v>
      </c>
      <c r="AC12">
        <f t="shared" si="2"/>
        <v>51</v>
      </c>
      <c r="AD12">
        <f t="shared" si="3"/>
        <v>21.5</v>
      </c>
      <c r="AE12">
        <v>102</v>
      </c>
      <c r="AF12">
        <v>100</v>
      </c>
      <c r="AG12">
        <v>96</v>
      </c>
      <c r="AH12">
        <v>49</v>
      </c>
      <c r="AI12">
        <f>AVERAGE(AE12:AH12)*4</f>
        <v>347</v>
      </c>
      <c r="AJ12">
        <v>867500000</v>
      </c>
      <c r="AK12" s="2"/>
    </row>
    <row r="13" spans="1:37" ht="15.75" customHeight="1">
      <c r="A13" s="7">
        <v>45454</v>
      </c>
      <c r="B13" s="1">
        <v>17</v>
      </c>
      <c r="C13" s="1" t="s">
        <v>9</v>
      </c>
      <c r="D13" s="1" t="s">
        <v>6</v>
      </c>
      <c r="E13" s="1" t="s">
        <v>0</v>
      </c>
      <c r="F13" s="1" t="s">
        <v>10</v>
      </c>
      <c r="G13" s="1"/>
      <c r="H13" s="8" t="s">
        <v>15</v>
      </c>
      <c r="I13">
        <v>0</v>
      </c>
      <c r="J13" s="6" t="s">
        <v>1</v>
      </c>
      <c r="K13" s="1">
        <v>42.043999999999997</v>
      </c>
      <c r="L13">
        <v>8.5</v>
      </c>
      <c r="M13" s="12" t="s">
        <v>69</v>
      </c>
      <c r="N13">
        <v>477.5</v>
      </c>
      <c r="O13">
        <v>82</v>
      </c>
      <c r="P13">
        <v>125</v>
      </c>
      <c r="Q13" s="6">
        <v>0</v>
      </c>
      <c r="R13" s="1">
        <v>1.0007999999999999</v>
      </c>
      <c r="S13" s="12">
        <v>2.0526</v>
      </c>
      <c r="T13" s="14">
        <v>1.5373000000000001</v>
      </c>
      <c r="U13" s="1">
        <f>(T13-R13)/(S13-R13)</f>
        <v>0.51007796158965601</v>
      </c>
      <c r="V13">
        <f t="shared" si="5"/>
        <v>51.007796158965604</v>
      </c>
      <c r="W13" s="6"/>
      <c r="X13">
        <v>44</v>
      </c>
      <c r="Y13">
        <v>120</v>
      </c>
      <c r="Z13">
        <v>36</v>
      </c>
      <c r="AA13">
        <f t="shared" si="0"/>
        <v>156</v>
      </c>
      <c r="AB13">
        <f t="shared" si="1"/>
        <v>22</v>
      </c>
      <c r="AC13">
        <f t="shared" si="2"/>
        <v>60</v>
      </c>
      <c r="AD13">
        <f t="shared" si="3"/>
        <v>18</v>
      </c>
      <c r="AE13">
        <v>63</v>
      </c>
      <c r="AF13">
        <v>45</v>
      </c>
      <c r="AG13">
        <v>26</v>
      </c>
      <c r="AH13">
        <v>37</v>
      </c>
      <c r="AI13">
        <f t="shared" si="4"/>
        <v>85.5</v>
      </c>
      <c r="AJ13">
        <v>213750000</v>
      </c>
      <c r="AK13" s="2"/>
    </row>
    <row r="14" spans="1:37" ht="15.75" customHeight="1">
      <c r="A14" s="7">
        <v>45454</v>
      </c>
      <c r="B14" s="1">
        <v>18</v>
      </c>
      <c r="C14" s="1" t="s">
        <v>13</v>
      </c>
      <c r="D14" s="1" t="s">
        <v>6</v>
      </c>
      <c r="E14" s="5" t="s">
        <v>0</v>
      </c>
      <c r="F14" s="6" t="s">
        <v>0</v>
      </c>
      <c r="G14" s="6" t="s">
        <v>42</v>
      </c>
      <c r="H14" s="8" t="s">
        <v>41</v>
      </c>
      <c r="I14">
        <v>2</v>
      </c>
      <c r="J14" s="6" t="s">
        <v>1</v>
      </c>
      <c r="K14" s="1">
        <v>23.37</v>
      </c>
      <c r="L14">
        <v>10.4</v>
      </c>
      <c r="M14" s="12" t="s">
        <v>69</v>
      </c>
      <c r="N14">
        <v>281.5</v>
      </c>
      <c r="O14">
        <v>76</v>
      </c>
      <c r="P14">
        <v>114</v>
      </c>
      <c r="Q14" s="12">
        <v>0</v>
      </c>
      <c r="R14" s="1">
        <v>0.9819</v>
      </c>
      <c r="S14" s="12">
        <v>1.9802999999999999</v>
      </c>
      <c r="T14">
        <v>1.4708000000000001</v>
      </c>
      <c r="U14" s="1">
        <f>(T14-R14)/(S14-R14)</f>
        <v>0.48968349358974372</v>
      </c>
      <c r="V14">
        <f t="shared" si="5"/>
        <v>48.968349358974372</v>
      </c>
      <c r="X14">
        <v>56</v>
      </c>
      <c r="Y14">
        <v>100</v>
      </c>
      <c r="Z14">
        <v>44</v>
      </c>
      <c r="AA14">
        <f t="shared" si="0"/>
        <v>144</v>
      </c>
      <c r="AB14">
        <f t="shared" si="1"/>
        <v>28</v>
      </c>
      <c r="AC14">
        <f t="shared" si="2"/>
        <v>50</v>
      </c>
      <c r="AD14">
        <f t="shared" si="3"/>
        <v>22</v>
      </c>
      <c r="AE14">
        <v>55</v>
      </c>
      <c r="AF14">
        <v>92</v>
      </c>
      <c r="AG14">
        <v>65</v>
      </c>
      <c r="AH14">
        <v>86</v>
      </c>
      <c r="AI14">
        <f t="shared" si="4"/>
        <v>149</v>
      </c>
      <c r="AJ14">
        <v>372500000</v>
      </c>
      <c r="AK14" s="2"/>
    </row>
    <row r="15" spans="1:37" ht="15.75" customHeight="1">
      <c r="A15" s="7">
        <v>45454</v>
      </c>
      <c r="B15" s="1">
        <v>19</v>
      </c>
      <c r="C15" s="1" t="s">
        <v>32</v>
      </c>
      <c r="D15" s="1" t="s">
        <v>6</v>
      </c>
      <c r="E15" s="1" t="s">
        <v>0</v>
      </c>
      <c r="F15" s="1" t="s">
        <v>10</v>
      </c>
      <c r="G15" s="1"/>
      <c r="H15" s="8" t="s">
        <v>37</v>
      </c>
      <c r="I15">
        <v>0</v>
      </c>
      <c r="J15" s="6" t="s">
        <v>1</v>
      </c>
      <c r="K15" s="1">
        <v>24.422000000000001</v>
      </c>
      <c r="L15">
        <v>10.5</v>
      </c>
      <c r="M15" s="12" t="s">
        <v>69</v>
      </c>
      <c r="N15">
        <v>436.5</v>
      </c>
      <c r="O15">
        <v>82</v>
      </c>
      <c r="P15">
        <v>126</v>
      </c>
      <c r="Q15" s="12">
        <v>13.5886</v>
      </c>
      <c r="R15" s="1">
        <v>1.0243</v>
      </c>
      <c r="S15" s="12">
        <v>2.6389</v>
      </c>
      <c r="T15" s="12">
        <v>15.2524</v>
      </c>
      <c r="U15" s="1">
        <f>(T15-(R15+Q15))/(S15-R15)</f>
        <v>0.39607333085593954</v>
      </c>
      <c r="V15">
        <f t="shared" si="5"/>
        <v>39.607333085593957</v>
      </c>
      <c r="X15">
        <v>55</v>
      </c>
      <c r="Y15">
        <v>91</v>
      </c>
      <c r="Z15">
        <v>54</v>
      </c>
      <c r="AA15">
        <f t="shared" si="0"/>
        <v>145</v>
      </c>
      <c r="AB15">
        <f t="shared" si="1"/>
        <v>27.5</v>
      </c>
      <c r="AC15">
        <f t="shared" si="2"/>
        <v>45.5</v>
      </c>
      <c r="AD15">
        <f t="shared" si="3"/>
        <v>27</v>
      </c>
      <c r="AE15">
        <v>119</v>
      </c>
      <c r="AF15">
        <v>95</v>
      </c>
      <c r="AG15">
        <v>58</v>
      </c>
      <c r="AH15">
        <v>84</v>
      </c>
      <c r="AI15">
        <f t="shared" si="4"/>
        <v>178</v>
      </c>
      <c r="AJ15">
        <v>445000000</v>
      </c>
      <c r="AK15" s="2"/>
    </row>
    <row r="16" spans="1:37" ht="15.75" customHeight="1">
      <c r="A16" s="7">
        <v>45454</v>
      </c>
      <c r="B16" s="1">
        <v>20</v>
      </c>
      <c r="C16" s="1" t="s">
        <v>30</v>
      </c>
      <c r="D16" s="1" t="s">
        <v>6</v>
      </c>
      <c r="E16" s="1" t="s">
        <v>0</v>
      </c>
      <c r="F16" s="1" t="s">
        <v>10</v>
      </c>
      <c r="G16" s="1"/>
      <c r="H16" s="8" t="s">
        <v>43</v>
      </c>
      <c r="I16">
        <v>1</v>
      </c>
      <c r="J16" s="6" t="s">
        <v>1</v>
      </c>
      <c r="K16" s="1">
        <v>42.804000000000002</v>
      </c>
      <c r="L16">
        <v>15.8</v>
      </c>
      <c r="M16" s="12" t="s">
        <v>70</v>
      </c>
      <c r="N16">
        <v>398</v>
      </c>
      <c r="O16">
        <v>80</v>
      </c>
      <c r="P16">
        <v>121</v>
      </c>
      <c r="Q16" s="12">
        <v>0</v>
      </c>
      <c r="R16" s="1">
        <v>0.98629999999999995</v>
      </c>
      <c r="S16" s="13">
        <v>1.9400999999999999</v>
      </c>
      <c r="T16">
        <v>1.3874</v>
      </c>
      <c r="U16" s="1">
        <f>(T16-R16)/(S16-R16)</f>
        <v>0.42052841266512897</v>
      </c>
      <c r="V16">
        <f t="shared" si="5"/>
        <v>42.0528412665129</v>
      </c>
      <c r="X16">
        <v>47</v>
      </c>
      <c r="Y16">
        <v>110</v>
      </c>
      <c r="Z16">
        <v>43</v>
      </c>
      <c r="AA16">
        <f t="shared" si="0"/>
        <v>153</v>
      </c>
      <c r="AB16">
        <f t="shared" si="1"/>
        <v>23.5</v>
      </c>
      <c r="AC16">
        <f t="shared" si="2"/>
        <v>55</v>
      </c>
      <c r="AD16">
        <f t="shared" si="3"/>
        <v>21.5</v>
      </c>
      <c r="AE16">
        <v>68</v>
      </c>
      <c r="AF16">
        <v>89</v>
      </c>
      <c r="AG16">
        <v>75</v>
      </c>
      <c r="AH16">
        <v>118</v>
      </c>
      <c r="AI16">
        <f>AVERAGE(AE16:AH16)*4</f>
        <v>350</v>
      </c>
      <c r="AJ16">
        <v>875000000</v>
      </c>
      <c r="AK16" s="2"/>
    </row>
    <row r="17" spans="1:37" ht="15.75" customHeight="1">
      <c r="A17" s="7">
        <v>45454</v>
      </c>
      <c r="B17" s="1">
        <v>21</v>
      </c>
      <c r="C17" s="1" t="s">
        <v>29</v>
      </c>
      <c r="D17" s="1" t="s">
        <v>6</v>
      </c>
      <c r="E17" s="5" t="s">
        <v>0</v>
      </c>
      <c r="F17" s="6" t="s">
        <v>10</v>
      </c>
      <c r="G17" s="5"/>
      <c r="H17" s="8" t="s">
        <v>44</v>
      </c>
      <c r="I17">
        <v>1</v>
      </c>
      <c r="J17" s="6" t="s">
        <v>1</v>
      </c>
      <c r="K17" s="1">
        <v>7.8979999999999997</v>
      </c>
      <c r="L17">
        <v>11.3</v>
      </c>
      <c r="M17" s="12" t="s">
        <v>69</v>
      </c>
      <c r="N17">
        <v>394.5</v>
      </c>
      <c r="O17">
        <v>80</v>
      </c>
      <c r="P17">
        <v>121.5</v>
      </c>
      <c r="Q17" s="12">
        <v>13.526400000000001</v>
      </c>
      <c r="R17" s="1">
        <v>1.0130999999999999</v>
      </c>
      <c r="S17" s="12">
        <v>2.7057000000000002</v>
      </c>
      <c r="T17" s="12">
        <v>15.3429</v>
      </c>
      <c r="U17" s="1">
        <f>(T17-(R17+Q17))/(S17-R17)</f>
        <v>0.47465437788018416</v>
      </c>
      <c r="V17">
        <f t="shared" si="5"/>
        <v>47.46543778801842</v>
      </c>
      <c r="X17">
        <v>55</v>
      </c>
      <c r="Y17">
        <v>89</v>
      </c>
      <c r="Z17">
        <v>56</v>
      </c>
      <c r="AA17">
        <f t="shared" si="0"/>
        <v>145</v>
      </c>
      <c r="AB17">
        <f t="shared" si="1"/>
        <v>27.5</v>
      </c>
      <c r="AC17">
        <f t="shared" si="2"/>
        <v>44.5</v>
      </c>
      <c r="AD17">
        <f t="shared" si="3"/>
        <v>28</v>
      </c>
      <c r="AE17">
        <v>67</v>
      </c>
      <c r="AF17">
        <v>26</v>
      </c>
      <c r="AG17">
        <v>43</v>
      </c>
      <c r="AH17">
        <v>94</v>
      </c>
      <c r="AI17">
        <f t="shared" si="4"/>
        <v>115</v>
      </c>
      <c r="AJ17">
        <v>287500000</v>
      </c>
      <c r="AK17" s="2"/>
    </row>
    <row r="18" spans="1:37" ht="15.75" customHeight="1">
      <c r="A18" s="7">
        <v>45454</v>
      </c>
      <c r="B18" s="1">
        <v>22</v>
      </c>
      <c r="C18" s="1" t="s">
        <v>19</v>
      </c>
      <c r="D18" s="1" t="s">
        <v>6</v>
      </c>
      <c r="E18" s="1" t="s">
        <v>0</v>
      </c>
      <c r="F18" s="1" t="s">
        <v>0</v>
      </c>
      <c r="G18" s="1"/>
      <c r="H18" s="8" t="s">
        <v>20</v>
      </c>
      <c r="I18">
        <v>3</v>
      </c>
      <c r="J18" s="6" t="s">
        <v>1</v>
      </c>
      <c r="K18" s="11" t="s">
        <v>58</v>
      </c>
      <c r="L18">
        <v>14.5</v>
      </c>
      <c r="M18" s="12" t="s">
        <v>70</v>
      </c>
      <c r="N18">
        <v>332</v>
      </c>
      <c r="O18">
        <v>73</v>
      </c>
      <c r="P18">
        <v>116</v>
      </c>
      <c r="Q18" s="12">
        <v>13.5625</v>
      </c>
      <c r="R18" s="1">
        <v>1.0144</v>
      </c>
      <c r="S18" s="12">
        <v>2.4870999999999999</v>
      </c>
      <c r="T18" s="12">
        <v>15.3444</v>
      </c>
      <c r="U18" s="1">
        <f>(T18-(R18+Q18))/(S18-R18)</f>
        <v>0.52115162626468403</v>
      </c>
      <c r="V18">
        <f t="shared" si="5"/>
        <v>52.115162626468404</v>
      </c>
      <c r="X18">
        <v>49</v>
      </c>
      <c r="Y18">
        <v>106</v>
      </c>
      <c r="Z18">
        <v>45</v>
      </c>
      <c r="AA18">
        <f t="shared" si="0"/>
        <v>151</v>
      </c>
      <c r="AB18">
        <f t="shared" si="1"/>
        <v>24.5</v>
      </c>
      <c r="AC18">
        <f t="shared" si="2"/>
        <v>53</v>
      </c>
      <c r="AD18">
        <f t="shared" si="3"/>
        <v>22.5</v>
      </c>
      <c r="AE18">
        <v>153</v>
      </c>
      <c r="AF18">
        <v>131</v>
      </c>
      <c r="AG18">
        <v>138</v>
      </c>
      <c r="AH18">
        <v>125</v>
      </c>
      <c r="AI18">
        <f>AVERAGE(AE18:AH18)*4</f>
        <v>547</v>
      </c>
      <c r="AJ18">
        <v>1367500000</v>
      </c>
      <c r="AK18" s="2"/>
    </row>
    <row r="19" spans="1:37" ht="15.75" customHeight="1">
      <c r="A19" s="7">
        <v>45454</v>
      </c>
      <c r="B19" s="1">
        <v>23</v>
      </c>
      <c r="C19" s="1" t="s">
        <v>11</v>
      </c>
      <c r="D19" s="1" t="s">
        <v>6</v>
      </c>
      <c r="E19" s="1" t="s">
        <v>0</v>
      </c>
      <c r="F19" s="1" t="s">
        <v>0</v>
      </c>
      <c r="G19" s="1" t="s">
        <v>21</v>
      </c>
      <c r="H19" s="8" t="s">
        <v>22</v>
      </c>
      <c r="I19">
        <v>3</v>
      </c>
      <c r="J19" s="6" t="s">
        <v>1</v>
      </c>
      <c r="K19" s="11">
        <v>27.995999999999999</v>
      </c>
      <c r="L19">
        <v>10.6</v>
      </c>
      <c r="M19" s="12" t="s">
        <v>69</v>
      </c>
      <c r="N19">
        <v>451.5</v>
      </c>
      <c r="O19">
        <v>82</v>
      </c>
      <c r="P19">
        <v>127</v>
      </c>
      <c r="Q19" s="12">
        <v>13.5593</v>
      </c>
      <c r="R19" s="1">
        <v>0.99629999999999996</v>
      </c>
      <c r="S19" s="12">
        <v>2.5424000000000002</v>
      </c>
      <c r="T19" s="12">
        <v>15.11</v>
      </c>
      <c r="U19" s="1">
        <f>(T19-(R19+Q19))/(S19-R19)</f>
        <v>0.35857965202768205</v>
      </c>
      <c r="V19">
        <f t="shared" si="5"/>
        <v>35.857965202768206</v>
      </c>
      <c r="X19">
        <v>39</v>
      </c>
      <c r="Y19">
        <v>89</v>
      </c>
      <c r="Z19">
        <v>72</v>
      </c>
      <c r="AA19">
        <f t="shared" si="0"/>
        <v>161</v>
      </c>
      <c r="AB19">
        <f t="shared" si="1"/>
        <v>19.5</v>
      </c>
      <c r="AC19">
        <f t="shared" si="2"/>
        <v>44.5</v>
      </c>
      <c r="AD19">
        <f t="shared" si="3"/>
        <v>36</v>
      </c>
      <c r="AE19">
        <v>162</v>
      </c>
      <c r="AF19">
        <v>114</v>
      </c>
      <c r="AG19">
        <v>91</v>
      </c>
      <c r="AH19">
        <v>104</v>
      </c>
      <c r="AI19">
        <f t="shared" si="4"/>
        <v>235.5</v>
      </c>
      <c r="AJ19">
        <v>588750000</v>
      </c>
      <c r="AK19" s="2"/>
    </row>
    <row r="20" spans="1:37" ht="15.75" customHeight="1">
      <c r="A20" s="7">
        <v>45454</v>
      </c>
      <c r="B20" s="1">
        <v>24</v>
      </c>
      <c r="C20" s="1" t="s">
        <v>11</v>
      </c>
      <c r="D20" s="1" t="s">
        <v>6</v>
      </c>
      <c r="E20" s="5" t="s">
        <v>0</v>
      </c>
      <c r="F20" s="6" t="s">
        <v>10</v>
      </c>
      <c r="G20" s="5"/>
      <c r="H20" s="8" t="s">
        <v>23</v>
      </c>
      <c r="I20" s="6">
        <v>0</v>
      </c>
      <c r="J20" s="6" t="s">
        <v>1</v>
      </c>
      <c r="K20" s="10">
        <v>27.245999999999999</v>
      </c>
      <c r="L20">
        <v>10.199999999999999</v>
      </c>
      <c r="M20" s="12" t="s">
        <v>69</v>
      </c>
      <c r="N20">
        <v>389.5</v>
      </c>
      <c r="O20">
        <v>79</v>
      </c>
      <c r="P20">
        <v>12.8</v>
      </c>
      <c r="Q20" s="6">
        <v>0</v>
      </c>
      <c r="R20" s="1">
        <v>0.99429999999999996</v>
      </c>
      <c r="S20" s="12">
        <v>1.9824999999999999</v>
      </c>
      <c r="T20">
        <v>1.4944</v>
      </c>
      <c r="U20" s="1">
        <f>(T20-R20)/(S20-R20)</f>
        <v>0.50607164541590777</v>
      </c>
      <c r="V20">
        <f t="shared" si="5"/>
        <v>50.607164541590777</v>
      </c>
      <c r="X20">
        <v>45</v>
      </c>
      <c r="Y20">
        <v>100</v>
      </c>
      <c r="Z20">
        <v>55</v>
      </c>
      <c r="AA20">
        <f t="shared" si="0"/>
        <v>155</v>
      </c>
      <c r="AB20">
        <f t="shared" si="1"/>
        <v>22.5</v>
      </c>
      <c r="AC20">
        <f t="shared" si="2"/>
        <v>50</v>
      </c>
      <c r="AD20">
        <f t="shared" si="3"/>
        <v>27.5</v>
      </c>
      <c r="AE20">
        <v>102</v>
      </c>
      <c r="AF20">
        <v>112</v>
      </c>
      <c r="AG20">
        <v>54</v>
      </c>
      <c r="AH20">
        <v>119</v>
      </c>
      <c r="AI20">
        <f t="shared" si="4"/>
        <v>193.5</v>
      </c>
      <c r="AJ20">
        <v>483750000</v>
      </c>
      <c r="AK20" s="2"/>
    </row>
    <row r="21" spans="1:37" ht="15.75" customHeight="1">
      <c r="A21" s="7">
        <v>45454</v>
      </c>
      <c r="B21" s="1">
        <v>25</v>
      </c>
      <c r="C21" s="1" t="s">
        <v>11</v>
      </c>
      <c r="D21" s="1" t="s">
        <v>6</v>
      </c>
      <c r="E21" s="1" t="s">
        <v>0</v>
      </c>
      <c r="F21" s="1" t="s">
        <v>0</v>
      </c>
      <c r="G21" s="1" t="s">
        <v>24</v>
      </c>
      <c r="H21" s="8" t="s">
        <v>25</v>
      </c>
      <c r="I21">
        <v>2</v>
      </c>
      <c r="J21" s="6" t="s">
        <v>1</v>
      </c>
      <c r="K21" s="11" t="s">
        <v>58</v>
      </c>
      <c r="L21">
        <v>13.8</v>
      </c>
      <c r="M21" s="12" t="s">
        <v>70</v>
      </c>
      <c r="N21">
        <v>446.5</v>
      </c>
      <c r="O21">
        <v>84</v>
      </c>
      <c r="P21">
        <v>130</v>
      </c>
      <c r="Q21" s="6">
        <v>0</v>
      </c>
      <c r="R21" s="1">
        <v>1.0051000000000001</v>
      </c>
      <c r="S21" s="12">
        <v>1.7267999999999999</v>
      </c>
      <c r="T21">
        <v>1.2782</v>
      </c>
      <c r="U21" s="1">
        <f>(T21-R21)/(S21-R21)</f>
        <v>0.37841208258279063</v>
      </c>
      <c r="V21">
        <f t="shared" si="5"/>
        <v>37.84120825827906</v>
      </c>
      <c r="X21">
        <v>28</v>
      </c>
      <c r="Y21">
        <v>116</v>
      </c>
      <c r="Z21">
        <v>56</v>
      </c>
      <c r="AA21">
        <f t="shared" si="0"/>
        <v>172</v>
      </c>
      <c r="AB21">
        <f t="shared" si="1"/>
        <v>14</v>
      </c>
      <c r="AC21">
        <f t="shared" si="2"/>
        <v>58</v>
      </c>
      <c r="AD21">
        <f t="shared" si="3"/>
        <v>28</v>
      </c>
      <c r="AE21">
        <v>109</v>
      </c>
      <c r="AF21">
        <v>103</v>
      </c>
      <c r="AG21">
        <v>101</v>
      </c>
      <c r="AH21">
        <v>103</v>
      </c>
      <c r="AI21">
        <f>AVERAGE(AE21:AH21)*4</f>
        <v>416</v>
      </c>
      <c r="AJ21">
        <v>1040000000</v>
      </c>
      <c r="AK21" s="2"/>
    </row>
    <row r="22" spans="1:37" ht="15.75" customHeight="1">
      <c r="A22" s="7">
        <v>45454</v>
      </c>
      <c r="B22" s="1">
        <v>26</v>
      </c>
      <c r="C22" s="1" t="s">
        <v>9</v>
      </c>
      <c r="D22" s="1" t="s">
        <v>6</v>
      </c>
      <c r="E22" s="1" t="s">
        <v>0</v>
      </c>
      <c r="F22" s="1" t="s">
        <v>10</v>
      </c>
      <c r="G22" s="1"/>
      <c r="H22" s="8" t="s">
        <v>26</v>
      </c>
      <c r="I22">
        <v>0</v>
      </c>
      <c r="J22" s="6" t="s">
        <v>1</v>
      </c>
      <c r="K22" s="10">
        <v>29.902000000000001</v>
      </c>
      <c r="L22">
        <v>10.7</v>
      </c>
      <c r="M22" s="12" t="s">
        <v>69</v>
      </c>
      <c r="N22">
        <v>317.5</v>
      </c>
      <c r="O22">
        <v>72</v>
      </c>
      <c r="P22">
        <v>115</v>
      </c>
      <c r="Q22" s="6">
        <v>0</v>
      </c>
      <c r="R22" s="1">
        <v>1.0044</v>
      </c>
      <c r="S22" s="12">
        <v>1.9574</v>
      </c>
      <c r="T22">
        <v>1.4967999999999999</v>
      </c>
      <c r="U22" s="1">
        <f>(T22-R22)/(S22-R22)</f>
        <v>0.51668415529905554</v>
      </c>
      <c r="V22">
        <f t="shared" si="5"/>
        <v>51.668415529905552</v>
      </c>
      <c r="X22">
        <v>50</v>
      </c>
      <c r="Y22">
        <v>101</v>
      </c>
      <c r="Z22">
        <v>49</v>
      </c>
      <c r="AA22">
        <f t="shared" si="0"/>
        <v>150</v>
      </c>
      <c r="AB22">
        <f t="shared" si="1"/>
        <v>25</v>
      </c>
      <c r="AC22">
        <f t="shared" si="2"/>
        <v>50.5</v>
      </c>
      <c r="AD22">
        <f t="shared" si="3"/>
        <v>24.5</v>
      </c>
      <c r="AE22">
        <v>98</v>
      </c>
      <c r="AF22">
        <v>86</v>
      </c>
      <c r="AG22">
        <v>83</v>
      </c>
      <c r="AH22">
        <v>79</v>
      </c>
      <c r="AI22">
        <f t="shared" si="4"/>
        <v>173</v>
      </c>
      <c r="AJ22">
        <v>432500000</v>
      </c>
      <c r="AK22" s="2"/>
    </row>
    <row r="23" spans="1:37" ht="15.75" customHeight="1">
      <c r="A23" s="7">
        <v>45454</v>
      </c>
      <c r="B23" s="1">
        <v>28</v>
      </c>
      <c r="C23" s="1" t="s">
        <v>30</v>
      </c>
      <c r="D23" s="1" t="s">
        <v>6</v>
      </c>
      <c r="E23" s="5" t="s">
        <v>0</v>
      </c>
      <c r="F23" s="6" t="s">
        <v>10</v>
      </c>
      <c r="G23" s="5"/>
      <c r="H23" s="8" t="s">
        <v>45</v>
      </c>
      <c r="I23">
        <v>0</v>
      </c>
      <c r="J23" s="6" t="s">
        <v>1</v>
      </c>
      <c r="K23" s="10">
        <v>34.988</v>
      </c>
      <c r="L23">
        <v>8.9</v>
      </c>
      <c r="M23" s="12" t="s">
        <v>69</v>
      </c>
      <c r="N23">
        <v>357</v>
      </c>
      <c r="O23">
        <v>79</v>
      </c>
      <c r="P23">
        <v>116</v>
      </c>
      <c r="Q23" s="12">
        <v>0</v>
      </c>
      <c r="R23" s="1">
        <v>0.99629999999999996</v>
      </c>
      <c r="S23" s="12">
        <v>2.0878999999999999</v>
      </c>
      <c r="T23">
        <v>1.5602</v>
      </c>
      <c r="U23" s="1">
        <f>(T23-R23)/(S23-R23)</f>
        <v>0.51658116526200082</v>
      </c>
      <c r="V23">
        <f t="shared" si="5"/>
        <v>51.658116526200082</v>
      </c>
      <c r="X23" s="12">
        <v>43</v>
      </c>
      <c r="Y23" s="12">
        <v>100</v>
      </c>
      <c r="Z23" s="12">
        <v>57</v>
      </c>
      <c r="AA23" s="12">
        <v>157</v>
      </c>
      <c r="AB23">
        <f t="shared" si="1"/>
        <v>21.5</v>
      </c>
      <c r="AC23">
        <f t="shared" si="2"/>
        <v>50</v>
      </c>
      <c r="AD23">
        <f t="shared" si="3"/>
        <v>28.5</v>
      </c>
      <c r="AE23">
        <v>114</v>
      </c>
      <c r="AF23">
        <v>115</v>
      </c>
      <c r="AG23">
        <v>94</v>
      </c>
      <c r="AH23">
        <v>80</v>
      </c>
      <c r="AI23">
        <f>AVERAGE(AE23:AH23)*4</f>
        <v>403</v>
      </c>
      <c r="AJ23">
        <v>1007500000</v>
      </c>
      <c r="AK23" s="2"/>
    </row>
    <row r="24" spans="1:37" ht="15.75" customHeight="1">
      <c r="A24" s="7">
        <v>45454</v>
      </c>
      <c r="B24" s="1">
        <v>30</v>
      </c>
      <c r="C24" s="1" t="s">
        <v>27</v>
      </c>
      <c r="D24" s="1" t="s">
        <v>6</v>
      </c>
      <c r="E24" s="6" t="s">
        <v>0</v>
      </c>
      <c r="F24" s="6" t="s">
        <v>0</v>
      </c>
      <c r="G24" s="6" t="s">
        <v>17</v>
      </c>
      <c r="H24" s="2"/>
      <c r="I24">
        <v>2</v>
      </c>
      <c r="J24" s="6" t="s">
        <v>1</v>
      </c>
      <c r="K24" s="10">
        <v>25.294</v>
      </c>
      <c r="L24">
        <v>13.1</v>
      </c>
      <c r="M24" s="12" t="s">
        <v>70</v>
      </c>
      <c r="N24">
        <v>410.5</v>
      </c>
      <c r="O24">
        <v>77</v>
      </c>
      <c r="P24">
        <v>122</v>
      </c>
      <c r="Q24" s="12">
        <v>13.557499999999999</v>
      </c>
      <c r="R24" s="1">
        <v>0.99619999999999997</v>
      </c>
      <c r="S24" s="12">
        <v>2.6153</v>
      </c>
      <c r="T24" s="12">
        <v>15.3733</v>
      </c>
      <c r="U24" s="1">
        <f>(T24-(R24+Q24))/(S24-R24)</f>
        <v>0.50620715212154976</v>
      </c>
      <c r="V24">
        <f t="shared" si="5"/>
        <v>50.620715212154977</v>
      </c>
      <c r="X24" s="12">
        <v>46</v>
      </c>
      <c r="Y24" s="12">
        <v>88</v>
      </c>
      <c r="Z24" s="12">
        <v>66</v>
      </c>
      <c r="AA24" s="12">
        <f>88+66</f>
        <v>154</v>
      </c>
      <c r="AB24">
        <f t="shared" si="1"/>
        <v>23</v>
      </c>
      <c r="AC24">
        <f t="shared" si="2"/>
        <v>44</v>
      </c>
      <c r="AD24">
        <f t="shared" si="3"/>
        <v>33</v>
      </c>
      <c r="AE24">
        <v>94</v>
      </c>
      <c r="AF24">
        <v>150</v>
      </c>
      <c r="AG24">
        <v>115</v>
      </c>
      <c r="AH24">
        <v>89</v>
      </c>
      <c r="AI24">
        <f t="shared" si="4"/>
        <v>224</v>
      </c>
      <c r="AJ24">
        <v>560000000</v>
      </c>
      <c r="AK24" s="2"/>
    </row>
    <row r="25" spans="1:37" ht="15.75" customHeight="1">
      <c r="A25" s="7">
        <v>45454</v>
      </c>
      <c r="B25" s="1">
        <v>36</v>
      </c>
      <c r="C25" s="1" t="s">
        <v>8</v>
      </c>
      <c r="D25" s="1" t="s">
        <v>6</v>
      </c>
      <c r="E25" s="6" t="s">
        <v>0</v>
      </c>
      <c r="F25" s="6" t="s">
        <v>0</v>
      </c>
      <c r="G25" s="6" t="s">
        <v>16</v>
      </c>
      <c r="H25" s="8" t="s">
        <v>18</v>
      </c>
      <c r="I25">
        <v>3</v>
      </c>
      <c r="J25" s="6" t="s">
        <v>1</v>
      </c>
      <c r="K25" s="10">
        <v>32.902000000000001</v>
      </c>
      <c r="L25">
        <v>11.6</v>
      </c>
      <c r="M25" s="12" t="s">
        <v>69</v>
      </c>
      <c r="N25">
        <v>333.5</v>
      </c>
      <c r="O25">
        <v>75</v>
      </c>
      <c r="P25">
        <v>119</v>
      </c>
      <c r="Q25" s="12">
        <v>0</v>
      </c>
      <c r="R25" s="1">
        <v>0.99660000000000004</v>
      </c>
      <c r="S25" s="12">
        <v>2.3209</v>
      </c>
      <c r="T25">
        <v>1.6761999999999999</v>
      </c>
      <c r="U25" s="1">
        <f>(T25-R25)/(S25-R25)</f>
        <v>0.51317677263459927</v>
      </c>
      <c r="V25">
        <f t="shared" si="5"/>
        <v>51.317677263459927</v>
      </c>
      <c r="X25" s="12">
        <v>43</v>
      </c>
      <c r="Y25" s="12">
        <v>90</v>
      </c>
      <c r="Z25" s="12">
        <v>67</v>
      </c>
      <c r="AA25" s="12">
        <v>157</v>
      </c>
      <c r="AB25">
        <f t="shared" si="1"/>
        <v>21.5</v>
      </c>
      <c r="AC25">
        <f t="shared" si="2"/>
        <v>45</v>
      </c>
      <c r="AD25">
        <f t="shared" si="3"/>
        <v>33.5</v>
      </c>
      <c r="AE25">
        <v>128</v>
      </c>
      <c r="AF25">
        <v>137</v>
      </c>
      <c r="AG25">
        <v>110</v>
      </c>
      <c r="AH25">
        <v>115</v>
      </c>
      <c r="AI25">
        <f>AVERAGE(AE25:AH25)*4</f>
        <v>490</v>
      </c>
      <c r="AJ25">
        <v>1225000000</v>
      </c>
      <c r="AK25" s="2"/>
    </row>
    <row r="26" spans="1:37" ht="15.75" customHeight="1">
      <c r="H26" s="2"/>
      <c r="AK26" s="2"/>
    </row>
    <row r="27" spans="1:37" ht="15.75" customHeight="1">
      <c r="H27" s="2"/>
      <c r="AK27" s="2"/>
    </row>
    <row r="28" spans="1:37" ht="15.75" customHeight="1">
      <c r="H28" s="2"/>
      <c r="AK28" s="2"/>
    </row>
    <row r="29" spans="1:37" ht="15.75" customHeight="1">
      <c r="H29" s="2"/>
      <c r="AK29" s="2"/>
    </row>
    <row r="30" spans="1:37" ht="15.75" customHeight="1">
      <c r="H30" s="2"/>
      <c r="AK30" s="2"/>
    </row>
    <row r="31" spans="1:37" ht="15.75" customHeight="1">
      <c r="H31" s="2"/>
      <c r="AK31" s="2"/>
    </row>
    <row r="32" spans="1:37" ht="15.75" customHeight="1">
      <c r="H32" s="2"/>
      <c r="AK32" s="2"/>
    </row>
    <row r="33" spans="8:37" ht="15.75" customHeight="1">
      <c r="H33" s="2"/>
      <c r="AK33" s="2"/>
    </row>
    <row r="34" spans="8:37" ht="15.75" customHeight="1">
      <c r="H34" s="2"/>
      <c r="AK34" s="2"/>
    </row>
    <row r="35" spans="8:37" ht="15.75" customHeight="1">
      <c r="H35" s="2"/>
      <c r="AK35" s="2"/>
    </row>
    <row r="36" spans="8:37" ht="15.75" customHeight="1">
      <c r="H36" s="2"/>
      <c r="AK36" s="2"/>
    </row>
    <row r="37" spans="8:37" ht="15.75" customHeight="1">
      <c r="H37" s="2"/>
      <c r="AK37" s="2"/>
    </row>
    <row r="38" spans="8:37" ht="15.75" customHeight="1">
      <c r="H38" s="2"/>
      <c r="AK38" s="2"/>
    </row>
    <row r="39" spans="8:37" ht="15.75" customHeight="1">
      <c r="H39" s="2"/>
      <c r="AK39" s="2"/>
    </row>
    <row r="40" spans="8:37" ht="15.75" customHeight="1">
      <c r="H40" s="2"/>
      <c r="AK40" s="2"/>
    </row>
    <row r="41" spans="8:37" ht="15.75" customHeight="1">
      <c r="H41" s="2"/>
      <c r="AK41" s="2"/>
    </row>
    <row r="42" spans="8:37" ht="15.75" customHeight="1">
      <c r="H42" s="2"/>
      <c r="AK42" s="2"/>
    </row>
    <row r="43" spans="8:37" ht="15.75" customHeight="1">
      <c r="H43" s="2"/>
      <c r="AK43" s="2"/>
    </row>
    <row r="44" spans="8:37" ht="15.75" customHeight="1">
      <c r="H44" s="2"/>
      <c r="AK44" s="2"/>
    </row>
    <row r="45" spans="8:37" ht="15.75" customHeight="1">
      <c r="H45" s="2"/>
      <c r="AK45" s="2"/>
    </row>
    <row r="46" spans="8:37" ht="15.75" customHeight="1">
      <c r="H46" s="2"/>
      <c r="AK46" s="2"/>
    </row>
    <row r="47" spans="8:37" ht="15.75" customHeight="1">
      <c r="H47" s="2"/>
      <c r="AK47" s="2"/>
    </row>
    <row r="48" spans="8:37" ht="15.75" customHeight="1">
      <c r="H48" s="2"/>
      <c r="AK48" s="2"/>
    </row>
    <row r="49" spans="8:37" ht="15.75" customHeight="1">
      <c r="H49" s="2"/>
      <c r="AK49" s="2"/>
    </row>
    <row r="50" spans="8:37" ht="15.75" customHeight="1">
      <c r="H50" s="2"/>
      <c r="AK50" s="2"/>
    </row>
    <row r="51" spans="8:37" ht="15.75" customHeight="1">
      <c r="H51" s="2"/>
      <c r="AK51" s="2"/>
    </row>
    <row r="52" spans="8:37" ht="15.75" customHeight="1">
      <c r="H52" s="2"/>
      <c r="AK52" s="2"/>
    </row>
    <row r="53" spans="8:37" ht="15.75" customHeight="1">
      <c r="H53" s="2"/>
      <c r="AK53" s="2"/>
    </row>
    <row r="54" spans="8:37" ht="15.75" customHeight="1">
      <c r="H54" s="2"/>
      <c r="AK54" s="2"/>
    </row>
    <row r="55" spans="8:37" ht="15.75" customHeight="1">
      <c r="H55" s="2"/>
      <c r="AK55" s="2"/>
    </row>
    <row r="56" spans="8:37" ht="15.75" customHeight="1">
      <c r="H56" s="2"/>
      <c r="AK56" s="2"/>
    </row>
    <row r="57" spans="8:37" ht="15.75" customHeight="1">
      <c r="H57" s="2"/>
      <c r="AK57" s="2"/>
    </row>
    <row r="58" spans="8:37" ht="15.75" customHeight="1">
      <c r="H58" s="2"/>
      <c r="AK58" s="2"/>
    </row>
    <row r="59" spans="8:37" ht="15.75" customHeight="1">
      <c r="H59" s="2"/>
      <c r="AK59" s="2"/>
    </row>
    <row r="60" spans="8:37" ht="15.75" customHeight="1">
      <c r="H60" s="2"/>
      <c r="AK60" s="2"/>
    </row>
    <row r="61" spans="8:37" ht="15.75" customHeight="1">
      <c r="H61" s="2"/>
      <c r="AK61" s="2"/>
    </row>
    <row r="62" spans="8:37" ht="15.75" customHeight="1">
      <c r="H62" s="2"/>
      <c r="AK62" s="2"/>
    </row>
    <row r="63" spans="8:37" ht="15.75" customHeight="1">
      <c r="H63" s="2"/>
      <c r="AK63" s="2"/>
    </row>
    <row r="64" spans="8:37" ht="15.75" customHeight="1">
      <c r="H64" s="2"/>
      <c r="AK64" s="2"/>
    </row>
    <row r="65" spans="8:37" ht="15.75" customHeight="1">
      <c r="H65" s="2"/>
      <c r="AK65" s="2"/>
    </row>
    <row r="66" spans="8:37" ht="15.75" customHeight="1">
      <c r="H66" s="2"/>
      <c r="AK66" s="2"/>
    </row>
    <row r="67" spans="8:37" ht="15.75" customHeight="1">
      <c r="H67" s="2"/>
      <c r="AK67" s="2"/>
    </row>
    <row r="68" spans="8:37" ht="15.75" customHeight="1">
      <c r="H68" s="2"/>
      <c r="AK68" s="2"/>
    </row>
    <row r="69" spans="8:37" ht="15.75" customHeight="1">
      <c r="H69" s="2"/>
      <c r="AK69" s="2"/>
    </row>
    <row r="70" spans="8:37" ht="15.75" customHeight="1">
      <c r="H70" s="2"/>
      <c r="AK70" s="2"/>
    </row>
    <row r="71" spans="8:37" ht="15.75" customHeight="1">
      <c r="H71" s="2"/>
      <c r="AK71" s="2"/>
    </row>
    <row r="72" spans="8:37" ht="15.75" customHeight="1">
      <c r="H72" s="2"/>
      <c r="AK72" s="2"/>
    </row>
    <row r="73" spans="8:37" ht="15.75" customHeight="1">
      <c r="H73" s="2"/>
      <c r="AK73" s="2"/>
    </row>
    <row r="74" spans="8:37" ht="15.75" customHeight="1">
      <c r="H74" s="2"/>
      <c r="AK74" s="2"/>
    </row>
    <row r="75" spans="8:37" ht="15.75" customHeight="1">
      <c r="H75" s="2"/>
      <c r="AK75" s="2"/>
    </row>
    <row r="76" spans="8:37" ht="15.75" customHeight="1">
      <c r="H76" s="2"/>
      <c r="AK76" s="2"/>
    </row>
    <row r="77" spans="8:37" ht="15.75" customHeight="1">
      <c r="H77" s="2"/>
      <c r="AK77" s="2"/>
    </row>
    <row r="78" spans="8:37" ht="15.75" customHeight="1">
      <c r="H78" s="2"/>
      <c r="AK78" s="2"/>
    </row>
    <row r="79" spans="8:37" ht="15.75" customHeight="1">
      <c r="H79" s="2"/>
      <c r="AK79" s="2"/>
    </row>
    <row r="80" spans="8:37" ht="15.75" customHeight="1">
      <c r="H80" s="2"/>
      <c r="AK80" s="2"/>
    </row>
    <row r="81" spans="8:37" ht="15.75" customHeight="1">
      <c r="H81" s="2"/>
      <c r="AK81" s="2"/>
    </row>
    <row r="82" spans="8:37" ht="15.75" customHeight="1">
      <c r="H82" s="2"/>
      <c r="AK82" s="2"/>
    </row>
    <row r="83" spans="8:37" ht="15.75" customHeight="1">
      <c r="H83" s="2"/>
      <c r="AK83" s="2"/>
    </row>
    <row r="84" spans="8:37" ht="15.75" customHeight="1">
      <c r="H84" s="2"/>
      <c r="AK84" s="2"/>
    </row>
    <row r="85" spans="8:37" ht="15.75" customHeight="1">
      <c r="H85" s="2"/>
      <c r="AK85" s="2"/>
    </row>
    <row r="86" spans="8:37" ht="15.75" customHeight="1">
      <c r="H86" s="2"/>
      <c r="AK86" s="2"/>
    </row>
    <row r="87" spans="8:37" ht="15.75" customHeight="1">
      <c r="H87" s="2"/>
      <c r="AK87" s="2"/>
    </row>
    <row r="88" spans="8:37" ht="15.75" customHeight="1">
      <c r="H88" s="2"/>
      <c r="AK88" s="2"/>
    </row>
    <row r="89" spans="8:37" ht="15.75" customHeight="1">
      <c r="H89" s="2"/>
      <c r="AK89" s="2"/>
    </row>
    <row r="90" spans="8:37" ht="15.75" customHeight="1">
      <c r="H90" s="2"/>
      <c r="AK90" s="2"/>
    </row>
    <row r="91" spans="8:37" ht="15.75" customHeight="1">
      <c r="H91" s="2"/>
      <c r="AK91" s="2"/>
    </row>
    <row r="92" spans="8:37" ht="15.75" customHeight="1">
      <c r="H92" s="2"/>
      <c r="AK92" s="2"/>
    </row>
    <row r="93" spans="8:37" ht="15.75" customHeight="1">
      <c r="H93" s="2"/>
      <c r="AK93" s="2"/>
    </row>
    <row r="94" spans="8:37" ht="15.75" customHeight="1">
      <c r="H94" s="2"/>
      <c r="AK94" s="2"/>
    </row>
    <row r="95" spans="8:37" ht="15.75" customHeight="1">
      <c r="H95" s="2"/>
      <c r="AK95" s="2"/>
    </row>
    <row r="96" spans="8:37" ht="15.75" customHeight="1">
      <c r="H96" s="2"/>
      <c r="AK96" s="2"/>
    </row>
    <row r="97" spans="8:37" ht="15.75" customHeight="1">
      <c r="H97" s="2"/>
      <c r="AK97" s="2"/>
    </row>
    <row r="98" spans="8:37" ht="15.75" customHeight="1">
      <c r="H98" s="2"/>
      <c r="AK98" s="2"/>
    </row>
    <row r="99" spans="8:37" ht="15.75" customHeight="1">
      <c r="H99" s="2"/>
      <c r="AK99" s="2"/>
    </row>
    <row r="100" spans="8:37" ht="15.75" customHeight="1">
      <c r="H100" s="2"/>
      <c r="AK100" s="2"/>
    </row>
    <row r="101" spans="8:37" ht="15.75" customHeight="1">
      <c r="H101" s="2"/>
      <c r="AK101" s="2"/>
    </row>
    <row r="102" spans="8:37" ht="15.75" customHeight="1">
      <c r="H102" s="2"/>
      <c r="AK102" s="2"/>
    </row>
    <row r="103" spans="8:37" ht="15.75" customHeight="1">
      <c r="H103" s="2"/>
      <c r="AK103" s="2"/>
    </row>
    <row r="104" spans="8:37" ht="15.75" customHeight="1">
      <c r="H104" s="2"/>
      <c r="AK104" s="2"/>
    </row>
    <row r="105" spans="8:37" ht="15.75" customHeight="1">
      <c r="H105" s="2"/>
      <c r="AK105" s="2"/>
    </row>
    <row r="106" spans="8:37" ht="15.75" customHeight="1">
      <c r="H106" s="2"/>
      <c r="AK106" s="2"/>
    </row>
    <row r="107" spans="8:37" ht="15.75" customHeight="1">
      <c r="H107" s="2"/>
      <c r="AK107" s="2"/>
    </row>
    <row r="108" spans="8:37" ht="15.75" customHeight="1">
      <c r="H108" s="2"/>
      <c r="AK108" s="2"/>
    </row>
    <row r="109" spans="8:37" ht="15.75" customHeight="1">
      <c r="H109" s="2"/>
      <c r="AK109" s="2"/>
    </row>
    <row r="110" spans="8:37" ht="15.75" customHeight="1">
      <c r="H110" s="2"/>
      <c r="AK110" s="2"/>
    </row>
    <row r="111" spans="8:37" ht="15.75" customHeight="1">
      <c r="H111" s="2"/>
      <c r="AK111" s="2"/>
    </row>
    <row r="112" spans="8:37" ht="15.75" customHeight="1">
      <c r="H112" s="2"/>
      <c r="AK112" s="2"/>
    </row>
    <row r="113" spans="8:37" ht="15.75" customHeight="1">
      <c r="H113" s="2"/>
      <c r="AK113" s="2"/>
    </row>
    <row r="114" spans="8:37" ht="15.75" customHeight="1">
      <c r="H114" s="2"/>
      <c r="AK114" s="2"/>
    </row>
    <row r="115" spans="8:37" ht="15.75" customHeight="1">
      <c r="H115" s="2"/>
      <c r="AK115" s="2"/>
    </row>
    <row r="116" spans="8:37" ht="15.75" customHeight="1">
      <c r="H116" s="2"/>
      <c r="AK116" s="2"/>
    </row>
    <row r="117" spans="8:37" ht="15.75" customHeight="1">
      <c r="H117" s="2"/>
      <c r="AK117" s="2"/>
    </row>
    <row r="118" spans="8:37" ht="15.75" customHeight="1">
      <c r="H118" s="2"/>
      <c r="AK118" s="2"/>
    </row>
    <row r="119" spans="8:37" ht="15.75" customHeight="1">
      <c r="H119" s="2"/>
      <c r="AK119" s="2"/>
    </row>
    <row r="120" spans="8:37" ht="15.75" customHeight="1">
      <c r="H120" s="2"/>
      <c r="AK120" s="2"/>
    </row>
    <row r="121" spans="8:37" ht="15.75" customHeight="1">
      <c r="H121" s="2"/>
      <c r="AK121" s="2"/>
    </row>
    <row r="122" spans="8:37" ht="15.75" customHeight="1">
      <c r="H122" s="2"/>
      <c r="AK122" s="2"/>
    </row>
    <row r="123" spans="8:37" ht="15.75" customHeight="1">
      <c r="H123" s="2"/>
      <c r="AK123" s="2"/>
    </row>
    <row r="124" spans="8:37" ht="15.75" customHeight="1">
      <c r="H124" s="2"/>
      <c r="AK124" s="2"/>
    </row>
    <row r="125" spans="8:37" ht="15.75" customHeight="1">
      <c r="H125" s="2"/>
      <c r="AK125" s="2"/>
    </row>
    <row r="126" spans="8:37" ht="15.75" customHeight="1">
      <c r="H126" s="2"/>
      <c r="AK126" s="2"/>
    </row>
    <row r="127" spans="8:37" ht="15.75" customHeight="1">
      <c r="H127" s="2"/>
      <c r="AK127" s="2"/>
    </row>
    <row r="128" spans="8:37" ht="15.75" customHeight="1">
      <c r="H128" s="2"/>
      <c r="AK128" s="2"/>
    </row>
    <row r="129" spans="8:37" ht="15.75" customHeight="1">
      <c r="H129" s="2"/>
      <c r="AK129" s="2"/>
    </row>
    <row r="130" spans="8:37" ht="15.75" customHeight="1">
      <c r="H130" s="2"/>
      <c r="AK130" s="2"/>
    </row>
    <row r="131" spans="8:37" ht="15.75" customHeight="1">
      <c r="H131" s="2"/>
      <c r="AK131" s="2"/>
    </row>
    <row r="132" spans="8:37" ht="15.75" customHeight="1">
      <c r="H132" s="2"/>
      <c r="AK132" s="2"/>
    </row>
    <row r="133" spans="8:37" ht="15.75" customHeight="1">
      <c r="H133" s="2"/>
      <c r="AK133" s="2"/>
    </row>
    <row r="134" spans="8:37" ht="15.75" customHeight="1">
      <c r="H134" s="2"/>
      <c r="AK134" s="2"/>
    </row>
    <row r="135" spans="8:37" ht="15.75" customHeight="1">
      <c r="H135" s="2"/>
      <c r="AK135" s="2"/>
    </row>
    <row r="136" spans="8:37" ht="15.75" customHeight="1">
      <c r="H136" s="2"/>
      <c r="AK136" s="2"/>
    </row>
    <row r="137" spans="8:37" ht="15.75" customHeight="1">
      <c r="H137" s="2"/>
      <c r="AK137" s="2"/>
    </row>
    <row r="138" spans="8:37" ht="15.75" customHeight="1">
      <c r="H138" s="2"/>
      <c r="AK138" s="2"/>
    </row>
    <row r="139" spans="8:37" ht="15.75" customHeight="1">
      <c r="H139" s="2"/>
      <c r="AK139" s="2"/>
    </row>
    <row r="140" spans="8:37" ht="15.75" customHeight="1">
      <c r="H140" s="2"/>
      <c r="AK140" s="2"/>
    </row>
    <row r="141" spans="8:37" ht="15.75" customHeight="1">
      <c r="H141" s="2"/>
      <c r="AK141" s="2"/>
    </row>
    <row r="142" spans="8:37" ht="15.75" customHeight="1">
      <c r="H142" s="2"/>
      <c r="AK142" s="2"/>
    </row>
    <row r="143" spans="8:37" ht="15.75" customHeight="1">
      <c r="H143" s="2"/>
      <c r="AK143" s="2"/>
    </row>
    <row r="144" spans="8:37" ht="15.75" customHeight="1">
      <c r="H144" s="2"/>
      <c r="AK144" s="2"/>
    </row>
    <row r="145" spans="8:37" ht="15.75" customHeight="1">
      <c r="H145" s="2"/>
      <c r="AK145" s="2"/>
    </row>
    <row r="146" spans="8:37" ht="15.75" customHeight="1">
      <c r="H146" s="2"/>
      <c r="AK146" s="2"/>
    </row>
    <row r="147" spans="8:37" ht="15.75" customHeight="1">
      <c r="H147" s="2"/>
      <c r="AK147" s="2"/>
    </row>
    <row r="148" spans="8:37" ht="15.75" customHeight="1">
      <c r="H148" s="2"/>
      <c r="AK148" s="2"/>
    </row>
    <row r="149" spans="8:37" ht="15.75" customHeight="1">
      <c r="H149" s="2"/>
      <c r="AK149" s="2"/>
    </row>
    <row r="150" spans="8:37" ht="15.75" customHeight="1">
      <c r="H150" s="2"/>
      <c r="AK150" s="2"/>
    </row>
    <row r="151" spans="8:37" ht="15.75" customHeight="1">
      <c r="H151" s="2"/>
      <c r="AK151" s="2"/>
    </row>
    <row r="152" spans="8:37" ht="15.75" customHeight="1">
      <c r="H152" s="2"/>
      <c r="AK152" s="2"/>
    </row>
    <row r="153" spans="8:37" ht="15.75" customHeight="1">
      <c r="H153" s="2"/>
      <c r="AK153" s="2"/>
    </row>
    <row r="154" spans="8:37" ht="15.75" customHeight="1">
      <c r="H154" s="2"/>
      <c r="AK154" s="2"/>
    </row>
    <row r="155" spans="8:37" ht="15.75" customHeight="1">
      <c r="H155" s="2"/>
      <c r="AK155" s="2"/>
    </row>
    <row r="156" spans="8:37" ht="15.75" customHeight="1">
      <c r="H156" s="2"/>
      <c r="AK156" s="2"/>
    </row>
    <row r="157" spans="8:37" ht="15.75" customHeight="1">
      <c r="H157" s="2"/>
      <c r="AK157" s="2"/>
    </row>
    <row r="158" spans="8:37" ht="15.75" customHeight="1">
      <c r="H158" s="2"/>
      <c r="AK158" s="2"/>
    </row>
    <row r="159" spans="8:37" ht="15.75" customHeight="1">
      <c r="H159" s="2"/>
      <c r="AK159" s="2"/>
    </row>
    <row r="160" spans="8:37" ht="15.75" customHeight="1">
      <c r="H160" s="2"/>
      <c r="AK160" s="2"/>
    </row>
    <row r="161" spans="8:37" ht="15.75" customHeight="1">
      <c r="H161" s="2"/>
      <c r="AK161" s="2"/>
    </row>
    <row r="162" spans="8:37" ht="15.75" customHeight="1">
      <c r="H162" s="2"/>
      <c r="AK162" s="2"/>
    </row>
    <row r="163" spans="8:37" ht="15.75" customHeight="1">
      <c r="H163" s="2"/>
      <c r="AK163" s="2"/>
    </row>
    <row r="164" spans="8:37" ht="15.75" customHeight="1">
      <c r="H164" s="2"/>
      <c r="AK164" s="2"/>
    </row>
    <row r="165" spans="8:37" ht="15.75" customHeight="1">
      <c r="H165" s="2"/>
      <c r="AK165" s="2"/>
    </row>
    <row r="166" spans="8:37" ht="15.75" customHeight="1">
      <c r="H166" s="2"/>
      <c r="AK166" s="2"/>
    </row>
    <row r="167" spans="8:37" ht="15.75" customHeight="1">
      <c r="H167" s="2"/>
      <c r="AK167" s="2"/>
    </row>
    <row r="168" spans="8:37" ht="15.75" customHeight="1">
      <c r="H168" s="2"/>
      <c r="AK168" s="2"/>
    </row>
    <row r="169" spans="8:37" ht="15.75" customHeight="1">
      <c r="H169" s="2"/>
      <c r="AK169" s="2"/>
    </row>
    <row r="170" spans="8:37" ht="15.75" customHeight="1">
      <c r="H170" s="2"/>
      <c r="AK170" s="2"/>
    </row>
    <row r="171" spans="8:37" ht="15.75" customHeight="1">
      <c r="H171" s="2"/>
      <c r="AK171" s="2"/>
    </row>
    <row r="172" spans="8:37" ht="15.75" customHeight="1">
      <c r="H172" s="2"/>
      <c r="AK172" s="2"/>
    </row>
    <row r="173" spans="8:37" ht="15.75" customHeight="1">
      <c r="H173" s="2"/>
      <c r="AK173" s="2"/>
    </row>
    <row r="174" spans="8:37" ht="15.75" customHeight="1">
      <c r="H174" s="2"/>
      <c r="AK174" s="2"/>
    </row>
    <row r="175" spans="8:37" ht="15.75" customHeight="1">
      <c r="H175" s="2"/>
      <c r="AK175" s="2"/>
    </row>
    <row r="176" spans="8:37" ht="15.75" customHeight="1">
      <c r="H176" s="2"/>
      <c r="AK176" s="2"/>
    </row>
    <row r="177" spans="8:37" ht="15.75" customHeight="1">
      <c r="H177" s="2"/>
      <c r="AK177" s="2"/>
    </row>
    <row r="178" spans="8:37" ht="15.75" customHeight="1">
      <c r="H178" s="2"/>
      <c r="AK178" s="2"/>
    </row>
    <row r="179" spans="8:37" ht="15.75" customHeight="1">
      <c r="H179" s="2"/>
      <c r="AK179" s="2"/>
    </row>
    <row r="180" spans="8:37" ht="15.75" customHeight="1">
      <c r="H180" s="2"/>
      <c r="AK180" s="2"/>
    </row>
    <row r="181" spans="8:37" ht="15.75" customHeight="1">
      <c r="H181" s="2"/>
      <c r="AK181" s="2"/>
    </row>
    <row r="182" spans="8:37" ht="15.75" customHeight="1">
      <c r="H182" s="2"/>
      <c r="AK182" s="2"/>
    </row>
    <row r="183" spans="8:37" ht="15.75" customHeight="1">
      <c r="H183" s="2"/>
      <c r="AK183" s="2"/>
    </row>
    <row r="184" spans="8:37" ht="15.75" customHeight="1">
      <c r="H184" s="2"/>
      <c r="AK184" s="2"/>
    </row>
    <row r="185" spans="8:37" ht="15.75" customHeight="1">
      <c r="H185" s="2"/>
      <c r="AK185" s="2"/>
    </row>
    <row r="186" spans="8:37" ht="15.75" customHeight="1">
      <c r="H186" s="2"/>
      <c r="AK186" s="2"/>
    </row>
    <row r="187" spans="8:37" ht="15.75" customHeight="1">
      <c r="H187" s="2"/>
      <c r="AK187" s="2"/>
    </row>
    <row r="188" spans="8:37" ht="15.75" customHeight="1">
      <c r="H188" s="2"/>
      <c r="AK188" s="2"/>
    </row>
    <row r="189" spans="8:37" ht="15.75" customHeight="1">
      <c r="H189" s="2"/>
      <c r="AK189" s="2"/>
    </row>
    <row r="190" spans="8:37" ht="15.75" customHeight="1">
      <c r="H190" s="2"/>
      <c r="AK190" s="2"/>
    </row>
    <row r="191" spans="8:37" ht="15.75" customHeight="1">
      <c r="H191" s="2"/>
      <c r="AK191" s="2"/>
    </row>
    <row r="192" spans="8:37" ht="15.75" customHeight="1">
      <c r="H192" s="2"/>
      <c r="AK192" s="2"/>
    </row>
    <row r="193" spans="8:37" ht="15.75" customHeight="1">
      <c r="H193" s="2"/>
      <c r="AK193" s="2"/>
    </row>
    <row r="194" spans="8:37" ht="15.75" customHeight="1">
      <c r="H194" s="2"/>
      <c r="AK194" s="2"/>
    </row>
    <row r="195" spans="8:37" ht="15.75" customHeight="1">
      <c r="H195" s="2"/>
      <c r="AK195" s="2"/>
    </row>
    <row r="196" spans="8:37" ht="15.75" customHeight="1">
      <c r="H196" s="2"/>
      <c r="AK196" s="2"/>
    </row>
    <row r="197" spans="8:37" ht="15.75" customHeight="1">
      <c r="H197" s="2"/>
      <c r="AK197" s="2"/>
    </row>
    <row r="198" spans="8:37" ht="15.75" customHeight="1">
      <c r="H198" s="2"/>
      <c r="AK198" s="2"/>
    </row>
    <row r="199" spans="8:37" ht="15.75" customHeight="1">
      <c r="H199" s="2"/>
      <c r="AK199" s="2"/>
    </row>
    <row r="200" spans="8:37" ht="15.75" customHeight="1">
      <c r="H200" s="2"/>
      <c r="AK200" s="2"/>
    </row>
    <row r="201" spans="8:37" ht="15.75" customHeight="1">
      <c r="H201" s="2"/>
      <c r="AK201" s="2"/>
    </row>
    <row r="202" spans="8:37" ht="15.75" customHeight="1">
      <c r="H202" s="2"/>
      <c r="AK202" s="2"/>
    </row>
    <row r="203" spans="8:37" ht="15.75" customHeight="1">
      <c r="H203" s="2"/>
      <c r="AK203" s="2"/>
    </row>
    <row r="204" spans="8:37" ht="15.75" customHeight="1">
      <c r="H204" s="2"/>
      <c r="AK204" s="2"/>
    </row>
    <row r="205" spans="8:37" ht="15.75" customHeight="1">
      <c r="H205" s="2"/>
      <c r="AK205" s="2"/>
    </row>
    <row r="206" spans="8:37" ht="15.75" customHeight="1">
      <c r="H206" s="2"/>
      <c r="AK206" s="2"/>
    </row>
    <row r="207" spans="8:37" ht="15.75" customHeight="1">
      <c r="H207" s="2"/>
      <c r="AK207" s="2"/>
    </row>
    <row r="208" spans="8:37" ht="15.75" customHeight="1">
      <c r="H208" s="2"/>
      <c r="AK208" s="2"/>
    </row>
    <row r="209" spans="8:37" ht="15.75" customHeight="1">
      <c r="H209" s="2"/>
      <c r="AK209" s="2"/>
    </row>
    <row r="210" spans="8:37" ht="15.75" customHeight="1">
      <c r="H210" s="2"/>
      <c r="AK210" s="2"/>
    </row>
    <row r="211" spans="8:37" ht="15.75" customHeight="1">
      <c r="H211" s="2"/>
      <c r="AK211" s="2"/>
    </row>
    <row r="212" spans="8:37" ht="15.75" customHeight="1">
      <c r="H212" s="2"/>
      <c r="AK212" s="2"/>
    </row>
    <row r="213" spans="8:37" ht="15.75" customHeight="1">
      <c r="H213" s="2"/>
      <c r="AK213" s="2"/>
    </row>
    <row r="214" spans="8:37" ht="15.75" customHeight="1">
      <c r="H214" s="2"/>
      <c r="AK214" s="2"/>
    </row>
    <row r="215" spans="8:37" ht="15.75" customHeight="1">
      <c r="H215" s="2"/>
      <c r="AK215" s="2"/>
    </row>
    <row r="216" spans="8:37" ht="15.75" customHeight="1">
      <c r="H216" s="2"/>
      <c r="AK216" s="2"/>
    </row>
    <row r="217" spans="8:37" ht="15.75" customHeight="1">
      <c r="H217" s="2"/>
      <c r="AK217" s="2"/>
    </row>
    <row r="218" spans="8:37" ht="15.75" customHeight="1">
      <c r="H218" s="2"/>
      <c r="AK218" s="2"/>
    </row>
    <row r="219" spans="8:37" ht="15.75" customHeight="1">
      <c r="H219" s="2"/>
      <c r="AK219" s="2"/>
    </row>
    <row r="220" spans="8:37" ht="15.75" customHeight="1">
      <c r="H220" s="2"/>
      <c r="AK220" s="2"/>
    </row>
    <row r="221" spans="8:37" ht="15.75" customHeight="1">
      <c r="H221" s="2"/>
      <c r="AK221" s="2"/>
    </row>
    <row r="222" spans="8:37" ht="15.75" customHeight="1">
      <c r="H222" s="2"/>
      <c r="AK222" s="2"/>
    </row>
    <row r="223" spans="8:37" ht="15.75" customHeight="1">
      <c r="H223" s="2"/>
      <c r="AK223" s="2"/>
    </row>
    <row r="224" spans="8:37" ht="15.75" customHeight="1">
      <c r="H224" s="2"/>
      <c r="AK224" s="2"/>
    </row>
    <row r="225" spans="8:37" ht="15.75" customHeight="1">
      <c r="H225" s="2"/>
      <c r="AK225" s="2"/>
    </row>
    <row r="226" spans="8:37" ht="15.75" customHeight="1">
      <c r="H226" s="2"/>
      <c r="AK226" s="2"/>
    </row>
    <row r="227" spans="8:37" ht="15.75" customHeight="1">
      <c r="H227" s="2"/>
      <c r="AK227" s="2"/>
    </row>
    <row r="228" spans="8:37" ht="15.75" customHeight="1">
      <c r="H228" s="2"/>
      <c r="AK228" s="2"/>
    </row>
    <row r="229" spans="8:37" ht="15.75" customHeight="1">
      <c r="H229" s="2"/>
      <c r="AK229" s="2"/>
    </row>
    <row r="230" spans="8:37" ht="15.75" customHeight="1">
      <c r="H230" s="2"/>
      <c r="AK230" s="2"/>
    </row>
    <row r="231" spans="8:37" ht="15.75" customHeight="1">
      <c r="H231" s="2"/>
      <c r="AK231" s="2"/>
    </row>
    <row r="232" spans="8:37" ht="15.75" customHeight="1">
      <c r="H232" s="2"/>
      <c r="AK232" s="2"/>
    </row>
    <row r="233" spans="8:37" ht="15.75" customHeight="1">
      <c r="H233" s="2"/>
      <c r="AK233" s="2"/>
    </row>
    <row r="234" spans="8:37" ht="15.75" customHeight="1">
      <c r="H234" s="2"/>
      <c r="AK234" s="2"/>
    </row>
    <row r="235" spans="8:37" ht="15.75" customHeight="1">
      <c r="H235" s="2"/>
      <c r="AK235" s="2"/>
    </row>
    <row r="236" spans="8:37" ht="15.75" customHeight="1">
      <c r="H236" s="2"/>
      <c r="AK236" s="2"/>
    </row>
    <row r="237" spans="8:37" ht="15.75" customHeight="1">
      <c r="H237" s="2"/>
      <c r="AK237" s="2"/>
    </row>
    <row r="238" spans="8:37" ht="15.75" customHeight="1">
      <c r="H238" s="2"/>
      <c r="AK238" s="2"/>
    </row>
    <row r="239" spans="8:37" ht="15.75" customHeight="1">
      <c r="H239" s="2"/>
      <c r="AK239" s="2"/>
    </row>
    <row r="240" spans="8:37" ht="15.75" customHeight="1">
      <c r="H240" s="2"/>
      <c r="AK240" s="2"/>
    </row>
    <row r="241" spans="8:37" ht="15.75" customHeight="1">
      <c r="H241" s="2"/>
      <c r="AK241" s="2"/>
    </row>
    <row r="242" spans="8:37" ht="15.75" customHeight="1">
      <c r="H242" s="2"/>
      <c r="AK242" s="2"/>
    </row>
    <row r="243" spans="8:37" ht="15.75" customHeight="1">
      <c r="H243" s="2"/>
      <c r="AK243" s="2"/>
    </row>
    <row r="244" spans="8:37" ht="15.75" customHeight="1">
      <c r="H244" s="2"/>
      <c r="AK244" s="2"/>
    </row>
    <row r="245" spans="8:37" ht="15.75" customHeight="1">
      <c r="H245" s="2"/>
      <c r="AK245" s="2"/>
    </row>
    <row r="246" spans="8:37" ht="15.75" customHeight="1">
      <c r="H246" s="2"/>
      <c r="AK246" s="2"/>
    </row>
    <row r="247" spans="8:37" ht="15.75" customHeight="1">
      <c r="H247" s="2"/>
      <c r="AK247" s="2"/>
    </row>
    <row r="248" spans="8:37" ht="15.75" customHeight="1">
      <c r="H248" s="2"/>
      <c r="AK248" s="2"/>
    </row>
    <row r="249" spans="8:37" ht="15.75" customHeight="1">
      <c r="H249" s="2"/>
      <c r="AK249" s="2"/>
    </row>
    <row r="250" spans="8:37" ht="15.75" customHeight="1">
      <c r="H250" s="2"/>
      <c r="AK250" s="2"/>
    </row>
    <row r="251" spans="8:37" ht="15.75" customHeight="1">
      <c r="H251" s="2"/>
      <c r="AK251" s="2"/>
    </row>
    <row r="252" spans="8:37" ht="15.75" customHeight="1">
      <c r="H252" s="2"/>
      <c r="AK252" s="2"/>
    </row>
    <row r="253" spans="8:37" ht="15.75" customHeight="1">
      <c r="H253" s="2"/>
      <c r="AK253" s="2"/>
    </row>
    <row r="254" spans="8:37" ht="15.75" customHeight="1">
      <c r="H254" s="2"/>
      <c r="AK254" s="2"/>
    </row>
    <row r="255" spans="8:37" ht="15.75" customHeight="1">
      <c r="H255" s="2"/>
      <c r="AK255" s="2"/>
    </row>
    <row r="256" spans="8:37" ht="15.75" customHeight="1">
      <c r="H256" s="2"/>
      <c r="AK256" s="2"/>
    </row>
    <row r="257" spans="8:37" ht="15.75" customHeight="1">
      <c r="H257" s="2"/>
      <c r="AK257" s="2"/>
    </row>
    <row r="258" spans="8:37" ht="15.75" customHeight="1">
      <c r="H258" s="2"/>
      <c r="AK258" s="2"/>
    </row>
    <row r="259" spans="8:37" ht="15.75" customHeight="1">
      <c r="H259" s="2"/>
      <c r="AK259" s="2"/>
    </row>
    <row r="260" spans="8:37" ht="15.75" customHeight="1">
      <c r="H260" s="2"/>
      <c r="AK260" s="2"/>
    </row>
    <row r="261" spans="8:37" ht="15.75" customHeight="1">
      <c r="H261" s="2"/>
      <c r="AK261" s="2"/>
    </row>
    <row r="262" spans="8:37" ht="15.75" customHeight="1">
      <c r="H262" s="2"/>
      <c r="AK262" s="2"/>
    </row>
    <row r="263" spans="8:37" ht="15.75" customHeight="1">
      <c r="H263" s="2"/>
      <c r="AK263" s="2"/>
    </row>
    <row r="264" spans="8:37" ht="15.75" customHeight="1">
      <c r="H264" s="2"/>
      <c r="AK264" s="2"/>
    </row>
    <row r="265" spans="8:37" ht="15.75" customHeight="1">
      <c r="H265" s="2"/>
      <c r="AK265" s="2"/>
    </row>
    <row r="266" spans="8:37" ht="15.75" customHeight="1">
      <c r="H266" s="2"/>
      <c r="AK266" s="2"/>
    </row>
    <row r="267" spans="8:37" ht="15.75" customHeight="1">
      <c r="H267" s="2"/>
      <c r="AK267" s="2"/>
    </row>
    <row r="268" spans="8:37" ht="15.75" customHeight="1">
      <c r="H268" s="2"/>
      <c r="AK268" s="2"/>
    </row>
    <row r="269" spans="8:37" ht="15.75" customHeight="1">
      <c r="H269" s="2"/>
      <c r="AK269" s="2"/>
    </row>
    <row r="270" spans="8:37" ht="15.75" customHeight="1">
      <c r="H270" s="2"/>
      <c r="AK270" s="2"/>
    </row>
    <row r="271" spans="8:37" ht="15.75" customHeight="1">
      <c r="H271" s="2"/>
      <c r="AK271" s="2"/>
    </row>
    <row r="272" spans="8:37" ht="15.75" customHeight="1">
      <c r="H272" s="2"/>
      <c r="AK272" s="2"/>
    </row>
    <row r="273" spans="8:37" ht="15.75" customHeight="1">
      <c r="H273" s="2"/>
      <c r="AK273" s="2"/>
    </row>
    <row r="274" spans="8:37" ht="15.75" customHeight="1">
      <c r="H274" s="2"/>
      <c r="AK274" s="2"/>
    </row>
    <row r="275" spans="8:37" ht="15.75" customHeight="1">
      <c r="H275" s="2"/>
      <c r="AK275" s="2"/>
    </row>
    <row r="276" spans="8:37" ht="15.75" customHeight="1">
      <c r="H276" s="2"/>
      <c r="AK276" s="2"/>
    </row>
    <row r="277" spans="8:37" ht="15.75" customHeight="1">
      <c r="H277" s="2"/>
      <c r="AK277" s="2"/>
    </row>
    <row r="278" spans="8:37" ht="15.75" customHeight="1">
      <c r="H278" s="2"/>
      <c r="AK278" s="2"/>
    </row>
    <row r="279" spans="8:37" ht="15.75" customHeight="1">
      <c r="H279" s="2"/>
      <c r="AK279" s="2"/>
    </row>
    <row r="280" spans="8:37" ht="15.75" customHeight="1">
      <c r="H280" s="2"/>
      <c r="AK280" s="2"/>
    </row>
    <row r="281" spans="8:37" ht="15.75" customHeight="1">
      <c r="H281" s="2"/>
      <c r="AK281" s="2"/>
    </row>
    <row r="282" spans="8:37" ht="15.75" customHeight="1">
      <c r="H282" s="2"/>
      <c r="AK282" s="2"/>
    </row>
    <row r="283" spans="8:37" ht="15.75" customHeight="1">
      <c r="H283" s="2"/>
      <c r="AK283" s="2"/>
    </row>
    <row r="284" spans="8:37" ht="15.75" customHeight="1">
      <c r="H284" s="2"/>
      <c r="AK284" s="2"/>
    </row>
    <row r="285" spans="8:37" ht="15.75" customHeight="1">
      <c r="H285" s="2"/>
      <c r="AK285" s="2"/>
    </row>
    <row r="286" spans="8:37" ht="15.75" customHeight="1">
      <c r="H286" s="2"/>
      <c r="AK286" s="2"/>
    </row>
    <row r="287" spans="8:37" ht="15.75" customHeight="1">
      <c r="H287" s="2"/>
      <c r="AK287" s="2"/>
    </row>
    <row r="288" spans="8:37" ht="15.75" customHeight="1">
      <c r="H288" s="2"/>
      <c r="AK288" s="2"/>
    </row>
    <row r="289" spans="8:37" ht="15.75" customHeight="1">
      <c r="H289" s="2"/>
      <c r="AK289" s="2"/>
    </row>
    <row r="290" spans="8:37" ht="15.75" customHeight="1">
      <c r="H290" s="2"/>
      <c r="AK290" s="2"/>
    </row>
    <row r="291" spans="8:37" ht="15.75" customHeight="1">
      <c r="H291" s="2"/>
      <c r="AK291" s="2"/>
    </row>
    <row r="292" spans="8:37" ht="15.75" customHeight="1">
      <c r="H292" s="2"/>
      <c r="AK292" s="2"/>
    </row>
    <row r="293" spans="8:37" ht="15.75" customHeight="1">
      <c r="H293" s="2"/>
      <c r="AK293" s="2"/>
    </row>
    <row r="294" spans="8:37" ht="15.75" customHeight="1">
      <c r="H294" s="2"/>
      <c r="AK294" s="2"/>
    </row>
    <row r="295" spans="8:37" ht="15.75" customHeight="1">
      <c r="H295" s="2"/>
      <c r="AK295" s="2"/>
    </row>
    <row r="296" spans="8:37" ht="15.75" customHeight="1">
      <c r="H296" s="2"/>
      <c r="AK296" s="2"/>
    </row>
    <row r="297" spans="8:37" ht="15.75" customHeight="1">
      <c r="H297" s="2"/>
      <c r="AK297" s="2"/>
    </row>
    <row r="298" spans="8:37" ht="15.75" customHeight="1">
      <c r="H298" s="2"/>
      <c r="AK298" s="2"/>
    </row>
    <row r="299" spans="8:37" ht="15.75" customHeight="1">
      <c r="H299" s="2"/>
      <c r="AK299" s="2"/>
    </row>
    <row r="300" spans="8:37" ht="15.75" customHeight="1">
      <c r="H300" s="2"/>
      <c r="AK300" s="2"/>
    </row>
    <row r="301" spans="8:37" ht="15.75" customHeight="1">
      <c r="H301" s="2"/>
      <c r="AK301" s="2"/>
    </row>
    <row r="302" spans="8:37" ht="15.75" customHeight="1">
      <c r="H302" s="2"/>
      <c r="AK302" s="2"/>
    </row>
    <row r="303" spans="8:37" ht="15.75" customHeight="1">
      <c r="H303" s="2"/>
      <c r="AK303" s="2"/>
    </row>
    <row r="304" spans="8:37" ht="15.75" customHeight="1">
      <c r="H304" s="2"/>
      <c r="AK304" s="2"/>
    </row>
    <row r="305" spans="8:37" ht="15.75" customHeight="1">
      <c r="H305" s="2"/>
      <c r="AK305" s="2"/>
    </row>
    <row r="306" spans="8:37" ht="15.75" customHeight="1">
      <c r="H306" s="2"/>
      <c r="AK306" s="2"/>
    </row>
    <row r="307" spans="8:37" ht="15.75" customHeight="1">
      <c r="H307" s="2"/>
      <c r="AK307" s="2"/>
    </row>
    <row r="308" spans="8:37" ht="15.75" customHeight="1">
      <c r="H308" s="2"/>
      <c r="AK308" s="2"/>
    </row>
    <row r="309" spans="8:37" ht="15.75" customHeight="1">
      <c r="H309" s="2"/>
      <c r="AK309" s="2"/>
    </row>
    <row r="310" spans="8:37" ht="15.75" customHeight="1">
      <c r="H310" s="2"/>
      <c r="AK310" s="2"/>
    </row>
    <row r="311" spans="8:37" ht="15.75" customHeight="1">
      <c r="H311" s="2"/>
      <c r="AK311" s="2"/>
    </row>
    <row r="312" spans="8:37" ht="15.75" customHeight="1">
      <c r="H312" s="2"/>
      <c r="AK312" s="2"/>
    </row>
    <row r="313" spans="8:37" ht="15.75" customHeight="1">
      <c r="H313" s="2"/>
      <c r="AK313" s="2"/>
    </row>
    <row r="314" spans="8:37" ht="15.75" customHeight="1">
      <c r="H314" s="2"/>
      <c r="AK314" s="2"/>
    </row>
    <row r="315" spans="8:37" ht="15.75" customHeight="1">
      <c r="H315" s="2"/>
      <c r="AK315" s="2"/>
    </row>
    <row r="316" spans="8:37" ht="15.75" customHeight="1">
      <c r="H316" s="2"/>
      <c r="AK316" s="2"/>
    </row>
    <row r="317" spans="8:37" ht="15.75" customHeight="1">
      <c r="H317" s="2"/>
      <c r="AK317" s="2"/>
    </row>
    <row r="318" spans="8:37" ht="15.75" customHeight="1">
      <c r="H318" s="2"/>
      <c r="AK318" s="2"/>
    </row>
    <row r="319" spans="8:37" ht="15.75" customHeight="1">
      <c r="H319" s="2"/>
      <c r="AK319" s="2"/>
    </row>
    <row r="320" spans="8:37" ht="15.75" customHeight="1">
      <c r="H320" s="2"/>
      <c r="AK320" s="2"/>
    </row>
    <row r="321" spans="8:37" ht="15.75" customHeight="1">
      <c r="H321" s="2"/>
      <c r="AK321" s="2"/>
    </row>
    <row r="322" spans="8:37" ht="15.75" customHeight="1">
      <c r="H322" s="2"/>
      <c r="AK322" s="2"/>
    </row>
    <row r="323" spans="8:37" ht="15.75" customHeight="1">
      <c r="H323" s="2"/>
      <c r="AK323" s="2"/>
    </row>
    <row r="324" spans="8:37" ht="15.75" customHeight="1">
      <c r="H324" s="2"/>
      <c r="AK324" s="2"/>
    </row>
    <row r="325" spans="8:37" ht="15.75" customHeight="1">
      <c r="H325" s="2"/>
      <c r="AK325" s="2"/>
    </row>
    <row r="326" spans="8:37" ht="15.75" customHeight="1">
      <c r="H326" s="2"/>
      <c r="AK326" s="2"/>
    </row>
    <row r="327" spans="8:37" ht="15.75" customHeight="1">
      <c r="H327" s="2"/>
      <c r="AK327" s="2"/>
    </row>
    <row r="328" spans="8:37" ht="15.75" customHeight="1">
      <c r="H328" s="2"/>
      <c r="AK328" s="2"/>
    </row>
    <row r="329" spans="8:37" ht="15.75" customHeight="1">
      <c r="H329" s="2"/>
      <c r="AK329" s="2"/>
    </row>
    <row r="330" spans="8:37" ht="15.75" customHeight="1">
      <c r="H330" s="2"/>
      <c r="AK330" s="2"/>
    </row>
    <row r="331" spans="8:37" ht="15.75" customHeight="1">
      <c r="H331" s="2"/>
      <c r="AK331" s="2"/>
    </row>
    <row r="332" spans="8:37" ht="15.75" customHeight="1">
      <c r="H332" s="2"/>
      <c r="AK332" s="2"/>
    </row>
    <row r="333" spans="8:37" ht="15.75" customHeight="1">
      <c r="H333" s="2"/>
      <c r="AK333" s="2"/>
    </row>
    <row r="334" spans="8:37" ht="15.75" customHeight="1">
      <c r="H334" s="2"/>
      <c r="AK334" s="2"/>
    </row>
    <row r="335" spans="8:37" ht="15.75" customHeight="1">
      <c r="H335" s="2"/>
      <c r="AK335" s="2"/>
    </row>
    <row r="336" spans="8:37" ht="15.75" customHeight="1">
      <c r="H336" s="2"/>
      <c r="AK336" s="2"/>
    </row>
    <row r="337" spans="8:37" ht="15.75" customHeight="1">
      <c r="H337" s="2"/>
      <c r="AK337" s="2"/>
    </row>
    <row r="338" spans="8:37" ht="15.75" customHeight="1">
      <c r="H338" s="2"/>
      <c r="AK338" s="2"/>
    </row>
    <row r="339" spans="8:37" ht="15.75" customHeight="1">
      <c r="H339" s="2"/>
      <c r="AK339" s="2"/>
    </row>
    <row r="340" spans="8:37" ht="15.75" customHeight="1">
      <c r="H340" s="2"/>
      <c r="AK340" s="2"/>
    </row>
    <row r="341" spans="8:37" ht="15.75" customHeight="1">
      <c r="H341" s="2"/>
      <c r="AK341" s="2"/>
    </row>
    <row r="342" spans="8:37" ht="15.75" customHeight="1">
      <c r="H342" s="2"/>
      <c r="AK342" s="2"/>
    </row>
    <row r="343" spans="8:37" ht="15.75" customHeight="1">
      <c r="H343" s="2"/>
      <c r="AK343" s="2"/>
    </row>
    <row r="344" spans="8:37" ht="15.75" customHeight="1">
      <c r="H344" s="2"/>
      <c r="AK344" s="2"/>
    </row>
    <row r="345" spans="8:37" ht="15.75" customHeight="1">
      <c r="H345" s="2"/>
      <c r="AK345" s="2"/>
    </row>
    <row r="346" spans="8:37" ht="15.75" customHeight="1">
      <c r="H346" s="2"/>
      <c r="AK346" s="2"/>
    </row>
    <row r="347" spans="8:37" ht="15.75" customHeight="1">
      <c r="H347" s="2"/>
      <c r="AK347" s="2"/>
    </row>
    <row r="348" spans="8:37" ht="15.75" customHeight="1">
      <c r="H348" s="2"/>
      <c r="AK348" s="2"/>
    </row>
    <row r="349" spans="8:37" ht="15.75" customHeight="1">
      <c r="H349" s="2"/>
      <c r="AK349" s="2"/>
    </row>
    <row r="350" spans="8:37" ht="15.75" customHeight="1">
      <c r="H350" s="2"/>
      <c r="AK350" s="2"/>
    </row>
    <row r="351" spans="8:37" ht="15.75" customHeight="1">
      <c r="H351" s="2"/>
      <c r="AK351" s="2"/>
    </row>
    <row r="352" spans="8:37" ht="15.75" customHeight="1">
      <c r="H352" s="2"/>
      <c r="AK352" s="2"/>
    </row>
    <row r="353" spans="8:37" ht="15.75" customHeight="1">
      <c r="H353" s="2"/>
      <c r="AK353" s="2"/>
    </row>
    <row r="354" spans="8:37" ht="15.75" customHeight="1">
      <c r="H354" s="2"/>
      <c r="AK354" s="2"/>
    </row>
    <row r="355" spans="8:37" ht="15.75" customHeight="1">
      <c r="H355" s="2"/>
      <c r="AK355" s="2"/>
    </row>
    <row r="356" spans="8:37" ht="15.75" customHeight="1">
      <c r="H356" s="2"/>
      <c r="AK356" s="2"/>
    </row>
    <row r="357" spans="8:37" ht="15.75" customHeight="1">
      <c r="H357" s="2"/>
      <c r="AK357" s="2"/>
    </row>
    <row r="358" spans="8:37" ht="15.75" customHeight="1">
      <c r="H358" s="2"/>
      <c r="AK358" s="2"/>
    </row>
    <row r="359" spans="8:37" ht="15.75" customHeight="1">
      <c r="H359" s="2"/>
      <c r="AK359" s="2"/>
    </row>
    <row r="360" spans="8:37" ht="15.75" customHeight="1">
      <c r="H360" s="2"/>
      <c r="AK360" s="2"/>
    </row>
    <row r="361" spans="8:37" ht="15.75" customHeight="1">
      <c r="H361" s="2"/>
      <c r="AK361" s="2"/>
    </row>
    <row r="362" spans="8:37" ht="15.75" customHeight="1">
      <c r="H362" s="2"/>
      <c r="AK362" s="2"/>
    </row>
    <row r="363" spans="8:37" ht="15.75" customHeight="1">
      <c r="H363" s="2"/>
      <c r="AK363" s="2"/>
    </row>
    <row r="364" spans="8:37" ht="15.75" customHeight="1">
      <c r="H364" s="2"/>
      <c r="AK364" s="2"/>
    </row>
    <row r="365" spans="8:37" ht="15.75" customHeight="1">
      <c r="H365" s="2"/>
      <c r="AK365" s="2"/>
    </row>
    <row r="366" spans="8:37" ht="15.75" customHeight="1">
      <c r="H366" s="2"/>
      <c r="AK366" s="2"/>
    </row>
    <row r="367" spans="8:37" ht="15.75" customHeight="1">
      <c r="H367" s="2"/>
      <c r="AK367" s="2"/>
    </row>
    <row r="368" spans="8:37" ht="15.75" customHeight="1">
      <c r="H368" s="2"/>
      <c r="AK368" s="2"/>
    </row>
    <row r="369" spans="8:37" ht="15.75" customHeight="1">
      <c r="H369" s="2"/>
      <c r="AK369" s="2"/>
    </row>
    <row r="370" spans="8:37" ht="15.75" customHeight="1">
      <c r="H370" s="2"/>
      <c r="AK370" s="2"/>
    </row>
    <row r="371" spans="8:37" ht="15.75" customHeight="1">
      <c r="H371" s="2"/>
      <c r="AK371" s="2"/>
    </row>
    <row r="372" spans="8:37" ht="15.75" customHeight="1">
      <c r="H372" s="2"/>
      <c r="AK372" s="2"/>
    </row>
    <row r="373" spans="8:37" ht="15.75" customHeight="1">
      <c r="H373" s="2"/>
      <c r="AK373" s="2"/>
    </row>
    <row r="374" spans="8:37" ht="15.75" customHeight="1">
      <c r="H374" s="2"/>
      <c r="AK374" s="2"/>
    </row>
    <row r="375" spans="8:37" ht="15.75" customHeight="1">
      <c r="H375" s="2"/>
      <c r="AK375" s="2"/>
    </row>
    <row r="376" spans="8:37" ht="15.75" customHeight="1">
      <c r="H376" s="2"/>
      <c r="AK376" s="2"/>
    </row>
    <row r="377" spans="8:37" ht="15.75" customHeight="1">
      <c r="H377" s="2"/>
      <c r="AK377" s="2"/>
    </row>
    <row r="378" spans="8:37" ht="15.75" customHeight="1">
      <c r="H378" s="2"/>
      <c r="AK378" s="2"/>
    </row>
    <row r="379" spans="8:37" ht="15.75" customHeight="1">
      <c r="H379" s="2"/>
      <c r="AK379" s="2"/>
    </row>
    <row r="380" spans="8:37" ht="15.75" customHeight="1">
      <c r="H380" s="2"/>
      <c r="AK380" s="2"/>
    </row>
    <row r="381" spans="8:37" ht="15.75" customHeight="1">
      <c r="H381" s="2"/>
      <c r="AK381" s="2"/>
    </row>
    <row r="382" spans="8:37" ht="15.75" customHeight="1">
      <c r="H382" s="2"/>
      <c r="AK382" s="2"/>
    </row>
    <row r="383" spans="8:37" ht="15.75" customHeight="1">
      <c r="H383" s="2"/>
      <c r="AK383" s="2"/>
    </row>
    <row r="384" spans="8:37" ht="15.75" customHeight="1">
      <c r="H384" s="2"/>
      <c r="AK384" s="2"/>
    </row>
    <row r="385" spans="8:37" ht="15.75" customHeight="1">
      <c r="H385" s="2"/>
      <c r="AK385" s="2"/>
    </row>
    <row r="386" spans="8:37" ht="15.75" customHeight="1">
      <c r="H386" s="2"/>
      <c r="AK386" s="2"/>
    </row>
    <row r="387" spans="8:37" ht="15.75" customHeight="1">
      <c r="H387" s="2"/>
      <c r="AK387" s="2"/>
    </row>
    <row r="388" spans="8:37" ht="15.75" customHeight="1">
      <c r="H388" s="2"/>
      <c r="AK388" s="2"/>
    </row>
    <row r="389" spans="8:37" ht="15.75" customHeight="1">
      <c r="H389" s="2"/>
      <c r="AK389" s="2"/>
    </row>
    <row r="390" spans="8:37" ht="15.75" customHeight="1">
      <c r="H390" s="2"/>
      <c r="AK390" s="2"/>
    </row>
    <row r="391" spans="8:37" ht="15.75" customHeight="1">
      <c r="H391" s="2"/>
      <c r="AK391" s="2"/>
    </row>
    <row r="392" spans="8:37" ht="15.75" customHeight="1">
      <c r="H392" s="2"/>
      <c r="AK392" s="2"/>
    </row>
    <row r="393" spans="8:37" ht="15.75" customHeight="1">
      <c r="H393" s="2"/>
      <c r="AK393" s="2"/>
    </row>
    <row r="394" spans="8:37" ht="15.75" customHeight="1">
      <c r="H394" s="2"/>
      <c r="AK394" s="2"/>
    </row>
    <row r="395" spans="8:37" ht="15.75" customHeight="1">
      <c r="H395" s="2"/>
      <c r="AK395" s="2"/>
    </row>
    <row r="396" spans="8:37" ht="15.75" customHeight="1">
      <c r="H396" s="2"/>
      <c r="AK396" s="2"/>
    </row>
    <row r="397" spans="8:37" ht="15.75" customHeight="1">
      <c r="H397" s="2"/>
      <c r="AK397" s="2"/>
    </row>
    <row r="398" spans="8:37" ht="15.75" customHeight="1">
      <c r="H398" s="2"/>
      <c r="AK398" s="2"/>
    </row>
    <row r="399" spans="8:37" ht="15.75" customHeight="1">
      <c r="H399" s="2"/>
      <c r="AK399" s="2"/>
    </row>
    <row r="400" spans="8:37" ht="15.75" customHeight="1">
      <c r="H400" s="2"/>
      <c r="AK400" s="2"/>
    </row>
    <row r="401" spans="8:37" ht="15.75" customHeight="1">
      <c r="H401" s="2"/>
      <c r="AK401" s="2"/>
    </row>
    <row r="402" spans="8:37" ht="15.75" customHeight="1">
      <c r="H402" s="2"/>
      <c r="AK402" s="2"/>
    </row>
    <row r="403" spans="8:37" ht="15.75" customHeight="1">
      <c r="H403" s="2"/>
      <c r="AK403" s="2"/>
    </row>
    <row r="404" spans="8:37" ht="15.75" customHeight="1">
      <c r="H404" s="2"/>
      <c r="AK404" s="2"/>
    </row>
    <row r="405" spans="8:37" ht="15.75" customHeight="1">
      <c r="H405" s="2"/>
      <c r="AK405" s="2"/>
    </row>
    <row r="406" spans="8:37" ht="15.75" customHeight="1">
      <c r="H406" s="2"/>
      <c r="AK406" s="2"/>
    </row>
    <row r="407" spans="8:37" ht="15.75" customHeight="1">
      <c r="H407" s="2"/>
      <c r="AK407" s="2"/>
    </row>
    <row r="408" spans="8:37" ht="15.75" customHeight="1">
      <c r="H408" s="2"/>
      <c r="AK408" s="2"/>
    </row>
    <row r="409" spans="8:37" ht="15.75" customHeight="1">
      <c r="H409" s="2"/>
      <c r="AK409" s="2"/>
    </row>
    <row r="410" spans="8:37" ht="15.75" customHeight="1">
      <c r="H410" s="2"/>
      <c r="AK410" s="2"/>
    </row>
    <row r="411" spans="8:37" ht="15.75" customHeight="1">
      <c r="H411" s="2"/>
      <c r="AK411" s="2"/>
    </row>
    <row r="412" spans="8:37" ht="15.75" customHeight="1">
      <c r="H412" s="2"/>
      <c r="AK412" s="2"/>
    </row>
    <row r="413" spans="8:37" ht="15.75" customHeight="1">
      <c r="H413" s="2"/>
      <c r="AK413" s="2"/>
    </row>
    <row r="414" spans="8:37" ht="15.75" customHeight="1">
      <c r="H414" s="2"/>
      <c r="AK414" s="2"/>
    </row>
    <row r="415" spans="8:37" ht="15.75" customHeight="1">
      <c r="H415" s="2"/>
      <c r="AK415" s="2"/>
    </row>
    <row r="416" spans="8:37" ht="15.75" customHeight="1">
      <c r="H416" s="2"/>
      <c r="AK416" s="2"/>
    </row>
    <row r="417" spans="8:37" ht="15.75" customHeight="1">
      <c r="H417" s="2"/>
      <c r="AK417" s="2"/>
    </row>
    <row r="418" spans="8:37" ht="15.75" customHeight="1">
      <c r="H418" s="2"/>
      <c r="AK418" s="2"/>
    </row>
    <row r="419" spans="8:37" ht="15.75" customHeight="1">
      <c r="H419" s="2"/>
      <c r="AK419" s="2"/>
    </row>
    <row r="420" spans="8:37" ht="15.75" customHeight="1">
      <c r="H420" s="2"/>
      <c r="AK420" s="2"/>
    </row>
    <row r="421" spans="8:37" ht="15.75" customHeight="1">
      <c r="H421" s="2"/>
      <c r="AK421" s="2"/>
    </row>
    <row r="422" spans="8:37" ht="15.75" customHeight="1">
      <c r="H422" s="2"/>
      <c r="AK422" s="2"/>
    </row>
    <row r="423" spans="8:37" ht="15.75" customHeight="1">
      <c r="H423" s="2"/>
      <c r="AK423" s="2"/>
    </row>
    <row r="424" spans="8:37" ht="15.75" customHeight="1">
      <c r="H424" s="2"/>
      <c r="AK424" s="2"/>
    </row>
    <row r="425" spans="8:37" ht="15.75" customHeight="1">
      <c r="H425" s="2"/>
      <c r="AK425" s="2"/>
    </row>
    <row r="426" spans="8:37" ht="15.75" customHeight="1">
      <c r="H426" s="2"/>
      <c r="AK426" s="2"/>
    </row>
    <row r="427" spans="8:37" ht="15.75" customHeight="1">
      <c r="H427" s="2"/>
      <c r="AK427" s="2"/>
    </row>
    <row r="428" spans="8:37" ht="15.75" customHeight="1">
      <c r="H428" s="2"/>
      <c r="AK428" s="2"/>
    </row>
    <row r="429" spans="8:37" ht="15.75" customHeight="1">
      <c r="H429" s="2"/>
      <c r="AK429" s="2"/>
    </row>
    <row r="430" spans="8:37" ht="15.75" customHeight="1">
      <c r="H430" s="2"/>
      <c r="AK430" s="2"/>
    </row>
    <row r="431" spans="8:37" ht="15.75" customHeight="1">
      <c r="H431" s="2"/>
      <c r="AK431" s="2"/>
    </row>
    <row r="432" spans="8:37" ht="15.75" customHeight="1">
      <c r="H432" s="2"/>
      <c r="AK432" s="2"/>
    </row>
    <row r="433" spans="8:37" ht="15.75" customHeight="1">
      <c r="H433" s="2"/>
      <c r="AK433" s="2"/>
    </row>
    <row r="434" spans="8:37" ht="15.75" customHeight="1">
      <c r="H434" s="2"/>
      <c r="AK434" s="2"/>
    </row>
    <row r="435" spans="8:37" ht="15.75" customHeight="1">
      <c r="H435" s="2"/>
      <c r="AK435" s="2"/>
    </row>
    <row r="436" spans="8:37" ht="15.75" customHeight="1">
      <c r="H436" s="2"/>
      <c r="AK436" s="2"/>
    </row>
    <row r="437" spans="8:37" ht="15.75" customHeight="1">
      <c r="H437" s="2"/>
      <c r="AK437" s="2"/>
    </row>
    <row r="438" spans="8:37" ht="15.75" customHeight="1">
      <c r="H438" s="2"/>
      <c r="AK438" s="2"/>
    </row>
    <row r="439" spans="8:37" ht="15.75" customHeight="1">
      <c r="H439" s="2"/>
      <c r="AK439" s="2"/>
    </row>
    <row r="440" spans="8:37" ht="15.75" customHeight="1">
      <c r="H440" s="2"/>
      <c r="AK440" s="2"/>
    </row>
    <row r="441" spans="8:37" ht="15.75" customHeight="1">
      <c r="H441" s="2"/>
      <c r="AK441" s="2"/>
    </row>
    <row r="442" spans="8:37" ht="15.75" customHeight="1">
      <c r="H442" s="2"/>
      <c r="AK442" s="2"/>
    </row>
    <row r="443" spans="8:37" ht="15.75" customHeight="1">
      <c r="H443" s="2"/>
      <c r="AK443" s="2"/>
    </row>
    <row r="444" spans="8:37" ht="15.75" customHeight="1">
      <c r="H444" s="2"/>
      <c r="AK444" s="2"/>
    </row>
    <row r="445" spans="8:37" ht="15.75" customHeight="1">
      <c r="H445" s="2"/>
      <c r="AK445" s="2"/>
    </row>
    <row r="446" spans="8:37" ht="15.75" customHeight="1">
      <c r="H446" s="2"/>
      <c r="AK446" s="2"/>
    </row>
    <row r="447" spans="8:37" ht="15.75" customHeight="1">
      <c r="H447" s="2"/>
      <c r="AK447" s="2"/>
    </row>
    <row r="448" spans="8:37" ht="15.75" customHeight="1">
      <c r="H448" s="2"/>
      <c r="AK448" s="2"/>
    </row>
    <row r="449" spans="8:37" ht="15.75" customHeight="1">
      <c r="H449" s="2"/>
      <c r="AK449" s="2"/>
    </row>
    <row r="450" spans="8:37" ht="15.75" customHeight="1">
      <c r="H450" s="2"/>
      <c r="AK450" s="2"/>
    </row>
    <row r="451" spans="8:37" ht="15.75" customHeight="1">
      <c r="H451" s="2"/>
      <c r="AK451" s="2"/>
    </row>
    <row r="452" spans="8:37" ht="15.75" customHeight="1">
      <c r="H452" s="2"/>
      <c r="AK452" s="2"/>
    </row>
    <row r="453" spans="8:37" ht="15.75" customHeight="1">
      <c r="H453" s="2"/>
      <c r="AK453" s="2"/>
    </row>
    <row r="454" spans="8:37" ht="15.75" customHeight="1">
      <c r="H454" s="2"/>
      <c r="AK454" s="2"/>
    </row>
    <row r="455" spans="8:37" ht="15.75" customHeight="1">
      <c r="H455" s="2"/>
      <c r="AK455" s="2"/>
    </row>
    <row r="456" spans="8:37" ht="15.75" customHeight="1">
      <c r="H456" s="2"/>
      <c r="AK456" s="2"/>
    </row>
    <row r="457" spans="8:37" ht="15.75" customHeight="1">
      <c r="H457" s="2"/>
      <c r="AK457" s="2"/>
    </row>
    <row r="458" spans="8:37" ht="15.75" customHeight="1">
      <c r="H458" s="2"/>
      <c r="AK458" s="2"/>
    </row>
    <row r="459" spans="8:37" ht="15.75" customHeight="1">
      <c r="H459" s="2"/>
      <c r="AK459" s="2"/>
    </row>
    <row r="460" spans="8:37" ht="15.75" customHeight="1">
      <c r="H460" s="2"/>
      <c r="AK460" s="2"/>
    </row>
    <row r="461" spans="8:37" ht="15.75" customHeight="1">
      <c r="H461" s="2"/>
      <c r="AK461" s="2"/>
    </row>
    <row r="462" spans="8:37" ht="15.75" customHeight="1">
      <c r="H462" s="2"/>
      <c r="AK462" s="2"/>
    </row>
    <row r="463" spans="8:37" ht="15.75" customHeight="1">
      <c r="H463" s="2"/>
      <c r="AK463" s="2"/>
    </row>
    <row r="464" spans="8:37" ht="15.75" customHeight="1">
      <c r="H464" s="2"/>
      <c r="AK464" s="2"/>
    </row>
    <row r="465" spans="8:37" ht="15.75" customHeight="1">
      <c r="H465" s="2"/>
      <c r="AK465" s="2"/>
    </row>
    <row r="466" spans="8:37" ht="15.75" customHeight="1">
      <c r="H466" s="2"/>
      <c r="AK466" s="2"/>
    </row>
    <row r="467" spans="8:37" ht="15.75" customHeight="1">
      <c r="H467" s="2"/>
      <c r="AK467" s="2"/>
    </row>
    <row r="468" spans="8:37" ht="15.75" customHeight="1">
      <c r="H468" s="2"/>
      <c r="AK468" s="2"/>
    </row>
    <row r="469" spans="8:37" ht="15.75" customHeight="1">
      <c r="H469" s="2"/>
      <c r="AK469" s="2"/>
    </row>
    <row r="470" spans="8:37" ht="15.75" customHeight="1">
      <c r="H470" s="2"/>
      <c r="AK470" s="2"/>
    </row>
    <row r="471" spans="8:37" ht="15.75" customHeight="1">
      <c r="H471" s="2"/>
      <c r="AK471" s="2"/>
    </row>
    <row r="472" spans="8:37" ht="15.75" customHeight="1">
      <c r="H472" s="2"/>
      <c r="AK472" s="2"/>
    </row>
    <row r="473" spans="8:37" ht="15.75" customHeight="1">
      <c r="H473" s="2"/>
      <c r="AK473" s="2"/>
    </row>
    <row r="474" spans="8:37" ht="15.75" customHeight="1">
      <c r="H474" s="2"/>
      <c r="AK474" s="2"/>
    </row>
    <row r="475" spans="8:37" ht="15.75" customHeight="1">
      <c r="H475" s="2"/>
      <c r="AK475" s="2"/>
    </row>
    <row r="476" spans="8:37" ht="15.75" customHeight="1">
      <c r="H476" s="2"/>
      <c r="AK476" s="2"/>
    </row>
    <row r="477" spans="8:37" ht="15.75" customHeight="1">
      <c r="H477" s="2"/>
      <c r="AK477" s="2"/>
    </row>
    <row r="478" spans="8:37" ht="15.75" customHeight="1">
      <c r="H478" s="2"/>
      <c r="AK478" s="2"/>
    </row>
    <row r="479" spans="8:37" ht="15.75" customHeight="1">
      <c r="H479" s="2"/>
      <c r="AK479" s="2"/>
    </row>
    <row r="480" spans="8:37" ht="15.75" customHeight="1">
      <c r="H480" s="2"/>
      <c r="AK480" s="2"/>
    </row>
    <row r="481" spans="8:37" ht="15.75" customHeight="1">
      <c r="H481" s="2"/>
      <c r="AK481" s="2"/>
    </row>
    <row r="482" spans="8:37" ht="15.75" customHeight="1">
      <c r="H482" s="2"/>
      <c r="AK482" s="2"/>
    </row>
    <row r="483" spans="8:37" ht="15.75" customHeight="1">
      <c r="H483" s="2"/>
      <c r="AK483" s="2"/>
    </row>
    <row r="484" spans="8:37" ht="15.75" customHeight="1">
      <c r="H484" s="2"/>
      <c r="AK484" s="2"/>
    </row>
    <row r="485" spans="8:37" ht="15.75" customHeight="1">
      <c r="H485" s="2"/>
      <c r="AK485" s="2"/>
    </row>
    <row r="486" spans="8:37" ht="15.75" customHeight="1">
      <c r="H486" s="2"/>
      <c r="AK486" s="2"/>
    </row>
    <row r="487" spans="8:37" ht="15.75" customHeight="1">
      <c r="H487" s="2"/>
      <c r="AK487" s="2"/>
    </row>
    <row r="488" spans="8:37" ht="15.75" customHeight="1">
      <c r="H488" s="2"/>
      <c r="AK488" s="2"/>
    </row>
    <row r="489" spans="8:37" ht="15.75" customHeight="1">
      <c r="H489" s="2"/>
      <c r="AK489" s="2"/>
    </row>
    <row r="490" spans="8:37" ht="15.75" customHeight="1">
      <c r="H490" s="2"/>
      <c r="AK490" s="2"/>
    </row>
    <row r="491" spans="8:37" ht="15.75" customHeight="1">
      <c r="H491" s="2"/>
      <c r="AK491" s="2"/>
    </row>
    <row r="492" spans="8:37" ht="15.75" customHeight="1">
      <c r="H492" s="2"/>
      <c r="AK492" s="2"/>
    </row>
    <row r="493" spans="8:37" ht="15.75" customHeight="1">
      <c r="H493" s="2"/>
      <c r="AK493" s="2"/>
    </row>
    <row r="494" spans="8:37" ht="15.75" customHeight="1">
      <c r="H494" s="2"/>
      <c r="AK494" s="2"/>
    </row>
    <row r="495" spans="8:37" ht="15.75" customHeight="1">
      <c r="H495" s="2"/>
      <c r="AK495" s="2"/>
    </row>
    <row r="496" spans="8:37" ht="15.75" customHeight="1">
      <c r="H496" s="2"/>
      <c r="AK496" s="2"/>
    </row>
    <row r="497" spans="8:37" ht="15.75" customHeight="1">
      <c r="H497" s="2"/>
      <c r="AK497" s="2"/>
    </row>
    <row r="498" spans="8:37" ht="15.75" customHeight="1">
      <c r="H498" s="2"/>
      <c r="AK498" s="2"/>
    </row>
    <row r="499" spans="8:37" ht="15.75" customHeight="1">
      <c r="H499" s="2"/>
      <c r="AK499" s="2"/>
    </row>
    <row r="500" spans="8:37" ht="15.75" customHeight="1">
      <c r="H500" s="2"/>
      <c r="AK500" s="2"/>
    </row>
    <row r="501" spans="8:37" ht="15.75" customHeight="1">
      <c r="H501" s="2"/>
      <c r="AK501" s="2"/>
    </row>
    <row r="502" spans="8:37" ht="15.75" customHeight="1">
      <c r="H502" s="2"/>
      <c r="AK502" s="2"/>
    </row>
    <row r="503" spans="8:37" ht="15.75" customHeight="1">
      <c r="H503" s="2"/>
      <c r="AK503" s="2"/>
    </row>
    <row r="504" spans="8:37" ht="15.75" customHeight="1">
      <c r="H504" s="2"/>
      <c r="AK504" s="2"/>
    </row>
    <row r="505" spans="8:37" ht="15.75" customHeight="1">
      <c r="H505" s="2"/>
      <c r="AK505" s="2"/>
    </row>
    <row r="506" spans="8:37" ht="15.75" customHeight="1">
      <c r="H506" s="2"/>
      <c r="AK506" s="2"/>
    </row>
    <row r="507" spans="8:37" ht="15.75" customHeight="1">
      <c r="H507" s="2"/>
      <c r="AK507" s="2"/>
    </row>
    <row r="508" spans="8:37" ht="15.75" customHeight="1">
      <c r="H508" s="2"/>
      <c r="AK508" s="2"/>
    </row>
    <row r="509" spans="8:37" ht="15.75" customHeight="1">
      <c r="H509" s="2"/>
      <c r="AK509" s="2"/>
    </row>
    <row r="510" spans="8:37" ht="15.75" customHeight="1">
      <c r="H510" s="2"/>
      <c r="AK510" s="2"/>
    </row>
    <row r="511" spans="8:37" ht="15.75" customHeight="1">
      <c r="H511" s="2"/>
      <c r="AK511" s="2"/>
    </row>
    <row r="512" spans="8:37" ht="15.75" customHeight="1">
      <c r="H512" s="2"/>
      <c r="AK512" s="2"/>
    </row>
    <row r="513" spans="8:37" ht="15.75" customHeight="1">
      <c r="H513" s="2"/>
      <c r="AK513" s="2"/>
    </row>
    <row r="514" spans="8:37" ht="15.75" customHeight="1">
      <c r="H514" s="2"/>
      <c r="AK514" s="2"/>
    </row>
    <row r="515" spans="8:37" ht="15.75" customHeight="1">
      <c r="H515" s="2"/>
      <c r="AK515" s="2"/>
    </row>
    <row r="516" spans="8:37" ht="15.75" customHeight="1">
      <c r="H516" s="2"/>
      <c r="AK516" s="2"/>
    </row>
    <row r="517" spans="8:37" ht="15.75" customHeight="1">
      <c r="H517" s="2"/>
      <c r="AK517" s="2"/>
    </row>
    <row r="518" spans="8:37" ht="15.75" customHeight="1">
      <c r="H518" s="2"/>
      <c r="AK518" s="2"/>
    </row>
    <row r="519" spans="8:37" ht="15.75" customHeight="1">
      <c r="H519" s="2"/>
      <c r="AK519" s="2"/>
    </row>
    <row r="520" spans="8:37" ht="15.75" customHeight="1">
      <c r="H520" s="2"/>
      <c r="AK520" s="2"/>
    </row>
    <row r="521" spans="8:37" ht="15.75" customHeight="1">
      <c r="H521" s="2"/>
      <c r="AK521" s="2"/>
    </row>
    <row r="522" spans="8:37" ht="15.75" customHeight="1">
      <c r="H522" s="2"/>
      <c r="AK522" s="2"/>
    </row>
    <row r="523" spans="8:37" ht="15.75" customHeight="1">
      <c r="H523" s="2"/>
      <c r="AK523" s="2"/>
    </row>
    <row r="524" spans="8:37" ht="15.75" customHeight="1">
      <c r="H524" s="2"/>
      <c r="AK524" s="2"/>
    </row>
    <row r="525" spans="8:37" ht="15.75" customHeight="1">
      <c r="H525" s="2"/>
      <c r="AK525" s="2"/>
    </row>
    <row r="526" spans="8:37" ht="15.75" customHeight="1">
      <c r="H526" s="2"/>
      <c r="AK526" s="2"/>
    </row>
    <row r="527" spans="8:37" ht="15.75" customHeight="1">
      <c r="H527" s="2"/>
      <c r="AK527" s="2"/>
    </row>
    <row r="528" spans="8:37" ht="15.75" customHeight="1">
      <c r="H528" s="2"/>
      <c r="AK528" s="2"/>
    </row>
    <row r="529" spans="8:37" ht="15.75" customHeight="1">
      <c r="H529" s="2"/>
      <c r="AK529" s="2"/>
    </row>
    <row r="530" spans="8:37" ht="15.75" customHeight="1">
      <c r="H530" s="2"/>
      <c r="AK530" s="2"/>
    </row>
    <row r="531" spans="8:37" ht="15.75" customHeight="1">
      <c r="H531" s="2"/>
      <c r="AK531" s="2"/>
    </row>
    <row r="532" spans="8:37" ht="15.75" customHeight="1">
      <c r="H532" s="2"/>
      <c r="AK532" s="2"/>
    </row>
    <row r="533" spans="8:37" ht="15.75" customHeight="1">
      <c r="H533" s="2"/>
      <c r="AK533" s="2"/>
    </row>
    <row r="534" spans="8:37" ht="15.75" customHeight="1">
      <c r="H534" s="2"/>
      <c r="AK534" s="2"/>
    </row>
    <row r="535" spans="8:37" ht="15.75" customHeight="1">
      <c r="H535" s="2"/>
      <c r="AK535" s="2"/>
    </row>
    <row r="536" spans="8:37" ht="15.75" customHeight="1">
      <c r="H536" s="2"/>
      <c r="AK536" s="2"/>
    </row>
    <row r="537" spans="8:37" ht="15.75" customHeight="1">
      <c r="H537" s="2"/>
      <c r="AK537" s="2"/>
    </row>
    <row r="538" spans="8:37" ht="15.75" customHeight="1">
      <c r="H538" s="2"/>
      <c r="AK538" s="2"/>
    </row>
    <row r="539" spans="8:37" ht="15.75" customHeight="1">
      <c r="H539" s="2"/>
      <c r="AK539" s="2"/>
    </row>
    <row r="540" spans="8:37" ht="15.75" customHeight="1">
      <c r="H540" s="2"/>
      <c r="AK540" s="2"/>
    </row>
    <row r="541" spans="8:37" ht="15.75" customHeight="1">
      <c r="H541" s="2"/>
      <c r="AK541" s="2"/>
    </row>
    <row r="542" spans="8:37" ht="15.75" customHeight="1">
      <c r="H542" s="2"/>
      <c r="AK542" s="2"/>
    </row>
    <row r="543" spans="8:37" ht="15.75" customHeight="1">
      <c r="H543" s="2"/>
      <c r="AK543" s="2"/>
    </row>
    <row r="544" spans="8:37" ht="15.75" customHeight="1">
      <c r="H544" s="2"/>
      <c r="AK544" s="2"/>
    </row>
    <row r="545" spans="8:37" ht="15.75" customHeight="1">
      <c r="H545" s="2"/>
      <c r="AK545" s="2"/>
    </row>
    <row r="546" spans="8:37" ht="15.75" customHeight="1">
      <c r="H546" s="2"/>
      <c r="AK546" s="2"/>
    </row>
    <row r="547" spans="8:37" ht="15.75" customHeight="1">
      <c r="H547" s="2"/>
      <c r="AK547" s="2"/>
    </row>
    <row r="548" spans="8:37" ht="15.75" customHeight="1">
      <c r="H548" s="2"/>
      <c r="AK548" s="2"/>
    </row>
    <row r="549" spans="8:37" ht="15.75" customHeight="1">
      <c r="H549" s="2"/>
      <c r="AK549" s="2"/>
    </row>
    <row r="550" spans="8:37" ht="15.75" customHeight="1">
      <c r="H550" s="2"/>
      <c r="AK550" s="2"/>
    </row>
    <row r="551" spans="8:37" ht="15.75" customHeight="1">
      <c r="H551" s="2"/>
      <c r="AK551" s="2"/>
    </row>
    <row r="552" spans="8:37" ht="15.75" customHeight="1">
      <c r="H552" s="2"/>
      <c r="AK552" s="2"/>
    </row>
    <row r="553" spans="8:37" ht="15.75" customHeight="1">
      <c r="H553" s="2"/>
      <c r="AK553" s="2"/>
    </row>
    <row r="554" spans="8:37" ht="15.75" customHeight="1">
      <c r="H554" s="2"/>
      <c r="AK554" s="2"/>
    </row>
    <row r="555" spans="8:37" ht="15.75" customHeight="1">
      <c r="H555" s="2"/>
      <c r="AK555" s="2"/>
    </row>
    <row r="556" spans="8:37" ht="15.75" customHeight="1">
      <c r="H556" s="2"/>
      <c r="AK556" s="2"/>
    </row>
    <row r="557" spans="8:37" ht="15.75" customHeight="1">
      <c r="H557" s="2"/>
      <c r="AK557" s="2"/>
    </row>
    <row r="558" spans="8:37" ht="15.75" customHeight="1">
      <c r="H558" s="2"/>
      <c r="AK558" s="2"/>
    </row>
    <row r="559" spans="8:37" ht="15.75" customHeight="1">
      <c r="H559" s="2"/>
      <c r="AK559" s="2"/>
    </row>
    <row r="560" spans="8:37" ht="15.75" customHeight="1">
      <c r="H560" s="2"/>
      <c r="AK560" s="2"/>
    </row>
    <row r="561" spans="8:37" ht="15.75" customHeight="1">
      <c r="H561" s="2"/>
      <c r="AK561" s="2"/>
    </row>
    <row r="562" spans="8:37" ht="15.75" customHeight="1">
      <c r="H562" s="2"/>
      <c r="AK562" s="2"/>
    </row>
    <row r="563" spans="8:37" ht="15.75" customHeight="1">
      <c r="H563" s="2"/>
      <c r="AK563" s="2"/>
    </row>
    <row r="564" spans="8:37" ht="15.75" customHeight="1">
      <c r="H564" s="2"/>
      <c r="AK564" s="2"/>
    </row>
    <row r="565" spans="8:37" ht="15.75" customHeight="1">
      <c r="H565" s="2"/>
      <c r="AK565" s="2"/>
    </row>
    <row r="566" spans="8:37" ht="15.75" customHeight="1">
      <c r="H566" s="2"/>
      <c r="AK566" s="2"/>
    </row>
    <row r="567" spans="8:37" ht="15.75" customHeight="1">
      <c r="H567" s="2"/>
      <c r="AK567" s="2"/>
    </row>
    <row r="568" spans="8:37" ht="15.75" customHeight="1">
      <c r="H568" s="2"/>
      <c r="AK568" s="2"/>
    </row>
    <row r="569" spans="8:37" ht="15.75" customHeight="1">
      <c r="H569" s="2"/>
      <c r="AK569" s="2"/>
    </row>
    <row r="570" spans="8:37" ht="15.75" customHeight="1">
      <c r="H570" s="2"/>
      <c r="AK570" s="2"/>
    </row>
    <row r="571" spans="8:37" ht="15.75" customHeight="1">
      <c r="H571" s="2"/>
      <c r="AK571" s="2"/>
    </row>
    <row r="572" spans="8:37" ht="15.75" customHeight="1">
      <c r="H572" s="2"/>
      <c r="AK572" s="2"/>
    </row>
    <row r="573" spans="8:37" ht="15.75" customHeight="1">
      <c r="H573" s="2"/>
      <c r="AK573" s="2"/>
    </row>
    <row r="574" spans="8:37" ht="15.75" customHeight="1">
      <c r="H574" s="2"/>
      <c r="AK574" s="2"/>
    </row>
    <row r="575" spans="8:37" ht="15.75" customHeight="1">
      <c r="H575" s="2"/>
      <c r="AK575" s="2"/>
    </row>
    <row r="576" spans="8:37" ht="15.75" customHeight="1">
      <c r="H576" s="2"/>
      <c r="AK576" s="2"/>
    </row>
    <row r="577" spans="8:37" ht="15.75" customHeight="1">
      <c r="H577" s="2"/>
      <c r="AK577" s="2"/>
    </row>
    <row r="578" spans="8:37" ht="15.75" customHeight="1">
      <c r="H578" s="2"/>
      <c r="AK578" s="2"/>
    </row>
    <row r="579" spans="8:37" ht="15.75" customHeight="1">
      <c r="H579" s="2"/>
      <c r="AK579" s="2"/>
    </row>
    <row r="580" spans="8:37" ht="15.75" customHeight="1">
      <c r="H580" s="2"/>
      <c r="AK580" s="2"/>
    </row>
    <row r="581" spans="8:37" ht="15.75" customHeight="1">
      <c r="H581" s="2"/>
      <c r="AK581" s="2"/>
    </row>
    <row r="582" spans="8:37" ht="15.75" customHeight="1">
      <c r="H582" s="2"/>
      <c r="AK582" s="2"/>
    </row>
    <row r="583" spans="8:37" ht="15.75" customHeight="1">
      <c r="H583" s="2"/>
      <c r="AK583" s="2"/>
    </row>
    <row r="584" spans="8:37" ht="15.75" customHeight="1">
      <c r="H584" s="2"/>
      <c r="AK584" s="2"/>
    </row>
    <row r="585" spans="8:37" ht="15.75" customHeight="1">
      <c r="H585" s="2"/>
      <c r="AK585" s="2"/>
    </row>
    <row r="586" spans="8:37" ht="15.75" customHeight="1">
      <c r="H586" s="2"/>
      <c r="AK586" s="2"/>
    </row>
    <row r="587" spans="8:37" ht="15.75" customHeight="1">
      <c r="H587" s="2"/>
      <c r="AK587" s="2"/>
    </row>
    <row r="588" spans="8:37" ht="15.75" customHeight="1">
      <c r="H588" s="2"/>
      <c r="AK588" s="2"/>
    </row>
    <row r="589" spans="8:37" ht="15.75" customHeight="1">
      <c r="H589" s="2"/>
      <c r="AK589" s="2"/>
    </row>
    <row r="590" spans="8:37" ht="15.75" customHeight="1">
      <c r="H590" s="2"/>
      <c r="AK590" s="2"/>
    </row>
    <row r="591" spans="8:37" ht="15.75" customHeight="1">
      <c r="H591" s="2"/>
      <c r="AK591" s="2"/>
    </row>
    <row r="592" spans="8:37" ht="15.75" customHeight="1">
      <c r="H592" s="2"/>
      <c r="AK592" s="2"/>
    </row>
    <row r="593" spans="8:37" ht="15.75" customHeight="1">
      <c r="H593" s="2"/>
      <c r="AK593" s="2"/>
    </row>
    <row r="594" spans="8:37" ht="15.75" customHeight="1">
      <c r="H594" s="2"/>
      <c r="AK594" s="2"/>
    </row>
    <row r="595" spans="8:37" ht="15.75" customHeight="1">
      <c r="H595" s="2"/>
      <c r="AK595" s="2"/>
    </row>
    <row r="596" spans="8:37" ht="15.75" customHeight="1">
      <c r="H596" s="2"/>
      <c r="AK596" s="2"/>
    </row>
    <row r="597" spans="8:37" ht="15.75" customHeight="1">
      <c r="H597" s="2"/>
      <c r="AK597" s="2"/>
    </row>
    <row r="598" spans="8:37" ht="15.75" customHeight="1">
      <c r="H598" s="2"/>
      <c r="AK598" s="2"/>
    </row>
    <row r="599" spans="8:37" ht="15.75" customHeight="1">
      <c r="H599" s="2"/>
      <c r="AK599" s="2"/>
    </row>
    <row r="600" spans="8:37" ht="15.75" customHeight="1">
      <c r="H600" s="2"/>
      <c r="AK600" s="2"/>
    </row>
    <row r="601" spans="8:37" ht="15.75" customHeight="1">
      <c r="H601" s="2"/>
      <c r="AK601" s="2"/>
    </row>
    <row r="602" spans="8:37" ht="15.75" customHeight="1">
      <c r="H602" s="2"/>
      <c r="AK602" s="2"/>
    </row>
    <row r="603" spans="8:37" ht="15.75" customHeight="1">
      <c r="H603" s="2"/>
      <c r="AK603" s="2"/>
    </row>
    <row r="604" spans="8:37" ht="15.75" customHeight="1">
      <c r="H604" s="2"/>
      <c r="AK604" s="2"/>
    </row>
    <row r="605" spans="8:37" ht="15.75" customHeight="1">
      <c r="H605" s="2"/>
      <c r="AK605" s="2"/>
    </row>
    <row r="606" spans="8:37" ht="15.75" customHeight="1">
      <c r="H606" s="2"/>
      <c r="AK606" s="2"/>
    </row>
    <row r="607" spans="8:37" ht="15.75" customHeight="1">
      <c r="H607" s="2"/>
      <c r="AK607" s="2"/>
    </row>
    <row r="608" spans="8:37" ht="15.75" customHeight="1">
      <c r="H608" s="2"/>
      <c r="AK608" s="2"/>
    </row>
    <row r="609" spans="8:37" ht="15.75" customHeight="1">
      <c r="H609" s="2"/>
      <c r="AK609" s="2"/>
    </row>
    <row r="610" spans="8:37" ht="15.75" customHeight="1">
      <c r="H610" s="2"/>
      <c r="AK610" s="2"/>
    </row>
    <row r="611" spans="8:37" ht="15.75" customHeight="1">
      <c r="H611" s="2"/>
      <c r="AK611" s="2"/>
    </row>
    <row r="612" spans="8:37" ht="15.75" customHeight="1">
      <c r="H612" s="2"/>
      <c r="AK612" s="2"/>
    </row>
    <row r="613" spans="8:37" ht="15.75" customHeight="1">
      <c r="H613" s="2"/>
      <c r="AK613" s="2"/>
    </row>
    <row r="614" spans="8:37" ht="15.75" customHeight="1">
      <c r="H614" s="2"/>
      <c r="AK614" s="2"/>
    </row>
    <row r="615" spans="8:37" ht="15.75" customHeight="1">
      <c r="H615" s="2"/>
      <c r="AK615" s="2"/>
    </row>
    <row r="616" spans="8:37" ht="15.75" customHeight="1">
      <c r="H616" s="2"/>
      <c r="AK616" s="2"/>
    </row>
    <row r="617" spans="8:37" ht="15.75" customHeight="1">
      <c r="H617" s="2"/>
      <c r="AK617" s="2"/>
    </row>
    <row r="618" spans="8:37" ht="15.75" customHeight="1">
      <c r="H618" s="2"/>
      <c r="AK618" s="2"/>
    </row>
    <row r="619" spans="8:37" ht="15.75" customHeight="1">
      <c r="H619" s="2"/>
      <c r="AK619" s="2"/>
    </row>
    <row r="620" spans="8:37" ht="15.75" customHeight="1">
      <c r="H620" s="2"/>
      <c r="AK620" s="2"/>
    </row>
    <row r="621" spans="8:37" ht="15.75" customHeight="1">
      <c r="H621" s="2"/>
      <c r="AK621" s="2"/>
    </row>
    <row r="622" spans="8:37" ht="15.75" customHeight="1">
      <c r="H622" s="2"/>
      <c r="AK622" s="2"/>
    </row>
    <row r="623" spans="8:37" ht="15.75" customHeight="1">
      <c r="H623" s="2"/>
      <c r="AK623" s="2"/>
    </row>
    <row r="624" spans="8:37" ht="15.75" customHeight="1">
      <c r="H624" s="2"/>
      <c r="AK624" s="2"/>
    </row>
    <row r="625" spans="8:37" ht="15.75" customHeight="1">
      <c r="H625" s="2"/>
      <c r="AK625" s="2"/>
    </row>
    <row r="626" spans="8:37" ht="15.75" customHeight="1">
      <c r="H626" s="2"/>
      <c r="AK626" s="2"/>
    </row>
    <row r="627" spans="8:37" ht="15.75" customHeight="1">
      <c r="H627" s="2"/>
      <c r="AK627" s="2"/>
    </row>
    <row r="628" spans="8:37" ht="15.75" customHeight="1">
      <c r="H628" s="2"/>
      <c r="AK628" s="2"/>
    </row>
    <row r="629" spans="8:37" ht="15.75" customHeight="1">
      <c r="H629" s="2"/>
      <c r="AK629" s="2"/>
    </row>
    <row r="630" spans="8:37" ht="15.75" customHeight="1">
      <c r="H630" s="2"/>
      <c r="AK630" s="2"/>
    </row>
    <row r="631" spans="8:37" ht="15.75" customHeight="1">
      <c r="H631" s="2"/>
      <c r="AK631" s="2"/>
    </row>
    <row r="632" spans="8:37" ht="15.75" customHeight="1">
      <c r="H632" s="2"/>
      <c r="AK632" s="2"/>
    </row>
    <row r="633" spans="8:37" ht="15.75" customHeight="1">
      <c r="H633" s="2"/>
      <c r="AK633" s="2"/>
    </row>
    <row r="634" spans="8:37" ht="15.75" customHeight="1">
      <c r="H634" s="2"/>
      <c r="AK634" s="2"/>
    </row>
    <row r="635" spans="8:37" ht="15.75" customHeight="1">
      <c r="H635" s="2"/>
      <c r="AK635" s="2"/>
    </row>
    <row r="636" spans="8:37" ht="15.75" customHeight="1">
      <c r="H636" s="2"/>
      <c r="AK636" s="2"/>
    </row>
    <row r="637" spans="8:37" ht="15.75" customHeight="1">
      <c r="H637" s="2"/>
      <c r="AK637" s="2"/>
    </row>
    <row r="638" spans="8:37" ht="15.75" customHeight="1">
      <c r="H638" s="2"/>
      <c r="AK638" s="2"/>
    </row>
    <row r="639" spans="8:37" ht="15.75" customHeight="1">
      <c r="H639" s="2"/>
      <c r="AK639" s="2"/>
    </row>
    <row r="640" spans="8:37" ht="15.75" customHeight="1">
      <c r="H640" s="2"/>
      <c r="AK640" s="2"/>
    </row>
    <row r="641" spans="8:37" ht="15.75" customHeight="1">
      <c r="H641" s="2"/>
      <c r="AK641" s="2"/>
    </row>
    <row r="642" spans="8:37" ht="15.75" customHeight="1">
      <c r="H642" s="2"/>
      <c r="AK642" s="2"/>
    </row>
    <row r="643" spans="8:37" ht="15.75" customHeight="1">
      <c r="H643" s="2"/>
      <c r="AK643" s="2"/>
    </row>
    <row r="644" spans="8:37" ht="15.75" customHeight="1">
      <c r="H644" s="2"/>
      <c r="AK644" s="2"/>
    </row>
    <row r="645" spans="8:37" ht="15.75" customHeight="1">
      <c r="H645" s="2"/>
      <c r="AK645" s="2"/>
    </row>
    <row r="646" spans="8:37" ht="15.75" customHeight="1">
      <c r="H646" s="2"/>
      <c r="AK646" s="2"/>
    </row>
    <row r="647" spans="8:37" ht="15.75" customHeight="1">
      <c r="H647" s="2"/>
      <c r="AK647" s="2"/>
    </row>
    <row r="648" spans="8:37" ht="15.75" customHeight="1">
      <c r="H648" s="2"/>
      <c r="AK648" s="2"/>
    </row>
    <row r="649" spans="8:37" ht="15.75" customHeight="1">
      <c r="H649" s="2"/>
      <c r="AK649" s="2"/>
    </row>
    <row r="650" spans="8:37" ht="15.75" customHeight="1">
      <c r="H650" s="2"/>
      <c r="AK650" s="2"/>
    </row>
    <row r="651" spans="8:37" ht="15.75" customHeight="1">
      <c r="H651" s="2"/>
      <c r="AK651" s="2"/>
    </row>
    <row r="652" spans="8:37" ht="15.75" customHeight="1">
      <c r="H652" s="2"/>
      <c r="AK652" s="2"/>
    </row>
    <row r="653" spans="8:37" ht="15.75" customHeight="1">
      <c r="H653" s="2"/>
      <c r="AK653" s="2"/>
    </row>
    <row r="654" spans="8:37" ht="15.75" customHeight="1">
      <c r="H654" s="2"/>
      <c r="AK654" s="2"/>
    </row>
    <row r="655" spans="8:37" ht="15.75" customHeight="1">
      <c r="H655" s="2"/>
      <c r="AK655" s="2"/>
    </row>
    <row r="656" spans="8:37" ht="15.75" customHeight="1">
      <c r="H656" s="2"/>
      <c r="AK656" s="2"/>
    </row>
    <row r="657" spans="8:37" ht="15.75" customHeight="1">
      <c r="H657" s="2"/>
      <c r="AK657" s="2"/>
    </row>
    <row r="658" spans="8:37" ht="15.75" customHeight="1">
      <c r="H658" s="2"/>
      <c r="AK658" s="2"/>
    </row>
    <row r="659" spans="8:37" ht="15.75" customHeight="1">
      <c r="H659" s="2"/>
      <c r="AK659" s="2"/>
    </row>
    <row r="660" spans="8:37" ht="15.75" customHeight="1">
      <c r="H660" s="2"/>
      <c r="AK660" s="2"/>
    </row>
    <row r="661" spans="8:37" ht="15.75" customHeight="1">
      <c r="H661" s="2"/>
      <c r="AK661" s="2"/>
    </row>
    <row r="662" spans="8:37" ht="15.75" customHeight="1">
      <c r="H662" s="2"/>
      <c r="AK662" s="2"/>
    </row>
    <row r="663" spans="8:37" ht="15.75" customHeight="1">
      <c r="H663" s="2"/>
      <c r="AK663" s="2"/>
    </row>
    <row r="664" spans="8:37" ht="15.75" customHeight="1">
      <c r="H664" s="2"/>
      <c r="AK664" s="2"/>
    </row>
    <row r="665" spans="8:37" ht="15.75" customHeight="1">
      <c r="H665" s="2"/>
      <c r="AK665" s="2"/>
    </row>
    <row r="666" spans="8:37" ht="15.75" customHeight="1">
      <c r="H666" s="2"/>
      <c r="AK666" s="2"/>
    </row>
    <row r="667" spans="8:37" ht="15.75" customHeight="1">
      <c r="H667" s="2"/>
      <c r="AK667" s="2"/>
    </row>
    <row r="668" spans="8:37" ht="15.75" customHeight="1">
      <c r="H668" s="2"/>
      <c r="AK668" s="2"/>
    </row>
    <row r="669" spans="8:37" ht="15.75" customHeight="1">
      <c r="H669" s="2"/>
      <c r="AK669" s="2"/>
    </row>
    <row r="670" spans="8:37" ht="15.75" customHeight="1">
      <c r="H670" s="2"/>
      <c r="AK670" s="2"/>
    </row>
    <row r="671" spans="8:37" ht="15.75" customHeight="1">
      <c r="H671" s="2"/>
      <c r="AK671" s="2"/>
    </row>
    <row r="672" spans="8:37" ht="15.75" customHeight="1">
      <c r="H672" s="2"/>
      <c r="AK672" s="2"/>
    </row>
    <row r="673" spans="8:37" ht="15.75" customHeight="1">
      <c r="H673" s="2"/>
      <c r="AK673" s="2"/>
    </row>
    <row r="674" spans="8:37" ht="15.75" customHeight="1">
      <c r="H674" s="2"/>
      <c r="AK674" s="2"/>
    </row>
    <row r="675" spans="8:37" ht="15.75" customHeight="1">
      <c r="H675" s="2"/>
      <c r="AK675" s="2"/>
    </row>
    <row r="676" spans="8:37" ht="15.75" customHeight="1">
      <c r="H676" s="2"/>
      <c r="AK676" s="2"/>
    </row>
    <row r="677" spans="8:37" ht="15.75" customHeight="1">
      <c r="H677" s="2"/>
      <c r="AK677" s="2"/>
    </row>
    <row r="678" spans="8:37" ht="15.75" customHeight="1">
      <c r="H678" s="2"/>
      <c r="AK678" s="2"/>
    </row>
    <row r="679" spans="8:37" ht="15.75" customHeight="1">
      <c r="H679" s="2"/>
      <c r="AK679" s="2"/>
    </row>
    <row r="680" spans="8:37" ht="15.75" customHeight="1">
      <c r="H680" s="2"/>
      <c r="AK680" s="2"/>
    </row>
    <row r="681" spans="8:37" ht="15.75" customHeight="1">
      <c r="H681" s="2"/>
      <c r="AK681" s="2"/>
    </row>
    <row r="682" spans="8:37" ht="15.75" customHeight="1">
      <c r="H682" s="2"/>
      <c r="AK682" s="2"/>
    </row>
    <row r="683" spans="8:37" ht="15.75" customHeight="1">
      <c r="H683" s="2"/>
      <c r="AK683" s="2"/>
    </row>
    <row r="684" spans="8:37" ht="15.75" customHeight="1">
      <c r="H684" s="2"/>
      <c r="AK684" s="2"/>
    </row>
    <row r="685" spans="8:37" ht="15.75" customHeight="1">
      <c r="H685" s="2"/>
      <c r="AK685" s="2"/>
    </row>
    <row r="686" spans="8:37" ht="15.75" customHeight="1">
      <c r="H686" s="2"/>
      <c r="AK686" s="2"/>
    </row>
    <row r="687" spans="8:37" ht="15.75" customHeight="1">
      <c r="H687" s="2"/>
      <c r="AK687" s="2"/>
    </row>
    <row r="688" spans="8:37" ht="15.75" customHeight="1">
      <c r="H688" s="2"/>
      <c r="AK688" s="2"/>
    </row>
    <row r="689" spans="8:37" ht="15.75" customHeight="1">
      <c r="H689" s="2"/>
      <c r="AK689" s="2"/>
    </row>
    <row r="690" spans="8:37" ht="15.75" customHeight="1">
      <c r="H690" s="2"/>
      <c r="AK690" s="2"/>
    </row>
    <row r="691" spans="8:37" ht="15.75" customHeight="1">
      <c r="H691" s="2"/>
      <c r="AK691" s="2"/>
    </row>
    <row r="692" spans="8:37" ht="15.75" customHeight="1">
      <c r="H692" s="2"/>
      <c r="AK692" s="2"/>
    </row>
    <row r="693" spans="8:37" ht="15.75" customHeight="1">
      <c r="H693" s="2"/>
      <c r="AK693" s="2"/>
    </row>
    <row r="694" spans="8:37" ht="15.75" customHeight="1">
      <c r="H694" s="2"/>
      <c r="AK694" s="2"/>
    </row>
    <row r="695" spans="8:37" ht="15.75" customHeight="1">
      <c r="H695" s="2"/>
      <c r="AK695" s="2"/>
    </row>
    <row r="696" spans="8:37" ht="15.75" customHeight="1">
      <c r="H696" s="2"/>
      <c r="AK696" s="2"/>
    </row>
    <row r="697" spans="8:37" ht="15.75" customHeight="1">
      <c r="H697" s="2"/>
      <c r="AK697" s="2"/>
    </row>
    <row r="698" spans="8:37" ht="15.75" customHeight="1">
      <c r="H698" s="2"/>
      <c r="AK698" s="2"/>
    </row>
    <row r="699" spans="8:37" ht="15.75" customHeight="1">
      <c r="H699" s="2"/>
      <c r="AK699" s="2"/>
    </row>
    <row r="700" spans="8:37" ht="15.75" customHeight="1">
      <c r="H700" s="2"/>
      <c r="AK700" s="2"/>
    </row>
    <row r="701" spans="8:37" ht="15.75" customHeight="1">
      <c r="H701" s="2"/>
      <c r="AK701" s="2"/>
    </row>
    <row r="702" spans="8:37" ht="15.75" customHeight="1">
      <c r="H702" s="2"/>
      <c r="AK702" s="2"/>
    </row>
    <row r="703" spans="8:37" ht="15.75" customHeight="1">
      <c r="H703" s="2"/>
      <c r="AK703" s="2"/>
    </row>
    <row r="704" spans="8:37" ht="15.75" customHeight="1">
      <c r="H704" s="2"/>
      <c r="AK704" s="2"/>
    </row>
    <row r="705" spans="8:37" ht="15.75" customHeight="1">
      <c r="H705" s="2"/>
      <c r="AK705" s="2"/>
    </row>
    <row r="706" spans="8:37" ht="15.75" customHeight="1">
      <c r="H706" s="2"/>
      <c r="AK706" s="2"/>
    </row>
    <row r="707" spans="8:37" ht="15.75" customHeight="1">
      <c r="H707" s="2"/>
      <c r="AK707" s="2"/>
    </row>
    <row r="708" spans="8:37" ht="15.75" customHeight="1">
      <c r="H708" s="2"/>
      <c r="AK708" s="2"/>
    </row>
    <row r="709" spans="8:37" ht="15.75" customHeight="1">
      <c r="H709" s="2"/>
      <c r="AK709" s="2"/>
    </row>
    <row r="710" spans="8:37" ht="15.75" customHeight="1">
      <c r="H710" s="2"/>
      <c r="AK710" s="2"/>
    </row>
    <row r="711" spans="8:37" ht="15.75" customHeight="1">
      <c r="H711" s="2"/>
      <c r="AK711" s="2"/>
    </row>
    <row r="712" spans="8:37" ht="15.75" customHeight="1">
      <c r="H712" s="2"/>
      <c r="AK712" s="2"/>
    </row>
    <row r="713" spans="8:37" ht="15.75" customHeight="1">
      <c r="H713" s="2"/>
      <c r="AK713" s="2"/>
    </row>
    <row r="714" spans="8:37" ht="15.75" customHeight="1">
      <c r="H714" s="2"/>
      <c r="AK714" s="2"/>
    </row>
    <row r="715" spans="8:37" ht="15.75" customHeight="1">
      <c r="H715" s="2"/>
      <c r="AK715" s="2"/>
    </row>
    <row r="716" spans="8:37" ht="15.75" customHeight="1">
      <c r="H716" s="2"/>
      <c r="AK716" s="2"/>
    </row>
    <row r="717" spans="8:37" ht="15.75" customHeight="1">
      <c r="H717" s="2"/>
      <c r="AK717" s="2"/>
    </row>
    <row r="718" spans="8:37" ht="15.75" customHeight="1">
      <c r="H718" s="2"/>
      <c r="AK718" s="2"/>
    </row>
    <row r="719" spans="8:37" ht="15.75" customHeight="1">
      <c r="H719" s="2"/>
      <c r="AK719" s="2"/>
    </row>
    <row r="720" spans="8:37" ht="15.75" customHeight="1">
      <c r="H720" s="2"/>
      <c r="AK720" s="2"/>
    </row>
    <row r="721" spans="8:37" ht="15.75" customHeight="1">
      <c r="H721" s="2"/>
      <c r="AK721" s="2"/>
    </row>
    <row r="722" spans="8:37" ht="15.75" customHeight="1">
      <c r="H722" s="2"/>
      <c r="AK722" s="2"/>
    </row>
    <row r="723" spans="8:37" ht="15.75" customHeight="1">
      <c r="H723" s="2"/>
      <c r="AK723" s="2"/>
    </row>
    <row r="724" spans="8:37" ht="15.75" customHeight="1">
      <c r="H724" s="2"/>
      <c r="AK724" s="2"/>
    </row>
    <row r="725" spans="8:37" ht="15.75" customHeight="1">
      <c r="H725" s="2"/>
      <c r="AK725" s="2"/>
    </row>
    <row r="726" spans="8:37" ht="15.75" customHeight="1">
      <c r="H726" s="2"/>
      <c r="AK726" s="2"/>
    </row>
    <row r="727" spans="8:37" ht="15.75" customHeight="1">
      <c r="H727" s="2"/>
      <c r="AK727" s="2"/>
    </row>
    <row r="728" spans="8:37" ht="15.75" customHeight="1">
      <c r="H728" s="2"/>
      <c r="AK728" s="2"/>
    </row>
    <row r="729" spans="8:37" ht="15.75" customHeight="1">
      <c r="H729" s="2"/>
      <c r="AK729" s="2"/>
    </row>
    <row r="730" spans="8:37" ht="15.75" customHeight="1">
      <c r="H730" s="2"/>
      <c r="AK730" s="2"/>
    </row>
    <row r="731" spans="8:37" ht="15.75" customHeight="1">
      <c r="H731" s="2"/>
      <c r="AK731" s="2"/>
    </row>
    <row r="732" spans="8:37" ht="15.75" customHeight="1">
      <c r="H732" s="2"/>
      <c r="AK732" s="2"/>
    </row>
    <row r="733" spans="8:37" ht="15.75" customHeight="1">
      <c r="H733" s="2"/>
      <c r="AK733" s="2"/>
    </row>
    <row r="734" spans="8:37" ht="15.75" customHeight="1">
      <c r="H734" s="2"/>
      <c r="AK734" s="2"/>
    </row>
    <row r="735" spans="8:37" ht="15.75" customHeight="1">
      <c r="H735" s="2"/>
      <c r="AK735" s="2"/>
    </row>
    <row r="736" spans="8:37" ht="15.75" customHeight="1">
      <c r="H736" s="2"/>
      <c r="AK736" s="2"/>
    </row>
    <row r="737" spans="8:37" ht="15.75" customHeight="1">
      <c r="H737" s="2"/>
      <c r="AK737" s="2"/>
    </row>
    <row r="738" spans="8:37" ht="15.75" customHeight="1">
      <c r="H738" s="2"/>
      <c r="AK738" s="2"/>
    </row>
    <row r="739" spans="8:37" ht="15.75" customHeight="1">
      <c r="H739" s="2"/>
      <c r="AK739" s="2"/>
    </row>
    <row r="740" spans="8:37" ht="15.75" customHeight="1">
      <c r="H740" s="2"/>
      <c r="AK740" s="2"/>
    </row>
    <row r="741" spans="8:37" ht="15.75" customHeight="1">
      <c r="H741" s="2"/>
      <c r="AK741" s="2"/>
    </row>
    <row r="742" spans="8:37" ht="15.75" customHeight="1">
      <c r="H742" s="2"/>
      <c r="AK742" s="2"/>
    </row>
    <row r="743" spans="8:37" ht="15.75" customHeight="1">
      <c r="H743" s="2"/>
      <c r="AK743" s="2"/>
    </row>
    <row r="744" spans="8:37" ht="15.75" customHeight="1">
      <c r="H744" s="2"/>
      <c r="AK744" s="2"/>
    </row>
    <row r="745" spans="8:37" ht="15.75" customHeight="1">
      <c r="H745" s="2"/>
      <c r="AK745" s="2"/>
    </row>
    <row r="746" spans="8:37" ht="15.75" customHeight="1">
      <c r="H746" s="2"/>
      <c r="AK746" s="2"/>
    </row>
    <row r="747" spans="8:37" ht="15.75" customHeight="1">
      <c r="H747" s="2"/>
      <c r="AK747" s="2"/>
    </row>
    <row r="748" spans="8:37" ht="15.75" customHeight="1">
      <c r="H748" s="2"/>
      <c r="AK748" s="2"/>
    </row>
    <row r="749" spans="8:37" ht="15.75" customHeight="1">
      <c r="H749" s="2"/>
      <c r="AK749" s="2"/>
    </row>
    <row r="750" spans="8:37" ht="15.75" customHeight="1">
      <c r="H750" s="2"/>
      <c r="AK750" s="2"/>
    </row>
    <row r="751" spans="8:37" ht="15.75" customHeight="1">
      <c r="H751" s="2"/>
      <c r="AK751" s="2"/>
    </row>
    <row r="752" spans="8:37" ht="15.75" customHeight="1">
      <c r="H752" s="2"/>
      <c r="AK752" s="2"/>
    </row>
    <row r="753" spans="8:37" ht="15.75" customHeight="1">
      <c r="H753" s="2"/>
      <c r="AK753" s="2"/>
    </row>
    <row r="754" spans="8:37" ht="15.75" customHeight="1">
      <c r="H754" s="2"/>
      <c r="AK754" s="2"/>
    </row>
    <row r="755" spans="8:37" ht="15.75" customHeight="1">
      <c r="H755" s="2"/>
      <c r="AK755" s="2"/>
    </row>
    <row r="756" spans="8:37" ht="15.75" customHeight="1">
      <c r="H756" s="2"/>
      <c r="AK756" s="2"/>
    </row>
    <row r="757" spans="8:37" ht="15.75" customHeight="1">
      <c r="H757" s="2"/>
      <c r="AK757" s="2"/>
    </row>
    <row r="758" spans="8:37" ht="15.75" customHeight="1">
      <c r="H758" s="2"/>
      <c r="AK758" s="2"/>
    </row>
    <row r="759" spans="8:37" ht="15.75" customHeight="1">
      <c r="H759" s="2"/>
      <c r="AK759" s="2"/>
    </row>
    <row r="760" spans="8:37" ht="15.75" customHeight="1">
      <c r="H760" s="2"/>
      <c r="AK760" s="2"/>
    </row>
    <row r="761" spans="8:37" ht="15.75" customHeight="1">
      <c r="H761" s="2"/>
      <c r="AK761" s="2"/>
    </row>
    <row r="762" spans="8:37" ht="15.75" customHeight="1">
      <c r="H762" s="2"/>
      <c r="AK762" s="2"/>
    </row>
    <row r="763" spans="8:37" ht="15.75" customHeight="1">
      <c r="H763" s="2"/>
      <c r="AK763" s="2"/>
    </row>
    <row r="764" spans="8:37" ht="15.75" customHeight="1">
      <c r="H764" s="2"/>
      <c r="AK764" s="2"/>
    </row>
    <row r="765" spans="8:37" ht="15.75" customHeight="1">
      <c r="H765" s="2"/>
      <c r="AK765" s="2"/>
    </row>
    <row r="766" spans="8:37" ht="15.75" customHeight="1">
      <c r="H766" s="2"/>
      <c r="AK766" s="2"/>
    </row>
    <row r="767" spans="8:37" ht="15.75" customHeight="1">
      <c r="H767" s="2"/>
      <c r="AK767" s="2"/>
    </row>
    <row r="768" spans="8:37" ht="15.75" customHeight="1">
      <c r="H768" s="2"/>
      <c r="AK768" s="2"/>
    </row>
    <row r="769" spans="8:37" ht="15.75" customHeight="1">
      <c r="H769" s="2"/>
      <c r="AK769" s="2"/>
    </row>
    <row r="770" spans="8:37" ht="15.75" customHeight="1">
      <c r="H770" s="2"/>
      <c r="AK770" s="2"/>
    </row>
    <row r="771" spans="8:37" ht="15.75" customHeight="1">
      <c r="H771" s="2"/>
      <c r="AK771" s="2"/>
    </row>
    <row r="772" spans="8:37" ht="15.75" customHeight="1">
      <c r="H772" s="2"/>
      <c r="AK772" s="2"/>
    </row>
    <row r="773" spans="8:37" ht="15.75" customHeight="1">
      <c r="H773" s="2"/>
      <c r="AK773" s="2"/>
    </row>
    <row r="774" spans="8:37" ht="15.75" customHeight="1">
      <c r="H774" s="2"/>
      <c r="AK774" s="2"/>
    </row>
    <row r="775" spans="8:37" ht="15.75" customHeight="1">
      <c r="H775" s="2"/>
      <c r="AK775" s="2"/>
    </row>
    <row r="776" spans="8:37" ht="15.75" customHeight="1">
      <c r="H776" s="2"/>
      <c r="AK776" s="2"/>
    </row>
    <row r="777" spans="8:37" ht="15.75" customHeight="1">
      <c r="H777" s="2"/>
      <c r="AK777" s="2"/>
    </row>
    <row r="778" spans="8:37" ht="15.75" customHeight="1">
      <c r="H778" s="2"/>
      <c r="AK778" s="2"/>
    </row>
    <row r="779" spans="8:37" ht="15.75" customHeight="1">
      <c r="H779" s="2"/>
      <c r="AK779" s="2"/>
    </row>
    <row r="780" spans="8:37" ht="15.75" customHeight="1">
      <c r="H780" s="2"/>
      <c r="AK780" s="2"/>
    </row>
    <row r="781" spans="8:37" ht="15.75" customHeight="1">
      <c r="H781" s="2"/>
      <c r="AK781" s="2"/>
    </row>
    <row r="782" spans="8:37" ht="15.75" customHeight="1">
      <c r="H782" s="2"/>
      <c r="AK782" s="2"/>
    </row>
    <row r="783" spans="8:37" ht="15.75" customHeight="1">
      <c r="H783" s="2"/>
      <c r="AK783" s="2"/>
    </row>
    <row r="784" spans="8:37" ht="15.75" customHeight="1">
      <c r="H784" s="2"/>
      <c r="AK784" s="2"/>
    </row>
    <row r="785" spans="8:37" ht="15.75" customHeight="1">
      <c r="H785" s="2"/>
      <c r="AK785" s="2"/>
    </row>
    <row r="786" spans="8:37" ht="15.75" customHeight="1">
      <c r="H786" s="2"/>
      <c r="AK786" s="2"/>
    </row>
    <row r="787" spans="8:37" ht="15.75" customHeight="1">
      <c r="H787" s="2"/>
      <c r="AK787" s="2"/>
    </row>
    <row r="788" spans="8:37" ht="15.75" customHeight="1">
      <c r="H788" s="2"/>
      <c r="AK788" s="2"/>
    </row>
    <row r="789" spans="8:37" ht="15.75" customHeight="1">
      <c r="H789" s="2"/>
      <c r="AK789" s="2"/>
    </row>
    <row r="790" spans="8:37" ht="15.75" customHeight="1">
      <c r="H790" s="2"/>
      <c r="AK790" s="2"/>
    </row>
    <row r="791" spans="8:37" ht="15.75" customHeight="1">
      <c r="H791" s="2"/>
      <c r="AK791" s="2"/>
    </row>
    <row r="792" spans="8:37" ht="15.75" customHeight="1">
      <c r="H792" s="2"/>
      <c r="AK792" s="2"/>
    </row>
    <row r="793" spans="8:37" ht="15.75" customHeight="1">
      <c r="H793" s="2"/>
      <c r="AK793" s="2"/>
    </row>
    <row r="794" spans="8:37" ht="15.75" customHeight="1">
      <c r="H794" s="2"/>
      <c r="AK794" s="2"/>
    </row>
    <row r="795" spans="8:37" ht="15.75" customHeight="1">
      <c r="H795" s="2"/>
      <c r="AK795" s="2"/>
    </row>
    <row r="796" spans="8:37" ht="15.75" customHeight="1">
      <c r="H796" s="2"/>
      <c r="AK796" s="2"/>
    </row>
    <row r="797" spans="8:37" ht="15.75" customHeight="1">
      <c r="H797" s="2"/>
      <c r="AK797" s="2"/>
    </row>
    <row r="798" spans="8:37" ht="15.75" customHeight="1">
      <c r="H798" s="2"/>
      <c r="AK798" s="2"/>
    </row>
    <row r="799" spans="8:37" ht="15.75" customHeight="1">
      <c r="H799" s="2"/>
      <c r="AK799" s="2"/>
    </row>
    <row r="800" spans="8:37" ht="15.75" customHeight="1">
      <c r="H800" s="2"/>
      <c r="AK800" s="2"/>
    </row>
    <row r="801" spans="8:37" ht="15.75" customHeight="1">
      <c r="H801" s="2"/>
      <c r="AK801" s="2"/>
    </row>
    <row r="802" spans="8:37" ht="15.75" customHeight="1">
      <c r="H802" s="2"/>
      <c r="AK802" s="2"/>
    </row>
    <row r="803" spans="8:37" ht="15.75" customHeight="1">
      <c r="H803" s="2"/>
      <c r="AK803" s="2"/>
    </row>
    <row r="804" spans="8:37" ht="15.75" customHeight="1">
      <c r="H804" s="2"/>
      <c r="AK804" s="2"/>
    </row>
    <row r="805" spans="8:37" ht="15.75" customHeight="1">
      <c r="H805" s="2"/>
      <c r="AK805" s="2"/>
    </row>
    <row r="806" spans="8:37" ht="15.75" customHeight="1">
      <c r="H806" s="2"/>
      <c r="AK806" s="2"/>
    </row>
    <row r="807" spans="8:37" ht="15.75" customHeight="1">
      <c r="H807" s="2"/>
      <c r="AK807" s="2"/>
    </row>
    <row r="808" spans="8:37" ht="15.75" customHeight="1">
      <c r="H808" s="2"/>
      <c r="AK808" s="2"/>
    </row>
    <row r="809" spans="8:37" ht="15.75" customHeight="1">
      <c r="H809" s="2"/>
      <c r="AK809" s="2"/>
    </row>
    <row r="810" spans="8:37" ht="15.75" customHeight="1">
      <c r="H810" s="2"/>
      <c r="AK810" s="2"/>
    </row>
    <row r="811" spans="8:37" ht="15.75" customHeight="1">
      <c r="H811" s="2"/>
      <c r="AK811" s="2"/>
    </row>
    <row r="812" spans="8:37" ht="15.75" customHeight="1">
      <c r="H812" s="2"/>
      <c r="AK812" s="2"/>
    </row>
    <row r="813" spans="8:37" ht="15.75" customHeight="1">
      <c r="H813" s="2"/>
      <c r="AK813" s="2"/>
    </row>
    <row r="814" spans="8:37" ht="15.75" customHeight="1">
      <c r="H814" s="2"/>
      <c r="AK814" s="2"/>
    </row>
    <row r="815" spans="8:37" ht="15.75" customHeight="1">
      <c r="H815" s="2"/>
      <c r="AK815" s="2"/>
    </row>
    <row r="816" spans="8:37" ht="15.75" customHeight="1">
      <c r="H816" s="2"/>
      <c r="AK816" s="2"/>
    </row>
    <row r="817" spans="8:37" ht="15.75" customHeight="1">
      <c r="H817" s="2"/>
      <c r="AK817" s="2"/>
    </row>
    <row r="818" spans="8:37" ht="15.75" customHeight="1">
      <c r="H818" s="2"/>
      <c r="AK818" s="2"/>
    </row>
    <row r="819" spans="8:37" ht="15.75" customHeight="1">
      <c r="H819" s="2"/>
      <c r="AK819" s="2"/>
    </row>
    <row r="820" spans="8:37" ht="15.75" customHeight="1">
      <c r="H820" s="2"/>
      <c r="AK820" s="2"/>
    </row>
    <row r="821" spans="8:37" ht="15.75" customHeight="1">
      <c r="H821" s="2"/>
      <c r="AK821" s="2"/>
    </row>
    <row r="822" spans="8:37" ht="15.75" customHeight="1">
      <c r="H822" s="2"/>
      <c r="AK822" s="2"/>
    </row>
    <row r="823" spans="8:37" ht="15.75" customHeight="1">
      <c r="H823" s="2"/>
      <c r="AK823" s="2"/>
    </row>
    <row r="824" spans="8:37" ht="15.75" customHeight="1">
      <c r="H824" s="2"/>
      <c r="AK824" s="2"/>
    </row>
    <row r="825" spans="8:37" ht="15.75" customHeight="1">
      <c r="H825" s="2"/>
      <c r="AK825" s="2"/>
    </row>
    <row r="826" spans="8:37" ht="15.75" customHeight="1">
      <c r="H826" s="2"/>
      <c r="AK826" s="2"/>
    </row>
    <row r="827" spans="8:37" ht="15.75" customHeight="1">
      <c r="H827" s="2"/>
      <c r="AK827" s="2"/>
    </row>
    <row r="828" spans="8:37" ht="15.75" customHeight="1">
      <c r="H828" s="2"/>
      <c r="AK828" s="2"/>
    </row>
    <row r="829" spans="8:37" ht="15.75" customHeight="1">
      <c r="H829" s="2"/>
      <c r="AK829" s="2"/>
    </row>
    <row r="830" spans="8:37" ht="15.75" customHeight="1">
      <c r="H830" s="2"/>
      <c r="AK830" s="2"/>
    </row>
    <row r="831" spans="8:37" ht="15.75" customHeight="1">
      <c r="H831" s="2"/>
      <c r="AK831" s="2"/>
    </row>
    <row r="832" spans="8:37" ht="15.75" customHeight="1">
      <c r="H832" s="2"/>
      <c r="AK832" s="2"/>
    </row>
    <row r="833" spans="8:37" ht="15.75" customHeight="1">
      <c r="H833" s="2"/>
      <c r="AK833" s="2"/>
    </row>
    <row r="834" spans="8:37" ht="15.75" customHeight="1">
      <c r="H834" s="2"/>
      <c r="AK834" s="2"/>
    </row>
    <row r="835" spans="8:37" ht="15.75" customHeight="1">
      <c r="H835" s="2"/>
      <c r="AK835" s="2"/>
    </row>
    <row r="836" spans="8:37" ht="15.75" customHeight="1">
      <c r="H836" s="2"/>
      <c r="AK836" s="2"/>
    </row>
    <row r="837" spans="8:37" ht="15.75" customHeight="1">
      <c r="H837" s="2"/>
      <c r="AK837" s="2"/>
    </row>
    <row r="838" spans="8:37" ht="15.75" customHeight="1">
      <c r="H838" s="2"/>
      <c r="AK838" s="2"/>
    </row>
    <row r="839" spans="8:37" ht="15.75" customHeight="1">
      <c r="H839" s="2"/>
      <c r="AK839" s="2"/>
    </row>
    <row r="840" spans="8:37" ht="15.75" customHeight="1">
      <c r="H840" s="2"/>
      <c r="AK840" s="2"/>
    </row>
    <row r="841" spans="8:37" ht="15.75" customHeight="1">
      <c r="H841" s="2"/>
      <c r="AK841" s="2"/>
    </row>
    <row r="842" spans="8:37" ht="15.75" customHeight="1">
      <c r="H842" s="2"/>
      <c r="AK842" s="2"/>
    </row>
    <row r="843" spans="8:37" ht="15.75" customHeight="1">
      <c r="H843" s="2"/>
      <c r="AK843" s="2"/>
    </row>
    <row r="844" spans="8:37" ht="15.75" customHeight="1">
      <c r="H844" s="2"/>
      <c r="AK844" s="2"/>
    </row>
    <row r="845" spans="8:37" ht="15.75" customHeight="1">
      <c r="H845" s="2"/>
      <c r="AK845" s="2"/>
    </row>
    <row r="846" spans="8:37" ht="15.75" customHeight="1">
      <c r="H846" s="2"/>
      <c r="AK846" s="2"/>
    </row>
    <row r="847" spans="8:37" ht="15.75" customHeight="1">
      <c r="H847" s="2"/>
      <c r="AK847" s="2"/>
    </row>
    <row r="848" spans="8:37" ht="15.75" customHeight="1">
      <c r="H848" s="2"/>
      <c r="AK848" s="2"/>
    </row>
    <row r="849" spans="8:37" ht="15.75" customHeight="1">
      <c r="H849" s="2"/>
      <c r="AK849" s="2"/>
    </row>
    <row r="850" spans="8:37" ht="15.75" customHeight="1">
      <c r="H850" s="2"/>
      <c r="AK850" s="2"/>
    </row>
    <row r="851" spans="8:37" ht="15.75" customHeight="1">
      <c r="H851" s="2"/>
      <c r="AK851" s="2"/>
    </row>
    <row r="852" spans="8:37" ht="15.75" customHeight="1">
      <c r="H852" s="2"/>
      <c r="AK852" s="2"/>
    </row>
    <row r="853" spans="8:37" ht="15.75" customHeight="1">
      <c r="H853" s="2"/>
      <c r="AK853" s="2"/>
    </row>
    <row r="854" spans="8:37" ht="15.75" customHeight="1">
      <c r="H854" s="2"/>
      <c r="AK854" s="2"/>
    </row>
    <row r="855" spans="8:37" ht="15.75" customHeight="1">
      <c r="H855" s="2"/>
      <c r="AK855" s="2"/>
    </row>
    <row r="856" spans="8:37" ht="15.75" customHeight="1">
      <c r="H856" s="2"/>
      <c r="AK856" s="2"/>
    </row>
    <row r="857" spans="8:37" ht="15.75" customHeight="1">
      <c r="H857" s="2"/>
      <c r="AK857" s="2"/>
    </row>
    <row r="858" spans="8:37" ht="15.75" customHeight="1">
      <c r="H858" s="2"/>
      <c r="AK858" s="2"/>
    </row>
    <row r="859" spans="8:37" ht="15.75" customHeight="1">
      <c r="H859" s="2"/>
      <c r="AK859" s="2"/>
    </row>
    <row r="860" spans="8:37" ht="15.75" customHeight="1">
      <c r="H860" s="2"/>
      <c r="AK860" s="2"/>
    </row>
    <row r="861" spans="8:37" ht="15.75" customHeight="1">
      <c r="H861" s="2"/>
      <c r="AK861" s="2"/>
    </row>
    <row r="862" spans="8:37" ht="15.75" customHeight="1">
      <c r="H862" s="2"/>
      <c r="AK862" s="2"/>
    </row>
    <row r="863" spans="8:37" ht="15.75" customHeight="1">
      <c r="H863" s="2"/>
      <c r="AK863" s="2"/>
    </row>
    <row r="864" spans="8:37" ht="15.75" customHeight="1">
      <c r="H864" s="2"/>
      <c r="AK864" s="2"/>
    </row>
    <row r="865" spans="8:37" ht="15.75" customHeight="1">
      <c r="H865" s="2"/>
      <c r="AK865" s="2"/>
    </row>
    <row r="866" spans="8:37" ht="15.75" customHeight="1">
      <c r="H866" s="2"/>
      <c r="AK866" s="2"/>
    </row>
    <row r="867" spans="8:37" ht="15.75" customHeight="1">
      <c r="H867" s="2"/>
      <c r="AK867" s="2"/>
    </row>
    <row r="868" spans="8:37" ht="15.75" customHeight="1">
      <c r="H868" s="2"/>
      <c r="AK868" s="2"/>
    </row>
    <row r="869" spans="8:37" ht="15.75" customHeight="1">
      <c r="H869" s="2"/>
      <c r="AK869" s="2"/>
    </row>
    <row r="870" spans="8:37" ht="15.75" customHeight="1">
      <c r="H870" s="2"/>
      <c r="AK870" s="2"/>
    </row>
    <row r="871" spans="8:37" ht="15.75" customHeight="1">
      <c r="H871" s="2"/>
      <c r="AK871" s="2"/>
    </row>
    <row r="872" spans="8:37" ht="15.75" customHeight="1">
      <c r="H872" s="2"/>
      <c r="AK872" s="2"/>
    </row>
    <row r="873" spans="8:37" ht="15.75" customHeight="1">
      <c r="H873" s="2"/>
      <c r="AK873" s="2"/>
    </row>
    <row r="874" spans="8:37" ht="15.75" customHeight="1">
      <c r="H874" s="2"/>
      <c r="AK874" s="2"/>
    </row>
    <row r="875" spans="8:37" ht="15.75" customHeight="1">
      <c r="H875" s="2"/>
      <c r="AK875" s="2"/>
    </row>
    <row r="876" spans="8:37" ht="15.75" customHeight="1">
      <c r="H876" s="2"/>
      <c r="AK876" s="2"/>
    </row>
    <row r="877" spans="8:37" ht="15.75" customHeight="1">
      <c r="H877" s="2"/>
      <c r="AK877" s="2"/>
    </row>
    <row r="878" spans="8:37" ht="15.75" customHeight="1">
      <c r="H878" s="2"/>
      <c r="AK878" s="2"/>
    </row>
    <row r="879" spans="8:37" ht="15.75" customHeight="1">
      <c r="H879" s="2"/>
      <c r="AK879" s="2"/>
    </row>
    <row r="880" spans="8:37" ht="15.75" customHeight="1">
      <c r="H880" s="2"/>
      <c r="AK880" s="2"/>
    </row>
    <row r="881" spans="8:37" ht="15.75" customHeight="1">
      <c r="H881" s="2"/>
      <c r="AK881" s="2"/>
    </row>
    <row r="882" spans="8:37" ht="15.75" customHeight="1">
      <c r="H882" s="2"/>
      <c r="AK882" s="2"/>
    </row>
    <row r="883" spans="8:37" ht="15.75" customHeight="1">
      <c r="H883" s="2"/>
      <c r="AK883" s="2"/>
    </row>
    <row r="884" spans="8:37" ht="15.75" customHeight="1">
      <c r="H884" s="2"/>
      <c r="AK884" s="2"/>
    </row>
    <row r="885" spans="8:37" ht="15.75" customHeight="1">
      <c r="H885" s="2"/>
      <c r="AK885" s="2"/>
    </row>
    <row r="886" spans="8:37" ht="15.75" customHeight="1">
      <c r="H886" s="2"/>
      <c r="AK886" s="2"/>
    </row>
    <row r="887" spans="8:37" ht="15.75" customHeight="1">
      <c r="H887" s="2"/>
      <c r="AK887" s="2"/>
    </row>
    <row r="888" spans="8:37" ht="15.75" customHeight="1">
      <c r="H888" s="2"/>
      <c r="AK888" s="2"/>
    </row>
    <row r="889" spans="8:37" ht="15.75" customHeight="1">
      <c r="H889" s="2"/>
      <c r="AK889" s="2"/>
    </row>
    <row r="890" spans="8:37" ht="15.75" customHeight="1">
      <c r="H890" s="2"/>
      <c r="AK890" s="2"/>
    </row>
    <row r="891" spans="8:37" ht="15.75" customHeight="1">
      <c r="H891" s="2"/>
      <c r="AK891" s="2"/>
    </row>
    <row r="892" spans="8:37" ht="15.75" customHeight="1">
      <c r="H892" s="2"/>
      <c r="AK892" s="2"/>
    </row>
    <row r="893" spans="8:37" ht="15.75" customHeight="1">
      <c r="H893" s="2"/>
      <c r="AK893" s="2"/>
    </row>
    <row r="894" spans="8:37" ht="15.75" customHeight="1">
      <c r="H894" s="2"/>
      <c r="AK894" s="2"/>
    </row>
    <row r="895" spans="8:37" ht="15.75" customHeight="1">
      <c r="H895" s="2"/>
      <c r="AK895" s="2"/>
    </row>
    <row r="896" spans="8:37" ht="15.75" customHeight="1">
      <c r="H896" s="2"/>
      <c r="AK896" s="2"/>
    </row>
    <row r="897" spans="8:37" ht="15.75" customHeight="1">
      <c r="H897" s="2"/>
      <c r="AK897" s="2"/>
    </row>
    <row r="898" spans="8:37" ht="15.75" customHeight="1">
      <c r="H898" s="2"/>
      <c r="AK898" s="2"/>
    </row>
    <row r="899" spans="8:37" ht="15.75" customHeight="1">
      <c r="H899" s="2"/>
      <c r="AK899" s="2"/>
    </row>
    <row r="900" spans="8:37" ht="15.75" customHeight="1">
      <c r="H900" s="2"/>
      <c r="AK900" s="2"/>
    </row>
    <row r="901" spans="8:37" ht="15.75" customHeight="1">
      <c r="H901" s="2"/>
      <c r="AK901" s="2"/>
    </row>
    <row r="902" spans="8:37" ht="15.75" customHeight="1">
      <c r="H902" s="2"/>
      <c r="AK902" s="2"/>
    </row>
    <row r="903" spans="8:37" ht="15.75" customHeight="1">
      <c r="H903" s="2"/>
      <c r="AK903" s="2"/>
    </row>
    <row r="904" spans="8:37" ht="15.75" customHeight="1">
      <c r="H904" s="2"/>
      <c r="AK904" s="2"/>
    </row>
    <row r="905" spans="8:37" ht="15.75" customHeight="1">
      <c r="H905" s="2"/>
      <c r="AK905" s="2"/>
    </row>
    <row r="906" spans="8:37" ht="15.75" customHeight="1">
      <c r="H906" s="2"/>
      <c r="AK906" s="2"/>
    </row>
    <row r="907" spans="8:37" ht="15.75" customHeight="1">
      <c r="H907" s="2"/>
      <c r="AK907" s="2"/>
    </row>
    <row r="908" spans="8:37" ht="15.75" customHeight="1">
      <c r="H908" s="2"/>
      <c r="AK908" s="2"/>
    </row>
    <row r="909" spans="8:37" ht="15.75" customHeight="1">
      <c r="H909" s="2"/>
      <c r="AK909" s="2"/>
    </row>
    <row r="910" spans="8:37" ht="15.75" customHeight="1">
      <c r="H910" s="2"/>
      <c r="AK910" s="2"/>
    </row>
    <row r="911" spans="8:37" ht="15.75" customHeight="1">
      <c r="H911" s="2"/>
      <c r="AK911" s="2"/>
    </row>
    <row r="912" spans="8:37" ht="15.75" customHeight="1">
      <c r="H912" s="2"/>
      <c r="AK912" s="2"/>
    </row>
    <row r="913" spans="8:37" ht="15.75" customHeight="1">
      <c r="H913" s="2"/>
      <c r="AK913" s="2"/>
    </row>
    <row r="914" spans="8:37" ht="15.75" customHeight="1">
      <c r="H914" s="2"/>
      <c r="AK914" s="2"/>
    </row>
    <row r="915" spans="8:37" ht="15.75" customHeight="1">
      <c r="H915" s="2"/>
      <c r="AK915" s="2"/>
    </row>
    <row r="916" spans="8:37" ht="15.75" customHeight="1">
      <c r="H916" s="2"/>
      <c r="AK916" s="2"/>
    </row>
    <row r="917" spans="8:37" ht="15.75" customHeight="1">
      <c r="H917" s="2"/>
      <c r="AK917" s="2"/>
    </row>
    <row r="918" spans="8:37" ht="15.75" customHeight="1">
      <c r="H918" s="2"/>
      <c r="AK918" s="2"/>
    </row>
    <row r="919" spans="8:37" ht="15.75" customHeight="1">
      <c r="H919" s="2"/>
      <c r="AK919" s="2"/>
    </row>
    <row r="920" spans="8:37" ht="15.75" customHeight="1">
      <c r="H920" s="2"/>
      <c r="AK920" s="2"/>
    </row>
    <row r="921" spans="8:37" ht="15.75" customHeight="1">
      <c r="H921" s="2"/>
      <c r="AK921" s="2"/>
    </row>
    <row r="922" spans="8:37" ht="15.75" customHeight="1">
      <c r="H922" s="2"/>
      <c r="AK922" s="2"/>
    </row>
    <row r="923" spans="8:37" ht="15.75" customHeight="1">
      <c r="H923" s="2"/>
      <c r="AK923" s="2"/>
    </row>
    <row r="924" spans="8:37" ht="15.75" customHeight="1">
      <c r="H924" s="2"/>
      <c r="AK924" s="2"/>
    </row>
    <row r="925" spans="8:37" ht="15.75" customHeight="1">
      <c r="H925" s="2"/>
      <c r="AK925" s="2"/>
    </row>
    <row r="926" spans="8:37" ht="15.75" customHeight="1">
      <c r="H926" s="2"/>
      <c r="AK926" s="2"/>
    </row>
    <row r="927" spans="8:37" ht="15.75" customHeight="1">
      <c r="H927" s="2"/>
      <c r="AK927" s="2"/>
    </row>
    <row r="928" spans="8:37" ht="15.75" customHeight="1">
      <c r="H928" s="2"/>
      <c r="AK928" s="2"/>
    </row>
    <row r="929" spans="8:37" ht="15.75" customHeight="1">
      <c r="H929" s="2"/>
      <c r="AK929" s="2"/>
    </row>
    <row r="930" spans="8:37" ht="15.75" customHeight="1">
      <c r="H930" s="2"/>
      <c r="AK930" s="2"/>
    </row>
    <row r="931" spans="8:37" ht="15.75" customHeight="1">
      <c r="H931" s="2"/>
      <c r="AK931" s="2"/>
    </row>
    <row r="932" spans="8:37" ht="15.75" customHeight="1">
      <c r="H932" s="2"/>
      <c r="AK932" s="2"/>
    </row>
    <row r="933" spans="8:37" ht="15.75" customHeight="1">
      <c r="H933" s="2"/>
      <c r="AK933" s="2"/>
    </row>
    <row r="934" spans="8:37" ht="15.75" customHeight="1">
      <c r="H934" s="2"/>
      <c r="AK934" s="2"/>
    </row>
    <row r="935" spans="8:37" ht="15.75" customHeight="1">
      <c r="H935" s="2"/>
      <c r="AK935" s="2"/>
    </row>
    <row r="936" spans="8:37" ht="15.75" customHeight="1">
      <c r="H936" s="2"/>
      <c r="AK936" s="2"/>
    </row>
    <row r="937" spans="8:37" ht="15.75" customHeight="1">
      <c r="H937" s="2"/>
      <c r="AK937" s="2"/>
    </row>
    <row r="938" spans="8:37" ht="15.75" customHeight="1">
      <c r="H938" s="2"/>
      <c r="AK938" s="2"/>
    </row>
    <row r="939" spans="8:37" ht="15.75" customHeight="1">
      <c r="H939" s="2"/>
      <c r="AK939" s="2"/>
    </row>
    <row r="940" spans="8:37" ht="15.75" customHeight="1">
      <c r="H940" s="2"/>
      <c r="AK940" s="2"/>
    </row>
    <row r="941" spans="8:37" ht="15.75" customHeight="1">
      <c r="H941" s="2"/>
      <c r="AK941" s="2"/>
    </row>
    <row r="942" spans="8:37" ht="15.75" customHeight="1">
      <c r="H942" s="2"/>
      <c r="AK942" s="2"/>
    </row>
    <row r="943" spans="8:37" ht="15.75" customHeight="1">
      <c r="H943" s="2"/>
      <c r="AK943" s="2"/>
    </row>
    <row r="944" spans="8:37" ht="15.75" customHeight="1">
      <c r="H944" s="2"/>
      <c r="AK944" s="2"/>
    </row>
    <row r="945" spans="8:37" ht="15.75" customHeight="1">
      <c r="H945" s="2"/>
      <c r="AK945" s="2"/>
    </row>
    <row r="946" spans="8:37" ht="15.75" customHeight="1">
      <c r="H946" s="2"/>
      <c r="AK946" s="2"/>
    </row>
    <row r="947" spans="8:37" ht="15.75" customHeight="1">
      <c r="H947" s="2"/>
      <c r="AK947" s="2"/>
    </row>
    <row r="948" spans="8:37" ht="15.75" customHeight="1">
      <c r="H948" s="2"/>
      <c r="AK948" s="2"/>
    </row>
    <row r="949" spans="8:37" ht="15.75" customHeight="1">
      <c r="H949" s="2"/>
      <c r="AK949" s="2"/>
    </row>
    <row r="950" spans="8:37" ht="15.75" customHeight="1">
      <c r="H950" s="2"/>
      <c r="AK950" s="2"/>
    </row>
    <row r="951" spans="8:37" ht="15.75" customHeight="1">
      <c r="H951" s="2"/>
      <c r="AK951" s="2"/>
    </row>
    <row r="952" spans="8:37" ht="15.75" customHeight="1">
      <c r="H952" s="2"/>
      <c r="AK952" s="2"/>
    </row>
    <row r="953" spans="8:37" ht="15.75" customHeight="1">
      <c r="H953" s="2"/>
      <c r="AK953" s="2"/>
    </row>
    <row r="954" spans="8:37" ht="15.75" customHeight="1">
      <c r="H954" s="2"/>
      <c r="AK954" s="2"/>
    </row>
    <row r="955" spans="8:37" ht="15.75" customHeight="1">
      <c r="H955" s="2"/>
      <c r="AK955" s="2"/>
    </row>
    <row r="956" spans="8:37" ht="15.75" customHeight="1">
      <c r="H956" s="2"/>
      <c r="AK956" s="2"/>
    </row>
    <row r="957" spans="8:37" ht="15.75" customHeight="1">
      <c r="H957" s="2"/>
      <c r="AK957" s="2"/>
    </row>
    <row r="958" spans="8:37" ht="15.75" customHeight="1">
      <c r="H958" s="2"/>
      <c r="AK958" s="2"/>
    </row>
    <row r="959" spans="8:37" ht="15.75" customHeight="1">
      <c r="H959" s="2"/>
      <c r="AK959" s="2"/>
    </row>
    <row r="960" spans="8:37" ht="15.75" customHeight="1">
      <c r="H960" s="2"/>
      <c r="AK960" s="2"/>
    </row>
    <row r="961" spans="8:37" ht="15.75" customHeight="1">
      <c r="H961" s="2"/>
      <c r="AK961" s="2"/>
    </row>
    <row r="962" spans="8:37" ht="15.75" customHeight="1">
      <c r="H962" s="2"/>
      <c r="AK962" s="2"/>
    </row>
    <row r="963" spans="8:37" ht="15.75" customHeight="1">
      <c r="H963" s="2"/>
      <c r="AK963" s="2"/>
    </row>
    <row r="964" spans="8:37" ht="15.75" customHeight="1">
      <c r="H964" s="2"/>
      <c r="AK964" s="2"/>
    </row>
    <row r="965" spans="8:37" ht="15.75" customHeight="1">
      <c r="H965" s="2"/>
      <c r="AK965" s="2"/>
    </row>
    <row r="966" spans="8:37" ht="15.75" customHeight="1">
      <c r="H966" s="2"/>
      <c r="AK966" s="2"/>
    </row>
    <row r="967" spans="8:37" ht="15.75" customHeight="1">
      <c r="H967" s="2"/>
      <c r="AK967" s="2"/>
    </row>
    <row r="968" spans="8:37" ht="15.75" customHeight="1">
      <c r="H968" s="2"/>
      <c r="AK968" s="2"/>
    </row>
    <row r="969" spans="8:37" ht="15.75" customHeight="1">
      <c r="H969" s="2"/>
      <c r="AK969" s="2"/>
    </row>
    <row r="970" spans="8:37" ht="15.75" customHeight="1">
      <c r="H970" s="2"/>
      <c r="AK970" s="2"/>
    </row>
    <row r="971" spans="8:37" ht="15.75" customHeight="1">
      <c r="H971" s="2"/>
      <c r="AK971" s="2"/>
    </row>
    <row r="972" spans="8:37" ht="15.75" customHeight="1">
      <c r="H972" s="2"/>
      <c r="AK972" s="2"/>
    </row>
    <row r="973" spans="8:37" ht="15.75" customHeight="1">
      <c r="H973" s="2"/>
      <c r="AK973" s="2"/>
    </row>
    <row r="974" spans="8:37" ht="15.75" customHeight="1">
      <c r="H974" s="2"/>
      <c r="AK974" s="2"/>
    </row>
    <row r="975" spans="8:37" ht="15.75" customHeight="1">
      <c r="H975" s="2"/>
      <c r="AK975" s="2"/>
    </row>
    <row r="976" spans="8:37" ht="15.75" customHeight="1">
      <c r="H976" s="2"/>
      <c r="AK976" s="2"/>
    </row>
    <row r="977" spans="8:37" ht="15.75" customHeight="1">
      <c r="H977" s="2"/>
      <c r="AK977" s="2"/>
    </row>
    <row r="978" spans="8:37" ht="15.75" customHeight="1">
      <c r="H978" s="2"/>
      <c r="AK978" s="2"/>
    </row>
    <row r="979" spans="8:37" ht="15.75" customHeight="1">
      <c r="H979" s="2"/>
      <c r="AK979" s="2"/>
    </row>
    <row r="980" spans="8:37" ht="15.75" customHeight="1">
      <c r="H980" s="2"/>
      <c r="AK980" s="2"/>
    </row>
    <row r="981" spans="8:37" ht="15.75" customHeight="1">
      <c r="H981" s="2"/>
      <c r="AK981" s="2"/>
    </row>
    <row r="982" spans="8:37" ht="15.75" customHeight="1">
      <c r="H982" s="2"/>
      <c r="AK982" s="2"/>
    </row>
    <row r="983" spans="8:37" ht="15.75" customHeight="1">
      <c r="H983" s="2"/>
      <c r="AK983" s="2"/>
    </row>
    <row r="984" spans="8:37" ht="15.75" customHeight="1">
      <c r="H984" s="2"/>
      <c r="AK984" s="2"/>
    </row>
    <row r="985" spans="8:37" ht="15.75" customHeight="1">
      <c r="H985" s="2"/>
      <c r="AK985" s="2"/>
    </row>
    <row r="986" spans="8:37" ht="15.75" customHeight="1">
      <c r="H986" s="2"/>
      <c r="AK986" s="2"/>
    </row>
    <row r="987" spans="8:37" ht="15.75" customHeight="1">
      <c r="H987" s="2"/>
      <c r="AK987" s="2"/>
    </row>
    <row r="988" spans="8:37" ht="15.75" customHeight="1">
      <c r="H988" s="2"/>
      <c r="AK988" s="2"/>
    </row>
    <row r="989" spans="8:37" ht="15.75" customHeight="1">
      <c r="H989" s="2"/>
      <c r="AK989" s="2"/>
    </row>
    <row r="990" spans="8:37" ht="15.75" customHeight="1">
      <c r="H990" s="2"/>
      <c r="AK990" s="2"/>
    </row>
    <row r="991" spans="8:37" ht="15.75" customHeight="1">
      <c r="H991" s="2"/>
      <c r="AK991" s="2"/>
    </row>
    <row r="992" spans="8:37" ht="15.75" customHeight="1">
      <c r="H992" s="2"/>
      <c r="AK992" s="2"/>
    </row>
    <row r="993" spans="8:37" ht="15.75" customHeight="1">
      <c r="H993" s="2"/>
      <c r="AK993" s="2"/>
    </row>
    <row r="994" spans="8:37" ht="15.75" customHeight="1">
      <c r="H994" s="2"/>
      <c r="AK994" s="2"/>
    </row>
    <row r="995" spans="8:37" ht="15.75" customHeight="1">
      <c r="H995" s="2"/>
      <c r="AK995" s="2"/>
    </row>
    <row r="996" spans="8:37" ht="15.75" customHeight="1">
      <c r="H996" s="2"/>
      <c r="AK996" s="2"/>
    </row>
    <row r="997" spans="8:37" ht="15.75" customHeight="1">
      <c r="H997" s="2"/>
      <c r="AK997" s="2"/>
    </row>
    <row r="998" spans="8:37" ht="15.75" customHeight="1">
      <c r="H998" s="2"/>
      <c r="AK998" s="2"/>
    </row>
    <row r="999" spans="8:37" ht="15.75" customHeight="1">
      <c r="H999" s="2"/>
      <c r="AK999" s="2"/>
    </row>
    <row r="1000" spans="8:37" ht="15.75" customHeight="1">
      <c r="H1000" s="2"/>
      <c r="AK1000" s="2"/>
    </row>
    <row r="1001" spans="8:37" ht="15.75" customHeight="1">
      <c r="H1001" s="2"/>
      <c r="AK1001" s="2"/>
    </row>
    <row r="1002" spans="8:37" ht="15.75" customHeight="1">
      <c r="H1002" s="2"/>
      <c r="AK1002" s="2"/>
    </row>
    <row r="1003" spans="8:37" ht="15.75" customHeight="1">
      <c r="H1003" s="2"/>
      <c r="AK1003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ESD_trial_data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Rocker</dc:creator>
  <cp:lastModifiedBy>Annika Bell</cp:lastModifiedBy>
  <dcterms:created xsi:type="dcterms:W3CDTF">2024-05-01T18:29:23Z</dcterms:created>
  <dcterms:modified xsi:type="dcterms:W3CDTF">2024-08-14T21:00:26Z</dcterms:modified>
</cp:coreProperties>
</file>