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pivotTables/pivotTable3.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20" yWindow="60" windowWidth="16515" windowHeight="8010"/>
  </bookViews>
  <sheets>
    <sheet name="INDICE" sheetId="14" r:id="rId1"/>
    <sheet name="PE-Variación presupuesto" sheetId="9" r:id="rId2"/>
    <sheet name="PE-Def Proyectos Estratégicos" sheetId="3" r:id="rId3"/>
    <sheet name="PE-Indicadores" sheetId="11" r:id="rId4"/>
    <sheet name="PT-Estado portafolio" sheetId="12" r:id="rId5"/>
    <sheet name="PT-Portafolio" sheetId="5" r:id="rId6"/>
    <sheet name="PT-Avance proyectos" sheetId="10" r:id="rId7"/>
    <sheet name="PC-Seguimiento plan de compras" sheetId="7" r:id="rId8"/>
    <sheet name="PC-Plan de compras" sheetId="2" r:id="rId9"/>
    <sheet name="PC- Ejecucion financiera" sheetId="13" r:id="rId10"/>
    <sheet name="Clasificación de actividades" sheetId="1" r:id="rId11"/>
    <sheet name="Parametros" sheetId="4" r:id="rId12"/>
  </sheets>
  <definedNames>
    <definedName name="_xlnm._FilterDatabase" localSheetId="9" hidden="1">'PC- Ejecucion financiera'!$B$6:$K$6</definedName>
    <definedName name="APROPIACIONTOTAL">'PC- Ejecucion financiera'!$D$4</definedName>
    <definedName name="Componentes">Parametros!$I$2:$I$7</definedName>
    <definedName name="EstadoContractual">Parametros!$M$3:$M$8</definedName>
    <definedName name="EstadoProyectoT">Parametros!$T$3:$T$6</definedName>
    <definedName name="EstrategiadeTI">Parametros!$C$3:$C$9</definedName>
    <definedName name="FuenteRecursos">Parametros!$K$3:$K$8</definedName>
    <definedName name="Gestionarlainformación">Parametros!$C$16:$C$20</definedName>
    <definedName name="GobiernodeTI">Parametros!$C$11:$C$14</definedName>
    <definedName name="ModalidadContratacion">Parametros!$Q$3:$Q$9</definedName>
    <definedName name="Prioridad">Parametros!$V$3:$V$5</definedName>
    <definedName name="ServiciosTecnológicos">Parametros!$C$30:$C$45</definedName>
    <definedName name="Sistemasdeinformación">Parametros!$C$22:$C$28</definedName>
    <definedName name="TipoIndicador">Parametros!$O$3:$O$6</definedName>
    <definedName name="Usoyapropiación">Parametros!$C$47:$C$49</definedName>
  </definedNames>
  <calcPr calcId="152511"/>
  <pivotCaches>
    <pivotCache cacheId="0" r:id="rId13"/>
    <pivotCache cacheId="1" r:id="rId14"/>
    <pivotCache cacheId="2" r:id="rId15"/>
  </pivotCaches>
</workbook>
</file>

<file path=xl/calcChain.xml><?xml version="1.0" encoding="utf-8"?>
<calcChain xmlns="http://schemas.openxmlformats.org/spreadsheetml/2006/main">
  <c r="M21" i="13" l="1"/>
  <c r="K14" i="13"/>
  <c r="R31" i="13" s="1"/>
  <c r="J14" i="13"/>
  <c r="R24" i="13" s="1"/>
  <c r="H14" i="13"/>
  <c r="R10" i="13" s="1"/>
  <c r="G14" i="13"/>
  <c r="O28" i="13" s="1"/>
  <c r="F14" i="13"/>
  <c r="O12" i="13" s="1"/>
  <c r="E14" i="13"/>
  <c r="I8" i="13"/>
  <c r="I9" i="13"/>
  <c r="I10" i="13"/>
  <c r="I11" i="13"/>
  <c r="I12" i="13"/>
  <c r="I13" i="13"/>
  <c r="I7" i="13"/>
  <c r="S24" i="13" l="1"/>
  <c r="P12" i="13"/>
  <c r="S10" i="13"/>
  <c r="I14" i="13"/>
  <c r="R16" i="13" s="1"/>
  <c r="S16" i="13" s="1"/>
  <c r="S31" i="13"/>
  <c r="P28" i="13"/>
  <c r="E105" i="13"/>
  <c r="D105" i="13"/>
  <c r="E104" i="13"/>
  <c r="D104" i="13"/>
  <c r="E103" i="13"/>
  <c r="D103" i="13"/>
  <c r="E102" i="13"/>
  <c r="D102" i="13"/>
  <c r="E101" i="13"/>
  <c r="D101" i="13"/>
  <c r="E100" i="13"/>
  <c r="D100"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E30" i="13"/>
  <c r="D30" i="13"/>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D14" i="13"/>
  <c r="C7" i="5"/>
  <c r="C8" i="5"/>
  <c r="C9" i="5"/>
  <c r="C10" i="5"/>
  <c r="C11" i="5"/>
  <c r="C6" i="5"/>
  <c r="N11" i="5"/>
  <c r="N10" i="5"/>
  <c r="N9" i="5"/>
  <c r="N8" i="5"/>
  <c r="N7" i="5"/>
  <c r="R7" i="5" l="1"/>
  <c r="N6" i="5"/>
  <c r="D7" i="10"/>
  <c r="D8" i="10"/>
  <c r="D9" i="10"/>
  <c r="D10" i="10"/>
  <c r="D11" i="10"/>
  <c r="D12" i="10"/>
  <c r="D13" i="10"/>
  <c r="D14" i="10"/>
  <c r="D15" i="10"/>
  <c r="D16" i="10"/>
  <c r="D17" i="10"/>
  <c r="D18" i="10"/>
  <c r="D19" i="10"/>
  <c r="D20" i="10"/>
  <c r="D21" i="10"/>
  <c r="D22" i="10"/>
  <c r="D23" i="10"/>
  <c r="D24" i="10"/>
  <c r="D25" i="10"/>
  <c r="D26" i="10"/>
  <c r="D6" i="10"/>
  <c r="R9" i="5" s="1"/>
  <c r="F8" i="2"/>
  <c r="R10" i="5" l="1"/>
  <c r="R8" i="5"/>
  <c r="R11" i="5"/>
  <c r="O38" i="5"/>
  <c r="O34" i="5"/>
  <c r="O37" i="5"/>
  <c r="O33" i="5"/>
  <c r="O29" i="5"/>
  <c r="O25" i="5"/>
  <c r="O21" i="5"/>
  <c r="O17" i="5"/>
  <c r="O13" i="5"/>
  <c r="O26" i="5"/>
  <c r="O14" i="5"/>
  <c r="O6" i="5"/>
  <c r="O36" i="5"/>
  <c r="O32" i="5"/>
  <c r="O28" i="5"/>
  <c r="O24" i="5"/>
  <c r="O20" i="5"/>
  <c r="O16" i="5"/>
  <c r="O12" i="5"/>
  <c r="O30" i="5"/>
  <c r="O22" i="5"/>
  <c r="O18" i="5"/>
  <c r="O39" i="5"/>
  <c r="O35" i="5"/>
  <c r="O31" i="5"/>
  <c r="O27" i="5"/>
  <c r="O23" i="5"/>
  <c r="O19" i="5"/>
  <c r="O15" i="5"/>
  <c r="R6" i="5"/>
  <c r="F7"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F6" i="2"/>
  <c r="E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6" i="2"/>
  <c r="C50" i="4" l="1"/>
  <c r="C46" i="4"/>
  <c r="C29" i="4"/>
  <c r="C21" i="4"/>
  <c r="C15" i="4"/>
  <c r="C10" i="4"/>
  <c r="C2" i="4"/>
</calcChain>
</file>

<file path=xl/comments1.xml><?xml version="1.0" encoding="utf-8"?>
<comments xmlns="http://schemas.openxmlformats.org/spreadsheetml/2006/main">
  <authors>
    <author>Alexandra Parra</author>
  </authors>
  <commentList>
    <comment ref="L4" authorId="0">
      <text>
        <r>
          <rPr>
            <b/>
            <sz val="9"/>
            <color indexed="81"/>
            <rFont val="Tahoma"/>
            <family val="2"/>
          </rPr>
          <t>Relacione el presupuesto asignado a cada proyecto</t>
        </r>
      </text>
    </comment>
    <comment ref="P4" authorId="0">
      <text>
        <r>
          <rPr>
            <b/>
            <sz val="9"/>
            <color indexed="81"/>
            <rFont val="Tahoma"/>
            <family val="2"/>
          </rPr>
          <t>Relacione el porcenta de ejecución financiera del proyecto.</t>
        </r>
      </text>
    </comment>
    <comment ref="B5" authorId="0">
      <text>
        <r>
          <rPr>
            <b/>
            <sz val="9"/>
            <color indexed="81"/>
            <rFont val="Tahoma"/>
            <family val="2"/>
          </rPr>
          <t>Relacione la iniciativa de TI sobre la cual se desarrollará un proyecto estratégico de TI</t>
        </r>
        <r>
          <rPr>
            <sz val="9"/>
            <color indexed="81"/>
            <rFont val="Tahoma"/>
            <family val="2"/>
          </rPr>
          <t xml:space="preserve">
</t>
        </r>
      </text>
    </comment>
    <comment ref="C5" authorId="0">
      <text>
        <r>
          <rPr>
            <sz val="9"/>
            <color indexed="81"/>
            <rFont val="Tahoma"/>
            <family val="2"/>
          </rPr>
          <t>Asignación de código del proyecto estratégico - Importante para relacionar con los cuadros de indicadores y proyectos tácticos
PE: Proyecto Estratégico</t>
        </r>
      </text>
    </comment>
    <comment ref="D5" authorId="0">
      <text>
        <r>
          <rPr>
            <sz val="9"/>
            <color indexed="81"/>
            <rFont val="Tahoma"/>
            <family val="2"/>
          </rPr>
          <t>Escriba el nombre corto del proyecto</t>
        </r>
      </text>
    </comment>
    <comment ref="E5" authorId="0">
      <text>
        <r>
          <rPr>
            <sz val="9"/>
            <color indexed="81"/>
            <rFont val="Tahoma"/>
            <family val="2"/>
          </rPr>
          <t xml:space="preserve">Escriba el objetivo principal del proyecto estratégico
</t>
        </r>
      </text>
    </comment>
    <comment ref="F5" authorId="0">
      <text>
        <r>
          <rPr>
            <sz val="9"/>
            <color indexed="81"/>
            <rFont val="Tahoma"/>
            <family val="2"/>
          </rPr>
          <t>Relacione el componente de IT4+ asociado al proyecto estratégico</t>
        </r>
      </text>
    </comment>
    <comment ref="G5" authorId="0">
      <text>
        <r>
          <rPr>
            <sz val="9"/>
            <color indexed="81"/>
            <rFont val="Tahoma"/>
            <family val="2"/>
          </rPr>
          <t>Relacione el subcomponente de IT4+ relacionado al proyecto estratégico</t>
        </r>
      </text>
    </comment>
    <comment ref="H5" authorId="0">
      <text>
        <r>
          <rPr>
            <b/>
            <sz val="9"/>
            <color indexed="81"/>
            <rFont val="Tahoma"/>
            <family val="2"/>
          </rPr>
          <t>Relacione los principales entregables del proyecto estratégico</t>
        </r>
        <r>
          <rPr>
            <sz val="9"/>
            <color indexed="81"/>
            <rFont val="Tahoma"/>
            <family val="2"/>
          </rPr>
          <t xml:space="preserve">
</t>
        </r>
      </text>
    </comment>
    <comment ref="I5" authorId="0">
      <text>
        <r>
          <rPr>
            <b/>
            <sz val="9"/>
            <color indexed="81"/>
            <rFont val="Tahoma"/>
            <family val="2"/>
          </rPr>
          <t>Relacione las macroactividades el proyecto estratégico</t>
        </r>
        <r>
          <rPr>
            <sz val="9"/>
            <color indexed="81"/>
            <rFont val="Tahoma"/>
            <family val="2"/>
          </rPr>
          <t xml:space="preserve">
</t>
        </r>
      </text>
    </comment>
    <comment ref="J5" authorId="0">
      <text>
        <r>
          <rPr>
            <b/>
            <sz val="9"/>
            <color indexed="81"/>
            <rFont val="Tahoma"/>
            <family val="2"/>
          </rPr>
          <t>Fecha proyectada para el inicio del proyecto</t>
        </r>
      </text>
    </comment>
    <comment ref="K5" authorId="0">
      <text>
        <r>
          <rPr>
            <b/>
            <sz val="9"/>
            <color indexed="81"/>
            <rFont val="Tahoma"/>
            <family val="2"/>
          </rPr>
          <t>Fecha estimada para la finalizació del proyecto</t>
        </r>
        <r>
          <rPr>
            <sz val="9"/>
            <color indexed="81"/>
            <rFont val="Tahoma"/>
            <family val="2"/>
          </rPr>
          <t xml:space="preserve">
</t>
        </r>
      </text>
    </comment>
  </commentList>
</comments>
</file>

<file path=xl/comments2.xml><?xml version="1.0" encoding="utf-8"?>
<comments xmlns="http://schemas.openxmlformats.org/spreadsheetml/2006/main">
  <authors>
    <author>Alexandra Parra</author>
  </authors>
  <commentList>
    <comment ref="I4" authorId="0">
      <text>
        <r>
          <rPr>
            <b/>
            <sz val="9"/>
            <color indexed="81"/>
            <rFont val="Tahoma"/>
            <family val="2"/>
          </rPr>
          <t>Valor del indicador</t>
        </r>
      </text>
    </comment>
    <comment ref="D5" authorId="0">
      <text>
        <r>
          <rPr>
            <b/>
            <sz val="9"/>
            <color indexed="81"/>
            <rFont val="Tahoma"/>
            <family val="2"/>
          </rPr>
          <t>Nombre corto del indicador</t>
        </r>
      </text>
    </comment>
    <comment ref="E5" authorId="0">
      <text>
        <r>
          <rPr>
            <sz val="9"/>
            <color indexed="81"/>
            <rFont val="Tahoma"/>
            <family val="2"/>
          </rPr>
          <t xml:space="preserve">Objetivo de medición del indicador
</t>
        </r>
      </text>
    </comment>
    <comment ref="H5" authorId="0">
      <text>
        <r>
          <rPr>
            <b/>
            <sz val="9"/>
            <color indexed="81"/>
            <rFont val="Tahoma"/>
            <family val="2"/>
          </rPr>
          <t>Indiqué la fórmula para llevar a cabo la medición del indicador</t>
        </r>
      </text>
    </comment>
  </commentList>
</comments>
</file>

<file path=xl/sharedStrings.xml><?xml version="1.0" encoding="utf-8"?>
<sst xmlns="http://schemas.openxmlformats.org/spreadsheetml/2006/main" count="674" uniqueCount="372">
  <si>
    <t>1.1</t>
  </si>
  <si>
    <t>1.2</t>
  </si>
  <si>
    <t>1.3</t>
  </si>
  <si>
    <t>2.1</t>
  </si>
  <si>
    <t>2.2</t>
  </si>
  <si>
    <t>2.3</t>
  </si>
  <si>
    <t>3.1</t>
  </si>
  <si>
    <t>3.2</t>
  </si>
  <si>
    <t>3.3</t>
  </si>
  <si>
    <t>3.4</t>
  </si>
  <si>
    <t>4.1</t>
  </si>
  <si>
    <t>4.2</t>
  </si>
  <si>
    <t>4.3</t>
  </si>
  <si>
    <t>4.4</t>
  </si>
  <si>
    <t>5.1</t>
  </si>
  <si>
    <t>5.2</t>
  </si>
  <si>
    <t>5.3</t>
  </si>
  <si>
    <t>5.4</t>
  </si>
  <si>
    <t>5.5</t>
  </si>
  <si>
    <t>5.6</t>
  </si>
  <si>
    <t>6.1</t>
  </si>
  <si>
    <t>6.2</t>
  </si>
  <si>
    <t>6.3</t>
  </si>
  <si>
    <t>7.1</t>
  </si>
  <si>
    <t>Planear,definir y mantener la estrategia y gobierno de TI</t>
  </si>
  <si>
    <t>Construcción y mantenimiento del PETI</t>
  </si>
  <si>
    <t>Construcción y mantenimiento de arquitectura (Información, sistemas de información y de servicios tecnológicos)</t>
  </si>
  <si>
    <t>Definición de politicas de TI</t>
  </si>
  <si>
    <t>Construcción y mantenimiento del sistema de gestión de seguridad</t>
  </si>
  <si>
    <t>Construcción y mantenimiento del plan de continuidad y de contingencia de TI</t>
  </si>
  <si>
    <t>Seguimiento y evaluación de la estrategia de TI</t>
  </si>
  <si>
    <t>Plan de comunicaciones de TI</t>
  </si>
  <si>
    <t>Gobierno de TI</t>
  </si>
  <si>
    <t>Fortalecimiento de la estructura organizacional para la gestión de TI</t>
  </si>
  <si>
    <t>Fortalecimiento del modelo operativo para la Gestión de TI (Implementación de procesos)</t>
  </si>
  <si>
    <t>Alineación de procesos de la entidad con TI</t>
  </si>
  <si>
    <t>Gestiónar la información</t>
  </si>
  <si>
    <t>Diseño de servicios de información</t>
  </si>
  <si>
    <t>Gestión de calidad de la información</t>
  </si>
  <si>
    <t>Gestión del ciclo de información</t>
  </si>
  <si>
    <t>Herramientas para el analisis de información</t>
  </si>
  <si>
    <t>Desarrollo de capacidades para el uso  estratégico de la información</t>
  </si>
  <si>
    <t xml:space="preserve">Desarrollar y mantener de Sistemas de Información </t>
  </si>
  <si>
    <t>Desarrollo, consolidación e implantación de los sistemas de integración e interoperabilidad</t>
  </si>
  <si>
    <t>Desarrollo, consolidación e implantación de los Sistemas de Información Misionales</t>
  </si>
  <si>
    <t>Desarrollo, consolidación e implantaciónn de los Sistemas de Información de Apoyo Administrativo</t>
  </si>
  <si>
    <t>Desarrollo, consolidación e implantación de los servicios digitales Web</t>
  </si>
  <si>
    <t>Desarrollo, consolidación e implantación de los Sistemas de direccionamiento</t>
  </si>
  <si>
    <t>Mantenimiento y soporte funcional de los sistemas de información</t>
  </si>
  <si>
    <t>Gestionar Servicios Tecnológicos</t>
  </si>
  <si>
    <t>Infraestructura y servicios de datacenter</t>
  </si>
  <si>
    <t>Licenciamiento de software</t>
  </si>
  <si>
    <t>Redes y conectividad</t>
  </si>
  <si>
    <t>Servicios informáticos (Correo electrónico, antivirus, mensajería, colaboración)</t>
  </si>
  <si>
    <t>Sistema eléctrico</t>
  </si>
  <si>
    <t>Sistema de refrigeración</t>
  </si>
  <si>
    <t>Servicios de infraestructura en la nube (IAAS)</t>
  </si>
  <si>
    <t>Servicios de plataformas en la nube (PAAS)</t>
  </si>
  <si>
    <t>Servicios informáticos en la nube (SAAS)</t>
  </si>
  <si>
    <t>Servicios de operación  (Admin infraestructura, DBA, Consultorías,etc)</t>
  </si>
  <si>
    <t>Servicio de soporte y  Mesa de Ayuda</t>
  </si>
  <si>
    <t>Servicios de Impresión y de escaner</t>
  </si>
  <si>
    <t>Servicios de seguridad</t>
  </si>
  <si>
    <t>Servicios de backup y custodia</t>
  </si>
  <si>
    <t>Capacitación y entrenamiento</t>
  </si>
  <si>
    <t>Plan de uso y apropiación</t>
  </si>
  <si>
    <t>Arrendamiento de hardware y software de oficina</t>
  </si>
  <si>
    <t>Compra hardware y software de oficina</t>
  </si>
  <si>
    <t>Herramientas para la formación y la apropiación</t>
  </si>
  <si>
    <t>Impuesto 4 x 1000</t>
  </si>
  <si>
    <t>Desarrollo, consolidación e implementación de herramientas de e-learning</t>
  </si>
  <si>
    <t xml:space="preserve">MAPA DE ACTIVIDADES </t>
  </si>
  <si>
    <t>5.10</t>
  </si>
  <si>
    <t>Otros Costos (Financieros, impositivos, otros)</t>
  </si>
  <si>
    <t>Acciones de Uso y Apropiación</t>
  </si>
  <si>
    <t>Interventorias</t>
  </si>
  <si>
    <t>1.0</t>
  </si>
  <si>
    <t>2.0</t>
  </si>
  <si>
    <t>3.0</t>
  </si>
  <si>
    <t>4.0</t>
  </si>
  <si>
    <t>5.0</t>
  </si>
  <si>
    <t>6.0</t>
  </si>
  <si>
    <t>7.0</t>
  </si>
  <si>
    <t>1.4</t>
  </si>
  <si>
    <t>1.5</t>
  </si>
  <si>
    <t>1.6</t>
  </si>
  <si>
    <t>1.7</t>
  </si>
  <si>
    <t>5.11</t>
  </si>
  <si>
    <t>5.12</t>
  </si>
  <si>
    <t>5.13</t>
  </si>
  <si>
    <t>5.14</t>
  </si>
  <si>
    <t>5.15</t>
  </si>
  <si>
    <t>5.16</t>
  </si>
  <si>
    <t>3.5</t>
  </si>
  <si>
    <t>4.5</t>
  </si>
  <si>
    <t>4.6</t>
  </si>
  <si>
    <t>4.7</t>
  </si>
  <si>
    <t>5.7</t>
  </si>
  <si>
    <t>5.8</t>
  </si>
  <si>
    <t>5.9</t>
  </si>
  <si>
    <t>CODIGO</t>
  </si>
  <si>
    <t>NOMBRE</t>
  </si>
  <si>
    <t>COD ACTIVIDAD</t>
  </si>
  <si>
    <t>Componente</t>
  </si>
  <si>
    <t>Concepto</t>
  </si>
  <si>
    <t>Alcance</t>
  </si>
  <si>
    <t>Valor</t>
  </si>
  <si>
    <t>Acción de Contratación</t>
  </si>
  <si>
    <t>Inicia</t>
  </si>
  <si>
    <t>Termina</t>
  </si>
  <si>
    <t>Estado</t>
  </si>
  <si>
    <t>Fuente de Recursos</t>
  </si>
  <si>
    <t>SubComponente</t>
  </si>
  <si>
    <t>Componente IT4+</t>
  </si>
  <si>
    <t>Subcomponente</t>
  </si>
  <si>
    <t>Iniciativa TI</t>
  </si>
  <si>
    <t>Iniciativa 1</t>
  </si>
  <si>
    <t>Estrategia de TI</t>
  </si>
  <si>
    <t>Sistemas de información</t>
  </si>
  <si>
    <t>Servicios Tecnológicos</t>
  </si>
  <si>
    <t>Uso y apropiación</t>
  </si>
  <si>
    <t>Objetivo</t>
  </si>
  <si>
    <t>Otros</t>
  </si>
  <si>
    <t>Gestionar la información</t>
  </si>
  <si>
    <t>Iniciativa 2</t>
  </si>
  <si>
    <t>Ficha proyecto 1</t>
  </si>
  <si>
    <t>Ficha proyecto 2</t>
  </si>
  <si>
    <t>Nombre del proyecto 1</t>
  </si>
  <si>
    <t>Objetivo del proyecto 1</t>
  </si>
  <si>
    <t>AÑO 1</t>
  </si>
  <si>
    <t>AÑO 2</t>
  </si>
  <si>
    <t>AÑO 3</t>
  </si>
  <si>
    <t>AÑO 4</t>
  </si>
  <si>
    <t>Nombre del proyecto 2</t>
  </si>
  <si>
    <t>Nombre del proyecto 3</t>
  </si>
  <si>
    <t>Objetivo del proyecto 2</t>
  </si>
  <si>
    <t>Objetivo del proyecto 3</t>
  </si>
  <si>
    <t>Código proyecto</t>
  </si>
  <si>
    <t>Proyecto</t>
  </si>
  <si>
    <t>Supervisión</t>
  </si>
  <si>
    <t>CDP</t>
  </si>
  <si>
    <t>Registro presupuestal</t>
  </si>
  <si>
    <t>Contratista</t>
  </si>
  <si>
    <t>Compra 1</t>
  </si>
  <si>
    <t>Alcance compra 1</t>
  </si>
  <si>
    <t>En prepliegos</t>
  </si>
  <si>
    <t>En proceso</t>
  </si>
  <si>
    <t>Componentes it4+</t>
  </si>
  <si>
    <t>Subcomponentes</t>
  </si>
  <si>
    <t>Por contratar</t>
  </si>
  <si>
    <t>En ejecución</t>
  </si>
  <si>
    <t>Finalizado</t>
  </si>
  <si>
    <t>Liquidado</t>
  </si>
  <si>
    <t>Sin aprobación</t>
  </si>
  <si>
    <t>Fecha corte</t>
  </si>
  <si>
    <t>No. Contrato</t>
  </si>
  <si>
    <t>EstadoContractual</t>
  </si>
  <si>
    <t>FuenteRecursos</t>
  </si>
  <si>
    <t>Compra 2</t>
  </si>
  <si>
    <t>Alcance compra 2</t>
  </si>
  <si>
    <t>ENTREGABLE</t>
  </si>
  <si>
    <t>ACTIVIDADES GENERALES</t>
  </si>
  <si>
    <t>AREAS INVOLUCRADAS</t>
  </si>
  <si>
    <t>RESPONSABLES</t>
  </si>
  <si>
    <t>FECHA INICIO</t>
  </si>
  <si>
    <t>FECHA FIN</t>
  </si>
  <si>
    <t>% DE AVANCE</t>
  </si>
  <si>
    <t>Etiquetas de fila</t>
  </si>
  <si>
    <t>Total general</t>
  </si>
  <si>
    <t>Etiquetas de columna</t>
  </si>
  <si>
    <t>(Todas)</t>
  </si>
  <si>
    <t>Nombre del proyecto 4</t>
  </si>
  <si>
    <t>Nombre del proyecto 5</t>
  </si>
  <si>
    <t>Nombre del proyecto 6</t>
  </si>
  <si>
    <t>Nombre del proyecto 7</t>
  </si>
  <si>
    <t>Objetivo del proyecto 4</t>
  </si>
  <si>
    <t>Objetivo del proyecto 5</t>
  </si>
  <si>
    <t>Objetivo del proyecto 6</t>
  </si>
  <si>
    <t>Objetivo del proyecto 7</t>
  </si>
  <si>
    <t>Iniciativa 3</t>
  </si>
  <si>
    <t>% EJECUCIÓN</t>
  </si>
  <si>
    <t>PRESUPUESTO/APROPIACIÓN</t>
  </si>
  <si>
    <t>Compra 3</t>
  </si>
  <si>
    <t>Compra 4</t>
  </si>
  <si>
    <t>Compra 5</t>
  </si>
  <si>
    <t>Compra 6</t>
  </si>
  <si>
    <t>Compra 7</t>
  </si>
  <si>
    <t>Alcance compra 3</t>
  </si>
  <si>
    <t>Alcance compra 4</t>
  </si>
  <si>
    <t>Alcance compra 5</t>
  </si>
  <si>
    <t>Alcance compra 6</t>
  </si>
  <si>
    <t>Alcance compra 7</t>
  </si>
  <si>
    <t>Total $</t>
  </si>
  <si>
    <t>$</t>
  </si>
  <si>
    <t>Total No.</t>
  </si>
  <si>
    <t>No.</t>
  </si>
  <si>
    <t>Total %</t>
  </si>
  <si>
    <t>%</t>
  </si>
  <si>
    <t>Componentes</t>
  </si>
  <si>
    <t>Año1</t>
  </si>
  <si>
    <t>Año2</t>
  </si>
  <si>
    <t>OBJETIVO</t>
  </si>
  <si>
    <t>ACTIVIDADES DESARROLLADAS</t>
  </si>
  <si>
    <t>LOGROS DEL PERIODO</t>
  </si>
  <si>
    <t>PERIODO SEGUIMIENTO</t>
  </si>
  <si>
    <t>ESTADO EJECUCIÓN</t>
  </si>
  <si>
    <t>PERIODO CORTE</t>
  </si>
  <si>
    <t>INFORME EJECUTIVO</t>
  </si>
  <si>
    <t>INFORME EJECUTIVO GENERAL DEL PROYECTO A LA FECHA</t>
  </si>
  <si>
    <t>El proyecto se encuentra iniciando su desarrollo, el porcentaje de avance esta de acuerdo con lo planteado en los cronogramas de entrega.  Se concluye fase de diagnóstico.</t>
  </si>
  <si>
    <t>2014-01</t>
  </si>
  <si>
    <t>PROYECTO-PERIODO</t>
  </si>
  <si>
    <t>PROYECTO-CORTE</t>
  </si>
  <si>
    <t>FINALIZADO</t>
  </si>
  <si>
    <t>A TIEMPO</t>
  </si>
  <si>
    <t>ATRASADO</t>
  </si>
  <si>
    <t>DIFICULTADES</t>
  </si>
  <si>
    <t>Proyecto estratégico</t>
  </si>
  <si>
    <t>PE01</t>
  </si>
  <si>
    <t>PE02</t>
  </si>
  <si>
    <t>PE03</t>
  </si>
  <si>
    <t>PE04</t>
  </si>
  <si>
    <t>PE05</t>
  </si>
  <si>
    <t>PE06</t>
  </si>
  <si>
    <t>PE07</t>
  </si>
  <si>
    <t>Entregable</t>
  </si>
  <si>
    <t>Actividades generales</t>
  </si>
  <si>
    <t>Fecha inicio</t>
  </si>
  <si>
    <t>Fecha Fin</t>
  </si>
  <si>
    <t>DEFINICIÓN DE PROYECTOS ESTRATÉGICOS AREA DE TI</t>
  </si>
  <si>
    <t>Relacione los proyectos que se desarrollarán para llevar a cabo las iniciativas de TI que habilitarán las transformaciones del sector/entidad</t>
  </si>
  <si>
    <t>Fecha de corte</t>
  </si>
  <si>
    <t>dd/mm/yy</t>
  </si>
  <si>
    <t>PROYECTOS ESTRATÉGICOS AREA DE TI - VARIACIÓN ANUAL DEL PRESUPUESTO</t>
  </si>
  <si>
    <t>Fecha de corte: dd/mm/yy</t>
  </si>
  <si>
    <t>%Año1</t>
  </si>
  <si>
    <t>%Año2</t>
  </si>
  <si>
    <t>%Año3</t>
  </si>
  <si>
    <t>%Año4</t>
  </si>
  <si>
    <t>Esta tabla y gráfica se generan a partir de la información relacionada en la definición de proyectos estratégicos</t>
  </si>
  <si>
    <t>Proyecto Estratégico</t>
  </si>
  <si>
    <t>Nombre del indicador</t>
  </si>
  <si>
    <t>Descripción</t>
  </si>
  <si>
    <t>Formulación</t>
  </si>
  <si>
    <t>Año3</t>
  </si>
  <si>
    <t>Año4</t>
  </si>
  <si>
    <t>PROYECTOS ESTRATÉGICOS AREA DE TI - FORMULACIÓN DE INDICADORES</t>
  </si>
  <si>
    <t>META</t>
  </si>
  <si>
    <t>TipoIndicador</t>
  </si>
  <si>
    <t>Gestión</t>
  </si>
  <si>
    <t>Resultado</t>
  </si>
  <si>
    <t>Servicio</t>
  </si>
  <si>
    <t>Recursos</t>
  </si>
  <si>
    <t xml:space="preserve">Tipo Indicador </t>
  </si>
  <si>
    <r>
      <t>1-Resultados:</t>
    </r>
    <r>
      <rPr>
        <sz val="11"/>
        <color theme="1"/>
        <rFont val="Calibri"/>
        <family val="2"/>
        <scheme val="minor"/>
      </rPr>
      <t xml:space="preserve"> Permite hacer un seguimiento de los grandes objetivos misionales que persigue la entidad  y que son habilitados con tecnología.</t>
    </r>
  </si>
  <si>
    <r>
      <t>2-Percepción del servicio:</t>
    </r>
    <r>
      <rPr>
        <sz val="11"/>
        <color theme="1"/>
        <rFont val="Calibri"/>
        <family val="2"/>
        <scheme val="minor"/>
      </rPr>
      <t xml:space="preserve"> muestra</t>
    </r>
    <r>
      <rPr>
        <b/>
        <sz val="11"/>
        <color theme="1"/>
        <rFont val="Calibri"/>
        <family val="2"/>
        <scheme val="minor"/>
      </rPr>
      <t xml:space="preserve"> </t>
    </r>
    <r>
      <rPr>
        <sz val="11"/>
        <color theme="1"/>
        <rFont val="Calibri"/>
        <family val="2"/>
        <scheme val="minor"/>
      </rPr>
      <t xml:space="preserve">la promesa de valor que se hace a los usuarios a través de los objetivos del servicio. Se hace seguimiento, entre otros, al grado de satisfacción de los usuarios que utilizan los servicios digitales y tecnológicos; a la oferta de servicios a través de TI y al nivel de uso de dichos servicios que se ofrecen a través de diferentes canales digitales. </t>
    </r>
  </si>
  <si>
    <r>
      <t>3-Gestión:</t>
    </r>
    <r>
      <rPr>
        <sz val="11"/>
        <color theme="1"/>
        <rFont val="Calibri"/>
        <family val="2"/>
        <scheme val="minor"/>
      </rPr>
      <t xml:space="preserve"> Permite evaluar el desempeño de los procesos de la gestión de TI y el nivel de eficiencia, eficacia y efectividad de los proyectos, aspectos fundamentales para hacer mejoramiento continuo e identificar oportunidades, buenas prácticas y lecciones aprendidas. </t>
    </r>
  </si>
  <si>
    <r>
      <t>4-Recursos:</t>
    </r>
    <r>
      <rPr>
        <sz val="11"/>
        <color theme="1"/>
        <rFont val="Calibri"/>
        <family val="2"/>
        <scheme val="minor"/>
      </rPr>
      <t xml:space="preserve"> los objetivos fijados desde esta perspectiva reflejan la capacidad para conseguir recursos y optimizar su gestión para la implementación de la estrategia de TI, optimizar la inversión y el manejo de dichos recursos tecnológicos y generar ahorros para mejorar la gestión.</t>
    </r>
  </si>
  <si>
    <t>Tipo de indicador</t>
  </si>
  <si>
    <t>Descripción y proposito de medición</t>
  </si>
  <si>
    <t>Formula para la medición</t>
  </si>
  <si>
    <t>Periodicidad</t>
  </si>
  <si>
    <t>Periodicidad de medición</t>
  </si>
  <si>
    <t>Unidad de medición</t>
  </si>
  <si>
    <t>Nombre del indicador 1</t>
  </si>
  <si>
    <t>Nombre del indicador 2</t>
  </si>
  <si>
    <t>% AVANCE FECHA DE CORTE</t>
  </si>
  <si>
    <t>PROYECTOS TÁCTICOS - PLAN DE COMPRAS</t>
  </si>
  <si>
    <t>PROYECTOS TÁCTICOS - SEGUIMIENTO AL PLAN DE COMPRAS</t>
  </si>
  <si>
    <t>Las compras estarán asociadas los proyectos tácticos. De un proyecto táctico podrán derivarse varios contratos</t>
  </si>
  <si>
    <t>Cod Proyecto Estratégico</t>
  </si>
  <si>
    <t>Codigo  proyecto táctico</t>
  </si>
  <si>
    <t>Modalidad contratación</t>
  </si>
  <si>
    <t>Directa</t>
  </si>
  <si>
    <t>Selección abreviada</t>
  </si>
  <si>
    <t>Licitación</t>
  </si>
  <si>
    <t>Concurso de meritos PTD</t>
  </si>
  <si>
    <t>Concurso de meritos PTS</t>
  </si>
  <si>
    <t>ModalidadContratacion</t>
  </si>
  <si>
    <t>PT01</t>
  </si>
  <si>
    <t>PT02</t>
  </si>
  <si>
    <t>PT03</t>
  </si>
  <si>
    <t>Nombre proyecto</t>
  </si>
  <si>
    <t>Objetivo proyecto</t>
  </si>
  <si>
    <t>Entregable proyecto</t>
  </si>
  <si>
    <t>Areas</t>
  </si>
  <si>
    <t>Cargo-nombre</t>
  </si>
  <si>
    <t>COD PROYECTO TÁCTICO</t>
  </si>
  <si>
    <t>COD PROYECTO ESTRATÉGICO</t>
  </si>
  <si>
    <t>EstadoProyectoT</t>
  </si>
  <si>
    <t>SIN INICIAR</t>
  </si>
  <si>
    <t>PT04</t>
  </si>
  <si>
    <t>PT05</t>
  </si>
  <si>
    <t>PT06</t>
  </si>
  <si>
    <t>Cuenta de COD PROYECTO TÁCTICO</t>
  </si>
  <si>
    <t>Nombre proyecto estrátegico</t>
  </si>
  <si>
    <t>PROYECTOS TÁCTICOS - ESTADO DE EJECUCIÓN</t>
  </si>
  <si>
    <t>Cod Compra</t>
  </si>
  <si>
    <t>C01</t>
  </si>
  <si>
    <t>C02</t>
  </si>
  <si>
    <t>C03</t>
  </si>
  <si>
    <t>C04</t>
  </si>
  <si>
    <t>C05</t>
  </si>
  <si>
    <t>C06</t>
  </si>
  <si>
    <t>C07</t>
  </si>
  <si>
    <t>Codigo Compra</t>
  </si>
  <si>
    <t>Valor apropiación</t>
  </si>
  <si>
    <t>Apropiación total</t>
  </si>
  <si>
    <t>PROYECTOS TÁCTICOS - SEGUIMIENTO A LA EJECUCIÓN FINANCIERA</t>
  </si>
  <si>
    <t>HERRAMIENTAS PARA LA GESTIÓN DEL PORTAFOLIO DE PROYECTOS Y GESTIÓN FINANCIERA</t>
  </si>
  <si>
    <t>Nombre</t>
  </si>
  <si>
    <t xml:space="preserve">Descripción </t>
  </si>
  <si>
    <t>Enlace</t>
  </si>
  <si>
    <t>PE-Variación presupuesto</t>
  </si>
  <si>
    <t>Uso</t>
  </si>
  <si>
    <t>Despliega información con la variación porcentual del presupuesto anual asignado a cada proyecto estratégico.</t>
  </si>
  <si>
    <t>Se genera a partir de la hoja de definición de proyectos estratégicos</t>
  </si>
  <si>
    <t>PE-Def Proyectos Estratégicos</t>
  </si>
  <si>
    <t>Cuadro para registrar los proyectos estratégicos que se desarrollarán en torno a las iniciativas de TI identificadas en la planeación estratégica.</t>
  </si>
  <si>
    <t>Insumos</t>
  </si>
  <si>
    <t>Salidas</t>
  </si>
  <si>
    <t>Registrar la información de proyectos</t>
  </si>
  <si>
    <t>PE-Indicadores</t>
  </si>
  <si>
    <t>Cuadro para registrar las metas de los proyectos estratégicos en terminos de indicadores de gestión, resultado, servicio y recursos</t>
  </si>
  <si>
    <t>Registrar la formulación de indicadores por cada uno de los proyectos estratégicos</t>
  </si>
  <si>
    <t>Relación de proyectos estratégicos, formulación de indicadores, estado de avance de los indicadores</t>
  </si>
  <si>
    <t xml:space="preserve">Iniciativa TI,nombre de los proyectos estratégicos, Objetivo ,Entregables, Actividades generales, Fecha inicio, Fecha Fin, apropiaciones presupuestales, avance ejecución financiera.
</t>
  </si>
  <si>
    <t>PT-Estado Portafolio</t>
  </si>
  <si>
    <t>PT-Portafolio</t>
  </si>
  <si>
    <t>PT-Avance proyectos</t>
  </si>
  <si>
    <t>PC-Seguimiento plan de compras</t>
  </si>
  <si>
    <t>PC-Plan de compras</t>
  </si>
  <si>
    <t>PC-Ejecución financiera</t>
  </si>
  <si>
    <t>Parametrización</t>
  </si>
  <si>
    <t>Despliega la información del estado de los proyectos estratégicos de acuerdo con su nivel de ejecución física.</t>
  </si>
  <si>
    <t>Se genera a partir de la hoja de registro de proyectos tácticos</t>
  </si>
  <si>
    <t>Información de variación de presupuesto anual por componente de IT4+, tabla y gráfica</t>
  </si>
  <si>
    <t>Información de los proyectos por estado de ejecución, tabla y gráfica</t>
  </si>
  <si>
    <t>Cuadro con la información de los parámetros requeridos para el despliegue de combos de información clave  categorizada</t>
  </si>
  <si>
    <t>Modificar de acuerdo con los paramétros de cada entidad o sector</t>
  </si>
  <si>
    <t>Registro de la caracterización de los proyectos tácticos asociados a los proyectos estratégicos. Registro del periodo de corte para vizualización del estado de avance en dicho periodo.</t>
  </si>
  <si>
    <t xml:space="preserve">Registrar la información básica de cada proyecto táctico. </t>
  </si>
  <si>
    <t>Informe del porcentaje de avance e informe ejecutivo del estado del proyecto a la fecha de corte.</t>
  </si>
  <si>
    <t xml:space="preserve">Datos del proyecto estratégico: codigo, nombre, codigo proyecto táctico, objetivo, entregables, actividades generales, areas involucradas, responsables, fechas inicio y fin, periodo de corte y estado de avance a la fecha de corte.
</t>
  </si>
  <si>
    <t>Cuadro para el registro periódico del estado de avance general de cada proyecto táctico.</t>
  </si>
  <si>
    <t>Registrar informe de avances, logros y estado general del proyecto a la fecha de corte.</t>
  </si>
  <si>
    <t xml:space="preserve">Datos del proyecto táctico: Código, periodo de seguimient, % de avance, actividades, logros, informe ejecutivo, dificultades.
</t>
  </si>
  <si>
    <t>Despliega la información del presupuesto asignado a contratos por componente de it4+ y por estado de ejecución del plan de compras</t>
  </si>
  <si>
    <t>Se genera desde la información registrada en PC-Plan de compras</t>
  </si>
  <si>
    <t>Información de compras por componente it4+, estado: Sin aprobar, en ejecución,  en proceso, por contratar.</t>
  </si>
  <si>
    <t>Registro de las compras que se realizarán para desarrollar los proyectos tácticos. Caracterización de las compras</t>
  </si>
  <si>
    <t>Registrar las compras relacionando el componente de it4+ y el proyecto táctico asociado.</t>
  </si>
  <si>
    <t xml:space="preserve">Información de las compras: Cod Proyecto Estratégico, Cod proyecto táctico, Proyecto, Componente ,SubComponente, Cod Compra, Concepto, Alcance, Supervisión, Valor, Acción de Contratación, Estado, fecha inicio y fin, Fuente de Recursos, No CDP, Registro presupuestal, Modalidad contratación, Contratista, No. Contrato,Fecha corte
</t>
  </si>
  <si>
    <t>Registrar los valores según el estado en el que se encuentre la asignación de recursos: Apropiado, apropiado con cdp, apropiado sin cdp, ejecutado, sin ejecutar.</t>
  </si>
  <si>
    <t>Registro de información del estado de ejecución financiera del plan de compras. Valores, permite realizar el seguimiento al estado de avance de la ejecución financiera de las compras establecidad en el plan de compras.</t>
  </si>
  <si>
    <t>Plan de compras, apropiaciones y ejecución financiera.</t>
  </si>
  <si>
    <t>Estado de la ejecución financiera</t>
  </si>
  <si>
    <t>Estado del plan de compras</t>
  </si>
  <si>
    <t>Estado del avance de los proyectos</t>
  </si>
  <si>
    <t>Seguimiento al avance en el cumplimiento de las metas de los proyectos estratégicos</t>
  </si>
  <si>
    <t>Apropiación  y avance ejecución presupuestal.</t>
  </si>
  <si>
    <t>Combos de selección para relacionar información categorizada.</t>
  </si>
  <si>
    <t>Comprometido</t>
  </si>
  <si>
    <t>Pagado</t>
  </si>
  <si>
    <t>En proceso (con cdp sin comprometer)</t>
  </si>
  <si>
    <t>Por contratar (Sin cdp)</t>
  </si>
  <si>
    <t>No comprometido</t>
  </si>
  <si>
    <t>PRIORIDAD</t>
  </si>
  <si>
    <t>Prioridad</t>
  </si>
  <si>
    <t>Alta</t>
  </si>
  <si>
    <t>Media</t>
  </si>
  <si>
    <t>Baja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</si>
</sst>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quot;$&quot;* #,##0.00_-;_-&quot;$&quot;* &quot;-&quot;??_-;_-@_-"/>
    <numFmt numFmtId="165" formatCode="0.0%"/>
    <numFmt numFmtId="166" formatCode="_-[$$-240A]* #,##0.00_-;\-[$$-240A]* #,##0.00_-;_-[$$-240A]* &quot;-&quot;??_-;_-@_-"/>
    <numFmt numFmtId="167" formatCode="_-&quot;$&quot;* #,##0_-;\-&quot;$&quot;* #,##0_-;_-&quot;$&quot;* &quot;-&quot;??_-;_-@_-"/>
    <numFmt numFmtId="168" formatCode="&quot;$&quot;#,##0.00"/>
  </numFmts>
  <fonts count="26" x14ac:knownFonts="1">
    <font>
      <sz val="11"/>
      <color theme="1"/>
      <name val="Calibri"/>
      <family val="2"/>
      <scheme val="minor"/>
    </font>
    <font>
      <b/>
      <sz val="11"/>
      <color theme="1"/>
      <name val="Calibri"/>
      <family val="2"/>
      <scheme val="minor"/>
    </font>
    <font>
      <b/>
      <sz val="11"/>
      <color rgb="FF000000"/>
      <name val="Arial"/>
      <family val="2"/>
    </font>
    <font>
      <sz val="11"/>
      <color rgb="FF000000"/>
      <name val="Arial"/>
      <family val="2"/>
    </font>
    <font>
      <sz val="11"/>
      <color theme="1"/>
      <name val="Calibri"/>
      <family val="2"/>
      <scheme val="minor"/>
    </font>
    <font>
      <sz val="11"/>
      <color theme="0"/>
      <name val="Calibri"/>
      <family val="2"/>
      <scheme val="minor"/>
    </font>
    <font>
      <b/>
      <sz val="14"/>
      <color theme="0"/>
      <name val="Calibri"/>
      <family val="2"/>
      <scheme val="minor"/>
    </font>
    <font>
      <sz val="10"/>
      <color theme="1"/>
      <name val="Calibri"/>
      <family val="2"/>
      <scheme val="minor"/>
    </font>
    <font>
      <b/>
      <sz val="10"/>
      <color theme="1"/>
      <name val="Calibri"/>
      <family val="2"/>
      <scheme val="minor"/>
    </font>
    <font>
      <b/>
      <sz val="10"/>
      <color theme="0"/>
      <name val="Arial"/>
      <family val="2"/>
    </font>
    <font>
      <b/>
      <sz val="10"/>
      <color rgb="FF000000"/>
      <name val="Arial"/>
      <family val="2"/>
    </font>
    <font>
      <sz val="10"/>
      <color rgb="FF000000"/>
      <name val="Arial"/>
      <family val="2"/>
    </font>
    <font>
      <b/>
      <sz val="11"/>
      <color theme="0"/>
      <name val="Arial"/>
      <family val="2"/>
    </font>
    <font>
      <b/>
      <sz val="12"/>
      <color theme="1"/>
      <name val="Calibri"/>
      <family val="2"/>
      <scheme val="minor"/>
    </font>
    <font>
      <i/>
      <sz val="11"/>
      <color theme="1" tint="0.499984740745262"/>
      <name val="Calibri"/>
      <family val="2"/>
      <scheme val="minor"/>
    </font>
    <font>
      <sz val="9"/>
      <color indexed="81"/>
      <name val="Tahoma"/>
      <family val="2"/>
    </font>
    <font>
      <b/>
      <sz val="9"/>
      <color indexed="81"/>
      <name val="Tahoma"/>
      <family val="2"/>
    </font>
    <font>
      <b/>
      <sz val="14"/>
      <color theme="1"/>
      <name val="Arial"/>
      <family val="2"/>
    </font>
    <font>
      <b/>
      <sz val="12"/>
      <color theme="1"/>
      <name val="Arial"/>
      <family val="2"/>
    </font>
    <font>
      <sz val="10"/>
      <name val="Arial"/>
      <family val="2"/>
    </font>
    <font>
      <sz val="10"/>
      <color theme="1"/>
      <name val="Arial"/>
      <family val="2"/>
    </font>
    <font>
      <sz val="9"/>
      <color theme="1"/>
      <name val="Arial"/>
      <family val="2"/>
    </font>
    <font>
      <b/>
      <sz val="10"/>
      <color theme="1"/>
      <name val="Arial"/>
      <family val="2"/>
    </font>
    <font>
      <b/>
      <sz val="9"/>
      <color theme="1"/>
      <name val="Arial"/>
      <family val="2"/>
    </font>
    <font>
      <sz val="9"/>
      <color theme="0"/>
      <name val="Arial"/>
      <family val="2"/>
    </font>
    <font>
      <i/>
      <sz val="11"/>
      <color theme="0" tint="-0.499984740745262"/>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theme="4"/>
      </patternFill>
    </fill>
    <fill>
      <patternFill patternType="solid">
        <fgColor theme="5"/>
      </patternFill>
    </fill>
    <fill>
      <patternFill patternType="solid">
        <fgColor theme="9"/>
      </patternFill>
    </fill>
    <fill>
      <patternFill patternType="solid">
        <fgColor theme="6" tint="-0.249977111117893"/>
        <bgColor indexed="64"/>
      </patternFill>
    </fill>
    <fill>
      <patternFill patternType="solid">
        <fgColor theme="8"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theme="9" tint="-0.249977111117893"/>
        <bgColor indexed="64"/>
      </patternFill>
    </fill>
    <fill>
      <patternFill patternType="solid">
        <fgColor rgb="FFFF0000"/>
        <bgColor indexed="64"/>
      </patternFill>
    </fill>
    <fill>
      <patternFill patternType="solid">
        <fgColor rgb="FFC00000"/>
        <bgColor indexed="64"/>
      </patternFill>
    </fill>
    <fill>
      <patternFill patternType="solid">
        <fgColor theme="4"/>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7">
    <xf numFmtId="0" fontId="0" fillId="0" borderId="0"/>
    <xf numFmtId="164" fontId="4" fillId="0" borderId="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9" fontId="4" fillId="0" borderId="0" applyFont="0" applyFill="0" applyBorder="0" applyAlignment="0" applyProtection="0"/>
    <xf numFmtId="0" fontId="19" fillId="0" borderId="0">
      <alignment vertical="center"/>
    </xf>
  </cellStyleXfs>
  <cellXfs count="168">
    <xf numFmtId="0" fontId="0" fillId="0" borderId="0" xfId="0"/>
    <xf numFmtId="0" fontId="3" fillId="0" borderId="1" xfId="0" applyFont="1" applyBorder="1" applyAlignment="1">
      <alignment horizontal="left" vertical="center" wrapText="1"/>
    </xf>
    <xf numFmtId="0" fontId="0" fillId="0" borderId="1" xfId="0" applyBorder="1" applyAlignment="1">
      <alignment wrapText="1"/>
    </xf>
    <xf numFmtId="0" fontId="2" fillId="2" borderId="1" xfId="0" quotePrefix="1"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0" borderId="1" xfId="0" applyBorder="1" applyAlignment="1">
      <alignment horizontal="center" wrapText="1"/>
    </xf>
    <xf numFmtId="0" fontId="2" fillId="0" borderId="1" xfId="0" quotePrefix="1" applyFont="1" applyBorder="1" applyAlignment="1">
      <alignment horizontal="left" vertical="center" wrapText="1"/>
    </xf>
    <xf numFmtId="0" fontId="3"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1" fillId="0" borderId="1" xfId="0" applyFont="1" applyBorder="1" applyAlignment="1">
      <alignment wrapText="1"/>
    </xf>
    <xf numFmtId="0" fontId="1" fillId="0" borderId="1" xfId="0" applyFont="1" applyFill="1" applyBorder="1" applyAlignment="1">
      <alignment wrapText="1"/>
    </xf>
    <xf numFmtId="0" fontId="0" fillId="0" borderId="1" xfId="0" applyFill="1" applyBorder="1" applyAlignment="1">
      <alignment wrapText="1"/>
    </xf>
    <xf numFmtId="0" fontId="0" fillId="0" borderId="0" xfId="0" applyAlignment="1">
      <alignment vertical="center" wrapText="1"/>
    </xf>
    <xf numFmtId="0" fontId="2" fillId="0" borderId="4" xfId="0" applyFont="1" applyFill="1" applyBorder="1" applyAlignment="1">
      <alignment horizontal="left" vertical="center" wrapText="1"/>
    </xf>
    <xf numFmtId="0" fontId="1" fillId="0" borderId="0" xfId="0" applyFont="1"/>
    <xf numFmtId="0" fontId="7" fillId="0" borderId="0" xfId="0" applyFont="1"/>
    <xf numFmtId="0" fontId="1" fillId="0" borderId="1" xfId="0" applyFont="1" applyBorder="1"/>
    <xf numFmtId="0" fontId="0" fillId="0" borderId="1" xfId="0" applyBorder="1"/>
    <xf numFmtId="0" fontId="0" fillId="0" borderId="1" xfId="0" applyFill="1" applyBorder="1"/>
    <xf numFmtId="0" fontId="7" fillId="0" borderId="1" xfId="0" applyFont="1" applyBorder="1"/>
    <xf numFmtId="0" fontId="7" fillId="0" borderId="1" xfId="0" applyFont="1" applyBorder="1" applyAlignment="1">
      <alignment vertical="center"/>
    </xf>
    <xf numFmtId="0" fontId="7" fillId="0" borderId="1" xfId="0" applyFont="1" applyBorder="1" applyAlignment="1">
      <alignment vertical="center" wrapText="1"/>
    </xf>
    <xf numFmtId="164" fontId="7" fillId="0" borderId="1" xfId="1" applyFont="1" applyBorder="1" applyAlignment="1">
      <alignment vertical="center"/>
    </xf>
    <xf numFmtId="14" fontId="7" fillId="0" borderId="1" xfId="0" applyNumberFormat="1" applyFont="1" applyBorder="1" applyAlignment="1">
      <alignment vertical="center"/>
    </xf>
    <xf numFmtId="0" fontId="0" fillId="0" borderId="1" xfId="0" applyBorder="1" applyAlignment="1">
      <alignment vertical="center"/>
    </xf>
    <xf numFmtId="0" fontId="0" fillId="0" borderId="0" xfId="0" pivotButton="1"/>
    <xf numFmtId="0" fontId="0" fillId="0" borderId="0" xfId="0" applyAlignment="1">
      <alignment horizontal="left"/>
    </xf>
    <xf numFmtId="164" fontId="0" fillId="0" borderId="0" xfId="1" applyFont="1"/>
    <xf numFmtId="10" fontId="0" fillId="0" borderId="0" xfId="0" applyNumberFormat="1"/>
    <xf numFmtId="0" fontId="10" fillId="0" borderId="0" xfId="0" applyFont="1" applyBorder="1" applyAlignment="1">
      <alignment horizontal="center" vertical="center"/>
    </xf>
    <xf numFmtId="0" fontId="10" fillId="2" borderId="1" xfId="0" quotePrefix="1" applyFont="1" applyFill="1" applyBorder="1" applyAlignment="1">
      <alignment horizontal="left" vertical="center"/>
    </xf>
    <xf numFmtId="0" fontId="10" fillId="2" borderId="1" xfId="0" applyFont="1" applyFill="1" applyBorder="1" applyAlignment="1">
      <alignment horizontal="left" vertical="center"/>
    </xf>
    <xf numFmtId="0" fontId="7" fillId="0" borderId="1" xfId="0" applyFont="1" applyBorder="1" applyAlignment="1">
      <alignment horizontal="center"/>
    </xf>
    <xf numFmtId="0" fontId="10" fillId="0" borderId="1" xfId="0" quotePrefix="1" applyFont="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Fill="1" applyBorder="1" applyAlignment="1">
      <alignment horizontal="left" vertical="center"/>
    </xf>
    <xf numFmtId="0" fontId="10" fillId="0" borderId="1" xfId="0" applyFont="1" applyBorder="1" applyAlignment="1">
      <alignment horizontal="left" vertical="center"/>
    </xf>
    <xf numFmtId="0" fontId="10" fillId="0" borderId="1" xfId="0" applyFont="1" applyFill="1" applyBorder="1" applyAlignment="1">
      <alignment horizontal="left" vertical="center"/>
    </xf>
    <xf numFmtId="0" fontId="8" fillId="0" borderId="1" xfId="0" applyFont="1" applyBorder="1" applyAlignment="1"/>
    <xf numFmtId="0" fontId="7" fillId="0" borderId="1" xfId="0" applyFont="1" applyBorder="1" applyAlignment="1"/>
    <xf numFmtId="0" fontId="8" fillId="0" borderId="1" xfId="0" applyFont="1" applyFill="1" applyBorder="1" applyAlignment="1"/>
    <xf numFmtId="0" fontId="7" fillId="0" borderId="1" xfId="0" applyFont="1" applyFill="1" applyBorder="1" applyAlignment="1"/>
    <xf numFmtId="9" fontId="7" fillId="0" borderId="1" xfId="5" applyFont="1" applyBorder="1" applyAlignment="1">
      <alignment vertical="center"/>
    </xf>
    <xf numFmtId="9" fontId="7" fillId="0" borderId="1" xfId="5" applyFont="1" applyBorder="1"/>
    <xf numFmtId="17" fontId="7" fillId="0" borderId="1" xfId="0" applyNumberFormat="1" applyFont="1" applyBorder="1" applyAlignment="1">
      <alignment vertical="center"/>
    </xf>
    <xf numFmtId="0" fontId="12" fillId="17" borderId="0" xfId="4" applyFont="1" applyFill="1" applyAlignment="1">
      <alignment horizontal="center" vertical="center" wrapText="1"/>
    </xf>
    <xf numFmtId="0" fontId="12" fillId="17" borderId="0" xfId="2" applyFont="1" applyFill="1" applyAlignment="1">
      <alignment horizontal="center" vertical="center" wrapText="1"/>
    </xf>
    <xf numFmtId="0" fontId="12" fillId="17" borderId="0" xfId="3" applyFont="1" applyFill="1" applyAlignment="1">
      <alignment horizontal="center" vertical="center" wrapText="1"/>
    </xf>
    <xf numFmtId="0" fontId="12" fillId="15" borderId="0" xfId="2" applyFont="1" applyFill="1" applyBorder="1" applyAlignment="1">
      <alignment horizontal="center" vertical="center" wrapText="1"/>
    </xf>
    <xf numFmtId="0" fontId="12" fillId="5" borderId="0" xfId="4" applyFont="1" applyBorder="1" applyAlignment="1">
      <alignment horizontal="center" vertical="center" wrapText="1"/>
    </xf>
    <xf numFmtId="0" fontId="12" fillId="4" borderId="0" xfId="3" applyFont="1" applyBorder="1" applyAlignment="1">
      <alignment horizontal="center" vertical="center" wrapText="1"/>
    </xf>
    <xf numFmtId="0" fontId="12" fillId="6" borderId="0" xfId="2" applyFont="1" applyFill="1" applyBorder="1" applyAlignment="1">
      <alignment horizontal="center" vertical="center" wrapText="1"/>
    </xf>
    <xf numFmtId="0" fontId="0" fillId="0" borderId="0" xfId="0" applyAlignment="1">
      <alignment horizontal="center"/>
    </xf>
    <xf numFmtId="0" fontId="17" fillId="0" borderId="0" xfId="0" applyFont="1" applyAlignment="1">
      <alignment vertical="center"/>
    </xf>
    <xf numFmtId="0" fontId="18" fillId="0" borderId="0" xfId="0" applyFont="1" applyAlignment="1">
      <alignment vertical="center"/>
    </xf>
    <xf numFmtId="0" fontId="0" fillId="0" borderId="0" xfId="0" applyNumberFormat="1"/>
    <xf numFmtId="0" fontId="1" fillId="0" borderId="0" xfId="0" applyFont="1" applyAlignment="1">
      <alignment horizontal="center" vertical="center"/>
    </xf>
    <xf numFmtId="0" fontId="9" fillId="15" borderId="15" xfId="6" applyFont="1" applyFill="1" applyBorder="1" applyAlignment="1">
      <alignment horizontal="center" vertical="center" wrapText="1"/>
    </xf>
    <xf numFmtId="0" fontId="9" fillId="15" borderId="15" xfId="6" applyFont="1" applyFill="1" applyBorder="1" applyAlignment="1">
      <alignment horizontal="center" vertical="center"/>
    </xf>
    <xf numFmtId="0" fontId="9" fillId="15" borderId="16" xfId="6" applyFont="1" applyFill="1" applyBorder="1" applyAlignment="1">
      <alignment horizontal="center" vertical="center"/>
    </xf>
    <xf numFmtId="0" fontId="9" fillId="15" borderId="1" xfId="6" applyFont="1" applyFill="1" applyBorder="1" applyAlignment="1">
      <alignment horizontal="center" vertical="center"/>
    </xf>
    <xf numFmtId="0" fontId="9" fillId="15" borderId="7" xfId="6" applyFont="1" applyFill="1" applyBorder="1" applyAlignment="1">
      <alignment horizontal="center" vertical="center"/>
    </xf>
    <xf numFmtId="0" fontId="9" fillId="15" borderId="6" xfId="6" applyFont="1" applyFill="1" applyBorder="1" applyAlignment="1">
      <alignment horizontal="center" vertical="center"/>
    </xf>
    <xf numFmtId="0" fontId="9" fillId="15" borderId="14" xfId="6" applyFont="1" applyFill="1" applyBorder="1" applyAlignment="1">
      <alignment horizontal="center" vertical="center"/>
    </xf>
    <xf numFmtId="0" fontId="20" fillId="0" borderId="1" xfId="0" applyFont="1" applyBorder="1"/>
    <xf numFmtId="0" fontId="20" fillId="0" borderId="1" xfId="0" applyFont="1" applyBorder="1" applyAlignment="1">
      <alignment horizontal="center"/>
    </xf>
    <xf numFmtId="0" fontId="20" fillId="0" borderId="0" xfId="0" applyFont="1" applyBorder="1"/>
    <xf numFmtId="0" fontId="20" fillId="0" borderId="10" xfId="0" applyFont="1" applyBorder="1"/>
    <xf numFmtId="0" fontId="20" fillId="0" borderId="9" xfId="0" applyFont="1" applyBorder="1"/>
    <xf numFmtId="0" fontId="20" fillId="0" borderId="12" xfId="0" applyFont="1" applyBorder="1"/>
    <xf numFmtId="0" fontId="20" fillId="0" borderId="13" xfId="0" applyFont="1" applyBorder="1"/>
    <xf numFmtId="0" fontId="20" fillId="0" borderId="11" xfId="0" applyFont="1" applyBorder="1"/>
    <xf numFmtId="0" fontId="21" fillId="0" borderId="0" xfId="0" applyFont="1" applyAlignment="1">
      <alignment horizontal="left"/>
    </xf>
    <xf numFmtId="10" fontId="21" fillId="0" borderId="0" xfId="0" applyNumberFormat="1" applyFont="1"/>
    <xf numFmtId="0" fontId="20"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21" fillId="0" borderId="5" xfId="0" applyFont="1" applyBorder="1" applyAlignment="1">
      <alignment vertical="center" wrapText="1"/>
    </xf>
    <xf numFmtId="164" fontId="21" fillId="0" borderId="6" xfId="1" applyFont="1" applyBorder="1" applyAlignment="1">
      <alignment vertical="center"/>
    </xf>
    <xf numFmtId="9" fontId="21" fillId="0" borderId="6" xfId="0" applyNumberFormat="1" applyFont="1" applyBorder="1"/>
    <xf numFmtId="0" fontId="21" fillId="0" borderId="1" xfId="0" applyFont="1" applyBorder="1"/>
    <xf numFmtId="164" fontId="21" fillId="0" borderId="1" xfId="1" applyFont="1" applyBorder="1" applyAlignment="1">
      <alignment vertical="center"/>
    </xf>
    <xf numFmtId="9" fontId="21" fillId="0" borderId="1" xfId="0" applyNumberFormat="1" applyFont="1" applyBorder="1"/>
    <xf numFmtId="0" fontId="21" fillId="0" borderId="1" xfId="0" applyFont="1" applyBorder="1" applyAlignment="1">
      <alignment wrapText="1"/>
    </xf>
    <xf numFmtId="0" fontId="21" fillId="0" borderId="1" xfId="0" applyFont="1" applyBorder="1" applyAlignment="1">
      <alignment horizontal="left"/>
    </xf>
    <xf numFmtId="0" fontId="21" fillId="0" borderId="1" xfId="0" applyNumberFormat="1" applyFont="1" applyBorder="1"/>
    <xf numFmtId="164" fontId="21" fillId="0" borderId="1" xfId="1" applyFont="1" applyBorder="1"/>
    <xf numFmtId="165" fontId="21" fillId="0" borderId="1" xfId="0" applyNumberFormat="1" applyFont="1" applyBorder="1"/>
    <xf numFmtId="164" fontId="21" fillId="0" borderId="1" xfId="0" applyNumberFormat="1" applyFont="1" applyBorder="1"/>
    <xf numFmtId="10" fontId="21" fillId="0" borderId="1" xfId="0" applyNumberFormat="1" applyFont="1" applyBorder="1"/>
    <xf numFmtId="0" fontId="23" fillId="0" borderId="0" xfId="0" pivotButton="1" applyFont="1"/>
    <xf numFmtId="0" fontId="21" fillId="0" borderId="0" xfId="0" applyFont="1"/>
    <xf numFmtId="0" fontId="21" fillId="0" borderId="0" xfId="0" pivotButton="1" applyFont="1"/>
    <xf numFmtId="0" fontId="23" fillId="0" borderId="0" xfId="0" applyFont="1" applyAlignment="1">
      <alignment horizontal="left"/>
    </xf>
    <xf numFmtId="0" fontId="23" fillId="10" borderId="0" xfId="0" applyNumberFormat="1" applyFont="1" applyFill="1"/>
    <xf numFmtId="164" fontId="23" fillId="10" borderId="0" xfId="1" applyFont="1" applyFill="1"/>
    <xf numFmtId="10" fontId="23" fillId="10" borderId="0" xfId="0" applyNumberFormat="1" applyFont="1" applyFill="1"/>
    <xf numFmtId="0" fontId="23" fillId="9" borderId="0" xfId="0" applyNumberFormat="1" applyFont="1" applyFill="1"/>
    <xf numFmtId="164" fontId="23" fillId="9" borderId="0" xfId="0" applyNumberFormat="1" applyFont="1" applyFill="1"/>
    <xf numFmtId="10" fontId="23" fillId="9" borderId="0" xfId="0" applyNumberFormat="1" applyFont="1" applyFill="1"/>
    <xf numFmtId="0" fontId="23" fillId="8" borderId="0" xfId="0" applyNumberFormat="1" applyFont="1" applyFill="1"/>
    <xf numFmtId="10" fontId="23" fillId="8" borderId="0" xfId="0" applyNumberFormat="1" applyFont="1" applyFill="1"/>
    <xf numFmtId="0" fontId="23" fillId="11" borderId="0" xfId="0" applyNumberFormat="1" applyFont="1" applyFill="1"/>
    <xf numFmtId="10" fontId="23" fillId="11" borderId="0" xfId="0" applyNumberFormat="1" applyFont="1" applyFill="1"/>
    <xf numFmtId="0" fontId="23" fillId="12" borderId="0" xfId="0" applyNumberFormat="1" applyFont="1" applyFill="1"/>
    <xf numFmtId="10" fontId="23" fillId="12" borderId="0" xfId="0" applyNumberFormat="1" applyFont="1" applyFill="1"/>
    <xf numFmtId="0" fontId="23" fillId="7" borderId="0" xfId="0" applyNumberFormat="1" applyFont="1" applyFill="1"/>
    <xf numFmtId="164" fontId="23" fillId="7" borderId="0" xfId="0" applyNumberFormat="1" applyFont="1" applyFill="1"/>
    <xf numFmtId="10" fontId="23" fillId="7" borderId="0" xfId="0" applyNumberFormat="1" applyFont="1" applyFill="1"/>
    <xf numFmtId="0" fontId="24" fillId="7" borderId="0" xfId="0" applyFont="1" applyFill="1"/>
    <xf numFmtId="0" fontId="24" fillId="9" borderId="0" xfId="0" applyFont="1" applyFill="1"/>
    <xf numFmtId="0" fontId="24" fillId="8" borderId="0" xfId="0" applyFont="1" applyFill="1"/>
    <xf numFmtId="0" fontId="24" fillId="11" borderId="0" xfId="0" applyFont="1" applyFill="1"/>
    <xf numFmtId="0" fontId="24" fillId="13" borderId="0" xfId="0" applyFont="1" applyFill="1"/>
    <xf numFmtId="0" fontId="24" fillId="14" borderId="0" xfId="0" applyFont="1" applyFill="1" applyAlignment="1">
      <alignment horizontal="center"/>
    </xf>
    <xf numFmtId="0" fontId="24" fillId="7" borderId="0" xfId="0" applyFont="1" applyFill="1" applyAlignment="1">
      <alignment horizontal="center"/>
    </xf>
    <xf numFmtId="0" fontId="24" fillId="9" borderId="0" xfId="0" applyFont="1" applyFill="1" applyAlignment="1">
      <alignment horizontal="center"/>
    </xf>
    <xf numFmtId="0" fontId="24" fillId="8" borderId="0" xfId="0" applyFont="1" applyFill="1" applyAlignment="1">
      <alignment horizontal="center"/>
    </xf>
    <xf numFmtId="0" fontId="24" fillId="11" borderId="0" xfId="0" applyFont="1" applyFill="1" applyAlignment="1">
      <alignment horizontal="center"/>
    </xf>
    <xf numFmtId="0" fontId="24" fillId="13" borderId="0" xfId="0" applyFont="1" applyFill="1" applyAlignment="1">
      <alignment horizontal="center"/>
    </xf>
    <xf numFmtId="0" fontId="25" fillId="0" borderId="0" xfId="0" applyFont="1"/>
    <xf numFmtId="0" fontId="8"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0" fontId="8" fillId="16" borderId="1" xfId="0" applyFont="1" applyFill="1" applyBorder="1" applyAlignment="1">
      <alignment vertical="center" wrapText="1"/>
    </xf>
    <xf numFmtId="0" fontId="8" fillId="16" borderId="4" xfId="0" applyFont="1" applyFill="1" applyBorder="1" applyAlignment="1">
      <alignment vertical="center" wrapText="1"/>
    </xf>
    <xf numFmtId="166" fontId="0" fillId="0" borderId="0" xfId="0" applyNumberFormat="1"/>
    <xf numFmtId="166" fontId="7" fillId="0" borderId="1" xfId="0" applyNumberFormat="1" applyFont="1" applyBorder="1" applyAlignment="1">
      <alignment vertical="center"/>
    </xf>
    <xf numFmtId="0" fontId="17" fillId="0" borderId="0" xfId="0" applyFont="1"/>
    <xf numFmtId="0" fontId="1" fillId="16" borderId="1" xfId="0" applyFont="1" applyFill="1" applyBorder="1" applyAlignment="1">
      <alignment horizontal="center" vertical="center"/>
    </xf>
    <xf numFmtId="0" fontId="22" fillId="16" borderId="1" xfId="0" applyFont="1" applyFill="1" applyBorder="1" applyAlignment="1">
      <alignment horizontal="center" vertical="center"/>
    </xf>
    <xf numFmtId="0" fontId="22" fillId="0" borderId="1" xfId="0" applyFont="1" applyBorder="1" applyAlignment="1">
      <alignment vertical="center"/>
    </xf>
    <xf numFmtId="0" fontId="20" fillId="0" borderId="1" xfId="0" applyFont="1" applyBorder="1" applyAlignment="1">
      <alignment horizontal="left" vertical="center"/>
    </xf>
    <xf numFmtId="0" fontId="22" fillId="0" borderId="1" xfId="0" applyFont="1" applyBorder="1" applyAlignment="1">
      <alignment horizontal="left" vertical="center"/>
    </xf>
    <xf numFmtId="0" fontId="20" fillId="0" borderId="1" xfId="0" applyFont="1" applyBorder="1" applyAlignment="1">
      <alignment horizontal="left" vertical="center" wrapText="1"/>
    </xf>
    <xf numFmtId="164" fontId="0" fillId="0" borderId="1" xfId="1" applyFont="1" applyBorder="1"/>
    <xf numFmtId="0" fontId="8" fillId="16" borderId="4" xfId="0" applyFont="1" applyFill="1" applyBorder="1" applyAlignment="1">
      <alignment horizontal="center" vertical="center" wrapText="1"/>
    </xf>
    <xf numFmtId="166" fontId="8" fillId="0" borderId="1" xfId="0" applyNumberFormat="1" applyFont="1" applyBorder="1" applyAlignment="1">
      <alignment vertical="center"/>
    </xf>
    <xf numFmtId="0" fontId="0" fillId="0" borderId="0" xfId="0" applyFill="1"/>
    <xf numFmtId="167" fontId="0" fillId="0" borderId="0" xfId="1" applyNumberFormat="1" applyFont="1" applyAlignment="1"/>
    <xf numFmtId="165" fontId="0" fillId="0" borderId="0" xfId="5" applyNumberFormat="1" applyFont="1" applyAlignment="1">
      <alignment horizontal="center"/>
    </xf>
    <xf numFmtId="168" fontId="0" fillId="0" borderId="0" xfId="1" applyNumberFormat="1" applyFont="1" applyAlignment="1">
      <alignment horizontal="center"/>
    </xf>
    <xf numFmtId="168" fontId="0" fillId="0" borderId="0" xfId="1" applyNumberFormat="1" applyFont="1" applyAlignment="1"/>
    <xf numFmtId="168" fontId="0" fillId="0" borderId="0" xfId="0" applyNumberFormat="1"/>
    <xf numFmtId="9" fontId="0" fillId="0" borderId="0" xfId="5" applyFont="1" applyAlignment="1">
      <alignment horizontal="center"/>
    </xf>
    <xf numFmtId="0" fontId="14" fillId="0" borderId="0" xfId="0" applyFont="1" applyAlignment="1">
      <alignment horizontal="left" vertical="center" wrapText="1"/>
    </xf>
    <xf numFmtId="0" fontId="6" fillId="17" borderId="0" xfId="0" applyFont="1" applyFill="1" applyBorder="1" applyAlignment="1">
      <alignment horizontal="center"/>
    </xf>
    <xf numFmtId="0" fontId="6" fillId="16" borderId="0" xfId="0" applyFont="1" applyFill="1" applyBorder="1" applyAlignment="1">
      <alignment horizontal="center"/>
    </xf>
    <xf numFmtId="0" fontId="14" fillId="0" borderId="0" xfId="0" applyFont="1" applyAlignment="1">
      <alignment horizontal="left" vertical="center"/>
    </xf>
    <xf numFmtId="0" fontId="1" fillId="18" borderId="11" xfId="0" applyFont="1" applyFill="1" applyBorder="1" applyAlignment="1">
      <alignment horizontal="left" vertical="center" wrapText="1"/>
    </xf>
    <xf numFmtId="0" fontId="1" fillId="18" borderId="12" xfId="0" applyFont="1" applyFill="1" applyBorder="1" applyAlignment="1">
      <alignment horizontal="left" vertical="center" wrapText="1"/>
    </xf>
    <xf numFmtId="0" fontId="1" fillId="18" borderId="13" xfId="0" applyFont="1" applyFill="1" applyBorder="1" applyAlignment="1">
      <alignment horizontal="left" vertical="center" wrapText="1"/>
    </xf>
    <xf numFmtId="0" fontId="13" fillId="18" borderId="3" xfId="0" applyFont="1" applyFill="1" applyBorder="1" applyAlignment="1">
      <alignment horizontal="left"/>
    </xf>
    <xf numFmtId="0" fontId="13" fillId="18" borderId="8" xfId="0" applyFont="1" applyFill="1" applyBorder="1" applyAlignment="1">
      <alignment horizontal="left"/>
    </xf>
    <xf numFmtId="0" fontId="13" fillId="18" borderId="2" xfId="0" applyFont="1" applyFill="1" applyBorder="1" applyAlignment="1">
      <alignment horizontal="left"/>
    </xf>
    <xf numFmtId="0" fontId="1" fillId="16" borderId="3" xfId="0" applyFont="1" applyFill="1" applyBorder="1" applyAlignment="1">
      <alignment horizontal="center" vertical="center"/>
    </xf>
    <xf numFmtId="0" fontId="1" fillId="16" borderId="8" xfId="0" applyFont="1" applyFill="1" applyBorder="1" applyAlignment="1">
      <alignment horizontal="center" vertical="center"/>
    </xf>
    <xf numFmtId="0" fontId="1" fillId="16" borderId="2" xfId="0" applyFont="1" applyFill="1" applyBorder="1" applyAlignment="1">
      <alignment horizontal="center" vertical="center"/>
    </xf>
    <xf numFmtId="0" fontId="1" fillId="17" borderId="3" xfId="0" applyFont="1" applyFill="1" applyBorder="1" applyAlignment="1">
      <alignment horizontal="center" vertical="center"/>
    </xf>
    <xf numFmtId="0" fontId="1" fillId="17" borderId="8" xfId="0" applyFont="1" applyFill="1" applyBorder="1" applyAlignment="1">
      <alignment horizontal="center" vertical="center"/>
    </xf>
    <xf numFmtId="0" fontId="1" fillId="17" borderId="2" xfId="0" applyFont="1" applyFill="1" applyBorder="1" applyAlignment="1">
      <alignment horizontal="center" vertical="center"/>
    </xf>
    <xf numFmtId="0" fontId="1" fillId="18" borderId="9" xfId="0" applyFont="1" applyFill="1" applyBorder="1" applyAlignment="1">
      <alignment horizontal="left" vertical="center" wrapText="1"/>
    </xf>
    <xf numFmtId="0" fontId="1" fillId="18" borderId="0" xfId="0" applyFont="1" applyFill="1" applyBorder="1" applyAlignment="1">
      <alignment horizontal="left" vertical="center" wrapText="1"/>
    </xf>
    <xf numFmtId="0" fontId="1" fillId="18" borderId="10"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9" fillId="6" borderId="1" xfId="0" applyFont="1" applyFill="1" applyBorder="1" applyAlignment="1">
      <alignment horizontal="center" vertical="center"/>
    </xf>
  </cellXfs>
  <cellStyles count="7">
    <cellStyle name="Énfasis1" xfId="2" builtinId="29"/>
    <cellStyle name="Énfasis2" xfId="3" builtinId="33"/>
    <cellStyle name="Énfasis6" xfId="4" builtinId="49"/>
    <cellStyle name="Moneda" xfId="1" builtinId="4"/>
    <cellStyle name="Normal" xfId="0" builtinId="0"/>
    <cellStyle name="Normal 2" xfId="6"/>
    <cellStyle name="Porcentaje" xfId="5" builtinId="5"/>
  </cellStyles>
  <dxfs count="140">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z val="9"/>
      </font>
    </dxf>
    <dxf>
      <font>
        <name val="Arial"/>
        <scheme val="none"/>
      </font>
    </dxf>
    <dxf>
      <fill>
        <patternFill patternType="solid">
          <bgColor theme="8" tint="-0.249977111117893"/>
        </patternFill>
      </fill>
    </dxf>
    <dxf>
      <fill>
        <patternFill patternType="solid">
          <bgColor rgb="FFFF0000"/>
        </patternFill>
      </fill>
    </dxf>
    <dxf>
      <fill>
        <patternFill patternType="solid">
          <bgColor theme="9" tint="-0.249977111117893"/>
        </patternFill>
      </fill>
    </dxf>
    <dxf>
      <fill>
        <patternFill>
          <bgColor rgb="FFFFC000"/>
        </patternFill>
      </fill>
    </dxf>
    <dxf>
      <fill>
        <patternFill patternType="solid">
          <bgColor rgb="FFFFFF00"/>
        </patternFill>
      </fill>
    </dxf>
    <dxf>
      <fill>
        <patternFill patternType="solid">
          <bgColor rgb="FF92D050"/>
        </patternFill>
      </fill>
    </dxf>
    <dxf>
      <fill>
        <patternFill patternType="solid">
          <bgColor rgb="FF0070C0"/>
        </patternFill>
      </fill>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64" formatCode="_-&quot;$&quot;* #,##0.00_-;\-&quot;$&quot;* #,##0.00_-;_-&quot;$&quot;* &quot;-&quot;??_-;_-@_-"/>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C00000"/>
        </patternFill>
      </fill>
    </dxf>
    <dxf>
      <fill>
        <patternFill>
          <bgColor rgb="FFC00000"/>
        </patternFill>
      </fill>
    </dxf>
    <dxf>
      <fill>
        <patternFill patternType="solid">
          <bgColor rgb="FFC00000"/>
        </patternFill>
      </fill>
    </dxf>
    <dxf>
      <fill>
        <patternFill patternType="none">
          <bgColor auto="1"/>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9" tint="-0.249977111117893"/>
        </patternFill>
      </fill>
    </dxf>
    <dxf>
      <fill>
        <patternFill patternType="solid">
          <bgColor theme="9" tint="-0.249977111117893"/>
        </patternFill>
      </fill>
    </dxf>
    <dxf>
      <fill>
        <patternFill patternType="solid">
          <bgColor rgb="FFFFC000"/>
        </patternFill>
      </fill>
    </dxf>
    <dxf>
      <fill>
        <patternFill patternType="solid">
          <bgColor rgb="FFFFC000"/>
        </patternFill>
      </fill>
    </dxf>
    <dxf>
      <fill>
        <patternFill patternType="solid">
          <bgColor rgb="FF92D050"/>
        </patternFill>
      </fill>
    </dxf>
    <dxf>
      <fill>
        <patternFill patternType="solid">
          <bgColor rgb="FF92D050"/>
        </patternFill>
      </fill>
    </dxf>
    <dxf>
      <fill>
        <patternFill patternType="solid">
          <bgColor theme="8" tint="-0.249977111117893"/>
        </patternFill>
      </fill>
    </dxf>
    <dxf>
      <fill>
        <patternFill patternType="solid">
          <bgColor theme="8" tint="-0.249977111117893"/>
        </patternFill>
      </fill>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font>
        <sz val="9"/>
      </font>
    </dxf>
    <dxf>
      <font>
        <sz val="9"/>
      </font>
    </dxf>
    <dxf>
      <font>
        <name val="Arial"/>
        <scheme val="none"/>
      </font>
    </dxf>
    <dxf>
      <font>
        <name val="Arial"/>
        <scheme val="none"/>
      </font>
    </dxf>
    <dxf>
      <alignment horizontal="center" readingOrder="0"/>
    </dxf>
    <dxf>
      <numFmt numFmtId="14" formatCode="0.00%"/>
    </dxf>
    <dxf>
      <numFmt numFmtId="14" formatCode="0.00%"/>
    </dxf>
    <dxf>
      <numFmt numFmtId="14" formatCode="0.00%"/>
    </dxf>
    <dxf>
      <numFmt numFmtId="14" formatCode="0.00%"/>
    </dxf>
    <dxf>
      <numFmt numFmtId="164" formatCode="_-&quot;$&quot;* #,##0.00_-;\-&quot;$&quot;* #,##0.00_-;_-&quot;$&quot;* &quot;-&quot;??_-;_-@_-"/>
    </dxf>
  </dxfs>
  <tableStyles count="0" defaultTableStyle="TableStyleMedium2" defaultPivotStyle="PivotStyleLight16"/>
  <colors>
    <mruColors>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pivotSource>
    <c:name>[IT4+_TOOL_07-08-09-10__PROYECTOS _PLANINVERSION_SEGFINANCIERO_INDICADORES.xlsx]PE-Variación presupuesto!Tabla dinámica2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s>
    <c:plotArea>
      <c:layout/>
      <c:lineChart>
        <c:grouping val="standard"/>
        <c:varyColors val="0"/>
        <c:ser>
          <c:idx val="0"/>
          <c:order val="0"/>
          <c:tx>
            <c:strRef>
              <c:f>'PE-Variación presupuesto'!$C$5</c:f>
              <c:strCache>
                <c:ptCount val="1"/>
                <c:pt idx="0">
                  <c:v>%Año1</c:v>
                </c:pt>
              </c:strCache>
            </c:strRef>
          </c:tx>
          <c:cat>
            <c:strRef>
              <c:f>'PE-Variación presupuesto'!$B$6:$B$12</c:f>
              <c:strCache>
                <c:ptCount val="6"/>
                <c:pt idx="0">
                  <c:v>Estrategia de TI</c:v>
                </c:pt>
                <c:pt idx="1">
                  <c:v>Gestionar la información</c:v>
                </c:pt>
                <c:pt idx="2">
                  <c:v>Gobierno de TI</c:v>
                </c:pt>
                <c:pt idx="3">
                  <c:v>Servicios Tecnológicos</c:v>
                </c:pt>
                <c:pt idx="4">
                  <c:v>Sistemas de información</c:v>
                </c:pt>
                <c:pt idx="5">
                  <c:v>Uso y apropiación</c:v>
                </c:pt>
              </c:strCache>
            </c:strRef>
          </c:cat>
          <c:val>
            <c:numRef>
              <c:f>'PE-Variación presupuesto'!$C$6:$C$12</c:f>
              <c:numCache>
                <c:formatCode>0.00%</c:formatCode>
                <c:ptCount val="6"/>
                <c:pt idx="0">
                  <c:v>0.14285714285714285</c:v>
                </c:pt>
                <c:pt idx="1">
                  <c:v>0.2857142857142857</c:v>
                </c:pt>
                <c:pt idx="2">
                  <c:v>0.14285714285714285</c:v>
                </c:pt>
                <c:pt idx="3">
                  <c:v>0.14285714285714285</c:v>
                </c:pt>
                <c:pt idx="4">
                  <c:v>0.14285714285714285</c:v>
                </c:pt>
                <c:pt idx="5">
                  <c:v>0.14285714285714285</c:v>
                </c:pt>
              </c:numCache>
            </c:numRef>
          </c:val>
          <c:smooth val="0"/>
        </c:ser>
        <c:ser>
          <c:idx val="1"/>
          <c:order val="1"/>
          <c:tx>
            <c:strRef>
              <c:f>'PE-Variación presupuesto'!$D$5</c:f>
              <c:strCache>
                <c:ptCount val="1"/>
                <c:pt idx="0">
                  <c:v>%Año2</c:v>
                </c:pt>
              </c:strCache>
            </c:strRef>
          </c:tx>
          <c:cat>
            <c:strRef>
              <c:f>'PE-Variación presupuesto'!$B$6:$B$12</c:f>
              <c:strCache>
                <c:ptCount val="6"/>
                <c:pt idx="0">
                  <c:v>Estrategia de TI</c:v>
                </c:pt>
                <c:pt idx="1">
                  <c:v>Gestionar la información</c:v>
                </c:pt>
                <c:pt idx="2">
                  <c:v>Gobierno de TI</c:v>
                </c:pt>
                <c:pt idx="3">
                  <c:v>Servicios Tecnológicos</c:v>
                </c:pt>
                <c:pt idx="4">
                  <c:v>Sistemas de información</c:v>
                </c:pt>
                <c:pt idx="5">
                  <c:v>Uso y apropiación</c:v>
                </c:pt>
              </c:strCache>
            </c:strRef>
          </c:cat>
          <c:val>
            <c:numRef>
              <c:f>'PE-Variación presupuesto'!$D$6:$D$12</c:f>
              <c:numCache>
                <c:formatCode>0.00%</c:formatCode>
                <c:ptCount val="6"/>
                <c:pt idx="0">
                  <c:v>0.13333333333333333</c:v>
                </c:pt>
                <c:pt idx="1">
                  <c:v>0.26666666666666666</c:v>
                </c:pt>
                <c:pt idx="2">
                  <c:v>0.2</c:v>
                </c:pt>
                <c:pt idx="3">
                  <c:v>0.13333333333333333</c:v>
                </c:pt>
                <c:pt idx="4">
                  <c:v>0.13333333333333333</c:v>
                </c:pt>
                <c:pt idx="5">
                  <c:v>0.13333333333333333</c:v>
                </c:pt>
              </c:numCache>
            </c:numRef>
          </c:val>
          <c:smooth val="0"/>
        </c:ser>
        <c:ser>
          <c:idx val="2"/>
          <c:order val="2"/>
          <c:tx>
            <c:strRef>
              <c:f>'PE-Variación presupuesto'!$E$5</c:f>
              <c:strCache>
                <c:ptCount val="1"/>
                <c:pt idx="0">
                  <c:v>%Año3</c:v>
                </c:pt>
              </c:strCache>
            </c:strRef>
          </c:tx>
          <c:marker>
            <c:symbol val="none"/>
          </c:marker>
          <c:cat>
            <c:strRef>
              <c:f>'PE-Variación presupuesto'!$B$6:$B$12</c:f>
              <c:strCache>
                <c:ptCount val="6"/>
                <c:pt idx="0">
                  <c:v>Estrategia de TI</c:v>
                </c:pt>
                <c:pt idx="1">
                  <c:v>Gestionar la información</c:v>
                </c:pt>
                <c:pt idx="2">
                  <c:v>Gobierno de TI</c:v>
                </c:pt>
                <c:pt idx="3">
                  <c:v>Servicios Tecnológicos</c:v>
                </c:pt>
                <c:pt idx="4">
                  <c:v>Sistemas de información</c:v>
                </c:pt>
                <c:pt idx="5">
                  <c:v>Uso y apropiación</c:v>
                </c:pt>
              </c:strCache>
            </c:strRef>
          </c:cat>
          <c:val>
            <c:numRef>
              <c:f>'PE-Variación presupuesto'!$E$6:$E$12</c:f>
              <c:numCache>
                <c:formatCode>0.00%</c:formatCode>
                <c:ptCount val="6"/>
                <c:pt idx="0">
                  <c:v>0.14285714285714285</c:v>
                </c:pt>
                <c:pt idx="1">
                  <c:v>0.2857142857142857</c:v>
                </c:pt>
                <c:pt idx="2">
                  <c:v>0.14285714285714285</c:v>
                </c:pt>
                <c:pt idx="3">
                  <c:v>0.14285714285714285</c:v>
                </c:pt>
                <c:pt idx="4">
                  <c:v>0.14285714285714285</c:v>
                </c:pt>
                <c:pt idx="5">
                  <c:v>0.14285714285714285</c:v>
                </c:pt>
              </c:numCache>
            </c:numRef>
          </c:val>
          <c:smooth val="0"/>
        </c:ser>
        <c:ser>
          <c:idx val="3"/>
          <c:order val="3"/>
          <c:tx>
            <c:strRef>
              <c:f>'PE-Variación presupuesto'!$F$5</c:f>
              <c:strCache>
                <c:ptCount val="1"/>
                <c:pt idx="0">
                  <c:v>%Año4</c:v>
                </c:pt>
              </c:strCache>
            </c:strRef>
          </c:tx>
          <c:marker>
            <c:symbol val="none"/>
          </c:marker>
          <c:cat>
            <c:strRef>
              <c:f>'PE-Variación presupuesto'!$B$6:$B$12</c:f>
              <c:strCache>
                <c:ptCount val="6"/>
                <c:pt idx="0">
                  <c:v>Estrategia de TI</c:v>
                </c:pt>
                <c:pt idx="1">
                  <c:v>Gestionar la información</c:v>
                </c:pt>
                <c:pt idx="2">
                  <c:v>Gobierno de TI</c:v>
                </c:pt>
                <c:pt idx="3">
                  <c:v>Servicios Tecnológicos</c:v>
                </c:pt>
                <c:pt idx="4">
                  <c:v>Sistemas de información</c:v>
                </c:pt>
                <c:pt idx="5">
                  <c:v>Uso y apropiación</c:v>
                </c:pt>
              </c:strCache>
            </c:strRef>
          </c:cat>
          <c:val>
            <c:numRef>
              <c:f>'PE-Variación presupuesto'!$F$6:$F$12</c:f>
              <c:numCache>
                <c:formatCode>0.00%</c:formatCode>
                <c:ptCount val="6"/>
                <c:pt idx="0">
                  <c:v>0.14285714285714285</c:v>
                </c:pt>
                <c:pt idx="1">
                  <c:v>0.2857142857142857</c:v>
                </c:pt>
                <c:pt idx="2">
                  <c:v>0.14285714285714285</c:v>
                </c:pt>
                <c:pt idx="3">
                  <c:v>0.14285714285714285</c:v>
                </c:pt>
                <c:pt idx="4">
                  <c:v>0.14285714285714285</c:v>
                </c:pt>
                <c:pt idx="5">
                  <c:v>0.14285714285714285</c:v>
                </c:pt>
              </c:numCache>
            </c:numRef>
          </c:val>
          <c:smooth val="0"/>
        </c:ser>
        <c:dLbls>
          <c:showLegendKey val="0"/>
          <c:showVal val="0"/>
          <c:showCatName val="0"/>
          <c:showSerName val="0"/>
          <c:showPercent val="0"/>
          <c:showBubbleSize val="0"/>
        </c:dLbls>
        <c:marker val="1"/>
        <c:smooth val="0"/>
        <c:axId val="106377216"/>
        <c:axId val="69578112"/>
      </c:lineChart>
      <c:catAx>
        <c:axId val="106377216"/>
        <c:scaling>
          <c:orientation val="minMax"/>
        </c:scaling>
        <c:delete val="0"/>
        <c:axPos val="b"/>
        <c:numFmt formatCode="General" sourceLinked="0"/>
        <c:majorTickMark val="out"/>
        <c:minorTickMark val="none"/>
        <c:tickLblPos val="nextTo"/>
        <c:crossAx val="69578112"/>
        <c:crosses val="autoZero"/>
        <c:auto val="1"/>
        <c:lblAlgn val="ctr"/>
        <c:lblOffset val="100"/>
        <c:noMultiLvlLbl val="0"/>
      </c:catAx>
      <c:valAx>
        <c:axId val="69578112"/>
        <c:scaling>
          <c:orientation val="minMax"/>
        </c:scaling>
        <c:delete val="0"/>
        <c:axPos val="l"/>
        <c:majorGridlines/>
        <c:numFmt formatCode="0.00%" sourceLinked="1"/>
        <c:majorTickMark val="out"/>
        <c:minorTickMark val="none"/>
        <c:tickLblPos val="nextTo"/>
        <c:crossAx val="106377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pivotSource>
    <c:name>[IT4+_TOOL_07-08-09-10__PROYECTOS _PLANINVERSION_SEGFINANCIERO_INDICADORES.xlsx]PT-Estado portafolio!Tabla dinámica1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'PT-Estado portafolio'!$C$5:$C$6</c:f>
              <c:strCache>
                <c:ptCount val="1"/>
                <c:pt idx="0">
                  <c:v>A TIEMPO</c:v>
                </c:pt>
              </c:strCache>
            </c:strRef>
          </c:tx>
          <c:invertIfNegative val="0"/>
          <c:cat>
            <c:strRef>
              <c:f>'PT-Estado portafolio'!$B$7:$B$10</c:f>
              <c:strCache>
                <c:ptCount val="3"/>
                <c:pt idx="0">
                  <c:v>Nombre del proyecto 1</c:v>
                </c:pt>
                <c:pt idx="1">
                  <c:v>Nombre del proyecto 2</c:v>
                </c:pt>
                <c:pt idx="2">
                  <c:v>Nombre del proyecto 3</c:v>
                </c:pt>
              </c:strCache>
            </c:strRef>
          </c:cat>
          <c:val>
            <c:numRef>
              <c:f>'PT-Estado portafolio'!$C$7:$C$10</c:f>
              <c:numCache>
                <c:formatCode>General</c:formatCode>
                <c:ptCount val="3"/>
                <c:pt idx="0">
                  <c:v>2</c:v>
                </c:pt>
                <c:pt idx="2">
                  <c:v>1</c:v>
                </c:pt>
              </c:numCache>
            </c:numRef>
          </c:val>
        </c:ser>
        <c:ser>
          <c:idx val="1"/>
          <c:order val="1"/>
          <c:tx>
            <c:strRef>
              <c:f>'PT-Estado portafolio'!$D$5:$D$6</c:f>
              <c:strCache>
                <c:ptCount val="1"/>
                <c:pt idx="0">
                  <c:v>ATRASADO</c:v>
                </c:pt>
              </c:strCache>
            </c:strRef>
          </c:tx>
          <c:invertIfNegative val="0"/>
          <c:cat>
            <c:strRef>
              <c:f>'PT-Estado portafolio'!$B$7:$B$10</c:f>
              <c:strCache>
                <c:ptCount val="3"/>
                <c:pt idx="0">
                  <c:v>Nombre del proyecto 1</c:v>
                </c:pt>
                <c:pt idx="1">
                  <c:v>Nombre del proyecto 2</c:v>
                </c:pt>
                <c:pt idx="2">
                  <c:v>Nombre del proyecto 3</c:v>
                </c:pt>
              </c:strCache>
            </c:strRef>
          </c:cat>
          <c:val>
            <c:numRef>
              <c:f>'PT-Estado portafolio'!$D$7:$D$10</c:f>
              <c:numCache>
                <c:formatCode>General</c:formatCode>
                <c:ptCount val="3"/>
                <c:pt idx="0">
                  <c:v>1</c:v>
                </c:pt>
              </c:numCache>
            </c:numRef>
          </c:val>
        </c:ser>
        <c:ser>
          <c:idx val="2"/>
          <c:order val="2"/>
          <c:tx>
            <c:strRef>
              <c:f>'PT-Estado portafolio'!$E$5:$E$6</c:f>
              <c:strCache>
                <c:ptCount val="1"/>
                <c:pt idx="0">
                  <c:v>FINALIZADO</c:v>
                </c:pt>
              </c:strCache>
            </c:strRef>
          </c:tx>
          <c:invertIfNegative val="0"/>
          <c:cat>
            <c:strRef>
              <c:f>'PT-Estado portafolio'!$B$7:$B$10</c:f>
              <c:strCache>
                <c:ptCount val="3"/>
                <c:pt idx="0">
                  <c:v>Nombre del proyecto 1</c:v>
                </c:pt>
                <c:pt idx="1">
                  <c:v>Nombre del proyecto 2</c:v>
                </c:pt>
                <c:pt idx="2">
                  <c:v>Nombre del proyecto 3</c:v>
                </c:pt>
              </c:strCache>
            </c:strRef>
          </c:cat>
          <c:val>
            <c:numRef>
              <c:f>'PT-Estado portafolio'!$E$7:$E$10</c:f>
              <c:numCache>
                <c:formatCode>General</c:formatCode>
                <c:ptCount val="3"/>
                <c:pt idx="1">
                  <c:v>1</c:v>
                </c:pt>
              </c:numCache>
            </c:numRef>
          </c:val>
        </c:ser>
        <c:ser>
          <c:idx val="3"/>
          <c:order val="3"/>
          <c:tx>
            <c:strRef>
              <c:f>'PT-Estado portafolio'!$F$5:$F$6</c:f>
              <c:strCache>
                <c:ptCount val="1"/>
                <c:pt idx="0">
                  <c:v>SIN INICIAR</c:v>
                </c:pt>
              </c:strCache>
            </c:strRef>
          </c:tx>
          <c:invertIfNegative val="0"/>
          <c:cat>
            <c:strRef>
              <c:f>'PT-Estado portafolio'!$B$7:$B$10</c:f>
              <c:strCache>
                <c:ptCount val="3"/>
                <c:pt idx="0">
                  <c:v>Nombre del proyecto 1</c:v>
                </c:pt>
                <c:pt idx="1">
                  <c:v>Nombre del proyecto 2</c:v>
                </c:pt>
                <c:pt idx="2">
                  <c:v>Nombre del proyecto 3</c:v>
                </c:pt>
              </c:strCache>
            </c:strRef>
          </c:cat>
          <c:val>
            <c:numRef>
              <c:f>'PT-Estado portafolio'!$F$7:$F$10</c:f>
              <c:numCache>
                <c:formatCode>General</c:formatCode>
                <c:ptCount val="3"/>
                <c:pt idx="0">
                  <c:v>1</c:v>
                </c:pt>
              </c:numCache>
            </c:numRef>
          </c:val>
        </c:ser>
        <c:dLbls>
          <c:showLegendKey val="0"/>
          <c:showVal val="0"/>
          <c:showCatName val="0"/>
          <c:showSerName val="0"/>
          <c:showPercent val="0"/>
          <c:showBubbleSize val="0"/>
        </c:dLbls>
        <c:gapWidth val="150"/>
        <c:axId val="107560960"/>
        <c:axId val="69582144"/>
      </c:barChart>
      <c:catAx>
        <c:axId val="107560960"/>
        <c:scaling>
          <c:orientation val="minMax"/>
        </c:scaling>
        <c:delete val="0"/>
        <c:axPos val="b"/>
        <c:numFmt formatCode="General" sourceLinked="0"/>
        <c:majorTickMark val="out"/>
        <c:minorTickMark val="none"/>
        <c:tickLblPos val="nextTo"/>
        <c:crossAx val="69582144"/>
        <c:crosses val="autoZero"/>
        <c:auto val="1"/>
        <c:lblAlgn val="ctr"/>
        <c:lblOffset val="100"/>
        <c:noMultiLvlLbl val="0"/>
      </c:catAx>
      <c:valAx>
        <c:axId val="69582144"/>
        <c:scaling>
          <c:orientation val="minMax"/>
        </c:scaling>
        <c:delete val="0"/>
        <c:axPos val="l"/>
        <c:majorGridlines/>
        <c:numFmt formatCode="General" sourceLinked="1"/>
        <c:majorTickMark val="out"/>
        <c:minorTickMark val="none"/>
        <c:tickLblPos val="nextTo"/>
        <c:crossAx val="107560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hyperlink" Target="#'PC-Seguimiento plan de compras'!A1"/><Relationship Id="rId3" Type="http://schemas.openxmlformats.org/officeDocument/2006/relationships/hyperlink" Target="#'PE-Def Proyectos Estrat&#233;gicos'!A1"/><Relationship Id="rId7" Type="http://schemas.openxmlformats.org/officeDocument/2006/relationships/hyperlink" Target="#'PT-Avance proyectos'!A1"/><Relationship Id="rId2" Type="http://schemas.openxmlformats.org/officeDocument/2006/relationships/hyperlink" Target="#'PE-Variaci&#243;n presupuesto'!A1"/><Relationship Id="rId1" Type="http://schemas.openxmlformats.org/officeDocument/2006/relationships/image" Target="../media/image1.gif"/><Relationship Id="rId6" Type="http://schemas.openxmlformats.org/officeDocument/2006/relationships/hyperlink" Target="#'PT-Portafolio'!A1"/><Relationship Id="rId11" Type="http://schemas.openxmlformats.org/officeDocument/2006/relationships/hyperlink" Target="#Parametros!A1"/><Relationship Id="rId5" Type="http://schemas.openxmlformats.org/officeDocument/2006/relationships/hyperlink" Target="#'PT-Estado portafolio'!A1"/><Relationship Id="rId10" Type="http://schemas.openxmlformats.org/officeDocument/2006/relationships/hyperlink" Target="#'PC-Ejecuci&#243;n financiera'!A1"/><Relationship Id="rId4" Type="http://schemas.openxmlformats.org/officeDocument/2006/relationships/hyperlink" Target="#'PE-Indicadores'!A1"/><Relationship Id="rId9" Type="http://schemas.openxmlformats.org/officeDocument/2006/relationships/hyperlink" Target="#'PC-Plan de compras'!A1"/></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142875</xdr:colOff>
      <xdr:row>3</xdr:row>
      <xdr:rowOff>19050</xdr:rowOff>
    </xdr:from>
    <xdr:to>
      <xdr:col>1</xdr:col>
      <xdr:colOff>1085850</xdr:colOff>
      <xdr:row>4</xdr:row>
      <xdr:rowOff>145233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2925" y="628650"/>
          <a:ext cx="942975" cy="354783"/>
        </a:xfrm>
        <a:prstGeom prst="rect">
          <a:avLst/>
        </a:prstGeom>
      </xdr:spPr>
    </xdr:pic>
    <xdr:clientData/>
  </xdr:twoCellAnchor>
  <xdr:twoCellAnchor>
    <xdr:from>
      <xdr:col>6</xdr:col>
      <xdr:colOff>219075</xdr:colOff>
      <xdr:row>7</xdr:row>
      <xdr:rowOff>323850</xdr:rowOff>
    </xdr:from>
    <xdr:to>
      <xdr:col>6</xdr:col>
      <xdr:colOff>514350</xdr:colOff>
      <xdr:row>7</xdr:row>
      <xdr:rowOff>539850</xdr:rowOff>
    </xdr:to>
    <xdr:sp macro="" textlink="">
      <xdr:nvSpPr>
        <xdr:cNvPr id="3" name="2 Flecha derecha">
          <a:hlinkClick xmlns:r="http://schemas.openxmlformats.org/officeDocument/2006/relationships" r:id="rId2"/>
        </xdr:cNvPr>
        <xdr:cNvSpPr/>
      </xdr:nvSpPr>
      <xdr:spPr>
        <a:xfrm>
          <a:off x="10582275" y="1819275"/>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8</xdr:row>
      <xdr:rowOff>628650</xdr:rowOff>
    </xdr:from>
    <xdr:to>
      <xdr:col>6</xdr:col>
      <xdr:colOff>514350</xdr:colOff>
      <xdr:row>8</xdr:row>
      <xdr:rowOff>844650</xdr:rowOff>
    </xdr:to>
    <xdr:sp macro="" textlink="">
      <xdr:nvSpPr>
        <xdr:cNvPr id="4" name="3 Flecha derecha">
          <a:hlinkClick xmlns:r="http://schemas.openxmlformats.org/officeDocument/2006/relationships" r:id="rId3"/>
        </xdr:cNvPr>
        <xdr:cNvSpPr/>
      </xdr:nvSpPr>
      <xdr:spPr>
        <a:xfrm>
          <a:off x="10582275" y="2886075"/>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9</xdr:row>
      <xdr:rowOff>219075</xdr:rowOff>
    </xdr:from>
    <xdr:to>
      <xdr:col>6</xdr:col>
      <xdr:colOff>514350</xdr:colOff>
      <xdr:row>9</xdr:row>
      <xdr:rowOff>435075</xdr:rowOff>
    </xdr:to>
    <xdr:sp macro="" textlink="">
      <xdr:nvSpPr>
        <xdr:cNvPr id="5" name="4 Flecha derecha">
          <a:hlinkClick xmlns:r="http://schemas.openxmlformats.org/officeDocument/2006/relationships" r:id="rId4"/>
        </xdr:cNvPr>
        <xdr:cNvSpPr/>
      </xdr:nvSpPr>
      <xdr:spPr>
        <a:xfrm>
          <a:off x="10582275" y="3810000"/>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10</xdr:row>
      <xdr:rowOff>323850</xdr:rowOff>
    </xdr:from>
    <xdr:to>
      <xdr:col>6</xdr:col>
      <xdr:colOff>514350</xdr:colOff>
      <xdr:row>10</xdr:row>
      <xdr:rowOff>539850</xdr:rowOff>
    </xdr:to>
    <xdr:sp macro="" textlink="">
      <xdr:nvSpPr>
        <xdr:cNvPr id="6" name="5 Flecha derecha">
          <a:hlinkClick xmlns:r="http://schemas.openxmlformats.org/officeDocument/2006/relationships" r:id="rId5"/>
        </xdr:cNvPr>
        <xdr:cNvSpPr/>
      </xdr:nvSpPr>
      <xdr:spPr>
        <a:xfrm>
          <a:off x="10582275" y="4676775"/>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11</xdr:row>
      <xdr:rowOff>323850</xdr:rowOff>
    </xdr:from>
    <xdr:to>
      <xdr:col>6</xdr:col>
      <xdr:colOff>514350</xdr:colOff>
      <xdr:row>11</xdr:row>
      <xdr:rowOff>539850</xdr:rowOff>
    </xdr:to>
    <xdr:sp macro="" textlink="">
      <xdr:nvSpPr>
        <xdr:cNvPr id="7" name="6 Flecha derecha">
          <a:hlinkClick xmlns:r="http://schemas.openxmlformats.org/officeDocument/2006/relationships" r:id="rId6"/>
        </xdr:cNvPr>
        <xdr:cNvSpPr/>
      </xdr:nvSpPr>
      <xdr:spPr>
        <a:xfrm>
          <a:off x="10582275" y="5448300"/>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12</xdr:row>
      <xdr:rowOff>323850</xdr:rowOff>
    </xdr:from>
    <xdr:to>
      <xdr:col>6</xdr:col>
      <xdr:colOff>514350</xdr:colOff>
      <xdr:row>12</xdr:row>
      <xdr:rowOff>539850</xdr:rowOff>
    </xdr:to>
    <xdr:sp macro="" textlink="">
      <xdr:nvSpPr>
        <xdr:cNvPr id="8" name="7 Flecha derecha">
          <a:hlinkClick xmlns:r="http://schemas.openxmlformats.org/officeDocument/2006/relationships" r:id="rId7"/>
        </xdr:cNvPr>
        <xdr:cNvSpPr/>
      </xdr:nvSpPr>
      <xdr:spPr>
        <a:xfrm>
          <a:off x="10582275" y="6972300"/>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13</xdr:row>
      <xdr:rowOff>323850</xdr:rowOff>
    </xdr:from>
    <xdr:to>
      <xdr:col>6</xdr:col>
      <xdr:colOff>514350</xdr:colOff>
      <xdr:row>13</xdr:row>
      <xdr:rowOff>539850</xdr:rowOff>
    </xdr:to>
    <xdr:sp macro="" textlink="">
      <xdr:nvSpPr>
        <xdr:cNvPr id="9" name="8 Flecha derecha">
          <a:hlinkClick xmlns:r="http://schemas.openxmlformats.org/officeDocument/2006/relationships" r:id="rId8"/>
        </xdr:cNvPr>
        <xdr:cNvSpPr/>
      </xdr:nvSpPr>
      <xdr:spPr>
        <a:xfrm>
          <a:off x="10582275" y="7924800"/>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14</xdr:row>
      <xdr:rowOff>190499</xdr:rowOff>
    </xdr:from>
    <xdr:to>
      <xdr:col>6</xdr:col>
      <xdr:colOff>514350</xdr:colOff>
      <xdr:row>14</xdr:row>
      <xdr:rowOff>406499</xdr:rowOff>
    </xdr:to>
    <xdr:sp macro="" textlink="">
      <xdr:nvSpPr>
        <xdr:cNvPr id="10" name="9 Flecha derecha">
          <a:hlinkClick xmlns:r="http://schemas.openxmlformats.org/officeDocument/2006/relationships" r:id="rId9"/>
        </xdr:cNvPr>
        <xdr:cNvSpPr/>
      </xdr:nvSpPr>
      <xdr:spPr>
        <a:xfrm>
          <a:off x="10582275" y="8372474"/>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15</xdr:row>
      <xdr:rowOff>171448</xdr:rowOff>
    </xdr:from>
    <xdr:to>
      <xdr:col>6</xdr:col>
      <xdr:colOff>514350</xdr:colOff>
      <xdr:row>15</xdr:row>
      <xdr:rowOff>387448</xdr:rowOff>
    </xdr:to>
    <xdr:sp macro="" textlink="">
      <xdr:nvSpPr>
        <xdr:cNvPr id="11" name="10 Flecha derecha">
          <a:hlinkClick xmlns:r="http://schemas.openxmlformats.org/officeDocument/2006/relationships" r:id="rId10"/>
        </xdr:cNvPr>
        <xdr:cNvSpPr/>
      </xdr:nvSpPr>
      <xdr:spPr>
        <a:xfrm>
          <a:off x="10582275" y="8820148"/>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219075</xdr:colOff>
      <xdr:row>16</xdr:row>
      <xdr:rowOff>323850</xdr:rowOff>
    </xdr:from>
    <xdr:to>
      <xdr:col>6</xdr:col>
      <xdr:colOff>514350</xdr:colOff>
      <xdr:row>16</xdr:row>
      <xdr:rowOff>539850</xdr:rowOff>
    </xdr:to>
    <xdr:sp macro="" textlink="">
      <xdr:nvSpPr>
        <xdr:cNvPr id="12" name="11 Flecha derecha">
          <a:hlinkClick xmlns:r="http://schemas.openxmlformats.org/officeDocument/2006/relationships" r:id="rId11"/>
        </xdr:cNvPr>
        <xdr:cNvSpPr/>
      </xdr:nvSpPr>
      <xdr:spPr>
        <a:xfrm>
          <a:off x="10582275" y="9467850"/>
          <a:ext cx="295275" cy="21600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O"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101122</xdr:colOff>
      <xdr:row>27</xdr:row>
      <xdr:rowOff>33090</xdr:rowOff>
    </xdr:from>
    <xdr:to>
      <xdr:col>18</xdr:col>
      <xdr:colOff>1347107</xdr:colOff>
      <xdr:row>32</xdr:row>
      <xdr:rowOff>110130</xdr:rowOff>
    </xdr:to>
    <xdr:sp macro="" textlink="">
      <xdr:nvSpPr>
        <xdr:cNvPr id="43" name="Rectángulo redondeado 42"/>
        <xdr:cNvSpPr/>
      </xdr:nvSpPr>
      <xdr:spPr>
        <a:xfrm>
          <a:off x="19069479" y="5652840"/>
          <a:ext cx="2593092" cy="1029540"/>
        </a:xfrm>
        <a:prstGeom prst="roundRect">
          <a:avLst>
            <a:gd name="adj" fmla="val 10000"/>
          </a:avLst>
        </a:prstGeom>
        <a:noFill/>
        <a:ln>
          <a:solidFill>
            <a:schemeClr val="tx2"/>
          </a:solidFill>
        </a:ln>
      </xdr:spPr>
      <xdr:style>
        <a:lnRef idx="0">
          <a:schemeClr val="accent3"/>
        </a:lnRef>
        <a:fillRef idx="3">
          <a:schemeClr val="accent3"/>
        </a:fillRef>
        <a:effectRef idx="3">
          <a:schemeClr val="accent3"/>
        </a:effectRef>
        <a:fontRef idx="minor">
          <a:schemeClr val="lt1"/>
        </a:fontRef>
      </xdr:style>
    </xdr:sp>
    <xdr:clientData/>
  </xdr:twoCellAnchor>
  <xdr:twoCellAnchor>
    <xdr:from>
      <xdr:col>17</xdr:col>
      <xdr:colOff>61585</xdr:colOff>
      <xdr:row>20</xdr:row>
      <xdr:rowOff>16982</xdr:rowOff>
    </xdr:from>
    <xdr:to>
      <xdr:col>18</xdr:col>
      <xdr:colOff>1333500</xdr:colOff>
      <xdr:row>25</xdr:row>
      <xdr:rowOff>94022</xdr:rowOff>
    </xdr:to>
    <xdr:sp macro="" textlink="">
      <xdr:nvSpPr>
        <xdr:cNvPr id="44" name="Rectángulo redondeado 43"/>
        <xdr:cNvSpPr/>
      </xdr:nvSpPr>
      <xdr:spPr>
        <a:xfrm>
          <a:off x="19247656" y="4303232"/>
          <a:ext cx="2619023" cy="1029540"/>
        </a:xfrm>
        <a:prstGeom prst="roundRect">
          <a:avLst>
            <a:gd name="adj" fmla="val 10000"/>
          </a:avLst>
        </a:prstGeom>
        <a:noFill/>
        <a:ln>
          <a:solidFill>
            <a:schemeClr val="tx2"/>
          </a:solidFill>
        </a:ln>
      </xdr:spPr>
      <xdr:style>
        <a:lnRef idx="0">
          <a:schemeClr val="accent3"/>
        </a:lnRef>
        <a:fillRef idx="3">
          <a:schemeClr val="accent3"/>
        </a:fillRef>
        <a:effectRef idx="3">
          <a:schemeClr val="accent3"/>
        </a:effectRef>
        <a:fontRef idx="minor">
          <a:schemeClr val="lt1"/>
        </a:fontRef>
      </xdr:style>
    </xdr:sp>
    <xdr:clientData/>
  </xdr:twoCellAnchor>
  <xdr:twoCellAnchor>
    <xdr:from>
      <xdr:col>17</xdr:col>
      <xdr:colOff>80728</xdr:colOff>
      <xdr:row>12</xdr:row>
      <xdr:rowOff>175569</xdr:rowOff>
    </xdr:from>
    <xdr:to>
      <xdr:col>18</xdr:col>
      <xdr:colOff>1306286</xdr:colOff>
      <xdr:row>18</xdr:row>
      <xdr:rowOff>62110</xdr:rowOff>
    </xdr:to>
    <xdr:sp macro="" textlink="">
      <xdr:nvSpPr>
        <xdr:cNvPr id="42" name="Rectángulo redondeado 41"/>
        <xdr:cNvSpPr/>
      </xdr:nvSpPr>
      <xdr:spPr>
        <a:xfrm>
          <a:off x="19266799" y="2937819"/>
          <a:ext cx="2572666" cy="1029541"/>
        </a:xfrm>
        <a:prstGeom prst="roundRect">
          <a:avLst>
            <a:gd name="adj" fmla="val 10000"/>
          </a:avLst>
        </a:prstGeom>
        <a:noFill/>
        <a:ln>
          <a:solidFill>
            <a:schemeClr val="tx2"/>
          </a:solidFill>
        </a:ln>
      </xdr:spPr>
      <xdr:style>
        <a:lnRef idx="0">
          <a:schemeClr val="accent3"/>
        </a:lnRef>
        <a:fillRef idx="3">
          <a:schemeClr val="accent3"/>
        </a:fillRef>
        <a:effectRef idx="3">
          <a:schemeClr val="accent3"/>
        </a:effectRef>
        <a:fontRef idx="minor">
          <a:schemeClr val="lt1"/>
        </a:fontRef>
      </xdr:style>
    </xdr:sp>
    <xdr:clientData/>
  </xdr:twoCellAnchor>
  <xdr:twoCellAnchor>
    <xdr:from>
      <xdr:col>17</xdr:col>
      <xdr:colOff>95251</xdr:colOff>
      <xdr:row>6</xdr:row>
      <xdr:rowOff>110032</xdr:rowOff>
    </xdr:from>
    <xdr:to>
      <xdr:col>18</xdr:col>
      <xdr:colOff>1319892</xdr:colOff>
      <xdr:row>10</xdr:row>
      <xdr:rowOff>176893</xdr:rowOff>
    </xdr:to>
    <xdr:sp macro="" textlink="">
      <xdr:nvSpPr>
        <xdr:cNvPr id="41" name="Rectángulo redondeado 40"/>
        <xdr:cNvSpPr/>
      </xdr:nvSpPr>
      <xdr:spPr>
        <a:xfrm>
          <a:off x="19281322" y="1729282"/>
          <a:ext cx="2571749" cy="828861"/>
        </a:xfrm>
        <a:prstGeom prst="roundRect">
          <a:avLst>
            <a:gd name="adj" fmla="val 10000"/>
          </a:avLst>
        </a:prstGeom>
        <a:noFill/>
        <a:ln>
          <a:solidFill>
            <a:schemeClr val="tx2"/>
          </a:solidFill>
        </a:ln>
      </xdr:spPr>
      <xdr:style>
        <a:lnRef idx="0">
          <a:schemeClr val="accent3"/>
        </a:lnRef>
        <a:fillRef idx="3">
          <a:schemeClr val="accent3"/>
        </a:fillRef>
        <a:effectRef idx="3">
          <a:schemeClr val="accent3"/>
        </a:effectRef>
        <a:fontRef idx="minor">
          <a:schemeClr val="lt1"/>
        </a:fontRef>
      </xdr:style>
    </xdr:sp>
    <xdr:clientData/>
  </xdr:twoCellAnchor>
  <xdr:twoCellAnchor>
    <xdr:from>
      <xdr:col>11</xdr:col>
      <xdr:colOff>1005251</xdr:colOff>
      <xdr:row>4</xdr:row>
      <xdr:rowOff>108857</xdr:rowOff>
    </xdr:from>
    <xdr:to>
      <xdr:col>13</xdr:col>
      <xdr:colOff>204107</xdr:colOff>
      <xdr:row>33</xdr:row>
      <xdr:rowOff>27214</xdr:rowOff>
    </xdr:to>
    <xdr:sp macro="" textlink="">
      <xdr:nvSpPr>
        <xdr:cNvPr id="27" name="Rectángulo redondeado 26"/>
        <xdr:cNvSpPr/>
      </xdr:nvSpPr>
      <xdr:spPr>
        <a:xfrm>
          <a:off x="12652965" y="1020536"/>
          <a:ext cx="2750321" cy="5769428"/>
        </a:xfrm>
        <a:prstGeom prst="roundRect">
          <a:avLst>
            <a:gd name="adj" fmla="val 10000"/>
          </a:avLst>
        </a:prstGeom>
        <a:solidFill>
          <a:schemeClr val="accent2">
            <a:lumMod val="75000"/>
            <a:alpha val="2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dk1">
            <a:hueOff val="0"/>
            <a:satOff val="0"/>
            <a:lumOff val="0"/>
            <a:alphaOff val="0"/>
          </a:schemeClr>
        </a:lnRef>
        <a:fillRef idx="1">
          <a:schemeClr val="accent2">
            <a:tint val="40000"/>
            <a:hueOff val="0"/>
            <a:satOff val="0"/>
            <a:lumOff val="0"/>
            <a:alphaOff val="0"/>
          </a:schemeClr>
        </a:fillRef>
        <a:effectRef idx="0">
          <a:schemeClr val="accent2">
            <a:tint val="40000"/>
            <a:hueOff val="0"/>
            <a:satOff val="0"/>
            <a:lumOff val="0"/>
            <a:alphaOff val="0"/>
          </a:schemeClr>
        </a:effectRef>
        <a:fontRef idx="minor">
          <a:schemeClr val="dk1">
            <a:hueOff val="0"/>
            <a:satOff val="0"/>
            <a:lumOff val="0"/>
            <a:alphaOff val="0"/>
          </a:schemeClr>
        </a:fontRef>
      </xdr:style>
    </xdr:sp>
    <xdr:clientData/>
  </xdr:twoCellAnchor>
  <xdr:twoCellAnchor editAs="oneCell">
    <xdr:from>
      <xdr:col>0</xdr:col>
      <xdr:colOff>523875</xdr:colOff>
      <xdr:row>1</xdr:row>
      <xdr:rowOff>38100</xdr:rowOff>
    </xdr:from>
    <xdr:to>
      <xdr:col>1</xdr:col>
      <xdr:colOff>940110</xdr:colOff>
      <xdr:row>2</xdr:row>
      <xdr:rowOff>163567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425" y="228600"/>
          <a:ext cx="942975" cy="354783"/>
        </a:xfrm>
        <a:prstGeom prst="rect">
          <a:avLst/>
        </a:prstGeom>
      </xdr:spPr>
    </xdr:pic>
    <xdr:clientData/>
  </xdr:twoCellAnchor>
  <xdr:twoCellAnchor>
    <xdr:from>
      <xdr:col>16</xdr:col>
      <xdr:colOff>408985</xdr:colOff>
      <xdr:row>4</xdr:row>
      <xdr:rowOff>81642</xdr:rowOff>
    </xdr:from>
    <xdr:to>
      <xdr:col>19</xdr:col>
      <xdr:colOff>95251</xdr:colOff>
      <xdr:row>33</xdr:row>
      <xdr:rowOff>81643</xdr:rowOff>
    </xdr:to>
    <xdr:sp macro="" textlink="">
      <xdr:nvSpPr>
        <xdr:cNvPr id="31" name="Rectángulo redondeado 30"/>
        <xdr:cNvSpPr/>
      </xdr:nvSpPr>
      <xdr:spPr>
        <a:xfrm>
          <a:off x="18533699" y="993321"/>
          <a:ext cx="3006409" cy="5851072"/>
        </a:xfrm>
        <a:prstGeom prst="roundRect">
          <a:avLst>
            <a:gd name="adj" fmla="val 10000"/>
          </a:avLst>
        </a:prstGeom>
        <a:solidFill>
          <a:schemeClr val="accent2">
            <a:lumMod val="75000"/>
            <a:alpha val="2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dk1">
            <a:hueOff val="0"/>
            <a:satOff val="0"/>
            <a:lumOff val="0"/>
            <a:alphaOff val="0"/>
          </a:schemeClr>
        </a:lnRef>
        <a:fillRef idx="1">
          <a:schemeClr val="accent2">
            <a:tint val="40000"/>
            <a:hueOff val="0"/>
            <a:satOff val="0"/>
            <a:lumOff val="0"/>
            <a:alphaOff val="0"/>
          </a:schemeClr>
        </a:fillRef>
        <a:effectRef idx="0">
          <a:schemeClr val="accent2">
            <a:tint val="40000"/>
            <a:hueOff val="0"/>
            <a:satOff val="0"/>
            <a:lumOff val="0"/>
            <a:alphaOff val="0"/>
          </a:schemeClr>
        </a:effectRef>
        <a:fontRef idx="minor">
          <a:schemeClr val="dk1">
            <a:hueOff val="0"/>
            <a:satOff val="0"/>
            <a:lumOff val="0"/>
            <a:alphaOff val="0"/>
          </a:schemeClr>
        </a:fontRef>
      </xdr:style>
    </xdr:sp>
    <xdr:clientData/>
  </xdr:twoCellAnchor>
  <xdr:twoCellAnchor>
    <xdr:from>
      <xdr:col>14</xdr:col>
      <xdr:colOff>14682</xdr:colOff>
      <xdr:row>4</xdr:row>
      <xdr:rowOff>95251</xdr:rowOff>
    </xdr:from>
    <xdr:to>
      <xdr:col>16</xdr:col>
      <xdr:colOff>176894</xdr:colOff>
      <xdr:row>33</xdr:row>
      <xdr:rowOff>16290</xdr:rowOff>
    </xdr:to>
    <xdr:sp macro="" textlink="">
      <xdr:nvSpPr>
        <xdr:cNvPr id="29" name="Rectángulo redondeado 28"/>
        <xdr:cNvSpPr/>
      </xdr:nvSpPr>
      <xdr:spPr>
        <a:xfrm>
          <a:off x="15676503" y="1006930"/>
          <a:ext cx="2625105" cy="5772110"/>
        </a:xfrm>
        <a:prstGeom prst="roundRect">
          <a:avLst>
            <a:gd name="adj" fmla="val 10000"/>
          </a:avLst>
        </a:prstGeom>
        <a:solidFill>
          <a:schemeClr val="accent2">
            <a:lumMod val="75000"/>
            <a:alpha val="2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dk1">
            <a:hueOff val="0"/>
            <a:satOff val="0"/>
            <a:lumOff val="0"/>
            <a:alphaOff val="0"/>
          </a:schemeClr>
        </a:lnRef>
        <a:fillRef idx="1">
          <a:schemeClr val="accent2">
            <a:tint val="40000"/>
            <a:hueOff val="0"/>
            <a:satOff val="0"/>
            <a:lumOff val="0"/>
            <a:alphaOff val="0"/>
          </a:schemeClr>
        </a:fillRef>
        <a:effectRef idx="0">
          <a:schemeClr val="accent2">
            <a:tint val="40000"/>
            <a:hueOff val="0"/>
            <a:satOff val="0"/>
            <a:lumOff val="0"/>
            <a:alphaOff val="0"/>
          </a:schemeClr>
        </a:effectRef>
        <a:fontRef idx="minor">
          <a:schemeClr val="dk1">
            <a:hueOff val="0"/>
            <a:satOff val="0"/>
            <a:lumOff val="0"/>
            <a:alphaOff val="0"/>
          </a:schemeClr>
        </a:fontRef>
      </xdr:style>
    </xdr:sp>
    <xdr:clientData/>
  </xdr:twoCellAnchor>
  <xdr:twoCellAnchor>
    <xdr:from>
      <xdr:col>12</xdr:col>
      <xdr:colOff>83058</xdr:colOff>
      <xdr:row>16</xdr:row>
      <xdr:rowOff>179859</xdr:rowOff>
    </xdr:from>
    <xdr:to>
      <xdr:col>13</xdr:col>
      <xdr:colOff>122463</xdr:colOff>
      <xdr:row>21</xdr:row>
      <xdr:rowOff>156574</xdr:rowOff>
    </xdr:to>
    <xdr:sp macro="" textlink="">
      <xdr:nvSpPr>
        <xdr:cNvPr id="25" name="Rectángulo redondeado 24"/>
        <xdr:cNvSpPr/>
      </xdr:nvSpPr>
      <xdr:spPr>
        <a:xfrm>
          <a:off x="12764915" y="3704109"/>
          <a:ext cx="2556727" cy="929215"/>
        </a:xfrm>
        <a:prstGeom prst="roundRect">
          <a:avLst>
            <a:gd name="adj" fmla="val 10000"/>
          </a:avLst>
        </a:prstGeom>
        <a:noFill/>
        <a:ln>
          <a:solidFill>
            <a:schemeClr val="tx2"/>
          </a:solidFill>
        </a:ln>
      </xdr:spPr>
      <xdr:style>
        <a:lnRef idx="0">
          <a:schemeClr val="accent4"/>
        </a:lnRef>
        <a:fillRef idx="3">
          <a:schemeClr val="accent4"/>
        </a:fillRef>
        <a:effectRef idx="3">
          <a:schemeClr val="accent4"/>
        </a:effectRef>
        <a:fontRef idx="minor">
          <a:schemeClr val="lt1"/>
        </a:fontRef>
      </xdr:style>
    </xdr:sp>
    <xdr:clientData/>
  </xdr:twoCellAnchor>
  <xdr:twoCellAnchor>
    <xdr:from>
      <xdr:col>14</xdr:col>
      <xdr:colOff>187330</xdr:colOff>
      <xdr:row>8</xdr:row>
      <xdr:rowOff>102837</xdr:rowOff>
    </xdr:from>
    <xdr:to>
      <xdr:col>15</xdr:col>
      <xdr:colOff>1211036</xdr:colOff>
      <xdr:row>13</xdr:row>
      <xdr:rowOff>179877</xdr:rowOff>
    </xdr:to>
    <xdr:sp macro="" textlink="">
      <xdr:nvSpPr>
        <xdr:cNvPr id="23" name="Rectángulo redondeado 22"/>
        <xdr:cNvSpPr/>
      </xdr:nvSpPr>
      <xdr:spPr>
        <a:xfrm>
          <a:off x="16148509" y="2103087"/>
          <a:ext cx="2248348" cy="1029540"/>
        </a:xfrm>
        <a:prstGeom prst="roundRect">
          <a:avLst>
            <a:gd name="adj" fmla="val 10000"/>
          </a:avLst>
        </a:prstGeom>
        <a:noFill/>
        <a:ln>
          <a:solidFill>
            <a:schemeClr val="tx2"/>
          </a:solidFill>
        </a:ln>
      </xdr:spPr>
      <xdr:style>
        <a:lnRef idx="0">
          <a:schemeClr val="accent3"/>
        </a:lnRef>
        <a:fillRef idx="3">
          <a:schemeClr val="accent3"/>
        </a:fillRef>
        <a:effectRef idx="3">
          <a:schemeClr val="accent3"/>
        </a:effectRef>
        <a:fontRef idx="minor">
          <a:schemeClr val="lt1"/>
        </a:fontRef>
      </xdr:style>
    </xdr:sp>
    <xdr:clientData/>
  </xdr:twoCellAnchor>
  <xdr:twoCellAnchor>
    <xdr:from>
      <xdr:col>17</xdr:col>
      <xdr:colOff>218703</xdr:colOff>
      <xdr:row>5</xdr:row>
      <xdr:rowOff>424294</xdr:rowOff>
    </xdr:from>
    <xdr:to>
      <xdr:col>18</xdr:col>
      <xdr:colOff>1238250</xdr:colOff>
      <xdr:row>8</xdr:row>
      <xdr:rowOff>117433</xdr:rowOff>
    </xdr:to>
    <xdr:sp macro="" textlink="">
      <xdr:nvSpPr>
        <xdr:cNvPr id="21" name="Rectángulo redondeado 20"/>
        <xdr:cNvSpPr/>
      </xdr:nvSpPr>
      <xdr:spPr>
        <a:xfrm>
          <a:off x="19404774" y="1580901"/>
          <a:ext cx="2434690" cy="536782"/>
        </a:xfrm>
        <a:prstGeom prst="roundRect">
          <a:avLst>
            <a:gd name="adj" fmla="val 10000"/>
          </a:avLst>
        </a:prstGeom>
      </xdr:spPr>
      <xdr:style>
        <a:lnRef idx="0">
          <a:schemeClr val="accent3"/>
        </a:lnRef>
        <a:fillRef idx="3">
          <a:schemeClr val="accent3"/>
        </a:fillRef>
        <a:effectRef idx="3">
          <a:schemeClr val="accent3"/>
        </a:effectRef>
        <a:fontRef idx="minor">
          <a:schemeClr val="lt1"/>
        </a:fontRef>
      </xdr:style>
    </xdr:sp>
    <xdr:clientData/>
  </xdr:twoCellAnchor>
  <xdr:twoCellAnchor>
    <xdr:from>
      <xdr:col>17</xdr:col>
      <xdr:colOff>258128</xdr:colOff>
      <xdr:row>5</xdr:row>
      <xdr:rowOff>440147</xdr:rowOff>
    </xdr:from>
    <xdr:to>
      <xdr:col>18</xdr:col>
      <xdr:colOff>908575</xdr:colOff>
      <xdr:row>8</xdr:row>
      <xdr:rowOff>101580</xdr:rowOff>
    </xdr:to>
    <xdr:sp macro="" textlink="">
      <xdr:nvSpPr>
        <xdr:cNvPr id="22" name="Rectángulo 21"/>
        <xdr:cNvSpPr/>
      </xdr:nvSpPr>
      <xdr:spPr>
        <a:xfrm>
          <a:off x="19444199" y="1596754"/>
          <a:ext cx="2065590" cy="505076"/>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t>Pagado</a:t>
          </a:r>
        </a:p>
      </xdr:txBody>
    </xdr:sp>
    <xdr:clientData/>
  </xdr:twoCellAnchor>
  <xdr:twoCellAnchor>
    <xdr:from>
      <xdr:col>17</xdr:col>
      <xdr:colOff>191489</xdr:colOff>
      <xdr:row>11</xdr:row>
      <xdr:rowOff>159830</xdr:rowOff>
    </xdr:from>
    <xdr:to>
      <xdr:col>18</xdr:col>
      <xdr:colOff>1211036</xdr:colOff>
      <xdr:row>14</xdr:row>
      <xdr:rowOff>112672</xdr:rowOff>
    </xdr:to>
    <xdr:sp macro="" textlink="">
      <xdr:nvSpPr>
        <xdr:cNvPr id="19" name="Rectángulo redondeado 18"/>
        <xdr:cNvSpPr/>
      </xdr:nvSpPr>
      <xdr:spPr>
        <a:xfrm>
          <a:off x="19377560" y="2731580"/>
          <a:ext cx="2434690" cy="524342"/>
        </a:xfrm>
        <a:prstGeom prst="roundRect">
          <a:avLst>
            <a:gd name="adj" fmla="val 10000"/>
          </a:avLst>
        </a:prstGeom>
      </xdr:spPr>
      <xdr:style>
        <a:lnRef idx="0">
          <a:schemeClr val="accent3"/>
        </a:lnRef>
        <a:fillRef idx="3">
          <a:schemeClr val="accent3"/>
        </a:fillRef>
        <a:effectRef idx="3">
          <a:schemeClr val="accent3"/>
        </a:effectRef>
        <a:fontRef idx="minor">
          <a:schemeClr val="lt1"/>
        </a:fontRef>
      </xdr:style>
    </xdr:sp>
    <xdr:clientData/>
  </xdr:twoCellAnchor>
  <xdr:twoCellAnchor>
    <xdr:from>
      <xdr:col>17</xdr:col>
      <xdr:colOff>261016</xdr:colOff>
      <xdr:row>11</xdr:row>
      <xdr:rowOff>177336</xdr:rowOff>
    </xdr:from>
    <xdr:to>
      <xdr:col>18</xdr:col>
      <xdr:colOff>1002324</xdr:colOff>
      <xdr:row>14</xdr:row>
      <xdr:rowOff>116888</xdr:rowOff>
    </xdr:to>
    <xdr:sp macro="" textlink="">
      <xdr:nvSpPr>
        <xdr:cNvPr id="20" name="Rectángulo 19"/>
        <xdr:cNvSpPr/>
      </xdr:nvSpPr>
      <xdr:spPr>
        <a:xfrm>
          <a:off x="19447087" y="2749086"/>
          <a:ext cx="2156451" cy="511052"/>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t>En Ejecución</a:t>
          </a:r>
        </a:p>
      </xdr:txBody>
    </xdr:sp>
    <xdr:clientData/>
  </xdr:twoCellAnchor>
  <xdr:twoCellAnchor>
    <xdr:from>
      <xdr:col>14</xdr:col>
      <xdr:colOff>149678</xdr:colOff>
      <xdr:row>24</xdr:row>
      <xdr:rowOff>141941</xdr:rowOff>
    </xdr:from>
    <xdr:to>
      <xdr:col>15</xdr:col>
      <xdr:colOff>1183822</xdr:colOff>
      <xdr:row>29</xdr:row>
      <xdr:rowOff>174104</xdr:rowOff>
    </xdr:to>
    <xdr:sp macro="" textlink="">
      <xdr:nvSpPr>
        <xdr:cNvPr id="17" name="Rectángulo redondeado 16"/>
        <xdr:cNvSpPr/>
      </xdr:nvSpPr>
      <xdr:spPr>
        <a:xfrm>
          <a:off x="16110857" y="5190191"/>
          <a:ext cx="2258786" cy="984663"/>
        </a:xfrm>
        <a:prstGeom prst="roundRect">
          <a:avLst>
            <a:gd name="adj" fmla="val 10000"/>
          </a:avLst>
        </a:prstGeom>
        <a:noFill/>
        <a:ln>
          <a:solidFill>
            <a:schemeClr val="tx2"/>
          </a:solidFill>
        </a:ln>
      </xdr:spPr>
      <xdr:style>
        <a:lnRef idx="0">
          <a:schemeClr val="accent6"/>
        </a:lnRef>
        <a:fillRef idx="3">
          <a:schemeClr val="accent6"/>
        </a:fillRef>
        <a:effectRef idx="3">
          <a:schemeClr val="accent6"/>
        </a:effectRef>
        <a:fontRef idx="minor">
          <a:schemeClr val="lt1"/>
        </a:fontRef>
      </xdr:style>
    </xdr:sp>
    <xdr:clientData/>
  </xdr:twoCellAnchor>
  <xdr:twoCellAnchor>
    <xdr:from>
      <xdr:col>17</xdr:col>
      <xdr:colOff>218703</xdr:colOff>
      <xdr:row>19</xdr:row>
      <xdr:rowOff>30318</xdr:rowOff>
    </xdr:from>
    <xdr:to>
      <xdr:col>18</xdr:col>
      <xdr:colOff>1238250</xdr:colOff>
      <xdr:row>21</xdr:row>
      <xdr:rowOff>178879</xdr:rowOff>
    </xdr:to>
    <xdr:sp macro="" textlink="">
      <xdr:nvSpPr>
        <xdr:cNvPr id="15" name="Rectángulo redondeado 14"/>
        <xdr:cNvSpPr/>
      </xdr:nvSpPr>
      <xdr:spPr>
        <a:xfrm>
          <a:off x="19404774" y="4126068"/>
          <a:ext cx="2434690" cy="529561"/>
        </a:xfrm>
        <a:prstGeom prst="roundRect">
          <a:avLst>
            <a:gd name="adj" fmla="val 10000"/>
          </a:avLst>
        </a:prstGeom>
        <a:solidFill>
          <a:schemeClr val="bg1">
            <a:lumMod val="85000"/>
          </a:schemeClr>
        </a:solidFill>
      </xdr:spPr>
      <xdr:style>
        <a:lnRef idx="0">
          <a:schemeClr val="accent6"/>
        </a:lnRef>
        <a:fillRef idx="3">
          <a:schemeClr val="accent6"/>
        </a:fillRef>
        <a:effectRef idx="3">
          <a:schemeClr val="accent6"/>
        </a:effectRef>
        <a:fontRef idx="minor">
          <a:schemeClr val="lt1"/>
        </a:fontRef>
      </xdr:style>
    </xdr:sp>
    <xdr:clientData/>
  </xdr:twoCellAnchor>
  <xdr:twoCellAnchor>
    <xdr:from>
      <xdr:col>17</xdr:col>
      <xdr:colOff>355768</xdr:colOff>
      <xdr:row>19</xdr:row>
      <xdr:rowOff>11441</xdr:rowOff>
    </xdr:from>
    <xdr:to>
      <xdr:col>18</xdr:col>
      <xdr:colOff>993322</xdr:colOff>
      <xdr:row>22</xdr:row>
      <xdr:rowOff>75665</xdr:rowOff>
    </xdr:to>
    <xdr:sp macro="" textlink="">
      <xdr:nvSpPr>
        <xdr:cNvPr id="16" name="Rectángulo 15"/>
        <xdr:cNvSpPr/>
      </xdr:nvSpPr>
      <xdr:spPr>
        <a:xfrm>
          <a:off x="19541839" y="4107191"/>
          <a:ext cx="2052697" cy="635724"/>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solidFill>
                <a:schemeClr val="tx1"/>
              </a:solidFill>
            </a:rPr>
            <a:t>En Proceso</a:t>
          </a:r>
        </a:p>
      </xdr:txBody>
    </xdr:sp>
    <xdr:clientData/>
  </xdr:twoCellAnchor>
  <xdr:twoCellAnchor>
    <xdr:from>
      <xdr:col>17</xdr:col>
      <xdr:colOff>218703</xdr:colOff>
      <xdr:row>26</xdr:row>
      <xdr:rowOff>78859</xdr:rowOff>
    </xdr:from>
    <xdr:to>
      <xdr:col>18</xdr:col>
      <xdr:colOff>1238250</xdr:colOff>
      <xdr:row>29</xdr:row>
      <xdr:rowOff>36921</xdr:rowOff>
    </xdr:to>
    <xdr:sp macro="" textlink="">
      <xdr:nvSpPr>
        <xdr:cNvPr id="13" name="Rectángulo redondeado 12"/>
        <xdr:cNvSpPr/>
      </xdr:nvSpPr>
      <xdr:spPr>
        <a:xfrm>
          <a:off x="19170169" y="5432566"/>
          <a:ext cx="2377133" cy="516424"/>
        </a:xfrm>
        <a:prstGeom prst="roundRect">
          <a:avLst>
            <a:gd name="adj" fmla="val 10000"/>
          </a:avLst>
        </a:prstGeom>
        <a:solidFill>
          <a:schemeClr val="bg1">
            <a:lumMod val="85000"/>
          </a:schemeClr>
        </a:solidFill>
      </xdr:spPr>
      <xdr:style>
        <a:lnRef idx="0">
          <a:schemeClr val="accent6"/>
        </a:lnRef>
        <a:fillRef idx="3">
          <a:schemeClr val="accent6"/>
        </a:fillRef>
        <a:effectRef idx="3">
          <a:schemeClr val="accent6"/>
        </a:effectRef>
        <a:fontRef idx="minor">
          <a:schemeClr val="lt1"/>
        </a:fontRef>
      </xdr:style>
    </xdr:sp>
    <xdr:clientData/>
  </xdr:twoCellAnchor>
  <xdr:twoCellAnchor>
    <xdr:from>
      <xdr:col>17</xdr:col>
      <xdr:colOff>407960</xdr:colOff>
      <xdr:row>27</xdr:row>
      <xdr:rowOff>132707</xdr:rowOff>
    </xdr:from>
    <xdr:to>
      <xdr:col>18</xdr:col>
      <xdr:colOff>1045514</xdr:colOff>
      <xdr:row>29</xdr:row>
      <xdr:rowOff>71842</xdr:rowOff>
    </xdr:to>
    <xdr:sp macro="" textlink="">
      <xdr:nvSpPr>
        <xdr:cNvPr id="14" name="Rectángulo 13"/>
        <xdr:cNvSpPr/>
      </xdr:nvSpPr>
      <xdr:spPr>
        <a:xfrm>
          <a:off x="19359426" y="5672535"/>
          <a:ext cx="1995140" cy="311376"/>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solidFill>
                <a:schemeClr val="tx1"/>
              </a:solidFill>
            </a:rPr>
            <a:t>Por Contratar</a:t>
          </a:r>
        </a:p>
        <a:p>
          <a:pPr lvl="0" algn="ctr" defTabSz="622300">
            <a:lnSpc>
              <a:spcPct val="90000"/>
            </a:lnSpc>
            <a:spcBef>
              <a:spcPct val="0"/>
            </a:spcBef>
            <a:spcAft>
              <a:spcPct val="35000"/>
            </a:spcAft>
          </a:pPr>
          <a:endParaRPr lang="es-CO" sz="1400" kern="1200">
            <a:solidFill>
              <a:schemeClr val="tx1"/>
            </a:solidFill>
          </a:endParaRPr>
        </a:p>
      </xdr:txBody>
    </xdr:sp>
    <xdr:clientData/>
  </xdr:twoCellAnchor>
  <xdr:twoCellAnchor>
    <xdr:from>
      <xdr:col>14</xdr:col>
      <xdr:colOff>226474</xdr:colOff>
      <xdr:row>7</xdr:row>
      <xdr:rowOff>35230</xdr:rowOff>
    </xdr:from>
    <xdr:to>
      <xdr:col>15</xdr:col>
      <xdr:colOff>1156608</xdr:colOff>
      <xdr:row>9</xdr:row>
      <xdr:rowOff>178573</xdr:rowOff>
    </xdr:to>
    <xdr:sp macro="" textlink="">
      <xdr:nvSpPr>
        <xdr:cNvPr id="34" name="Rectángulo redondeado 33"/>
        <xdr:cNvSpPr/>
      </xdr:nvSpPr>
      <xdr:spPr>
        <a:xfrm>
          <a:off x="16187653" y="1844980"/>
          <a:ext cx="2154776" cy="524343"/>
        </a:xfrm>
        <a:prstGeom prst="roundRect">
          <a:avLst>
            <a:gd name="adj" fmla="val 10000"/>
          </a:avLst>
        </a:prstGeom>
      </xdr:spPr>
      <xdr:style>
        <a:lnRef idx="0">
          <a:schemeClr val="accent3"/>
        </a:lnRef>
        <a:fillRef idx="3">
          <a:schemeClr val="accent3"/>
        </a:fillRef>
        <a:effectRef idx="3">
          <a:schemeClr val="accent3"/>
        </a:effectRef>
        <a:fontRef idx="minor">
          <a:schemeClr val="lt1"/>
        </a:fontRef>
      </xdr:style>
    </xdr:sp>
    <xdr:clientData/>
  </xdr:twoCellAnchor>
  <xdr:twoCellAnchor>
    <xdr:from>
      <xdr:col>14</xdr:col>
      <xdr:colOff>251361</xdr:colOff>
      <xdr:row>6</xdr:row>
      <xdr:rowOff>177184</xdr:rowOff>
    </xdr:from>
    <xdr:to>
      <xdr:col>15</xdr:col>
      <xdr:colOff>1130981</xdr:colOff>
      <xdr:row>10</xdr:row>
      <xdr:rowOff>25992</xdr:rowOff>
    </xdr:to>
    <xdr:sp macro="" textlink="">
      <xdr:nvSpPr>
        <xdr:cNvPr id="35" name="Rectángulo 34"/>
        <xdr:cNvSpPr/>
      </xdr:nvSpPr>
      <xdr:spPr>
        <a:xfrm>
          <a:off x="16212540" y="1796434"/>
          <a:ext cx="2104262" cy="610808"/>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t>Comprometido </a:t>
          </a:r>
        </a:p>
      </xdr:txBody>
    </xdr:sp>
    <xdr:clientData/>
  </xdr:twoCellAnchor>
  <xdr:twoCellAnchor>
    <xdr:from>
      <xdr:col>14</xdr:col>
      <xdr:colOff>189381</xdr:colOff>
      <xdr:row>22</xdr:row>
      <xdr:rowOff>175775</xdr:rowOff>
    </xdr:from>
    <xdr:to>
      <xdr:col>15</xdr:col>
      <xdr:colOff>1135177</xdr:colOff>
      <xdr:row>25</xdr:row>
      <xdr:rowOff>188822</xdr:rowOff>
    </xdr:to>
    <xdr:sp macro="" textlink="">
      <xdr:nvSpPr>
        <xdr:cNvPr id="36" name="Rectángulo redondeado 35"/>
        <xdr:cNvSpPr/>
      </xdr:nvSpPr>
      <xdr:spPr>
        <a:xfrm>
          <a:off x="16150560" y="4843025"/>
          <a:ext cx="2170438" cy="584547"/>
        </a:xfrm>
        <a:prstGeom prst="roundRect">
          <a:avLst>
            <a:gd name="adj" fmla="val 10000"/>
          </a:avLst>
        </a:prstGeom>
        <a:solidFill>
          <a:schemeClr val="accent2">
            <a:lumMod val="75000"/>
          </a:schemeClr>
        </a:solidFill>
      </xdr:spPr>
      <xdr:style>
        <a:lnRef idx="0">
          <a:schemeClr val="accent6"/>
        </a:lnRef>
        <a:fillRef idx="3">
          <a:schemeClr val="accent6"/>
        </a:fillRef>
        <a:effectRef idx="3">
          <a:schemeClr val="accent6"/>
        </a:effectRef>
        <a:fontRef idx="minor">
          <a:schemeClr val="lt1"/>
        </a:fontRef>
      </xdr:style>
    </xdr:sp>
    <xdr:clientData/>
  </xdr:twoCellAnchor>
  <xdr:twoCellAnchor>
    <xdr:from>
      <xdr:col>14</xdr:col>
      <xdr:colOff>284367</xdr:colOff>
      <xdr:row>23</xdr:row>
      <xdr:rowOff>54580</xdr:rowOff>
    </xdr:from>
    <xdr:to>
      <xdr:col>15</xdr:col>
      <xdr:colOff>1117277</xdr:colOff>
      <xdr:row>25</xdr:row>
      <xdr:rowOff>142409</xdr:rowOff>
    </xdr:to>
    <xdr:sp macro="" textlink="">
      <xdr:nvSpPr>
        <xdr:cNvPr id="37" name="Rectángulo 36"/>
        <xdr:cNvSpPr/>
      </xdr:nvSpPr>
      <xdr:spPr>
        <a:xfrm>
          <a:off x="16245546" y="4912330"/>
          <a:ext cx="2057552" cy="468829"/>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solidFill>
                <a:schemeClr val="tx1"/>
              </a:solidFill>
            </a:rPr>
            <a:t>No Comprometido</a:t>
          </a:r>
        </a:p>
      </xdr:txBody>
    </xdr:sp>
    <xdr:clientData/>
  </xdr:twoCellAnchor>
  <xdr:twoCellAnchor>
    <xdr:from>
      <xdr:col>12</xdr:col>
      <xdr:colOff>104384</xdr:colOff>
      <xdr:row>16</xdr:row>
      <xdr:rowOff>39146</xdr:rowOff>
    </xdr:from>
    <xdr:to>
      <xdr:col>13</xdr:col>
      <xdr:colOff>68036</xdr:colOff>
      <xdr:row>18</xdr:row>
      <xdr:rowOff>187708</xdr:rowOff>
    </xdr:to>
    <xdr:sp macro="" textlink="">
      <xdr:nvSpPr>
        <xdr:cNvPr id="39" name="Rectángulo redondeado 38"/>
        <xdr:cNvSpPr/>
      </xdr:nvSpPr>
      <xdr:spPr>
        <a:xfrm>
          <a:off x="12786241" y="3563396"/>
          <a:ext cx="2480974" cy="529562"/>
        </a:xfrm>
        <a:prstGeom prst="roundRect">
          <a:avLst>
            <a:gd name="adj" fmla="val 10000"/>
          </a:avLst>
        </a:prstGeom>
      </xdr:spPr>
      <xdr:style>
        <a:lnRef idx="0">
          <a:schemeClr val="accent4"/>
        </a:lnRef>
        <a:fillRef idx="3">
          <a:schemeClr val="accent4"/>
        </a:fillRef>
        <a:effectRef idx="3">
          <a:schemeClr val="accent4"/>
        </a:effectRef>
        <a:fontRef idx="minor">
          <a:schemeClr val="lt1"/>
        </a:fontRef>
      </xdr:style>
    </xdr:sp>
    <xdr:clientData/>
  </xdr:twoCellAnchor>
  <xdr:twoCellAnchor>
    <xdr:from>
      <xdr:col>12</xdr:col>
      <xdr:colOff>132185</xdr:colOff>
      <xdr:row>16</xdr:row>
      <xdr:rowOff>56343</xdr:rowOff>
    </xdr:from>
    <xdr:to>
      <xdr:col>12</xdr:col>
      <xdr:colOff>2381251</xdr:colOff>
      <xdr:row>19</xdr:row>
      <xdr:rowOff>21948</xdr:rowOff>
    </xdr:to>
    <xdr:sp macro="" textlink="">
      <xdr:nvSpPr>
        <xdr:cNvPr id="40" name="Rectángulo 39"/>
        <xdr:cNvSpPr/>
      </xdr:nvSpPr>
      <xdr:spPr>
        <a:xfrm>
          <a:off x="12814042" y="3580593"/>
          <a:ext cx="2249066" cy="537105"/>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s-CO" sz="1400" b="1" kern="1200"/>
            <a:t>Apropiado </a:t>
          </a:r>
          <a:endParaRPr lang="es-CO" sz="1400" kern="1200"/>
        </a:p>
      </xdr:txBody>
    </xdr:sp>
    <xdr:clientData/>
  </xdr:twoCellAnchor>
  <xdr:twoCellAnchor>
    <xdr:from>
      <xdr:col>15</xdr:col>
      <xdr:colOff>1143888</xdr:colOff>
      <xdr:row>10</xdr:row>
      <xdr:rowOff>160987</xdr:rowOff>
    </xdr:from>
    <xdr:to>
      <xdr:col>17</xdr:col>
      <xdr:colOff>39293</xdr:colOff>
      <xdr:row>11</xdr:row>
      <xdr:rowOff>6482</xdr:rowOff>
    </xdr:to>
    <xdr:grpSp>
      <xdr:nvGrpSpPr>
        <xdr:cNvPr id="45" name="Grupo 44"/>
        <xdr:cNvGrpSpPr/>
      </xdr:nvGrpSpPr>
      <xdr:grpSpPr>
        <a:xfrm>
          <a:off x="18030352" y="2542237"/>
          <a:ext cx="677941" cy="35995"/>
          <a:chOff x="4873674" y="1924525"/>
          <a:chExt cx="666250" cy="33312"/>
        </a:xfrm>
      </xdr:grpSpPr>
      <xdr:sp macro="" textlink="">
        <xdr:nvSpPr>
          <xdr:cNvPr id="55" name="Conector recto 3"/>
          <xdr:cNvSpPr/>
        </xdr:nvSpPr>
        <xdr:spPr>
          <a:xfrm rot="19457599">
            <a:off x="4873674" y="1928020"/>
            <a:ext cx="666250" cy="26323"/>
          </a:xfrm>
          <a:custGeom>
            <a:avLst/>
            <a:gdLst/>
            <a:ahLst/>
            <a:cxnLst/>
            <a:rect l="0" t="0" r="0" b="0"/>
            <a:pathLst>
              <a:path>
                <a:moveTo>
                  <a:pt x="0" y="13161"/>
                </a:moveTo>
                <a:lnTo>
                  <a:pt x="666250" y="13161"/>
                </a:lnTo>
              </a:path>
            </a:pathLst>
          </a:custGeom>
          <a:noFill/>
        </xdr:spPr>
        <xdr:style>
          <a:lnRef idx="2">
            <a:schemeClr val="accent3">
              <a:hueOff val="0"/>
              <a:satOff val="0"/>
              <a:lumOff val="0"/>
              <a:alphaOff val="0"/>
            </a:schemeClr>
          </a:lnRef>
          <a:fillRef idx="0">
            <a:scrgbClr r="0" g="0" b="0"/>
          </a:fillRef>
          <a:effectRef idx="0">
            <a:schemeClr val="accent4">
              <a:tint val="70000"/>
              <a:hueOff val="0"/>
              <a:satOff val="0"/>
              <a:lumOff val="0"/>
              <a:alphaOff val="0"/>
            </a:schemeClr>
          </a:effectRef>
          <a:fontRef idx="minor">
            <a:schemeClr val="tx1">
              <a:hueOff val="0"/>
              <a:satOff val="0"/>
              <a:lumOff val="0"/>
              <a:alphaOff val="0"/>
            </a:schemeClr>
          </a:fontRef>
        </xdr:style>
      </xdr:sp>
      <xdr:sp macro="" textlink="">
        <xdr:nvSpPr>
          <xdr:cNvPr id="56" name="Conector recto 4"/>
          <xdr:cNvSpPr/>
        </xdr:nvSpPr>
        <xdr:spPr>
          <a:xfrm rot="19457599">
            <a:off x="5190143" y="1924525"/>
            <a:ext cx="33312" cy="33312"/>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s-CO" sz="500" kern="1200"/>
          </a:p>
        </xdr:txBody>
      </xdr:sp>
    </xdr:grpSp>
    <xdr:clientData/>
  </xdr:twoCellAnchor>
  <xdr:twoCellAnchor>
    <xdr:from>
      <xdr:col>15</xdr:col>
      <xdr:colOff>1143888</xdr:colOff>
      <xdr:row>12</xdr:row>
      <xdr:rowOff>174201</xdr:rowOff>
    </xdr:from>
    <xdr:to>
      <xdr:col>17</xdr:col>
      <xdr:colOff>39293</xdr:colOff>
      <xdr:row>13</xdr:row>
      <xdr:rowOff>19696</xdr:rowOff>
    </xdr:to>
    <xdr:grpSp>
      <xdr:nvGrpSpPr>
        <xdr:cNvPr id="46" name="Grupo 45"/>
        <xdr:cNvGrpSpPr/>
      </xdr:nvGrpSpPr>
      <xdr:grpSpPr>
        <a:xfrm>
          <a:off x="18030352" y="2936451"/>
          <a:ext cx="677941" cy="35995"/>
          <a:chOff x="4873674" y="2313373"/>
          <a:chExt cx="666250" cy="33312"/>
        </a:xfrm>
      </xdr:grpSpPr>
      <xdr:sp macro="" textlink="">
        <xdr:nvSpPr>
          <xdr:cNvPr id="53" name="Conector recto 5"/>
          <xdr:cNvSpPr/>
        </xdr:nvSpPr>
        <xdr:spPr>
          <a:xfrm rot="2142401">
            <a:off x="4873674" y="2316868"/>
            <a:ext cx="666250" cy="26323"/>
          </a:xfrm>
          <a:custGeom>
            <a:avLst/>
            <a:gdLst/>
            <a:ahLst/>
            <a:cxnLst/>
            <a:rect l="0" t="0" r="0" b="0"/>
            <a:pathLst>
              <a:path>
                <a:moveTo>
                  <a:pt x="0" y="13161"/>
                </a:moveTo>
                <a:lnTo>
                  <a:pt x="666250" y="13161"/>
                </a:lnTo>
              </a:path>
            </a:pathLst>
          </a:custGeom>
          <a:noFill/>
        </xdr:spPr>
        <xdr:style>
          <a:lnRef idx="2">
            <a:schemeClr val="accent3">
              <a:hueOff val="0"/>
              <a:satOff val="0"/>
              <a:lumOff val="0"/>
              <a:alphaOff val="0"/>
            </a:schemeClr>
          </a:lnRef>
          <a:fillRef idx="0">
            <a:scrgbClr r="0" g="0" b="0"/>
          </a:fillRef>
          <a:effectRef idx="0">
            <a:schemeClr val="accent4">
              <a:tint val="70000"/>
              <a:hueOff val="0"/>
              <a:satOff val="0"/>
              <a:lumOff val="0"/>
              <a:alphaOff val="0"/>
            </a:schemeClr>
          </a:effectRef>
          <a:fontRef idx="minor">
            <a:schemeClr val="tx1">
              <a:hueOff val="0"/>
              <a:satOff val="0"/>
              <a:lumOff val="0"/>
              <a:alphaOff val="0"/>
            </a:schemeClr>
          </a:fontRef>
        </xdr:style>
      </xdr:sp>
      <xdr:sp macro="" textlink="">
        <xdr:nvSpPr>
          <xdr:cNvPr id="54" name="Conector recto 6"/>
          <xdr:cNvSpPr/>
        </xdr:nvSpPr>
        <xdr:spPr>
          <a:xfrm rot="2142401">
            <a:off x="5190143" y="2313373"/>
            <a:ext cx="33312" cy="33312"/>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s-CO" sz="500" kern="1200"/>
          </a:p>
        </xdr:txBody>
      </xdr:sp>
    </xdr:grpSp>
    <xdr:clientData/>
  </xdr:twoCellAnchor>
  <xdr:twoCellAnchor>
    <xdr:from>
      <xdr:col>16</xdr:col>
      <xdr:colOff>195729</xdr:colOff>
      <xdr:row>24</xdr:row>
      <xdr:rowOff>179099</xdr:rowOff>
    </xdr:from>
    <xdr:to>
      <xdr:col>16</xdr:col>
      <xdr:colOff>229041</xdr:colOff>
      <xdr:row>28</xdr:row>
      <xdr:rowOff>94082</xdr:rowOff>
    </xdr:to>
    <xdr:grpSp>
      <xdr:nvGrpSpPr>
        <xdr:cNvPr id="47" name="Grupo 46"/>
        <xdr:cNvGrpSpPr/>
      </xdr:nvGrpSpPr>
      <xdr:grpSpPr>
        <a:xfrm rot="14820359">
          <a:off x="17998607" y="5549185"/>
          <a:ext cx="676983" cy="33312"/>
          <a:chOff x="4870103" y="3479916"/>
          <a:chExt cx="666250" cy="33312"/>
        </a:xfrm>
      </xdr:grpSpPr>
      <xdr:sp macro="" textlink="">
        <xdr:nvSpPr>
          <xdr:cNvPr id="51" name="Conector recto 7"/>
          <xdr:cNvSpPr/>
        </xdr:nvSpPr>
        <xdr:spPr>
          <a:xfrm rot="19457599">
            <a:off x="4870103" y="3483411"/>
            <a:ext cx="666250" cy="26323"/>
          </a:xfrm>
          <a:custGeom>
            <a:avLst/>
            <a:gdLst/>
            <a:ahLst/>
            <a:cxnLst/>
            <a:rect l="0" t="0" r="0" b="0"/>
            <a:pathLst>
              <a:path>
                <a:moveTo>
                  <a:pt x="0" y="13161"/>
                </a:moveTo>
                <a:lnTo>
                  <a:pt x="666250" y="13161"/>
                </a:lnTo>
              </a:path>
            </a:pathLst>
          </a:custGeom>
          <a:noFill/>
        </xdr:spPr>
        <xdr:style>
          <a:lnRef idx="2">
            <a:schemeClr val="accent3">
              <a:hueOff val="0"/>
              <a:satOff val="0"/>
              <a:lumOff val="0"/>
              <a:alphaOff val="0"/>
            </a:schemeClr>
          </a:lnRef>
          <a:fillRef idx="0">
            <a:scrgbClr r="0" g="0" b="0"/>
          </a:fillRef>
          <a:effectRef idx="0">
            <a:schemeClr val="accent4">
              <a:tint val="70000"/>
              <a:hueOff val="0"/>
              <a:satOff val="0"/>
              <a:lumOff val="0"/>
              <a:alphaOff val="0"/>
            </a:schemeClr>
          </a:effectRef>
          <a:fontRef idx="minor">
            <a:schemeClr val="tx1">
              <a:hueOff val="0"/>
              <a:satOff val="0"/>
              <a:lumOff val="0"/>
              <a:alphaOff val="0"/>
            </a:schemeClr>
          </a:fontRef>
        </xdr:style>
      </xdr:sp>
      <xdr:sp macro="" textlink="">
        <xdr:nvSpPr>
          <xdr:cNvPr id="52" name="Conector recto 8"/>
          <xdr:cNvSpPr/>
        </xdr:nvSpPr>
        <xdr:spPr>
          <a:xfrm rot="19457599">
            <a:off x="5186572" y="3479916"/>
            <a:ext cx="33312" cy="33312"/>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s-CO" sz="500" kern="1200"/>
          </a:p>
        </xdr:txBody>
      </xdr:sp>
    </xdr:grpSp>
    <xdr:clientData/>
  </xdr:twoCellAnchor>
  <xdr:twoCellAnchor>
    <xdr:from>
      <xdr:col>16</xdr:col>
      <xdr:colOff>209146</xdr:colOff>
      <xdr:row>23</xdr:row>
      <xdr:rowOff>31327</xdr:rowOff>
    </xdr:from>
    <xdr:to>
      <xdr:col>16</xdr:col>
      <xdr:colOff>242458</xdr:colOff>
      <xdr:row>26</xdr:row>
      <xdr:rowOff>134126</xdr:rowOff>
    </xdr:to>
    <xdr:grpSp>
      <xdr:nvGrpSpPr>
        <xdr:cNvPr id="48" name="Grupo 47"/>
        <xdr:cNvGrpSpPr/>
      </xdr:nvGrpSpPr>
      <xdr:grpSpPr>
        <a:xfrm rot="6792734">
          <a:off x="18013366" y="5209571"/>
          <a:ext cx="674299" cy="33312"/>
          <a:chOff x="4870103" y="3868764"/>
          <a:chExt cx="666250" cy="33312"/>
        </a:xfrm>
      </xdr:grpSpPr>
      <xdr:sp macro="" textlink="">
        <xdr:nvSpPr>
          <xdr:cNvPr id="49" name="Conector recto 9"/>
          <xdr:cNvSpPr/>
        </xdr:nvSpPr>
        <xdr:spPr>
          <a:xfrm rot="2142401">
            <a:off x="4870103" y="3872259"/>
            <a:ext cx="666250" cy="26323"/>
          </a:xfrm>
          <a:custGeom>
            <a:avLst/>
            <a:gdLst/>
            <a:ahLst/>
            <a:cxnLst/>
            <a:rect l="0" t="0" r="0" b="0"/>
            <a:pathLst>
              <a:path>
                <a:moveTo>
                  <a:pt x="0" y="13161"/>
                </a:moveTo>
                <a:lnTo>
                  <a:pt x="666250" y="13161"/>
                </a:lnTo>
              </a:path>
            </a:pathLst>
          </a:custGeom>
          <a:noFill/>
        </xdr:spPr>
        <xdr:style>
          <a:lnRef idx="2">
            <a:schemeClr val="accent3">
              <a:hueOff val="0"/>
              <a:satOff val="0"/>
              <a:lumOff val="0"/>
              <a:alphaOff val="0"/>
            </a:schemeClr>
          </a:lnRef>
          <a:fillRef idx="0">
            <a:scrgbClr r="0" g="0" b="0"/>
          </a:fillRef>
          <a:effectRef idx="0">
            <a:schemeClr val="accent4">
              <a:tint val="70000"/>
              <a:hueOff val="0"/>
              <a:satOff val="0"/>
              <a:lumOff val="0"/>
              <a:alphaOff val="0"/>
            </a:schemeClr>
          </a:effectRef>
          <a:fontRef idx="minor">
            <a:schemeClr val="tx1">
              <a:hueOff val="0"/>
              <a:satOff val="0"/>
              <a:lumOff val="0"/>
              <a:alphaOff val="0"/>
            </a:schemeClr>
          </a:fontRef>
        </xdr:style>
      </xdr:sp>
      <xdr:sp macro="" textlink="">
        <xdr:nvSpPr>
          <xdr:cNvPr id="50" name="Conector recto 10"/>
          <xdr:cNvSpPr/>
        </xdr:nvSpPr>
        <xdr:spPr>
          <a:xfrm rot="2142401">
            <a:off x="5186572" y="3868764"/>
            <a:ext cx="33312" cy="33312"/>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s-CO" sz="500" kern="1200"/>
          </a:p>
        </xdr:txBody>
      </xdr:sp>
    </xdr:grpSp>
    <xdr:clientData/>
  </xdr:twoCellAnchor>
  <xdr:twoCellAnchor>
    <xdr:from>
      <xdr:col>13</xdr:col>
      <xdr:colOff>349264</xdr:colOff>
      <xdr:row>12</xdr:row>
      <xdr:rowOff>107324</xdr:rowOff>
    </xdr:from>
    <xdr:to>
      <xdr:col>13</xdr:col>
      <xdr:colOff>396172</xdr:colOff>
      <xdr:row>17</xdr:row>
      <xdr:rowOff>106414</xdr:rowOff>
    </xdr:to>
    <xdr:grpSp>
      <xdr:nvGrpSpPr>
        <xdr:cNvPr id="59" name="Grupo 58"/>
        <xdr:cNvGrpSpPr/>
      </xdr:nvGrpSpPr>
      <xdr:grpSpPr>
        <a:xfrm>
          <a:off x="15548443" y="2869574"/>
          <a:ext cx="46908" cy="951590"/>
          <a:chOff x="2673877" y="2049756"/>
          <a:chExt cx="46908" cy="938175"/>
        </a:xfrm>
      </xdr:grpSpPr>
      <xdr:sp macro="" textlink="">
        <xdr:nvSpPr>
          <xdr:cNvPr id="63" name="Conector recto 3"/>
          <xdr:cNvSpPr/>
        </xdr:nvSpPr>
        <xdr:spPr>
          <a:xfrm rot="18312946">
            <a:off x="2228243" y="2505682"/>
            <a:ext cx="938175" cy="26323"/>
          </a:xfrm>
          <a:custGeom>
            <a:avLst/>
            <a:gdLst/>
            <a:ahLst/>
            <a:cxnLst/>
            <a:rect l="0" t="0" r="0" b="0"/>
            <a:pathLst>
              <a:path>
                <a:moveTo>
                  <a:pt x="0" y="13161"/>
                </a:moveTo>
                <a:lnTo>
                  <a:pt x="938175" y="13161"/>
                </a:lnTo>
              </a:path>
            </a:pathLst>
          </a:custGeom>
          <a:noFill/>
        </xdr:spPr>
        <xdr:style>
          <a:lnRef idx="2">
            <a:schemeClr val="accent2">
              <a:hueOff val="0"/>
              <a:satOff val="0"/>
              <a:lumOff val="0"/>
              <a:alphaOff val="0"/>
            </a:schemeClr>
          </a:lnRef>
          <a:fillRef idx="0">
            <a:scrgbClr r="0" g="0" b="0"/>
          </a:fillRef>
          <a:effectRef idx="0">
            <a:schemeClr val="accent3">
              <a:tint val="90000"/>
              <a:hueOff val="0"/>
              <a:satOff val="0"/>
              <a:lumOff val="0"/>
              <a:alphaOff val="0"/>
            </a:schemeClr>
          </a:effectRef>
          <a:fontRef idx="minor">
            <a:schemeClr val="tx1">
              <a:hueOff val="0"/>
              <a:satOff val="0"/>
              <a:lumOff val="0"/>
              <a:alphaOff val="0"/>
            </a:schemeClr>
          </a:fontRef>
        </xdr:style>
      </xdr:sp>
      <xdr:sp macro="" textlink="">
        <xdr:nvSpPr>
          <xdr:cNvPr id="64" name="Conector recto 4"/>
          <xdr:cNvSpPr/>
        </xdr:nvSpPr>
        <xdr:spPr>
          <a:xfrm rot="18312946">
            <a:off x="2673877" y="2495389"/>
            <a:ext cx="46908" cy="4690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s-CO" sz="500" kern="1200"/>
          </a:p>
        </xdr:txBody>
      </xdr:sp>
    </xdr:grpSp>
    <xdr:clientData/>
  </xdr:twoCellAnchor>
  <xdr:twoCellAnchor>
    <xdr:from>
      <xdr:col>13</xdr:col>
      <xdr:colOff>375633</xdr:colOff>
      <xdr:row>20</xdr:row>
      <xdr:rowOff>137959</xdr:rowOff>
    </xdr:from>
    <xdr:to>
      <xdr:col>13</xdr:col>
      <xdr:colOff>423462</xdr:colOff>
      <xdr:row>25</xdr:row>
      <xdr:rowOff>155468</xdr:rowOff>
    </xdr:to>
    <xdr:grpSp>
      <xdr:nvGrpSpPr>
        <xdr:cNvPr id="60" name="Grupo 59"/>
        <xdr:cNvGrpSpPr/>
      </xdr:nvGrpSpPr>
      <xdr:grpSpPr>
        <a:xfrm>
          <a:off x="15574812" y="4424209"/>
          <a:ext cx="47829" cy="970009"/>
          <a:chOff x="2673416" y="2818243"/>
          <a:chExt cx="47829" cy="956594"/>
        </a:xfrm>
      </xdr:grpSpPr>
      <xdr:sp macro="" textlink="">
        <xdr:nvSpPr>
          <xdr:cNvPr id="61" name="Conector recto 5"/>
          <xdr:cNvSpPr/>
        </xdr:nvSpPr>
        <xdr:spPr>
          <a:xfrm rot="3333555">
            <a:off x="2219034" y="3283378"/>
            <a:ext cx="956594" cy="26323"/>
          </a:xfrm>
          <a:custGeom>
            <a:avLst/>
            <a:gdLst/>
            <a:ahLst/>
            <a:cxnLst/>
            <a:rect l="0" t="0" r="0" b="0"/>
            <a:pathLst>
              <a:path>
                <a:moveTo>
                  <a:pt x="0" y="13161"/>
                </a:moveTo>
                <a:lnTo>
                  <a:pt x="956594" y="13161"/>
                </a:lnTo>
              </a:path>
            </a:pathLst>
          </a:custGeom>
          <a:noFill/>
        </xdr:spPr>
        <xdr:style>
          <a:lnRef idx="2">
            <a:schemeClr val="accent2">
              <a:hueOff val="0"/>
              <a:satOff val="0"/>
              <a:lumOff val="0"/>
              <a:alphaOff val="0"/>
            </a:schemeClr>
          </a:lnRef>
          <a:fillRef idx="0">
            <a:scrgbClr r="0" g="0" b="0"/>
          </a:fillRef>
          <a:effectRef idx="0">
            <a:schemeClr val="accent3">
              <a:tint val="90000"/>
              <a:hueOff val="0"/>
              <a:satOff val="0"/>
              <a:lumOff val="0"/>
              <a:alphaOff val="0"/>
            </a:schemeClr>
          </a:effectRef>
          <a:fontRef idx="minor">
            <a:schemeClr val="tx1">
              <a:hueOff val="0"/>
              <a:satOff val="0"/>
              <a:lumOff val="0"/>
              <a:alphaOff val="0"/>
            </a:schemeClr>
          </a:fontRef>
        </xdr:style>
      </xdr:sp>
      <xdr:sp macro="" textlink="">
        <xdr:nvSpPr>
          <xdr:cNvPr id="62" name="Conector recto 6"/>
          <xdr:cNvSpPr/>
        </xdr:nvSpPr>
        <xdr:spPr>
          <a:xfrm rot="3333555">
            <a:off x="2673416" y="3272624"/>
            <a:ext cx="47829" cy="47829"/>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s-CO" sz="500" kern="1200"/>
          </a:p>
        </xdr:txBody>
      </xdr:sp>
    </xdr:grpSp>
    <xdr:clientData/>
  </xdr:twoCellAnchor>
  <xdr:oneCellAnchor>
    <xdr:from>
      <xdr:col>12</xdr:col>
      <xdr:colOff>367393</xdr:colOff>
      <xdr:row>5</xdr:row>
      <xdr:rowOff>149676</xdr:rowOff>
    </xdr:from>
    <xdr:ext cx="1646464" cy="342786"/>
    <xdr:sp macro="" textlink="">
      <xdr:nvSpPr>
        <xdr:cNvPr id="66" name="CuadroTexto 65"/>
        <xdr:cNvSpPr txBox="1"/>
      </xdr:nvSpPr>
      <xdr:spPr>
        <a:xfrm>
          <a:off x="13049250" y="1306283"/>
          <a:ext cx="16464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600" b="1">
              <a:solidFill>
                <a:schemeClr val="tx2">
                  <a:lumMod val="50000"/>
                </a:schemeClr>
              </a:solidFill>
            </a:rPr>
            <a:t>APROPIACIÓN</a:t>
          </a:r>
        </a:p>
      </xdr:txBody>
    </xdr:sp>
    <xdr:clientData/>
  </xdr:oneCellAnchor>
  <xdr:oneCellAnchor>
    <xdr:from>
      <xdr:col>14</xdr:col>
      <xdr:colOff>574222</xdr:colOff>
      <xdr:row>5</xdr:row>
      <xdr:rowOff>97969</xdr:rowOff>
    </xdr:from>
    <xdr:ext cx="1646464" cy="342786"/>
    <xdr:sp macro="" textlink="">
      <xdr:nvSpPr>
        <xdr:cNvPr id="67" name="CuadroTexto 66"/>
        <xdr:cNvSpPr txBox="1"/>
      </xdr:nvSpPr>
      <xdr:spPr>
        <a:xfrm>
          <a:off x="16236043" y="1254576"/>
          <a:ext cx="16464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600" b="1">
              <a:solidFill>
                <a:schemeClr val="tx2">
                  <a:lumMod val="50000"/>
                </a:schemeClr>
              </a:solidFill>
            </a:rPr>
            <a:t>COMPROMISO</a:t>
          </a:r>
        </a:p>
      </xdr:txBody>
    </xdr:sp>
    <xdr:clientData/>
  </xdr:oneCellAnchor>
  <xdr:oneCellAnchor>
    <xdr:from>
      <xdr:col>17</xdr:col>
      <xdr:colOff>563336</xdr:colOff>
      <xdr:row>5</xdr:row>
      <xdr:rowOff>32655</xdr:rowOff>
    </xdr:from>
    <xdr:ext cx="1646464" cy="342786"/>
    <xdr:sp macro="" textlink="">
      <xdr:nvSpPr>
        <xdr:cNvPr id="68" name="CuadroTexto 67"/>
        <xdr:cNvSpPr txBox="1"/>
      </xdr:nvSpPr>
      <xdr:spPr>
        <a:xfrm>
          <a:off x="19232336" y="1189262"/>
          <a:ext cx="16464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600" b="1">
              <a:solidFill>
                <a:schemeClr val="tx2">
                  <a:lumMod val="50000"/>
                </a:schemeClr>
              </a:solidFill>
            </a:rPr>
            <a:t>EJECUCIÓN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xdr:row>
      <xdr:rowOff>9525</xdr:rowOff>
    </xdr:from>
    <xdr:to>
      <xdr:col>1</xdr:col>
      <xdr:colOff>1038225</xdr:colOff>
      <xdr:row>2</xdr:row>
      <xdr:rowOff>135708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0" y="200025"/>
          <a:ext cx="942975" cy="354783"/>
        </a:xfrm>
        <a:prstGeom prst="rect">
          <a:avLst/>
        </a:prstGeom>
      </xdr:spPr>
    </xdr:pic>
    <xdr:clientData/>
  </xdr:twoCellAnchor>
  <xdr:twoCellAnchor>
    <xdr:from>
      <xdr:col>6</xdr:col>
      <xdr:colOff>257175</xdr:colOff>
      <xdr:row>3</xdr:row>
      <xdr:rowOff>142875</xdr:rowOff>
    </xdr:from>
    <xdr:to>
      <xdr:col>11</xdr:col>
      <xdr:colOff>400050</xdr:colOff>
      <xdr:row>20</xdr:row>
      <xdr:rowOff>161925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142875</xdr:colOff>
      <xdr:row>0</xdr:row>
      <xdr:rowOff>200025</xdr:rowOff>
    </xdr:from>
    <xdr:to>
      <xdr:col>2</xdr:col>
      <xdr:colOff>142875</xdr:colOff>
      <xdr:row>1</xdr:row>
      <xdr:rowOff>326208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200025"/>
          <a:ext cx="942975" cy="3547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180975</xdr:colOff>
      <xdr:row>2</xdr:row>
      <xdr:rowOff>126183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190500"/>
          <a:ext cx="942975" cy="3547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1143000</xdr:colOff>
      <xdr:row>1</xdr:row>
      <xdr:rowOff>28575</xdr:rowOff>
    </xdr:from>
    <xdr:to>
      <xdr:col>1</xdr:col>
      <xdr:colOff>2085975</xdr:colOff>
      <xdr:row>2</xdr:row>
      <xdr:rowOff>154758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8275" y="219075"/>
          <a:ext cx="942975" cy="354783"/>
        </a:xfrm>
        <a:prstGeom prst="rect">
          <a:avLst/>
        </a:prstGeom>
      </xdr:spPr>
    </xdr:pic>
    <xdr:clientData/>
  </xdr:twoCellAnchor>
  <xdr:twoCellAnchor>
    <xdr:from>
      <xdr:col>1</xdr:col>
      <xdr:colOff>85725</xdr:colOff>
      <xdr:row>11</xdr:row>
      <xdr:rowOff>142875</xdr:rowOff>
    </xdr:from>
    <xdr:to>
      <xdr:col>4</xdr:col>
      <xdr:colOff>266700</xdr:colOff>
      <xdr:row>26</xdr:row>
      <xdr:rowOff>28575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257175</xdr:colOff>
      <xdr:row>1</xdr:row>
      <xdr:rowOff>47625</xdr:rowOff>
    </xdr:from>
    <xdr:to>
      <xdr:col>2</xdr:col>
      <xdr:colOff>1200150</xdr:colOff>
      <xdr:row>2</xdr:row>
      <xdr:rowOff>173808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3975" y="238125"/>
          <a:ext cx="942975" cy="35478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476250</xdr:colOff>
      <xdr:row>1</xdr:row>
      <xdr:rowOff>28575</xdr:rowOff>
    </xdr:from>
    <xdr:to>
      <xdr:col>2</xdr:col>
      <xdr:colOff>657225</xdr:colOff>
      <xdr:row>2</xdr:row>
      <xdr:rowOff>154758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219075"/>
          <a:ext cx="942975" cy="3547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342900</xdr:colOff>
      <xdr:row>1</xdr:row>
      <xdr:rowOff>47625</xdr:rowOff>
    </xdr:from>
    <xdr:to>
      <xdr:col>1</xdr:col>
      <xdr:colOff>1285875</xdr:colOff>
      <xdr:row>2</xdr:row>
      <xdr:rowOff>173808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0" y="238125"/>
          <a:ext cx="942975" cy="35478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523875</xdr:colOff>
      <xdr:row>1</xdr:row>
      <xdr:rowOff>38100</xdr:rowOff>
    </xdr:from>
    <xdr:to>
      <xdr:col>1</xdr:col>
      <xdr:colOff>942975</xdr:colOff>
      <xdr:row>2</xdr:row>
      <xdr:rowOff>164283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28600"/>
          <a:ext cx="942975" cy="35478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1683.503703935188" createdVersion="5" refreshedVersion="5" minRefreshableVersion="3" recordCount="99">
  <cacheSource type="worksheet">
    <worksheetSource ref="B5:V104" sheet="PC-Plan de compras"/>
  </cacheSource>
  <cacheFields count="18">
    <cacheField name="Cod Proyecto" numFmtId="0">
      <sharedItems containsBlank="1"/>
    </cacheField>
    <cacheField name="Proyecto" numFmtId="0">
      <sharedItems/>
    </cacheField>
    <cacheField name="Componente" numFmtId="0">
      <sharedItems count="7">
        <s v="Estrategia de TI"/>
        <s v="Gobierno de TI"/>
        <s v="Gestionar la información"/>
        <s v="Sistemas de información"/>
        <s v="Servicios Tecnológicos"/>
        <s v="Uso y apropiación"/>
        <s v=""/>
      </sharedItems>
    </cacheField>
    <cacheField name="SubComponente" numFmtId="0">
      <sharedItems count="10">
        <s v="Definición de politicas de TI"/>
        <s v="Fortalecimiento de la estructura organizacional para la gestión de TI"/>
        <s v="Herramientas para el analisis de información"/>
        <s v="Desarrollo, consolidación e implantación de los Sistemas de Información Misionales"/>
        <s v="Servicio de soporte y  Mesa de Ayuda"/>
        <s v="Capacitación y entrenamiento"/>
        <s v="Diseño de servicios de información"/>
        <s v=""/>
        <s v="Desarrollo, consolidación e implantación de los sistemas de integración e interoperabilidad" u="1"/>
        <s v="Sistema de refrigeración" u="1"/>
      </sharedItems>
    </cacheField>
    <cacheField name="Concepto" numFmtId="0">
      <sharedItems containsBlank="1"/>
    </cacheField>
    <cacheField name="Alcance" numFmtId="0">
      <sharedItems containsBlank="1"/>
    </cacheField>
    <cacheField name="Supervisión" numFmtId="0">
      <sharedItems containsNonDate="0" containsString="0" containsBlank="1"/>
    </cacheField>
    <cacheField name="Valor" numFmtId="164">
      <sharedItems containsString="0" containsBlank="1" containsNumber="1" containsInteger="1" minValue="200" maxValue="300"/>
    </cacheField>
    <cacheField name="Acción de Contratación" numFmtId="0">
      <sharedItems containsBlank="1"/>
    </cacheField>
    <cacheField name="Estado" numFmtId="0">
      <sharedItems containsBlank="1" count="6">
        <s v="Por contratar"/>
        <s v="En ejecución"/>
        <s v="Finalizado"/>
        <s v="En proceso"/>
        <s v="Sin aprobación"/>
        <m/>
      </sharedItems>
    </cacheField>
    <cacheField name="Inicia" numFmtId="14">
      <sharedItems containsNonDate="0" containsString="0" containsBlank="1"/>
    </cacheField>
    <cacheField name="Termina" numFmtId="14">
      <sharedItems containsNonDate="0" containsString="0" containsBlank="1"/>
    </cacheField>
    <cacheField name="Fuente de Recursos" numFmtId="0">
      <sharedItems containsBlank="1" count="2">
        <s v="Ficha proyecto 1"/>
        <m/>
      </sharedItems>
    </cacheField>
    <cacheField name="CDP" numFmtId="0">
      <sharedItems containsNonDate="0" containsString="0" containsBlank="1"/>
    </cacheField>
    <cacheField name="Registro presupuestal" numFmtId="0">
      <sharedItems containsNonDate="0" containsString="0" containsBlank="1"/>
    </cacheField>
    <cacheField name="Contratista" numFmtId="0">
      <sharedItems containsNonDate="0" containsString="0" containsBlank="1"/>
    </cacheField>
    <cacheField name="No. Contrato" numFmtId="0">
      <sharedItems containsNonDate="0" containsString="0" containsBlank="1"/>
    </cacheField>
    <cacheField name="Fecha cor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exandra Parra" refreshedDate="41687.278944444442" createdVersion="5" refreshedVersion="4" minRefreshableVersion="3" recordCount="97">
  <cacheSource type="worksheet">
    <worksheetSource ref="B5:S102" sheet="PE-Def Proyectos Estratégicos"/>
  </cacheSource>
  <cacheFields count="18">
    <cacheField name="Iniciativa TI" numFmtId="0">
      <sharedItems containsBlank="1"/>
    </cacheField>
    <cacheField name="Código proyecto" numFmtId="0">
      <sharedItems containsBlank="1"/>
    </cacheField>
    <cacheField name="Proyecto estratégico" numFmtId="0">
      <sharedItems containsBlank="1"/>
    </cacheField>
    <cacheField name="Objetivo" numFmtId="0">
      <sharedItems containsBlank="1"/>
    </cacheField>
    <cacheField name="Componente IT4+" numFmtId="0">
      <sharedItems containsBlank="1" count="7">
        <s v="Estrategia de TI"/>
        <s v="Gobierno de TI"/>
        <s v="Gestionar la información"/>
        <s v="Sistemas de información"/>
        <s v="Servicios Tecnológicos"/>
        <s v="Uso y apropiación"/>
        <m/>
      </sharedItems>
    </cacheField>
    <cacheField name="Subcomponente" numFmtId="0">
      <sharedItems containsBlank="1"/>
    </cacheField>
    <cacheField name="Entregable" numFmtId="0">
      <sharedItems containsNonDate="0" containsString="0" containsBlank="1"/>
    </cacheField>
    <cacheField name="Actividades generales" numFmtId="0">
      <sharedItems containsNonDate="0" containsString="0" containsBlank="1"/>
    </cacheField>
    <cacheField name="Fecha inicio" numFmtId="0">
      <sharedItems containsNonDate="0" containsString="0" containsBlank="1"/>
    </cacheField>
    <cacheField name="Fecha Fin" numFmtId="0">
      <sharedItems containsNonDate="0" containsString="0" containsBlank="1"/>
    </cacheField>
    <cacheField name="AÑO 1" numFmtId="0">
      <sharedItems containsString="0" containsBlank="1" containsNumber="1" containsInteger="1" minValue="100" maxValue="100"/>
    </cacheField>
    <cacheField name="AÑO 2" numFmtId="0">
      <sharedItems containsString="0" containsBlank="1" containsNumber="1" containsInteger="1" minValue="200" maxValue="300"/>
    </cacheField>
    <cacheField name="AÑO 3" numFmtId="0">
      <sharedItems containsString="0" containsBlank="1" containsNumber="1" containsInteger="1" minValue="300" maxValue="300"/>
    </cacheField>
    <cacheField name="AÑO 4" numFmtId="0">
      <sharedItems containsString="0" containsBlank="1" containsNumber="1" containsInteger="1" minValue="400" maxValue="400"/>
    </cacheField>
    <cacheField name="AÑO 12" numFmtId="0">
      <sharedItems containsString="0" containsBlank="1" containsNumber="1" containsInteger="1" minValue="1" maxValue="1"/>
    </cacheField>
    <cacheField name="AÑO 22" numFmtId="0">
      <sharedItems containsString="0" containsBlank="1" containsNumber="1" containsInteger="1" minValue="0" maxValue="0"/>
    </cacheField>
    <cacheField name="AÑO 32" numFmtId="0">
      <sharedItems containsString="0" containsBlank="1" containsNumber="1" containsInteger="1" minValue="0" maxValue="0"/>
    </cacheField>
    <cacheField name="AÑO 42"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lexandra Parra" refreshedDate="41687.346275810189" createdVersion="4" refreshedVersion="4" minRefreshableVersion="3" recordCount="34">
  <cacheSource type="worksheet">
    <worksheetSource ref="B5:Q39" sheet="PT-Portafolio"/>
  </cacheSource>
  <cacheFields count="16">
    <cacheField name="COD PROYECTO ESTRATÉGICO" numFmtId="0">
      <sharedItems containsBlank="1"/>
    </cacheField>
    <cacheField name="Nombre proyecto estrátegico" numFmtId="0">
      <sharedItems containsBlank="1" count="4">
        <s v="Nombre del proyecto 1"/>
        <s v="Nombre del proyecto 2"/>
        <s v="Nombre del proyecto 3"/>
        <m/>
      </sharedItems>
    </cacheField>
    <cacheField name="COD PROYECTO TÁCTICO" numFmtId="0">
      <sharedItems containsBlank="1"/>
    </cacheField>
    <cacheField name="NOMBRE" numFmtId="0">
      <sharedItems containsBlank="1"/>
    </cacheField>
    <cacheField name="OBJETIVO" numFmtId="0">
      <sharedItems containsBlank="1"/>
    </cacheField>
    <cacheField name="ENTREGABLE" numFmtId="0">
      <sharedItems containsBlank="1"/>
    </cacheField>
    <cacheField name="ACTIVIDADES GENERALES" numFmtId="0">
      <sharedItems containsBlank="1"/>
    </cacheField>
    <cacheField name="AREAS INVOLUCRADAS" numFmtId="0">
      <sharedItems containsBlank="1"/>
    </cacheField>
    <cacheField name="RESPONSABLES" numFmtId="0">
      <sharedItems containsBlank="1"/>
    </cacheField>
    <cacheField name="FECHA INICIO" numFmtId="0">
      <sharedItems containsNonDate="0" containsDate="1" containsString="0" containsBlank="1" minDate="2014-01-01T00:00:00" maxDate="2014-01-02T00:00:00"/>
    </cacheField>
    <cacheField name="FECHA FIN" numFmtId="0">
      <sharedItems containsNonDate="0" containsDate="1" containsString="0" containsBlank="1" minDate="2014-06-30T00:00:00" maxDate="2014-07-01T00:00:00"/>
    </cacheField>
    <cacheField name="PERIODO CORTE" numFmtId="0">
      <sharedItems containsBlank="1"/>
    </cacheField>
    <cacheField name="PROYECTO-CORTE" numFmtId="0">
      <sharedItems containsBlank="1"/>
    </cacheField>
    <cacheField name="% DE AVANCE" numFmtId="9">
      <sharedItems containsMixedTypes="1" containsNumber="1" minValue="0" maxValue="0.4"/>
    </cacheField>
    <cacheField name="ESTADO EJECUCIÓN" numFmtId="0">
      <sharedItems containsBlank="1" count="5">
        <s v="A TIEMPO"/>
        <s v="ATRASADO"/>
        <s v="SIN INICIAR"/>
        <s v="FINALIZADO"/>
        <m/>
      </sharedItems>
    </cacheField>
    <cacheField name="INFORME EJECUTIV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
  <r>
    <s v="P01"/>
    <s v="Nombre del proyecto 1"/>
    <x v="0"/>
    <x v="0"/>
    <s v="Compra 1"/>
    <s v="Alcance compra 1"/>
    <m/>
    <n v="300"/>
    <s v="En prepliegos"/>
    <x v="0"/>
    <m/>
    <m/>
    <x v="0"/>
    <m/>
    <m/>
    <m/>
    <m/>
    <m/>
  </r>
  <r>
    <s v="P02"/>
    <s v="Nombre del proyecto 2"/>
    <x v="1"/>
    <x v="1"/>
    <s v="Compra 2"/>
    <s v="Alcance compra 2"/>
    <m/>
    <n v="200"/>
    <m/>
    <x v="1"/>
    <m/>
    <m/>
    <x v="0"/>
    <m/>
    <m/>
    <m/>
    <m/>
    <m/>
  </r>
  <r>
    <s v="P03"/>
    <s v="Nombre del proyecto 3"/>
    <x v="2"/>
    <x v="2"/>
    <s v="Compra 3"/>
    <s v="Alcance compra 3"/>
    <m/>
    <n v="200"/>
    <m/>
    <x v="2"/>
    <m/>
    <m/>
    <x v="0"/>
    <m/>
    <m/>
    <m/>
    <m/>
    <m/>
  </r>
  <r>
    <s v="P04"/>
    <s v="Nombre del proyecto 4"/>
    <x v="3"/>
    <x v="3"/>
    <s v="Compra 4"/>
    <s v="Alcance compra 4"/>
    <m/>
    <n v="200"/>
    <m/>
    <x v="3"/>
    <m/>
    <m/>
    <x v="0"/>
    <m/>
    <m/>
    <m/>
    <m/>
    <m/>
  </r>
  <r>
    <s v="P05"/>
    <s v="Nombre del proyecto 5"/>
    <x v="4"/>
    <x v="4"/>
    <s v="Compra 5"/>
    <s v="Alcance compra 5"/>
    <m/>
    <n v="200"/>
    <m/>
    <x v="4"/>
    <m/>
    <m/>
    <x v="0"/>
    <m/>
    <m/>
    <m/>
    <m/>
    <m/>
  </r>
  <r>
    <s v="P06"/>
    <s v="Nombre del proyecto 6"/>
    <x v="5"/>
    <x v="5"/>
    <s v="Compra 6"/>
    <s v="Alcance compra 6"/>
    <m/>
    <n v="200"/>
    <m/>
    <x v="0"/>
    <m/>
    <m/>
    <x v="0"/>
    <m/>
    <m/>
    <m/>
    <m/>
    <m/>
  </r>
  <r>
    <s v="P07"/>
    <s v="Nombre del proyecto 7"/>
    <x v="2"/>
    <x v="6"/>
    <s v="Compra 7"/>
    <s v="Alcance compra 7"/>
    <m/>
    <n v="200"/>
    <m/>
    <x v="1"/>
    <m/>
    <m/>
    <x v="0"/>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r>
    <m/>
    <s v=""/>
    <x v="6"/>
    <x v="7"/>
    <m/>
    <m/>
    <m/>
    <m/>
    <m/>
    <x v="5"/>
    <m/>
    <m/>
    <x v="1"/>
    <m/>
    <m/>
    <m/>
    <m/>
    <m/>
  </r>
</pivotCacheRecords>
</file>

<file path=xl/pivotCache/pivotCacheRecords2.xml><?xml version="1.0" encoding="utf-8"?>
<pivotCacheRecords xmlns="http://schemas.openxmlformats.org/spreadsheetml/2006/main" xmlns:r="http://schemas.openxmlformats.org/officeDocument/2006/relationships" count="97">
  <r>
    <s v="Iniciativa 1"/>
    <s v="PE01"/>
    <s v="Nombre del proyecto 1"/>
    <s v="Objetivo del proyecto 1"/>
    <x v="0"/>
    <s v="Definición de politicas de TI"/>
    <m/>
    <m/>
    <m/>
    <m/>
    <n v="100"/>
    <n v="200"/>
    <n v="300"/>
    <n v="400"/>
    <n v="1"/>
    <n v="0"/>
    <n v="0"/>
    <n v="0"/>
  </r>
  <r>
    <s v="Iniciativa 1"/>
    <s v="PE02"/>
    <s v="Nombre del proyecto 2"/>
    <s v="Objetivo del proyecto 2"/>
    <x v="1"/>
    <s v="Fortalecimiento de la estructura organizacional para la gestión de TI"/>
    <m/>
    <m/>
    <m/>
    <m/>
    <n v="100"/>
    <n v="300"/>
    <n v="300"/>
    <n v="400"/>
    <n v="1"/>
    <n v="0"/>
    <n v="0"/>
    <n v="0"/>
  </r>
  <r>
    <s v="Iniciativa 2"/>
    <s v="PE03"/>
    <s v="Nombre del proyecto 3"/>
    <s v="Objetivo del proyecto 3"/>
    <x v="2"/>
    <s v="Herramientas para el analisis de información"/>
    <m/>
    <m/>
    <m/>
    <m/>
    <n v="100"/>
    <n v="200"/>
    <n v="300"/>
    <n v="400"/>
    <n v="1"/>
    <n v="0"/>
    <n v="0"/>
    <n v="0"/>
  </r>
  <r>
    <s v="Iniciativa 3"/>
    <s v="PE04"/>
    <s v="Nombre del proyecto 4"/>
    <s v="Objetivo del proyecto 4"/>
    <x v="3"/>
    <s v="Desarrollo, consolidación e implantación de los Sistemas de Información Misionales"/>
    <m/>
    <m/>
    <m/>
    <m/>
    <n v="100"/>
    <n v="200"/>
    <n v="300"/>
    <n v="400"/>
    <n v="1"/>
    <n v="0"/>
    <n v="0"/>
    <n v="0"/>
  </r>
  <r>
    <s v="Iniciativa 1"/>
    <s v="PE05"/>
    <s v="Nombre del proyecto 5"/>
    <s v="Objetivo del proyecto 5"/>
    <x v="4"/>
    <s v="Servicio de soporte y  Mesa de Ayuda"/>
    <m/>
    <m/>
    <m/>
    <m/>
    <n v="100"/>
    <n v="200"/>
    <n v="300"/>
    <n v="400"/>
    <n v="1"/>
    <n v="0"/>
    <n v="0"/>
    <n v="0"/>
  </r>
  <r>
    <s v="Iniciativa 2"/>
    <s v="PE06"/>
    <s v="Nombre del proyecto 6"/>
    <s v="Objetivo del proyecto 6"/>
    <x v="5"/>
    <s v="Capacitación y entrenamiento"/>
    <m/>
    <m/>
    <m/>
    <m/>
    <n v="100"/>
    <n v="200"/>
    <n v="300"/>
    <n v="400"/>
    <n v="1"/>
    <n v="0"/>
    <n v="0"/>
    <n v="0"/>
  </r>
  <r>
    <s v="Iniciativa 1"/>
    <s v="PE07"/>
    <s v="Nombre del proyecto 7"/>
    <s v="Objetivo del proyecto 7"/>
    <x v="2"/>
    <s v="Diseño de servicios de información"/>
    <m/>
    <m/>
    <m/>
    <m/>
    <n v="100"/>
    <n v="200"/>
    <n v="300"/>
    <n v="400"/>
    <n v="1"/>
    <n v="0"/>
    <n v="0"/>
    <n v="0"/>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r>
    <m/>
    <m/>
    <m/>
    <m/>
    <x v="6"/>
    <m/>
    <m/>
    <m/>
    <m/>
    <m/>
    <m/>
    <m/>
    <m/>
    <m/>
    <m/>
    <m/>
    <m/>
    <m/>
  </r>
</pivotCacheRecords>
</file>

<file path=xl/pivotCache/pivotCacheRecords3.xml><?xml version="1.0" encoding="utf-8"?>
<pivotCacheRecords xmlns="http://schemas.openxmlformats.org/spreadsheetml/2006/main" xmlns:r="http://schemas.openxmlformats.org/officeDocument/2006/relationships" count="34">
  <r>
    <s v="PE01"/>
    <x v="0"/>
    <s v="PT01"/>
    <s v="Nombre proyecto"/>
    <s v="Objetivo proyecto"/>
    <s v="Entregable proyecto"/>
    <s v="Actividades generales"/>
    <s v="Areas"/>
    <s v="Cargo-nombre"/>
    <d v="2014-01-01T00:00:00"/>
    <d v="2014-06-30T00:00:00"/>
    <s v="2014-01"/>
    <s v="PT01-2014-01"/>
    <n v="0.1"/>
    <x v="0"/>
    <s v="El proyecto se encuentra iniciando su desarrollo, el porcentaje de avance esta de acuerdo con lo planteado en los cronogramas de entrega.  Se concluye fase de diagnóstico."/>
  </r>
  <r>
    <s v="PE01"/>
    <x v="0"/>
    <s v="PT02"/>
    <s v="Nombre proyecto"/>
    <s v="Objetivo proyecto"/>
    <s v="Entregable proyecto"/>
    <s v="Actividades generales"/>
    <s v="Areas"/>
    <s v="Cargo-nombre"/>
    <d v="2014-01-01T00:00:00"/>
    <d v="2014-06-30T00:00:00"/>
    <s v="2014-01"/>
    <s v="PT02-2014-01"/>
    <n v="0.2"/>
    <x v="0"/>
    <s v=""/>
  </r>
  <r>
    <s v="PE01"/>
    <x v="0"/>
    <s v="PT03"/>
    <s v="Nombre proyecto"/>
    <s v="Objetivo proyecto"/>
    <s v="Entregable proyecto"/>
    <s v="Actividades generales"/>
    <s v="Areas"/>
    <s v="Cargo-nombre"/>
    <d v="2014-01-01T00:00:00"/>
    <d v="2014-06-30T00:00:00"/>
    <s v="2014-01"/>
    <s v="PT03-2014-01"/>
    <n v="0.1"/>
    <x v="1"/>
    <s v=""/>
  </r>
  <r>
    <s v="PE01"/>
    <x v="0"/>
    <s v="PT04"/>
    <s v="Nombre proyecto"/>
    <s v="Objetivo proyecto"/>
    <s v="Entregable proyecto"/>
    <s v="Actividades generales"/>
    <s v="Areas"/>
    <s v="Cargo-nombre"/>
    <d v="2014-01-01T00:00:00"/>
    <d v="2014-06-30T00:00:00"/>
    <s v="2014-01"/>
    <s v="PT04-2014-01"/>
    <n v="0"/>
    <x v="2"/>
    <s v=""/>
  </r>
  <r>
    <s v="PE02"/>
    <x v="1"/>
    <s v="PT05"/>
    <s v="Nombre proyecto"/>
    <s v="Objetivo proyecto"/>
    <s v="Entregable proyecto"/>
    <s v="Actividades generales"/>
    <s v="Areas"/>
    <s v="Cargo-nombre"/>
    <d v="2014-01-01T00:00:00"/>
    <d v="2014-06-30T00:00:00"/>
    <s v="2014-01"/>
    <s v="PT05-2014-01"/>
    <n v="0.3"/>
    <x v="3"/>
    <s v=""/>
  </r>
  <r>
    <s v="PE03"/>
    <x v="2"/>
    <s v="PT06"/>
    <s v="Nombre proyecto"/>
    <s v="Objetivo proyecto"/>
    <s v="Entregable proyecto"/>
    <s v="Actividades generales"/>
    <s v="Areas"/>
    <s v="Cargo-nombre"/>
    <d v="2014-01-01T00:00:00"/>
    <d v="2014-06-30T00:00:00"/>
    <s v="2014-01"/>
    <s v="PT06-2014-01"/>
    <n v="0.4"/>
    <x v="0"/>
    <s v=""/>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r>
    <m/>
    <x v="3"/>
    <m/>
    <m/>
    <m/>
    <m/>
    <m/>
    <m/>
    <m/>
    <m/>
    <m/>
    <m/>
    <m/>
    <s v=""/>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5" indent="0" outline="1" outlineData="1" multipleFieldFilters="0" chartFormat="1">
  <location ref="B5:F12" firstHeaderRow="0" firstDataRow="1" firstDataCol="1"/>
  <pivotFields count="18">
    <pivotField showAll="0"/>
    <pivotField showAll="0"/>
    <pivotField showAll="0" defaultSubtotal="0"/>
    <pivotField showAll="0"/>
    <pivotField axis="axisRow" showAll="0">
      <items count="8">
        <item x="0"/>
        <item x="2"/>
        <item x="1"/>
        <item x="4"/>
        <item x="3"/>
        <item x="5"/>
        <item h="1" x="6"/>
        <item t="default"/>
      </items>
    </pivotField>
    <pivotField showAll="0"/>
    <pivotField showAll="0" defaultSubtotal="0"/>
    <pivotField showAll="0" defaultSubtotal="0"/>
    <pivotField showAll="0" defaultSubtotal="0"/>
    <pivotField showAll="0" defaultSubtotal="0"/>
    <pivotField dataField="1" showAll="0"/>
    <pivotField dataField="1" showAll="0"/>
    <pivotField dataField="1" showAll="0"/>
    <pivotField dataField="1" showAll="0"/>
    <pivotField showAll="0"/>
    <pivotField showAll="0"/>
    <pivotField showAll="0"/>
    <pivotField showAll="0"/>
  </pivotFields>
  <rowFields count="1">
    <field x="4"/>
  </rowFields>
  <rowItems count="7">
    <i>
      <x/>
    </i>
    <i>
      <x v="1"/>
    </i>
    <i>
      <x v="2"/>
    </i>
    <i>
      <x v="3"/>
    </i>
    <i>
      <x v="4"/>
    </i>
    <i>
      <x v="5"/>
    </i>
    <i t="grand">
      <x/>
    </i>
  </rowItems>
  <colFields count="1">
    <field x="-2"/>
  </colFields>
  <colItems count="4">
    <i>
      <x/>
    </i>
    <i i="1">
      <x v="1"/>
    </i>
    <i i="2">
      <x v="2"/>
    </i>
    <i i="3">
      <x v="3"/>
    </i>
  </colItems>
  <dataFields count="4">
    <dataField name="%Año1" fld="10" showDataAs="percentOfCol" baseField="4" baseItem="0" numFmtId="10"/>
    <dataField name="%Año2" fld="11" showDataAs="percentOfCol" baseField="4" baseItem="0" numFmtId="10"/>
    <dataField name="%Año3" fld="12" showDataAs="percentOfCol" baseField="4" baseItem="0" numFmtId="10"/>
    <dataField name="%Año4" fld="13" showDataAs="percentOfCol" baseField="4" baseItem="0" numFmtId="10"/>
  </dataFields>
  <formats count="10">
    <format dxfId="139">
      <pivotArea collapsedLevelsAreSubtotals="1" fieldPosition="0">
        <references count="1">
          <reference field="4" count="0"/>
        </references>
      </pivotArea>
    </format>
    <format dxfId="138">
      <pivotArea outline="0" fieldPosition="0">
        <references count="1">
          <reference field="4294967294" count="1">
            <x v="2"/>
          </reference>
        </references>
      </pivotArea>
    </format>
    <format dxfId="137">
      <pivotArea outline="0" fieldPosition="0">
        <references count="1">
          <reference field="4294967294" count="1">
            <x v="3"/>
          </reference>
        </references>
      </pivotArea>
    </format>
    <format dxfId="136">
      <pivotArea outline="0" fieldPosition="0">
        <references count="1">
          <reference field="4294967294" count="1">
            <x v="0"/>
          </reference>
        </references>
      </pivotArea>
    </format>
    <format dxfId="135">
      <pivotArea outline="0" fieldPosition="0">
        <references count="1">
          <reference field="4294967294" count="1">
            <x v="1"/>
          </reference>
        </references>
      </pivotArea>
    </format>
    <format dxfId="134">
      <pivotArea dataOnly="0" labelOnly="1" outline="0" fieldPosition="0">
        <references count="1">
          <reference field="4294967294" count="4">
            <x v="0"/>
            <x v="1"/>
            <x v="2"/>
            <x v="3"/>
          </reference>
        </references>
      </pivotArea>
    </format>
    <format dxfId="133">
      <pivotArea collapsedLevelsAreSubtotals="1" fieldPosition="0">
        <references count="1">
          <reference field="4" count="0"/>
        </references>
      </pivotArea>
    </format>
    <format dxfId="132">
      <pivotArea dataOnly="0" labelOnly="1" fieldPosition="0">
        <references count="1">
          <reference field="4" count="0"/>
        </references>
      </pivotArea>
    </format>
    <format dxfId="131">
      <pivotArea collapsedLevelsAreSubtotals="1" fieldPosition="0">
        <references count="1">
          <reference field="4" count="0"/>
        </references>
      </pivotArea>
    </format>
    <format dxfId="130">
      <pivotArea dataOnly="0" labelOnly="1" fieldPosition="0">
        <references count="1">
          <reference field="4" count="0"/>
        </references>
      </pivotArea>
    </format>
  </formats>
  <chartFormats count="4">
    <chartFormat chart="0" format="5"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B5:G10" firstHeaderRow="1" firstDataRow="2" firstDataCol="1"/>
  <pivotFields count="16">
    <pivotField showAll="0"/>
    <pivotField axis="axisRow" showAll="0" defaultSubtotal="0">
      <items count="4">
        <item x="0"/>
        <item h="1" x="3"/>
        <item x="1"/>
        <item x="2"/>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x="1"/>
        <item x="3"/>
        <item x="2"/>
        <item h="1" x="4"/>
        <item t="default"/>
      </items>
    </pivotField>
    <pivotField showAll="0"/>
  </pivotFields>
  <rowFields count="1">
    <field x="1"/>
  </rowFields>
  <rowItems count="4">
    <i>
      <x/>
    </i>
    <i>
      <x v="2"/>
    </i>
    <i>
      <x v="3"/>
    </i>
    <i t="grand">
      <x/>
    </i>
  </rowItems>
  <colFields count="1">
    <field x="14"/>
  </colFields>
  <colItems count="5">
    <i>
      <x/>
    </i>
    <i>
      <x v="1"/>
    </i>
    <i>
      <x v="2"/>
    </i>
    <i>
      <x v="3"/>
    </i>
    <i t="grand">
      <x/>
    </i>
  </colItems>
  <dataFields count="1">
    <dataField name="Cuenta de COD PROYECTO TÁCTICO" fld="2"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Componentes">
  <location ref="B7:T16" firstHeaderRow="1" firstDataRow="3" firstDataCol="1" rowPageCount="1" colPageCount="1"/>
  <pivotFields count="18">
    <pivotField showAll="0"/>
    <pivotField showAll="0"/>
    <pivotField axis="axisRow" showAll="0">
      <items count="8">
        <item x="6"/>
        <item sd="0" x="4"/>
        <item sd="0" x="3"/>
        <item sd="0" x="0"/>
        <item sd="0" x="1"/>
        <item sd="0" x="2"/>
        <item sd="0" x="5"/>
        <item t="default"/>
      </items>
    </pivotField>
    <pivotField axis="axisRow" showAll="0">
      <items count="11">
        <item x="7"/>
        <item m="1" x="8"/>
        <item m="1" x="9"/>
        <item x="0"/>
        <item x="1"/>
        <item x="2"/>
        <item x="3"/>
        <item x="4"/>
        <item x="5"/>
        <item x="6"/>
        <item t="default"/>
      </items>
    </pivotField>
    <pivotField dataField="1" showAll="0"/>
    <pivotField showAll="0"/>
    <pivotField showAll="0"/>
    <pivotField dataField="1" showAll="0"/>
    <pivotField showAll="0"/>
    <pivotField axis="axisCol" showAll="0">
      <items count="7">
        <item x="2"/>
        <item x="1"/>
        <item x="3"/>
        <item x="0"/>
        <item h="1" x="5"/>
        <item x="4"/>
        <item t="default"/>
      </items>
    </pivotField>
    <pivotField showAll="0"/>
    <pivotField showAll="0"/>
    <pivotField axis="axisPage" showAll="0">
      <items count="3">
        <item x="0"/>
        <item x="1"/>
        <item t="default"/>
      </items>
    </pivotField>
    <pivotField showAll="0"/>
    <pivotField showAll="0"/>
    <pivotField showAll="0"/>
    <pivotField showAll="0"/>
    <pivotField showAll="0"/>
  </pivotFields>
  <rowFields count="2">
    <field x="2"/>
    <field x="3"/>
  </rowFields>
  <rowItems count="7">
    <i>
      <x v="1"/>
    </i>
    <i>
      <x v="2"/>
    </i>
    <i>
      <x v="3"/>
    </i>
    <i>
      <x v="4"/>
    </i>
    <i>
      <x v="5"/>
    </i>
    <i>
      <x v="6"/>
    </i>
    <i t="grand">
      <x/>
    </i>
  </rowItems>
  <colFields count="2">
    <field x="9"/>
    <field x="-2"/>
  </colFields>
  <colItems count="18">
    <i>
      <x/>
      <x/>
    </i>
    <i r="1" i="1">
      <x v="1"/>
    </i>
    <i r="1" i="2">
      <x v="2"/>
    </i>
    <i>
      <x v="1"/>
      <x/>
    </i>
    <i r="1" i="1">
      <x v="1"/>
    </i>
    <i r="1" i="2">
      <x v="2"/>
    </i>
    <i>
      <x v="2"/>
      <x/>
    </i>
    <i r="1" i="1">
      <x v="1"/>
    </i>
    <i r="1" i="2">
      <x v="2"/>
    </i>
    <i>
      <x v="3"/>
      <x/>
    </i>
    <i r="1" i="1">
      <x v="1"/>
    </i>
    <i r="1" i="2">
      <x v="2"/>
    </i>
    <i>
      <x v="5"/>
      <x/>
    </i>
    <i r="1" i="1">
      <x v="1"/>
    </i>
    <i r="1" i="2">
      <x v="2"/>
    </i>
    <i t="grand">
      <x/>
    </i>
    <i t="grand" i="1">
      <x/>
    </i>
    <i t="grand" i="2">
      <x/>
    </i>
  </colItems>
  <pageFields count="1">
    <pageField fld="12" hier="-1"/>
  </pageFields>
  <dataFields count="3">
    <dataField name="No." fld="4" subtotal="count" baseField="0" baseItem="0"/>
    <dataField name="$" fld="7" baseField="2" baseItem="1"/>
    <dataField name="%" fld="7" subtotal="count" showDataAs="percentOfRow" baseField="2" baseItem="1" numFmtId="10"/>
  </dataFields>
  <formats count="130">
    <format dxfId="129">
      <pivotArea collapsedLevelsAreSubtotals="1" fieldPosition="0">
        <references count="3">
          <reference field="4294967294" count="1" selected="0">
            <x v="1"/>
          </reference>
          <reference field="2" count="1">
            <x v="1"/>
          </reference>
          <reference field="9" count="1" selected="0">
            <x v="4"/>
          </reference>
        </references>
      </pivotArea>
    </format>
    <format dxfId="128">
      <pivotArea collapsedLevelsAreSubtotals="1" fieldPosition="0">
        <references count="4">
          <reference field="4294967294" count="1" selected="0">
            <x v="1"/>
          </reference>
          <reference field="2" count="1" selected="0">
            <x v="1"/>
          </reference>
          <reference field="3" count="1">
            <x v="2"/>
          </reference>
          <reference field="9" count="1" selected="0">
            <x v="4"/>
          </reference>
        </references>
      </pivotArea>
    </format>
    <format dxfId="127">
      <pivotArea collapsedLevelsAreSubtotals="1" fieldPosition="0">
        <references count="3">
          <reference field="4294967294" count="1" selected="0">
            <x v="1"/>
          </reference>
          <reference field="2" count="1">
            <x v="2"/>
          </reference>
          <reference field="9" count="1" selected="0">
            <x v="4"/>
          </reference>
        </references>
      </pivotArea>
    </format>
    <format dxfId="126">
      <pivotArea collapsedLevelsAreSubtotals="1" fieldPosition="0">
        <references count="4">
          <reference field="4294967294" count="1" selected="0">
            <x v="1"/>
          </reference>
          <reference field="2" count="1" selected="0">
            <x v="2"/>
          </reference>
          <reference field="3" count="1">
            <x v="1"/>
          </reference>
          <reference field="9" count="1" selected="0">
            <x v="4"/>
          </reference>
        </references>
      </pivotArea>
    </format>
    <format dxfId="125">
      <pivotArea field="9" grandRow="1" outline="0" collapsedLevelsAreSubtotals="1" axis="axisCol" fieldPosition="0">
        <references count="2">
          <reference field="4294967294" count="1" selected="0">
            <x v="1"/>
          </reference>
          <reference field="9" count="1" selected="0">
            <x v="4"/>
          </reference>
        </references>
      </pivotArea>
    </format>
    <format dxfId="124">
      <pivotArea field="2" grandCol="1" collapsedLevelsAreSubtotals="1" axis="axisRow" fieldPosition="0">
        <references count="2">
          <reference field="4294967294" count="1" selected="0">
            <x v="1"/>
          </reference>
          <reference field="2" count="1">
            <x v="1"/>
          </reference>
        </references>
      </pivotArea>
    </format>
    <format dxfId="123">
      <pivotArea field="3" grandCol="1" collapsedLevelsAreSubtotals="1" axis="axisRow" fieldPosition="1">
        <references count="3">
          <reference field="4294967294" count="1" selected="0">
            <x v="1"/>
          </reference>
          <reference field="2" count="1" selected="0">
            <x v="1"/>
          </reference>
          <reference field="3" count="1">
            <x v="2"/>
          </reference>
        </references>
      </pivotArea>
    </format>
    <format dxfId="122">
      <pivotArea field="2" grandCol="1" collapsedLevelsAreSubtotals="1" axis="axisRow" fieldPosition="0">
        <references count="2">
          <reference field="4294967294" count="1" selected="0">
            <x v="1"/>
          </reference>
          <reference field="2" count="1">
            <x v="2"/>
          </reference>
        </references>
      </pivotArea>
    </format>
    <format dxfId="121">
      <pivotArea field="3" grandCol="1" collapsedLevelsAreSubtotals="1" axis="axisRow" fieldPosition="1">
        <references count="3">
          <reference field="4294967294" count="1" selected="0">
            <x v="1"/>
          </reference>
          <reference field="2" count="1" selected="0">
            <x v="2"/>
          </reference>
          <reference field="3" count="1">
            <x v="1"/>
          </reference>
        </references>
      </pivotArea>
    </format>
    <format dxfId="120">
      <pivotArea grandRow="1" grandCol="1" outline="0" collapsedLevelsAreSubtotals="1" fieldPosition="0">
        <references count="1">
          <reference field="4294967294" count="1" selected="0">
            <x v="1"/>
          </reference>
        </references>
      </pivotArea>
    </format>
    <format dxfId="119">
      <pivotArea outline="0" fieldPosition="0">
        <references count="1">
          <reference field="4294967294" count="1">
            <x v="2"/>
          </reference>
        </references>
      </pivotArea>
    </format>
    <format dxfId="118">
      <pivotArea collapsedLevelsAreSubtotals="1" fieldPosition="0">
        <references count="3">
          <reference field="4294967294" count="1" selected="0">
            <x v="2"/>
          </reference>
          <reference field="2" count="1">
            <x v="1"/>
          </reference>
          <reference field="9" count="1" selected="0">
            <x v="3"/>
          </reference>
        </references>
      </pivotArea>
    </format>
    <format dxfId="117">
      <pivotArea collapsedLevelsAreSubtotals="1" fieldPosition="0">
        <references count="4">
          <reference field="4294967294" count="1" selected="0">
            <x v="2"/>
          </reference>
          <reference field="2" count="1" selected="0">
            <x v="1"/>
          </reference>
          <reference field="3" count="1">
            <x v="7"/>
          </reference>
          <reference field="9" count="1" selected="0">
            <x v="3"/>
          </reference>
        </references>
      </pivotArea>
    </format>
    <format dxfId="116">
      <pivotArea collapsedLevelsAreSubtotals="1" fieldPosition="0">
        <references count="3">
          <reference field="4294967294" count="1" selected="0">
            <x v="2"/>
          </reference>
          <reference field="2" count="1">
            <x v="2"/>
          </reference>
          <reference field="9" count="1" selected="0">
            <x v="3"/>
          </reference>
        </references>
      </pivotArea>
    </format>
    <format dxfId="115">
      <pivotArea collapsedLevelsAreSubtotals="1" fieldPosition="0">
        <references count="4">
          <reference field="4294967294" count="1" selected="0">
            <x v="2"/>
          </reference>
          <reference field="2" count="1" selected="0">
            <x v="2"/>
          </reference>
          <reference field="3" count="1">
            <x v="6"/>
          </reference>
          <reference field="9" count="1" selected="0">
            <x v="3"/>
          </reference>
        </references>
      </pivotArea>
    </format>
    <format dxfId="114">
      <pivotArea collapsedLevelsAreSubtotals="1" fieldPosition="0">
        <references count="3">
          <reference field="4294967294" count="1" selected="0">
            <x v="2"/>
          </reference>
          <reference field="2" count="1">
            <x v="3"/>
          </reference>
          <reference field="9" count="1" selected="0">
            <x v="3"/>
          </reference>
        </references>
      </pivotArea>
    </format>
    <format dxfId="113">
      <pivotArea collapsedLevelsAreSubtotals="1" fieldPosition="0">
        <references count="4">
          <reference field="4294967294" count="1" selected="0">
            <x v="2"/>
          </reference>
          <reference field="2" count="1" selected="0">
            <x v="3"/>
          </reference>
          <reference field="3" count="1">
            <x v="3"/>
          </reference>
          <reference field="9" count="1" selected="0">
            <x v="3"/>
          </reference>
        </references>
      </pivotArea>
    </format>
    <format dxfId="112">
      <pivotArea collapsedLevelsAreSubtotals="1" fieldPosition="0">
        <references count="3">
          <reference field="4294967294" count="1" selected="0">
            <x v="2"/>
          </reference>
          <reference field="2" count="1">
            <x v="4"/>
          </reference>
          <reference field="9" count="1" selected="0">
            <x v="3"/>
          </reference>
        </references>
      </pivotArea>
    </format>
    <format dxfId="111">
      <pivotArea collapsedLevelsAreSubtotals="1" fieldPosition="0">
        <references count="4">
          <reference field="4294967294" count="1" selected="0">
            <x v="2"/>
          </reference>
          <reference field="2" count="1" selected="0">
            <x v="4"/>
          </reference>
          <reference field="3" count="1">
            <x v="4"/>
          </reference>
          <reference field="9" count="1" selected="0">
            <x v="3"/>
          </reference>
        </references>
      </pivotArea>
    </format>
    <format dxfId="110">
      <pivotArea collapsedLevelsAreSubtotals="1" fieldPosition="0">
        <references count="3">
          <reference field="4294967294" count="1" selected="0">
            <x v="2"/>
          </reference>
          <reference field="2" count="1">
            <x v="5"/>
          </reference>
          <reference field="9" count="1" selected="0">
            <x v="3"/>
          </reference>
        </references>
      </pivotArea>
    </format>
    <format dxfId="109">
      <pivotArea collapsedLevelsAreSubtotals="1" fieldPosition="0">
        <references count="4">
          <reference field="4294967294" count="1" selected="0">
            <x v="2"/>
          </reference>
          <reference field="2" count="1" selected="0">
            <x v="5"/>
          </reference>
          <reference field="3" count="2">
            <x v="5"/>
            <x v="9"/>
          </reference>
          <reference field="9" count="1" selected="0">
            <x v="3"/>
          </reference>
        </references>
      </pivotArea>
    </format>
    <format dxfId="108">
      <pivotArea collapsedLevelsAreSubtotals="1" fieldPosition="0">
        <references count="3">
          <reference field="4294967294" count="1" selected="0">
            <x v="2"/>
          </reference>
          <reference field="2" count="1">
            <x v="6"/>
          </reference>
          <reference field="9" count="1" selected="0">
            <x v="3"/>
          </reference>
        </references>
      </pivotArea>
    </format>
    <format dxfId="107">
      <pivotArea collapsedLevelsAreSubtotals="1" fieldPosition="0">
        <references count="4">
          <reference field="4294967294" count="1" selected="0">
            <x v="2"/>
          </reference>
          <reference field="2" count="1" selected="0">
            <x v="6"/>
          </reference>
          <reference field="3" count="1">
            <x v="8"/>
          </reference>
          <reference field="9" count="1" selected="0">
            <x v="3"/>
          </reference>
        </references>
      </pivotArea>
    </format>
    <format dxfId="106">
      <pivotArea collapsedLevelsAreSubtotals="1" fieldPosition="0">
        <references count="3">
          <reference field="4294967294" count="1" selected="0">
            <x v="2"/>
          </reference>
          <reference field="2" count="1">
            <x v="1"/>
          </reference>
          <reference field="9" count="1" selected="0">
            <x v="1"/>
          </reference>
        </references>
      </pivotArea>
    </format>
    <format dxfId="105">
      <pivotArea collapsedLevelsAreSubtotals="1" fieldPosition="0">
        <references count="4">
          <reference field="4294967294" count="1" selected="0">
            <x v="2"/>
          </reference>
          <reference field="2" count="1" selected="0">
            <x v="1"/>
          </reference>
          <reference field="3" count="1">
            <x v="7"/>
          </reference>
          <reference field="9" count="1" selected="0">
            <x v="1"/>
          </reference>
        </references>
      </pivotArea>
    </format>
    <format dxfId="104">
      <pivotArea collapsedLevelsAreSubtotals="1" fieldPosition="0">
        <references count="3">
          <reference field="4294967294" count="1" selected="0">
            <x v="2"/>
          </reference>
          <reference field="2" count="1">
            <x v="2"/>
          </reference>
          <reference field="9" count="1" selected="0">
            <x v="1"/>
          </reference>
        </references>
      </pivotArea>
    </format>
    <format dxfId="103">
      <pivotArea collapsedLevelsAreSubtotals="1" fieldPosition="0">
        <references count="4">
          <reference field="4294967294" count="1" selected="0">
            <x v="2"/>
          </reference>
          <reference field="2" count="1" selected="0">
            <x v="2"/>
          </reference>
          <reference field="3" count="1">
            <x v="6"/>
          </reference>
          <reference field="9" count="1" selected="0">
            <x v="1"/>
          </reference>
        </references>
      </pivotArea>
    </format>
    <format dxfId="102">
      <pivotArea collapsedLevelsAreSubtotals="1" fieldPosition="0">
        <references count="3">
          <reference field="4294967294" count="1" selected="0">
            <x v="2"/>
          </reference>
          <reference field="2" count="1">
            <x v="3"/>
          </reference>
          <reference field="9" count="1" selected="0">
            <x v="1"/>
          </reference>
        </references>
      </pivotArea>
    </format>
    <format dxfId="101">
      <pivotArea collapsedLevelsAreSubtotals="1" fieldPosition="0">
        <references count="4">
          <reference field="4294967294" count="1" selected="0">
            <x v="2"/>
          </reference>
          <reference field="2" count="1" selected="0">
            <x v="3"/>
          </reference>
          <reference field="3" count="1">
            <x v="3"/>
          </reference>
          <reference field="9" count="1" selected="0">
            <x v="1"/>
          </reference>
        </references>
      </pivotArea>
    </format>
    <format dxfId="100">
      <pivotArea collapsedLevelsAreSubtotals="1" fieldPosition="0">
        <references count="3">
          <reference field="4294967294" count="1" selected="0">
            <x v="2"/>
          </reference>
          <reference field="2" count="1">
            <x v="4"/>
          </reference>
          <reference field="9" count="1" selected="0">
            <x v="1"/>
          </reference>
        </references>
      </pivotArea>
    </format>
    <format dxfId="99">
      <pivotArea collapsedLevelsAreSubtotals="1" fieldPosition="0">
        <references count="4">
          <reference field="4294967294" count="1" selected="0">
            <x v="2"/>
          </reference>
          <reference field="2" count="1" selected="0">
            <x v="4"/>
          </reference>
          <reference field="3" count="1">
            <x v="4"/>
          </reference>
          <reference field="9" count="1" selected="0">
            <x v="1"/>
          </reference>
        </references>
      </pivotArea>
    </format>
    <format dxfId="98">
      <pivotArea collapsedLevelsAreSubtotals="1" fieldPosition="0">
        <references count="3">
          <reference field="4294967294" count="1" selected="0">
            <x v="2"/>
          </reference>
          <reference field="2" count="1">
            <x v="5"/>
          </reference>
          <reference field="9" count="1" selected="0">
            <x v="1"/>
          </reference>
        </references>
      </pivotArea>
    </format>
    <format dxfId="97">
      <pivotArea collapsedLevelsAreSubtotals="1" fieldPosition="0">
        <references count="4">
          <reference field="4294967294" count="1" selected="0">
            <x v="2"/>
          </reference>
          <reference field="2" count="1" selected="0">
            <x v="5"/>
          </reference>
          <reference field="3" count="2">
            <x v="5"/>
            <x v="9"/>
          </reference>
          <reference field="9" count="1" selected="0">
            <x v="1"/>
          </reference>
        </references>
      </pivotArea>
    </format>
    <format dxfId="96">
      <pivotArea collapsedLevelsAreSubtotals="1" fieldPosition="0">
        <references count="3">
          <reference field="4294967294" count="1" selected="0">
            <x v="2"/>
          </reference>
          <reference field="2" count="1">
            <x v="6"/>
          </reference>
          <reference field="9" count="1" selected="0">
            <x v="1"/>
          </reference>
        </references>
      </pivotArea>
    </format>
    <format dxfId="95">
      <pivotArea collapsedLevelsAreSubtotals="1" fieldPosition="0">
        <references count="4">
          <reference field="4294967294" count="1" selected="0">
            <x v="2"/>
          </reference>
          <reference field="2" count="1" selected="0">
            <x v="6"/>
          </reference>
          <reference field="3" count="1">
            <x v="8"/>
          </reference>
          <reference field="9" count="1" selected="0">
            <x v="1"/>
          </reference>
        </references>
      </pivotArea>
    </format>
    <format dxfId="94">
      <pivotArea collapsedLevelsAreSubtotals="1" fieldPosition="0">
        <references count="3">
          <reference field="4294967294" count="1" selected="0">
            <x v="2"/>
          </reference>
          <reference field="2" count="1">
            <x v="1"/>
          </reference>
          <reference field="9" count="1" selected="0">
            <x v="0"/>
          </reference>
        </references>
      </pivotArea>
    </format>
    <format dxfId="93">
      <pivotArea collapsedLevelsAreSubtotals="1" fieldPosition="0">
        <references count="4">
          <reference field="4294967294" count="1" selected="0">
            <x v="2"/>
          </reference>
          <reference field="2" count="1" selected="0">
            <x v="1"/>
          </reference>
          <reference field="3" count="1">
            <x v="7"/>
          </reference>
          <reference field="9" count="1" selected="0">
            <x v="0"/>
          </reference>
        </references>
      </pivotArea>
    </format>
    <format dxfId="92">
      <pivotArea collapsedLevelsAreSubtotals="1" fieldPosition="0">
        <references count="3">
          <reference field="4294967294" count="1" selected="0">
            <x v="2"/>
          </reference>
          <reference field="2" count="1">
            <x v="2"/>
          </reference>
          <reference field="9" count="1" selected="0">
            <x v="0"/>
          </reference>
        </references>
      </pivotArea>
    </format>
    <format dxfId="91">
      <pivotArea collapsedLevelsAreSubtotals="1" fieldPosition="0">
        <references count="4">
          <reference field="4294967294" count="1" selected="0">
            <x v="2"/>
          </reference>
          <reference field="2" count="1" selected="0">
            <x v="2"/>
          </reference>
          <reference field="3" count="1">
            <x v="6"/>
          </reference>
          <reference field="9" count="1" selected="0">
            <x v="0"/>
          </reference>
        </references>
      </pivotArea>
    </format>
    <format dxfId="90">
      <pivotArea collapsedLevelsAreSubtotals="1" fieldPosition="0">
        <references count="3">
          <reference field="4294967294" count="1" selected="0">
            <x v="2"/>
          </reference>
          <reference field="2" count="1">
            <x v="3"/>
          </reference>
          <reference field="9" count="1" selected="0">
            <x v="0"/>
          </reference>
        </references>
      </pivotArea>
    </format>
    <format dxfId="89">
      <pivotArea collapsedLevelsAreSubtotals="1" fieldPosition="0">
        <references count="4">
          <reference field="4294967294" count="1" selected="0">
            <x v="2"/>
          </reference>
          <reference field="2" count="1" selected="0">
            <x v="3"/>
          </reference>
          <reference field="3" count="1">
            <x v="3"/>
          </reference>
          <reference field="9" count="1" selected="0">
            <x v="0"/>
          </reference>
        </references>
      </pivotArea>
    </format>
    <format dxfId="88">
      <pivotArea collapsedLevelsAreSubtotals="1" fieldPosition="0">
        <references count="3">
          <reference field="4294967294" count="1" selected="0">
            <x v="2"/>
          </reference>
          <reference field="2" count="1">
            <x v="4"/>
          </reference>
          <reference field="9" count="1" selected="0">
            <x v="0"/>
          </reference>
        </references>
      </pivotArea>
    </format>
    <format dxfId="87">
      <pivotArea collapsedLevelsAreSubtotals="1" fieldPosition="0">
        <references count="4">
          <reference field="4294967294" count="1" selected="0">
            <x v="2"/>
          </reference>
          <reference field="2" count="1" selected="0">
            <x v="4"/>
          </reference>
          <reference field="3" count="1">
            <x v="4"/>
          </reference>
          <reference field="9" count="1" selected="0">
            <x v="0"/>
          </reference>
        </references>
      </pivotArea>
    </format>
    <format dxfId="86">
      <pivotArea collapsedLevelsAreSubtotals="1" fieldPosition="0">
        <references count="3">
          <reference field="4294967294" count="1" selected="0">
            <x v="2"/>
          </reference>
          <reference field="2" count="1">
            <x v="5"/>
          </reference>
          <reference field="9" count="1" selected="0">
            <x v="0"/>
          </reference>
        </references>
      </pivotArea>
    </format>
    <format dxfId="85">
      <pivotArea collapsedLevelsAreSubtotals="1" fieldPosition="0">
        <references count="4">
          <reference field="4294967294" count="1" selected="0">
            <x v="2"/>
          </reference>
          <reference field="2" count="1" selected="0">
            <x v="5"/>
          </reference>
          <reference field="3" count="2">
            <x v="5"/>
            <x v="9"/>
          </reference>
          <reference field="9" count="1" selected="0">
            <x v="0"/>
          </reference>
        </references>
      </pivotArea>
    </format>
    <format dxfId="84">
      <pivotArea collapsedLevelsAreSubtotals="1" fieldPosition="0">
        <references count="3">
          <reference field="4294967294" count="1" selected="0">
            <x v="2"/>
          </reference>
          <reference field="2" count="1">
            <x v="6"/>
          </reference>
          <reference field="9" count="1" selected="0">
            <x v="0"/>
          </reference>
        </references>
      </pivotArea>
    </format>
    <format dxfId="83">
      <pivotArea collapsedLevelsAreSubtotals="1" fieldPosition="0">
        <references count="4">
          <reference field="4294967294" count="1" selected="0">
            <x v="2"/>
          </reference>
          <reference field="2" count="1" selected="0">
            <x v="6"/>
          </reference>
          <reference field="3" count="1">
            <x v="8"/>
          </reference>
          <reference field="9" count="1" selected="0">
            <x v="0"/>
          </reference>
        </references>
      </pivotArea>
    </format>
    <format dxfId="82">
      <pivotArea collapsedLevelsAreSubtotals="1" fieldPosition="0">
        <references count="3">
          <reference field="4294967294" count="1" selected="0">
            <x v="2"/>
          </reference>
          <reference field="2" count="1">
            <x v="1"/>
          </reference>
          <reference field="9" count="1" selected="0">
            <x v="5"/>
          </reference>
        </references>
      </pivotArea>
    </format>
    <format dxfId="81">
      <pivotArea collapsedLevelsAreSubtotals="1" fieldPosition="0">
        <references count="4">
          <reference field="4294967294" count="1" selected="0">
            <x v="2"/>
          </reference>
          <reference field="2" count="1" selected="0">
            <x v="1"/>
          </reference>
          <reference field="3" count="1">
            <x v="7"/>
          </reference>
          <reference field="9" count="1" selected="0">
            <x v="5"/>
          </reference>
        </references>
      </pivotArea>
    </format>
    <format dxfId="80">
      <pivotArea collapsedLevelsAreSubtotals="1" fieldPosition="0">
        <references count="3">
          <reference field="4294967294" count="1" selected="0">
            <x v="2"/>
          </reference>
          <reference field="2" count="1">
            <x v="2"/>
          </reference>
          <reference field="9" count="1" selected="0">
            <x v="5"/>
          </reference>
        </references>
      </pivotArea>
    </format>
    <format dxfId="79">
      <pivotArea collapsedLevelsAreSubtotals="1" fieldPosition="0">
        <references count="4">
          <reference field="4294967294" count="1" selected="0">
            <x v="2"/>
          </reference>
          <reference field="2" count="1" selected="0">
            <x v="2"/>
          </reference>
          <reference field="3" count="1">
            <x v="6"/>
          </reference>
          <reference field="9" count="1" selected="0">
            <x v="5"/>
          </reference>
        </references>
      </pivotArea>
    </format>
    <format dxfId="78">
      <pivotArea collapsedLevelsAreSubtotals="1" fieldPosition="0">
        <references count="3">
          <reference field="4294967294" count="1" selected="0">
            <x v="2"/>
          </reference>
          <reference field="2" count="1">
            <x v="3"/>
          </reference>
          <reference field="9" count="1" selected="0">
            <x v="5"/>
          </reference>
        </references>
      </pivotArea>
    </format>
    <format dxfId="77">
      <pivotArea collapsedLevelsAreSubtotals="1" fieldPosition="0">
        <references count="4">
          <reference field="4294967294" count="1" selected="0">
            <x v="2"/>
          </reference>
          <reference field="2" count="1" selected="0">
            <x v="3"/>
          </reference>
          <reference field="3" count="1">
            <x v="3"/>
          </reference>
          <reference field="9" count="1" selected="0">
            <x v="5"/>
          </reference>
        </references>
      </pivotArea>
    </format>
    <format dxfId="76">
      <pivotArea collapsedLevelsAreSubtotals="1" fieldPosition="0">
        <references count="3">
          <reference field="4294967294" count="1" selected="0">
            <x v="2"/>
          </reference>
          <reference field="2" count="1">
            <x v="4"/>
          </reference>
          <reference field="9" count="1" selected="0">
            <x v="5"/>
          </reference>
        </references>
      </pivotArea>
    </format>
    <format dxfId="75">
      <pivotArea collapsedLevelsAreSubtotals="1" fieldPosition="0">
        <references count="4">
          <reference field="4294967294" count="1" selected="0">
            <x v="2"/>
          </reference>
          <reference field="2" count="1" selected="0">
            <x v="4"/>
          </reference>
          <reference field="3" count="1">
            <x v="4"/>
          </reference>
          <reference field="9" count="1" selected="0">
            <x v="5"/>
          </reference>
        </references>
      </pivotArea>
    </format>
    <format dxfId="74">
      <pivotArea collapsedLevelsAreSubtotals="1" fieldPosition="0">
        <references count="3">
          <reference field="4294967294" count="1" selected="0">
            <x v="2"/>
          </reference>
          <reference field="2" count="1">
            <x v="5"/>
          </reference>
          <reference field="9" count="1" selected="0">
            <x v="5"/>
          </reference>
        </references>
      </pivotArea>
    </format>
    <format dxfId="73">
      <pivotArea collapsedLevelsAreSubtotals="1" fieldPosition="0">
        <references count="4">
          <reference field="4294967294" count="1" selected="0">
            <x v="2"/>
          </reference>
          <reference field="2" count="1" selected="0">
            <x v="5"/>
          </reference>
          <reference field="3" count="2">
            <x v="5"/>
            <x v="9"/>
          </reference>
          <reference field="9" count="1" selected="0">
            <x v="5"/>
          </reference>
        </references>
      </pivotArea>
    </format>
    <format dxfId="72">
      <pivotArea collapsedLevelsAreSubtotals="1" fieldPosition="0">
        <references count="3">
          <reference field="4294967294" count="1" selected="0">
            <x v="2"/>
          </reference>
          <reference field="2" count="1">
            <x v="6"/>
          </reference>
          <reference field="9" count="1" selected="0">
            <x v="5"/>
          </reference>
        </references>
      </pivotArea>
    </format>
    <format dxfId="71">
      <pivotArea collapsedLevelsAreSubtotals="1" fieldPosition="0">
        <references count="4">
          <reference field="4294967294" count="1" selected="0">
            <x v="2"/>
          </reference>
          <reference field="2" count="1" selected="0">
            <x v="6"/>
          </reference>
          <reference field="3" count="1">
            <x v="8"/>
          </reference>
          <reference field="9" count="1" selected="0">
            <x v="5"/>
          </reference>
        </references>
      </pivotArea>
    </format>
    <format dxfId="70">
      <pivotArea dataOnly="0" labelOnly="1" fieldPosition="0">
        <references count="1">
          <reference field="9" count="1">
            <x v="0"/>
          </reference>
        </references>
      </pivotArea>
    </format>
    <format dxfId="69">
      <pivotArea dataOnly="0" labelOnly="1" outline="0" fieldPosition="0">
        <references count="2">
          <reference field="4294967294" count="3">
            <x v="0"/>
            <x v="1"/>
            <x v="2"/>
          </reference>
          <reference field="9" count="1" selected="0">
            <x v="0"/>
          </reference>
        </references>
      </pivotArea>
    </format>
    <format dxfId="68">
      <pivotArea dataOnly="0" labelOnly="1" fieldPosition="0">
        <references count="1">
          <reference field="9" count="1">
            <x v="1"/>
          </reference>
        </references>
      </pivotArea>
    </format>
    <format dxfId="67">
      <pivotArea dataOnly="0" labelOnly="1" outline="0" fieldPosition="0">
        <references count="2">
          <reference field="4294967294" count="3">
            <x v="0"/>
            <x v="1"/>
            <x v="2"/>
          </reference>
          <reference field="9" count="1" selected="0">
            <x v="1"/>
          </reference>
        </references>
      </pivotArea>
    </format>
    <format dxfId="66">
      <pivotArea dataOnly="0" labelOnly="1" fieldPosition="0">
        <references count="1">
          <reference field="9" count="1">
            <x v="2"/>
          </reference>
        </references>
      </pivotArea>
    </format>
    <format dxfId="65">
      <pivotArea dataOnly="0" labelOnly="1" outline="0" fieldPosition="0">
        <references count="2">
          <reference field="4294967294" count="3">
            <x v="0"/>
            <x v="1"/>
            <x v="2"/>
          </reference>
          <reference field="9" count="1" selected="0">
            <x v="2"/>
          </reference>
        </references>
      </pivotArea>
    </format>
    <format dxfId="64">
      <pivotArea dataOnly="0" labelOnly="1" fieldPosition="0">
        <references count="1">
          <reference field="9" count="1">
            <x v="3"/>
          </reference>
        </references>
      </pivotArea>
    </format>
    <format dxfId="63">
      <pivotArea dataOnly="0" labelOnly="1" outline="0" fieldPosition="0">
        <references count="2">
          <reference field="4294967294" count="3">
            <x v="0"/>
            <x v="1"/>
            <x v="2"/>
          </reference>
          <reference field="9" count="1" selected="0">
            <x v="3"/>
          </reference>
        </references>
      </pivotArea>
    </format>
    <format dxfId="62">
      <pivotArea field="9" dataOnly="0" labelOnly="1" grandCol="1" outline="0" axis="axisCol" fieldPosition="0">
        <references count="1">
          <reference field="4294967294" count="1" selected="0">
            <x v="0"/>
          </reference>
        </references>
      </pivotArea>
    </format>
    <format dxfId="61">
      <pivotArea field="9" dataOnly="0" labelOnly="1" grandCol="1" outline="0" axis="axisCol" fieldPosition="0">
        <references count="1">
          <reference field="4294967294" count="1" selected="0">
            <x v="1"/>
          </reference>
        </references>
      </pivotArea>
    </format>
    <format dxfId="60">
      <pivotArea field="9" dataOnly="0" labelOnly="1" grandCol="1" outline="0" axis="axisCol" fieldPosition="0">
        <references count="1">
          <reference field="4294967294" count="1" selected="0">
            <x v="2"/>
          </reference>
        </references>
      </pivotArea>
    </format>
    <format dxfId="59">
      <pivotArea dataOnly="0" labelOnly="1" fieldPosition="0">
        <references count="1">
          <reference field="9" count="1">
            <x v="5"/>
          </reference>
        </references>
      </pivotArea>
    </format>
    <format dxfId="58">
      <pivotArea dataOnly="0" labelOnly="1" fieldPosition="0">
        <references count="1">
          <reference field="9" count="1">
            <x v="5"/>
          </reference>
        </references>
      </pivotArea>
    </format>
    <format dxfId="57">
      <pivotArea dataOnly="0" labelOnly="1" fieldPosition="0">
        <references count="1">
          <reference field="9" count="1">
            <x v="5"/>
          </reference>
        </references>
      </pivotArea>
    </format>
    <format dxfId="56">
      <pivotArea dataOnly="0" labelOnly="1" outline="0" fieldPosition="0">
        <references count="2">
          <reference field="4294967294" count="3">
            <x v="0"/>
            <x v="1"/>
            <x v="2"/>
          </reference>
          <reference field="9" count="1" selected="0">
            <x v="5"/>
          </reference>
        </references>
      </pivotArea>
    </format>
    <format dxfId="55">
      <pivotArea collapsedLevelsAreSubtotals="1" fieldPosition="0">
        <references count="1">
          <reference field="2" count="1">
            <x v="1"/>
          </reference>
        </references>
      </pivotArea>
    </format>
    <format dxfId="54">
      <pivotArea collapsedLevelsAreSubtotals="1" fieldPosition="0">
        <references count="2">
          <reference field="2" count="1" selected="0">
            <x v="1"/>
          </reference>
          <reference field="3" count="1">
            <x v="7"/>
          </reference>
        </references>
      </pivotArea>
    </format>
    <format dxfId="53">
      <pivotArea collapsedLevelsAreSubtotals="1" fieldPosition="0">
        <references count="1">
          <reference field="2" count="1">
            <x v="2"/>
          </reference>
        </references>
      </pivotArea>
    </format>
    <format dxfId="52">
      <pivotArea collapsedLevelsAreSubtotals="1" fieldPosition="0">
        <references count="2">
          <reference field="2" count="1" selected="0">
            <x v="2"/>
          </reference>
          <reference field="3" count="1">
            <x v="6"/>
          </reference>
        </references>
      </pivotArea>
    </format>
    <format dxfId="51">
      <pivotArea collapsedLevelsAreSubtotals="1" fieldPosition="0">
        <references count="1">
          <reference field="2" count="1">
            <x v="3"/>
          </reference>
        </references>
      </pivotArea>
    </format>
    <format dxfId="50">
      <pivotArea collapsedLevelsAreSubtotals="1" fieldPosition="0">
        <references count="2">
          <reference field="2" count="1" selected="0">
            <x v="3"/>
          </reference>
          <reference field="3" count="1">
            <x v="3"/>
          </reference>
        </references>
      </pivotArea>
    </format>
    <format dxfId="49">
      <pivotArea collapsedLevelsAreSubtotals="1" fieldPosition="0">
        <references count="1">
          <reference field="2" count="1">
            <x v="4"/>
          </reference>
        </references>
      </pivotArea>
    </format>
    <format dxfId="48">
      <pivotArea collapsedLevelsAreSubtotals="1" fieldPosition="0">
        <references count="2">
          <reference field="2" count="1" selected="0">
            <x v="4"/>
          </reference>
          <reference field="3" count="1">
            <x v="4"/>
          </reference>
        </references>
      </pivotArea>
    </format>
    <format dxfId="47">
      <pivotArea collapsedLevelsAreSubtotals="1" fieldPosition="0">
        <references count="1">
          <reference field="2" count="1">
            <x v="5"/>
          </reference>
        </references>
      </pivotArea>
    </format>
    <format dxfId="46">
      <pivotArea collapsedLevelsAreSubtotals="1" fieldPosition="0">
        <references count="2">
          <reference field="2" count="1" selected="0">
            <x v="5"/>
          </reference>
          <reference field="3" count="2">
            <x v="5"/>
            <x v="9"/>
          </reference>
        </references>
      </pivotArea>
    </format>
    <format dxfId="45">
      <pivotArea collapsedLevelsAreSubtotals="1" fieldPosition="0">
        <references count="1">
          <reference field="2" count="1">
            <x v="6"/>
          </reference>
        </references>
      </pivotArea>
    </format>
    <format dxfId="44">
      <pivotArea collapsedLevelsAreSubtotals="1" fieldPosition="0">
        <references count="2">
          <reference field="2" count="1" selected="0">
            <x v="6"/>
          </reference>
          <reference field="3" count="1">
            <x v="8"/>
          </reference>
        </references>
      </pivotArea>
    </format>
    <format dxfId="43">
      <pivotArea dataOnly="0" labelOnly="1" fieldPosition="0">
        <references count="1">
          <reference field="2" count="6">
            <x v="1"/>
            <x v="2"/>
            <x v="3"/>
            <x v="4"/>
            <x v="5"/>
            <x v="6"/>
          </reference>
        </references>
      </pivotArea>
    </format>
    <format dxfId="42">
      <pivotArea dataOnly="0" labelOnly="1" fieldPosition="0">
        <references count="2">
          <reference field="2" count="1" selected="0">
            <x v="1"/>
          </reference>
          <reference field="3" count="7">
            <x v="3"/>
            <x v="4"/>
            <x v="5"/>
            <x v="6"/>
            <x v="7"/>
            <x v="8"/>
            <x v="9"/>
          </reference>
        </references>
      </pivotArea>
    </format>
    <format dxfId="41">
      <pivotArea field="12" type="button" dataOnly="0" labelOnly="1" outline="0" axis="axisPage" fieldPosition="0"/>
    </format>
    <format dxfId="40">
      <pivotArea outline="0" collapsedLevelsAreSubtotals="1" fieldPosition="0">
        <references count="2">
          <reference field="4294967294" count="1" selected="0">
            <x v="1"/>
          </reference>
          <reference field="9" count="1" selected="0">
            <x v="1"/>
          </reference>
        </references>
      </pivotArea>
    </format>
    <format dxfId="39">
      <pivotArea outline="0" collapsedLevelsAreSubtotals="1" fieldPosition="0"/>
    </format>
    <format dxfId="38">
      <pivotArea dataOnly="0" labelOnly="1" grandRow="1" outline="0" fieldPosition="0"/>
    </format>
    <format dxfId="37">
      <pivotArea dataOnly="0" labelOnly="1" fieldPosition="0">
        <references count="2">
          <reference field="2" count="1" selected="0">
            <x v="1"/>
          </reference>
          <reference field="3" count="7">
            <x v="3"/>
            <x v="4"/>
            <x v="5"/>
            <x v="6"/>
            <x v="7"/>
            <x v="8"/>
            <x v="9"/>
          </reference>
        </references>
      </pivotArea>
    </format>
    <format dxfId="36">
      <pivotArea dataOnly="0" labelOnly="1" fieldPosition="0">
        <references count="1">
          <reference field="9" count="0"/>
        </references>
      </pivotArea>
    </format>
    <format dxfId="35">
      <pivotArea field="9" dataOnly="0" labelOnly="1" grandCol="1" outline="0" axis="axisCol" fieldPosition="0">
        <references count="1">
          <reference field="4294967294" count="1" selected="0">
            <x v="0"/>
          </reference>
        </references>
      </pivotArea>
    </format>
    <format dxfId="34">
      <pivotArea field="9" dataOnly="0" labelOnly="1" grandCol="1" outline="0" axis="axisCol" fieldPosition="0">
        <references count="1">
          <reference field="4294967294" count="1" selected="0">
            <x v="1"/>
          </reference>
        </references>
      </pivotArea>
    </format>
    <format dxfId="33">
      <pivotArea field="9" dataOnly="0" labelOnly="1" grandCol="1" outline="0" axis="axisCol" fieldPosition="0">
        <references count="1">
          <reference field="4294967294" count="1" selected="0">
            <x v="2"/>
          </reference>
        </references>
      </pivotArea>
    </format>
    <format dxfId="32">
      <pivotArea dataOnly="0" labelOnly="1" outline="0" fieldPosition="0">
        <references count="2">
          <reference field="4294967294" count="3">
            <x v="0"/>
            <x v="1"/>
            <x v="2"/>
          </reference>
          <reference field="9" count="1" selected="0">
            <x v="0"/>
          </reference>
        </references>
      </pivotArea>
    </format>
    <format dxfId="31">
      <pivotArea dataOnly="0" labelOnly="1" outline="0" fieldPosition="0">
        <references count="2">
          <reference field="4294967294" count="3">
            <x v="0"/>
            <x v="1"/>
            <x v="2"/>
          </reference>
          <reference field="9" count="1" selected="0">
            <x v="1"/>
          </reference>
        </references>
      </pivotArea>
    </format>
    <format dxfId="30">
      <pivotArea dataOnly="0" labelOnly="1" outline="0" fieldPosition="0">
        <references count="2">
          <reference field="4294967294" count="3">
            <x v="0"/>
            <x v="1"/>
            <x v="2"/>
          </reference>
          <reference field="9" count="1" selected="0">
            <x v="2"/>
          </reference>
        </references>
      </pivotArea>
    </format>
    <format dxfId="29">
      <pivotArea dataOnly="0" labelOnly="1" outline="0" fieldPosition="0">
        <references count="2">
          <reference field="4294967294" count="3">
            <x v="0"/>
            <x v="1"/>
            <x v="2"/>
          </reference>
          <reference field="9" count="1" selected="0">
            <x v="3"/>
          </reference>
        </references>
      </pivotArea>
    </format>
    <format dxfId="28">
      <pivotArea dataOnly="0" labelOnly="1" outline="0" fieldPosition="0">
        <references count="2">
          <reference field="4294967294" count="3">
            <x v="0"/>
            <x v="1"/>
            <x v="2"/>
          </reference>
          <reference field="9" count="1" selected="0">
            <x v="5"/>
          </reference>
        </references>
      </pivotArea>
    </format>
    <format dxfId="27">
      <pivotArea field="9" dataOnly="0" labelOnly="1" grandCol="1" outline="0" axis="axisCol" fieldPosition="0">
        <references count="1">
          <reference field="4294967294" count="1" selected="0">
            <x v="0"/>
          </reference>
        </references>
      </pivotArea>
    </format>
    <format dxfId="26">
      <pivotArea field="9" dataOnly="0" labelOnly="1" grandCol="1" outline="0" axis="axisCol" fieldPosition="0">
        <references count="1">
          <reference field="4294967294" count="1" selected="0">
            <x v="1"/>
          </reference>
        </references>
      </pivotArea>
    </format>
    <format dxfId="25">
      <pivotArea field="9" dataOnly="0" labelOnly="1" grandCol="1" outline="0" axis="axisCol" fieldPosition="0">
        <references count="1">
          <reference field="4294967294" count="1" selected="0">
            <x v="2"/>
          </reference>
        </references>
      </pivotArea>
    </format>
    <format dxfId="24">
      <pivotArea dataOnly="0" labelOnly="1" outline="0" fieldPosition="0">
        <references count="2">
          <reference field="4294967294" count="3">
            <x v="0"/>
            <x v="1"/>
            <x v="2"/>
          </reference>
          <reference field="9" count="1" selected="0">
            <x v="0"/>
          </reference>
        </references>
      </pivotArea>
    </format>
    <format dxfId="23">
      <pivotArea dataOnly="0" labelOnly="1" outline="0" fieldPosition="0">
        <references count="2">
          <reference field="4294967294" count="3">
            <x v="0"/>
            <x v="1"/>
            <x v="2"/>
          </reference>
          <reference field="9" count="1" selected="0">
            <x v="1"/>
          </reference>
        </references>
      </pivotArea>
    </format>
    <format dxfId="22">
      <pivotArea dataOnly="0" labelOnly="1" outline="0" fieldPosition="0">
        <references count="2">
          <reference field="4294967294" count="3">
            <x v="0"/>
            <x v="1"/>
            <x v="2"/>
          </reference>
          <reference field="9" count="1" selected="0">
            <x v="2"/>
          </reference>
        </references>
      </pivotArea>
    </format>
    <format dxfId="21">
      <pivotArea dataOnly="0" labelOnly="1" outline="0" fieldPosition="0">
        <references count="2">
          <reference field="4294967294" count="3">
            <x v="0"/>
            <x v="1"/>
            <x v="2"/>
          </reference>
          <reference field="9" count="1" selected="0">
            <x v="3"/>
          </reference>
        </references>
      </pivotArea>
    </format>
    <format dxfId="20">
      <pivotArea dataOnly="0" labelOnly="1" outline="0" fieldPosition="0">
        <references count="2">
          <reference field="4294967294" count="3">
            <x v="0"/>
            <x v="1"/>
            <x v="2"/>
          </reference>
          <reference field="9" count="1" selected="0">
            <x v="5"/>
          </reference>
        </references>
      </pivotArea>
    </format>
    <format dxfId="19">
      <pivotArea grandRow="1" outline="0" collapsedLevelsAreSubtotals="1" fieldPosition="0"/>
    </format>
    <format dxfId="18">
      <pivotArea dataOnly="0" labelOnly="1" grandRow="1" outline="0" fieldPosition="0"/>
    </format>
    <format dxfId="17">
      <pivotArea field="9" grandRow="1" outline="0" collapsedLevelsAreSubtotals="1" axis="axisCol" fieldPosition="0">
        <references count="2">
          <reference field="4294967294" count="3" selected="0">
            <x v="0"/>
            <x v="1"/>
            <x v="2"/>
          </reference>
          <reference field="9" count="1" selected="0">
            <x v="0"/>
          </reference>
        </references>
      </pivotArea>
    </format>
    <format dxfId="16">
      <pivotArea field="9" grandRow="1" outline="0" collapsedLevelsAreSubtotals="1" axis="axisCol" fieldPosition="0">
        <references count="2">
          <reference field="4294967294" count="3" selected="0">
            <x v="0"/>
            <x v="1"/>
            <x v="2"/>
          </reference>
          <reference field="9" count="1" selected="0">
            <x v="1"/>
          </reference>
        </references>
      </pivotArea>
    </format>
    <format dxfId="15">
      <pivotArea field="9" grandRow="1" outline="0" collapsedLevelsAreSubtotals="1" axis="axisCol" fieldPosition="0">
        <references count="2">
          <reference field="4294967294" count="3" selected="0">
            <x v="0"/>
            <x v="1"/>
            <x v="2"/>
          </reference>
          <reference field="9" count="1" selected="0">
            <x v="2"/>
          </reference>
        </references>
      </pivotArea>
    </format>
    <format dxfId="14">
      <pivotArea field="9" grandRow="1" outline="0" collapsedLevelsAreSubtotals="1" axis="axisCol" fieldPosition="0">
        <references count="2">
          <reference field="4294967294" count="3" selected="0">
            <x v="0"/>
            <x v="1"/>
            <x v="2"/>
          </reference>
          <reference field="9" count="1" selected="0">
            <x v="2"/>
          </reference>
        </references>
      </pivotArea>
    </format>
    <format dxfId="13">
      <pivotArea field="9" grandRow="1" outline="0" collapsedLevelsAreSubtotals="1" axis="axisCol" fieldPosition="0">
        <references count="2">
          <reference field="4294967294" count="3" selected="0">
            <x v="0"/>
            <x v="1"/>
            <x v="2"/>
          </reference>
          <reference field="9" count="1" selected="0">
            <x v="3"/>
          </reference>
        </references>
      </pivotArea>
    </format>
    <format dxfId="12">
      <pivotArea field="9" grandRow="1" outline="0" collapsedLevelsAreSubtotals="1" axis="axisCol" fieldPosition="0">
        <references count="2">
          <reference field="4294967294" count="3" selected="0">
            <x v="0"/>
            <x v="1"/>
            <x v="2"/>
          </reference>
          <reference field="9" count="1" selected="0">
            <x v="5"/>
          </reference>
        </references>
      </pivotArea>
    </format>
    <format dxfId="11">
      <pivotArea grandRow="1" grandCol="1" outline="0" collapsedLevelsAreSubtotals="1" fieldPosition="0">
        <references count="1">
          <reference field="4294967294" count="3" selected="0">
            <x v="0"/>
            <x v="1"/>
            <x v="2"/>
          </reference>
        </references>
      </pivotArea>
    </format>
    <format dxfId="10">
      <pivotArea type="all" dataOnly="0" outline="0" fieldPosition="0"/>
    </format>
    <format dxfId="9">
      <pivotArea type="all" dataOnly="0" outline="0" fieldPosition="0"/>
    </format>
    <format dxfId="8">
      <pivotArea dataOnly="0" labelOnly="1" fieldPosition="0">
        <references count="1">
          <reference field="9" count="0"/>
        </references>
      </pivotArea>
    </format>
    <format dxfId="7">
      <pivotArea field="9" dataOnly="0" labelOnly="1" grandCol="1" outline="0" axis="axisCol" fieldPosition="0">
        <references count="1">
          <reference field="4294967294" count="1" selected="0">
            <x v="0"/>
          </reference>
        </references>
      </pivotArea>
    </format>
    <format dxfId="6">
      <pivotArea field="9" dataOnly="0" labelOnly="1" grandCol="1" outline="0" axis="axisCol" fieldPosition="0">
        <references count="1">
          <reference field="4294967294" count="1" selected="0">
            <x v="1"/>
          </reference>
        </references>
      </pivotArea>
    </format>
    <format dxfId="5">
      <pivotArea field="9" dataOnly="0" labelOnly="1" grandCol="1" outline="0" axis="axisCol" fieldPosition="0">
        <references count="1">
          <reference field="4294967294" count="1" selected="0">
            <x v="2"/>
          </reference>
        </references>
      </pivotArea>
    </format>
    <format dxfId="4">
      <pivotArea dataOnly="0" labelOnly="1" outline="0" fieldPosition="0">
        <references count="2">
          <reference field="4294967294" count="3">
            <x v="0"/>
            <x v="1"/>
            <x v="2"/>
          </reference>
          <reference field="9" count="1" selected="0">
            <x v="0"/>
          </reference>
        </references>
      </pivotArea>
    </format>
    <format dxfId="3">
      <pivotArea dataOnly="0" labelOnly="1" outline="0" fieldPosition="0">
        <references count="2">
          <reference field="4294967294" count="3">
            <x v="0"/>
            <x v="1"/>
            <x v="2"/>
          </reference>
          <reference field="9" count="1" selected="0">
            <x v="1"/>
          </reference>
        </references>
      </pivotArea>
    </format>
    <format dxfId="2">
      <pivotArea dataOnly="0" labelOnly="1" outline="0" fieldPosition="0">
        <references count="2">
          <reference field="4294967294" count="3">
            <x v="0"/>
            <x v="1"/>
            <x v="2"/>
          </reference>
          <reference field="9" count="1" selected="0">
            <x v="2"/>
          </reference>
        </references>
      </pivotArea>
    </format>
    <format dxfId="1">
      <pivotArea dataOnly="0" labelOnly="1" outline="0" fieldPosition="0">
        <references count="2">
          <reference field="4294967294" count="3">
            <x v="0"/>
            <x v="1"/>
            <x v="2"/>
          </reference>
          <reference field="9" count="1" selected="0">
            <x v="3"/>
          </reference>
        </references>
      </pivotArea>
    </format>
    <format dxfId="0">
      <pivotArea dataOnly="0" labelOnly="1" outline="0" fieldPosition="0">
        <references count="2">
          <reference field="4294967294" count="3">
            <x v="0"/>
            <x v="1"/>
            <x v="2"/>
          </reference>
          <reference field="9"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7"/>
  <sheetViews>
    <sheetView showGridLines="0" tabSelected="1" topLeftCell="A3" workbookViewId="0">
      <pane xSplit="1" ySplit="5" topLeftCell="B8" activePane="bottomRight" state="frozen"/>
      <selection activeCell="A3" sqref="A3"/>
      <selection pane="topRight" activeCell="B3" sqref="B3"/>
      <selection pane="bottomLeft" activeCell="A8" sqref="A8"/>
      <selection pane="bottomRight" activeCell="B10" sqref="B10:F10"/>
    </sheetView>
  </sheetViews>
  <sheetFormatPr baseColWidth="10" defaultRowHeight="15" x14ac:dyDescent="0.25"/>
  <cols>
    <col min="1" max="1" width="6" customWidth="1"/>
    <col min="2" max="2" width="30.5703125" bestFit="1" customWidth="1"/>
    <col min="3" max="3" width="36.140625" customWidth="1"/>
    <col min="4" max="4" width="32.42578125" customWidth="1"/>
    <col min="5" max="5" width="34" customWidth="1"/>
    <col min="6" max="6" width="25.85546875" customWidth="1"/>
  </cols>
  <sheetData>
    <row r="4" spans="1:7" ht="18" x14ac:dyDescent="0.25">
      <c r="C4" s="129" t="s">
        <v>309</v>
      </c>
    </row>
    <row r="7" spans="1:7" x14ac:dyDescent="0.25">
      <c r="B7" s="131" t="s">
        <v>310</v>
      </c>
      <c r="C7" s="131" t="s">
        <v>311</v>
      </c>
      <c r="D7" s="131" t="s">
        <v>314</v>
      </c>
      <c r="E7" s="131" t="s">
        <v>319</v>
      </c>
      <c r="F7" s="131" t="s">
        <v>320</v>
      </c>
      <c r="G7" s="130" t="s">
        <v>312</v>
      </c>
    </row>
    <row r="8" spans="1:7" ht="51" x14ac:dyDescent="0.25">
      <c r="A8" s="58">
        <v>1</v>
      </c>
      <c r="B8" s="132" t="s">
        <v>313</v>
      </c>
      <c r="C8" s="76" t="s">
        <v>315</v>
      </c>
      <c r="D8" s="76" t="s">
        <v>316</v>
      </c>
      <c r="E8" s="133" t="s">
        <v>317</v>
      </c>
      <c r="F8" s="76" t="s">
        <v>336</v>
      </c>
      <c r="G8" s="25"/>
    </row>
    <row r="9" spans="1:7" ht="89.25" x14ac:dyDescent="0.25">
      <c r="A9" s="58">
        <v>2</v>
      </c>
      <c r="B9" s="134" t="s">
        <v>317</v>
      </c>
      <c r="C9" s="135" t="s">
        <v>318</v>
      </c>
      <c r="D9" s="135" t="s">
        <v>321</v>
      </c>
      <c r="E9" s="135" t="s">
        <v>326</v>
      </c>
      <c r="F9" s="135" t="s">
        <v>360</v>
      </c>
      <c r="G9" s="25"/>
    </row>
    <row r="10" spans="1:7" ht="51" x14ac:dyDescent="0.25">
      <c r="A10" s="58">
        <v>3</v>
      </c>
      <c r="B10" s="134" t="s">
        <v>322</v>
      </c>
      <c r="C10" s="135" t="s">
        <v>323</v>
      </c>
      <c r="D10" s="135" t="s">
        <v>324</v>
      </c>
      <c r="E10" s="135" t="s">
        <v>325</v>
      </c>
      <c r="F10" s="135" t="s">
        <v>359</v>
      </c>
      <c r="G10" s="25"/>
    </row>
    <row r="11" spans="1:7" ht="38.25" x14ac:dyDescent="0.25">
      <c r="A11" s="58">
        <v>4</v>
      </c>
      <c r="B11" s="134" t="s">
        <v>327</v>
      </c>
      <c r="C11" s="135" t="s">
        <v>334</v>
      </c>
      <c r="D11" s="135" t="s">
        <v>335</v>
      </c>
      <c r="E11" s="133" t="s">
        <v>328</v>
      </c>
      <c r="F11" s="135" t="s">
        <v>337</v>
      </c>
      <c r="G11" s="25"/>
    </row>
    <row r="12" spans="1:7" ht="102" x14ac:dyDescent="0.25">
      <c r="A12" s="58">
        <v>5</v>
      </c>
      <c r="B12" s="134" t="s">
        <v>328</v>
      </c>
      <c r="C12" s="135" t="s">
        <v>340</v>
      </c>
      <c r="D12" s="135" t="s">
        <v>341</v>
      </c>
      <c r="E12" s="135" t="s">
        <v>343</v>
      </c>
      <c r="F12" s="135" t="s">
        <v>342</v>
      </c>
      <c r="G12" s="25"/>
    </row>
    <row r="13" spans="1:7" ht="63.75" x14ac:dyDescent="0.25">
      <c r="A13" s="58">
        <v>6</v>
      </c>
      <c r="B13" s="134" t="s">
        <v>329</v>
      </c>
      <c r="C13" s="135" t="s">
        <v>344</v>
      </c>
      <c r="D13" s="135" t="s">
        <v>345</v>
      </c>
      <c r="E13" s="135" t="s">
        <v>346</v>
      </c>
      <c r="F13" s="135" t="s">
        <v>358</v>
      </c>
      <c r="G13" s="25"/>
    </row>
    <row r="14" spans="1:7" ht="65.25" customHeight="1" x14ac:dyDescent="0.25">
      <c r="A14" s="58">
        <v>7</v>
      </c>
      <c r="B14" s="134" t="s">
        <v>330</v>
      </c>
      <c r="C14" s="135" t="s">
        <v>347</v>
      </c>
      <c r="D14" s="135" t="s">
        <v>348</v>
      </c>
      <c r="E14" s="133" t="s">
        <v>331</v>
      </c>
      <c r="F14" s="135" t="s">
        <v>349</v>
      </c>
      <c r="G14" s="25"/>
    </row>
    <row r="15" spans="1:7" ht="150" customHeight="1" x14ac:dyDescent="0.25">
      <c r="A15" s="58">
        <v>8</v>
      </c>
      <c r="B15" s="134" t="s">
        <v>331</v>
      </c>
      <c r="C15" s="135" t="s">
        <v>350</v>
      </c>
      <c r="D15" s="135" t="s">
        <v>351</v>
      </c>
      <c r="E15" s="135" t="s">
        <v>352</v>
      </c>
      <c r="F15" s="133" t="s">
        <v>357</v>
      </c>
      <c r="G15" s="25"/>
    </row>
    <row r="16" spans="1:7" ht="94.5" customHeight="1" x14ac:dyDescent="0.25">
      <c r="A16" s="58">
        <v>9</v>
      </c>
      <c r="B16" s="134" t="s">
        <v>332</v>
      </c>
      <c r="C16" s="135" t="s">
        <v>354</v>
      </c>
      <c r="D16" s="135" t="s">
        <v>353</v>
      </c>
      <c r="E16" s="135" t="s">
        <v>355</v>
      </c>
      <c r="F16" s="135" t="s">
        <v>356</v>
      </c>
      <c r="G16" s="25"/>
    </row>
    <row r="17" spans="1:7" ht="69" customHeight="1" x14ac:dyDescent="0.25">
      <c r="A17" s="58">
        <v>10</v>
      </c>
      <c r="B17" s="134" t="s">
        <v>333</v>
      </c>
      <c r="C17" s="135" t="s">
        <v>338</v>
      </c>
      <c r="D17" s="135" t="s">
        <v>339</v>
      </c>
      <c r="E17" s="133"/>
      <c r="F17" s="135" t="s">
        <v>361</v>
      </c>
      <c r="G17"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S105"/>
  <sheetViews>
    <sheetView showGridLines="0" topLeftCell="E8" zoomScale="70" zoomScaleNormal="70" workbookViewId="0">
      <selection activeCell="J34" sqref="J34"/>
    </sheetView>
  </sheetViews>
  <sheetFormatPr baseColWidth="10" defaultRowHeight="15" x14ac:dyDescent="0.25"/>
  <cols>
    <col min="1" max="1" width="5.28515625" customWidth="1"/>
    <col min="2" max="2" width="18.5703125" customWidth="1"/>
    <col min="3" max="3" width="19.28515625" customWidth="1"/>
    <col min="4" max="4" width="12.85546875" bestFit="1" customWidth="1"/>
    <col min="5" max="5" width="17" customWidth="1"/>
    <col min="6" max="6" width="17.140625" customWidth="1"/>
    <col min="7" max="7" width="18.5703125" bestFit="1" customWidth="1"/>
    <col min="8" max="8" width="15.42578125" bestFit="1" customWidth="1"/>
    <col min="9" max="9" width="15.5703125" bestFit="1" customWidth="1"/>
    <col min="10" max="10" width="19" customWidth="1"/>
    <col min="11" max="11" width="16" bestFit="1" customWidth="1"/>
    <col min="12" max="12" width="15.42578125" bestFit="1" customWidth="1"/>
    <col min="13" max="13" width="37.7109375" customWidth="1"/>
    <col min="14" max="14" width="6.85546875" customWidth="1"/>
    <col min="15" max="15" width="18.28515625" customWidth="1"/>
    <col min="16" max="16" width="18.5703125" customWidth="1"/>
    <col min="17" max="17" width="8.140625" customWidth="1"/>
    <col min="18" max="18" width="20.28515625" customWidth="1"/>
    <col min="19" max="19" width="21.42578125" customWidth="1"/>
    <col min="20" max="20" width="14" customWidth="1"/>
  </cols>
  <sheetData>
    <row r="2" spans="2:19" ht="18" x14ac:dyDescent="0.25">
      <c r="C2" s="55" t="s">
        <v>308</v>
      </c>
    </row>
    <row r="3" spans="2:19" ht="19.5" customHeight="1" x14ac:dyDescent="0.25">
      <c r="C3" s="56" t="s">
        <v>234</v>
      </c>
    </row>
    <row r="4" spans="2:19" ht="19.5" customHeight="1" x14ac:dyDescent="0.25">
      <c r="C4" s="56" t="s">
        <v>307</v>
      </c>
      <c r="D4" s="127">
        <v>9000</v>
      </c>
    </row>
    <row r="5" spans="2:19" ht="19.5" customHeight="1" x14ac:dyDescent="0.25">
      <c r="B5" s="122" t="s">
        <v>269</v>
      </c>
      <c r="C5" s="122"/>
      <c r="D5" s="56"/>
    </row>
    <row r="6" spans="2:19" ht="36" customHeight="1" x14ac:dyDescent="0.25">
      <c r="B6" s="124" t="s">
        <v>270</v>
      </c>
      <c r="C6" s="124" t="s">
        <v>271</v>
      </c>
      <c r="D6" s="124" t="s">
        <v>305</v>
      </c>
      <c r="E6" s="124" t="s">
        <v>306</v>
      </c>
      <c r="F6" s="137" t="s">
        <v>362</v>
      </c>
      <c r="G6" s="137" t="s">
        <v>366</v>
      </c>
      <c r="H6" s="137" t="s">
        <v>363</v>
      </c>
      <c r="I6" s="137" t="s">
        <v>150</v>
      </c>
      <c r="J6" s="137" t="s">
        <v>364</v>
      </c>
      <c r="K6" s="137" t="s">
        <v>365</v>
      </c>
    </row>
    <row r="7" spans="2:19" x14ac:dyDescent="0.25">
      <c r="B7" s="21" t="s">
        <v>218</v>
      </c>
      <c r="C7" s="21" t="s">
        <v>279</v>
      </c>
      <c r="D7" s="21" t="s">
        <v>298</v>
      </c>
      <c r="E7" s="128">
        <v>1000</v>
      </c>
      <c r="F7" s="28">
        <v>1000</v>
      </c>
      <c r="G7" s="28">
        <v>0</v>
      </c>
      <c r="H7" s="28">
        <v>300</v>
      </c>
      <c r="I7" s="136">
        <f>F7-H7</f>
        <v>700</v>
      </c>
      <c r="J7" s="28">
        <v>0</v>
      </c>
      <c r="K7" s="136">
        <v>0</v>
      </c>
    </row>
    <row r="8" spans="2:19" x14ac:dyDescent="0.25">
      <c r="B8" s="21" t="s">
        <v>218</v>
      </c>
      <c r="C8" s="21" t="s">
        <v>280</v>
      </c>
      <c r="D8" s="21" t="s">
        <v>299</v>
      </c>
      <c r="E8" s="128">
        <v>1000</v>
      </c>
      <c r="F8" s="136">
        <v>1000</v>
      </c>
      <c r="G8" s="136"/>
      <c r="H8" s="136">
        <v>200</v>
      </c>
      <c r="I8" s="136">
        <f t="shared" ref="I8:I13" si="0">F8-H8</f>
        <v>800</v>
      </c>
      <c r="J8" s="136">
        <v>0</v>
      </c>
      <c r="K8" s="136">
        <v>0</v>
      </c>
    </row>
    <row r="9" spans="2:19" x14ac:dyDescent="0.25">
      <c r="B9" s="21" t="s">
        <v>218</v>
      </c>
      <c r="C9" s="21" t="s">
        <v>281</v>
      </c>
      <c r="D9" s="21" t="s">
        <v>300</v>
      </c>
      <c r="E9" s="128">
        <v>1000</v>
      </c>
      <c r="F9" s="136">
        <v>0</v>
      </c>
      <c r="G9" s="136">
        <v>1000</v>
      </c>
      <c r="H9" s="136"/>
      <c r="I9" s="136">
        <f t="shared" si="0"/>
        <v>0</v>
      </c>
      <c r="J9" s="136">
        <v>1000</v>
      </c>
      <c r="K9" s="136"/>
    </row>
    <row r="10" spans="2:19" x14ac:dyDescent="0.25">
      <c r="B10" s="21" t="s">
        <v>219</v>
      </c>
      <c r="C10" s="21" t="s">
        <v>291</v>
      </c>
      <c r="D10" s="21" t="s">
        <v>301</v>
      </c>
      <c r="E10" s="128">
        <v>1000</v>
      </c>
      <c r="F10" s="136">
        <v>0</v>
      </c>
      <c r="G10" s="136">
        <v>1000</v>
      </c>
      <c r="H10" s="136"/>
      <c r="I10" s="136">
        <f t="shared" si="0"/>
        <v>0</v>
      </c>
      <c r="J10" s="136">
        <v>0</v>
      </c>
      <c r="K10" s="136">
        <v>1000</v>
      </c>
      <c r="R10" s="144">
        <f>H14</f>
        <v>1700</v>
      </c>
      <c r="S10" s="141">
        <f>R10/O12</f>
        <v>0.34</v>
      </c>
    </row>
    <row r="11" spans="2:19" x14ac:dyDescent="0.25">
      <c r="B11" s="21" t="s">
        <v>219</v>
      </c>
      <c r="C11" s="21" t="s">
        <v>292</v>
      </c>
      <c r="D11" s="21" t="s">
        <v>302</v>
      </c>
      <c r="E11" s="128">
        <v>1000</v>
      </c>
      <c r="F11" s="136">
        <v>1000</v>
      </c>
      <c r="G11" s="136"/>
      <c r="H11" s="136">
        <v>400</v>
      </c>
      <c r="I11" s="136">
        <f t="shared" si="0"/>
        <v>600</v>
      </c>
      <c r="J11" s="136">
        <v>0</v>
      </c>
      <c r="K11" s="136"/>
    </row>
    <row r="12" spans="2:19" x14ac:dyDescent="0.25">
      <c r="B12" s="21" t="s">
        <v>220</v>
      </c>
      <c r="C12" s="21" t="s">
        <v>293</v>
      </c>
      <c r="D12" s="21" t="s">
        <v>303</v>
      </c>
      <c r="E12" s="128">
        <v>1000</v>
      </c>
      <c r="F12" s="136">
        <v>1000</v>
      </c>
      <c r="G12" s="136"/>
      <c r="H12" s="136">
        <v>500</v>
      </c>
      <c r="I12" s="136">
        <f t="shared" si="0"/>
        <v>500</v>
      </c>
      <c r="J12" s="136">
        <v>0</v>
      </c>
      <c r="K12" s="136"/>
      <c r="O12" s="143">
        <f>F14</f>
        <v>5000</v>
      </c>
      <c r="P12" s="141">
        <f>O12/M21</f>
        <v>0.55555555555555558</v>
      </c>
    </row>
    <row r="13" spans="2:19" x14ac:dyDescent="0.25">
      <c r="B13" s="21" t="s">
        <v>220</v>
      </c>
      <c r="C13" s="21" t="s">
        <v>293</v>
      </c>
      <c r="D13" s="21" t="s">
        <v>304</v>
      </c>
      <c r="E13" s="128">
        <v>1000</v>
      </c>
      <c r="F13" s="136">
        <v>1000</v>
      </c>
      <c r="G13" s="136"/>
      <c r="H13" s="136">
        <v>300</v>
      </c>
      <c r="I13" s="136">
        <f t="shared" si="0"/>
        <v>700</v>
      </c>
      <c r="J13" s="136">
        <v>0</v>
      </c>
      <c r="K13" s="136"/>
    </row>
    <row r="14" spans="2:19" x14ac:dyDescent="0.25">
      <c r="B14" s="21"/>
      <c r="C14" s="21"/>
      <c r="D14" s="21" t="str">
        <f>IFERROR(VLOOKUP(B14,'PE-Def Proyectos Estratégicos'!$C$6:$G$102,2,0),"")</f>
        <v/>
      </c>
      <c r="E14" s="138">
        <f t="shared" ref="E14:K14" si="1">SUM(E7:E13)</f>
        <v>7000</v>
      </c>
      <c r="F14" s="138">
        <f t="shared" si="1"/>
        <v>5000</v>
      </c>
      <c r="G14" s="138">
        <f t="shared" si="1"/>
        <v>2000</v>
      </c>
      <c r="H14" s="138">
        <f t="shared" si="1"/>
        <v>1700</v>
      </c>
      <c r="I14" s="138">
        <f t="shared" si="1"/>
        <v>3300</v>
      </c>
      <c r="J14" s="138">
        <f t="shared" si="1"/>
        <v>1000</v>
      </c>
      <c r="K14" s="138">
        <f t="shared" si="1"/>
        <v>1000</v>
      </c>
    </row>
    <row r="15" spans="2:19" x14ac:dyDescent="0.25">
      <c r="B15" s="21"/>
      <c r="C15" s="21"/>
      <c r="D15" s="21" t="str">
        <f>IFERROR(VLOOKUP(B15,'PE-Def Proyectos Estratégicos'!$C$6:$G$102,2,0),"")</f>
        <v/>
      </c>
      <c r="E15" s="21" t="str">
        <f>IFERROR(VLOOKUP(B15,'PE-Def Proyectos Estratégicos'!$C$6:$G$102,4,0),"")</f>
        <v/>
      </c>
      <c r="F15" s="18"/>
      <c r="G15" s="18"/>
      <c r="H15" s="18"/>
      <c r="I15" s="18"/>
      <c r="J15" s="18"/>
      <c r="K15" s="18"/>
    </row>
    <row r="16" spans="2:19" x14ac:dyDescent="0.25">
      <c r="B16" s="21"/>
      <c r="C16" s="21"/>
      <c r="D16" s="21" t="str">
        <f>IFERROR(VLOOKUP(B16,'PE-Def Proyectos Estratégicos'!$C$6:$G$102,2,0),"")</f>
        <v/>
      </c>
      <c r="E16" s="21" t="str">
        <f>IFERROR(VLOOKUP(B16,'PE-Def Proyectos Estratégicos'!$C$6:$G$102,4,0),"")</f>
        <v/>
      </c>
      <c r="F16" s="18"/>
      <c r="G16" s="18"/>
      <c r="H16" s="18"/>
      <c r="I16" s="18"/>
      <c r="J16" s="18"/>
      <c r="K16" s="18"/>
      <c r="R16" s="144">
        <f>I14</f>
        <v>3300</v>
      </c>
      <c r="S16" s="141">
        <f>R16/O12</f>
        <v>0.66</v>
      </c>
    </row>
    <row r="17" spans="2:19" x14ac:dyDescent="0.25">
      <c r="B17" s="21"/>
      <c r="C17" s="21"/>
      <c r="D17" s="21" t="str">
        <f>IFERROR(VLOOKUP(B17,'PE-Def Proyectos Estratégicos'!$C$6:$G$102,2,0),"")</f>
        <v/>
      </c>
      <c r="E17" s="21" t="str">
        <f>IFERROR(VLOOKUP(B17,'PE-Def Proyectos Estratégicos'!$C$6:$G$102,4,0),"")</f>
        <v/>
      </c>
      <c r="F17" s="18"/>
      <c r="G17" s="18"/>
      <c r="H17" s="18"/>
      <c r="I17" s="18"/>
      <c r="J17" s="18"/>
      <c r="K17" s="18"/>
    </row>
    <row r="18" spans="2:19" x14ac:dyDescent="0.25">
      <c r="B18" s="21"/>
      <c r="C18" s="21"/>
      <c r="D18" s="21" t="str">
        <f>IFERROR(VLOOKUP(B18,'PE-Def Proyectos Estratégicos'!$C$6:$G$102,2,0),"")</f>
        <v/>
      </c>
      <c r="E18" s="21" t="str">
        <f>IFERROR(VLOOKUP(B18,'PE-Def Proyectos Estratégicos'!$C$6:$G$102,4,0),"")</f>
        <v/>
      </c>
      <c r="F18" s="18"/>
      <c r="G18" s="18"/>
      <c r="H18" s="18"/>
      <c r="I18" s="18"/>
      <c r="J18" s="18"/>
      <c r="K18" s="18"/>
    </row>
    <row r="19" spans="2:19" x14ac:dyDescent="0.25">
      <c r="B19" s="21"/>
      <c r="C19" s="21"/>
      <c r="D19" s="21" t="str">
        <f>IFERROR(VLOOKUP(B19,'PE-Def Proyectos Estratégicos'!$C$6:$G$102,2,0),"")</f>
        <v/>
      </c>
      <c r="E19" s="21" t="str">
        <f>IFERROR(VLOOKUP(B19,'PE-Def Proyectos Estratégicos'!$C$6:$G$102,4,0),"")</f>
        <v/>
      </c>
      <c r="F19" s="18"/>
      <c r="G19" s="18"/>
      <c r="H19" s="18"/>
      <c r="I19" s="18"/>
      <c r="J19" s="18"/>
      <c r="K19" s="18"/>
    </row>
    <row r="20" spans="2:19" x14ac:dyDescent="0.25">
      <c r="B20" s="21"/>
      <c r="C20" s="21"/>
      <c r="D20" s="21" t="str">
        <f>IFERROR(VLOOKUP(B20,'PE-Def Proyectos Estratégicos'!$C$6:$G$102,2,0),"")</f>
        <v/>
      </c>
      <c r="E20" s="21" t="str">
        <f>IFERROR(VLOOKUP(B20,'PE-Def Proyectos Estratégicos'!$C$6:$G$102,4,0),"")</f>
        <v/>
      </c>
      <c r="F20" s="18"/>
      <c r="G20" s="18"/>
      <c r="H20" s="18"/>
      <c r="I20" s="18"/>
      <c r="J20" s="18"/>
      <c r="K20" s="18"/>
    </row>
    <row r="21" spans="2:19" x14ac:dyDescent="0.25">
      <c r="B21" s="21"/>
      <c r="C21" s="21"/>
      <c r="D21" s="21" t="str">
        <f>IFERROR(VLOOKUP(B21,'PE-Def Proyectos Estratégicos'!$C$6:$G$102,2,0),"")</f>
        <v/>
      </c>
      <c r="E21" s="21" t="str">
        <f>IFERROR(VLOOKUP(B21,'PE-Def Proyectos Estratégicos'!$C$6:$G$102,4,0),"")</f>
        <v/>
      </c>
      <c r="F21" s="18"/>
      <c r="G21" s="18"/>
      <c r="H21" s="18"/>
      <c r="I21" s="18"/>
      <c r="J21" s="18"/>
      <c r="K21" s="18"/>
      <c r="M21" s="142">
        <f>APROPIACIONTOTAL</f>
        <v>9000</v>
      </c>
      <c r="O21" s="140"/>
    </row>
    <row r="22" spans="2:19" x14ac:dyDescent="0.25">
      <c r="B22" s="21"/>
      <c r="C22" s="21"/>
      <c r="D22" s="21" t="str">
        <f>IFERROR(VLOOKUP(B22,'PE-Def Proyectos Estratégicos'!$C$6:$G$102,2,0),"")</f>
        <v/>
      </c>
      <c r="E22" s="21" t="str">
        <f>IFERROR(VLOOKUP(B22,'PE-Def Proyectos Estratégicos'!$C$6:$G$102,4,0),"")</f>
        <v/>
      </c>
      <c r="F22" s="18"/>
      <c r="G22" s="18"/>
      <c r="H22" s="18"/>
      <c r="I22" s="18"/>
      <c r="J22" s="18"/>
      <c r="K22" s="18"/>
    </row>
    <row r="23" spans="2:19" x14ac:dyDescent="0.25">
      <c r="B23" s="21"/>
      <c r="C23" s="21"/>
      <c r="D23" s="21" t="str">
        <f>IFERROR(VLOOKUP(B23,'PE-Def Proyectos Estratégicos'!$C$6:$G$102,2,0),"")</f>
        <v/>
      </c>
      <c r="E23" s="21" t="str">
        <f>IFERROR(VLOOKUP(B23,'PE-Def Proyectos Estratégicos'!$C$6:$G$102,4,0),"")</f>
        <v/>
      </c>
      <c r="F23" s="18"/>
      <c r="G23" s="18"/>
      <c r="H23" s="18"/>
      <c r="I23" s="18"/>
      <c r="J23" s="18"/>
      <c r="K23" s="18"/>
    </row>
    <row r="24" spans="2:19" x14ac:dyDescent="0.25">
      <c r="B24" s="21"/>
      <c r="C24" s="21"/>
      <c r="D24" s="21" t="str">
        <f>IFERROR(VLOOKUP(B24,'PE-Def Proyectos Estratégicos'!$C$6:$G$102,2,0),"")</f>
        <v/>
      </c>
      <c r="E24" s="21" t="str">
        <f>IFERROR(VLOOKUP(B24,'PE-Def Proyectos Estratégicos'!$C$6:$G$102,4,0),"")</f>
        <v/>
      </c>
      <c r="F24" s="18"/>
      <c r="G24" s="18"/>
      <c r="H24" s="18"/>
      <c r="I24" s="18"/>
      <c r="J24" s="18"/>
      <c r="K24" s="18"/>
      <c r="R24" s="144">
        <f>J14</f>
        <v>1000</v>
      </c>
      <c r="S24" s="145">
        <f>J14/O28</f>
        <v>0.5</v>
      </c>
    </row>
    <row r="25" spans="2:19" x14ac:dyDescent="0.25">
      <c r="B25" s="21"/>
      <c r="C25" s="21"/>
      <c r="D25" s="21" t="str">
        <f>IFERROR(VLOOKUP(B25,'PE-Def Proyectos Estratégicos'!$C$6:$G$102,2,0),"")</f>
        <v/>
      </c>
      <c r="E25" s="21" t="str">
        <f>IFERROR(VLOOKUP(B25,'PE-Def Proyectos Estratégicos'!$C$6:$G$102,4,0),"")</f>
        <v/>
      </c>
      <c r="F25" s="18"/>
      <c r="G25" s="18"/>
      <c r="H25" s="18"/>
      <c r="I25" s="18"/>
      <c r="J25" s="18"/>
      <c r="K25" s="18"/>
    </row>
    <row r="26" spans="2:19" x14ac:dyDescent="0.25">
      <c r="B26" s="21"/>
      <c r="C26" s="21"/>
      <c r="D26" s="21" t="str">
        <f>IFERROR(VLOOKUP(B26,'PE-Def Proyectos Estratégicos'!$C$6:$G$102,2,0),"")</f>
        <v/>
      </c>
      <c r="E26" s="21" t="str">
        <f>IFERROR(VLOOKUP(B26,'PE-Def Proyectos Estratégicos'!$C$6:$G$102,4,0),"")</f>
        <v/>
      </c>
      <c r="F26" s="18"/>
      <c r="G26" s="18"/>
      <c r="H26" s="18"/>
      <c r="I26" s="18"/>
      <c r="J26" s="18"/>
      <c r="K26" s="18"/>
    </row>
    <row r="27" spans="2:19" x14ac:dyDescent="0.25">
      <c r="B27" s="21"/>
      <c r="C27" s="21"/>
      <c r="D27" s="21" t="str">
        <f>IFERROR(VLOOKUP(B27,'PE-Def Proyectos Estratégicos'!$C$6:$G$102,2,0),"")</f>
        <v/>
      </c>
      <c r="E27" s="21" t="str">
        <f>IFERROR(VLOOKUP(B27,'PE-Def Proyectos Estratégicos'!$C$6:$G$102,4,0),"")</f>
        <v/>
      </c>
      <c r="F27" s="18"/>
      <c r="G27" s="18"/>
      <c r="H27" s="18"/>
      <c r="I27" s="18"/>
      <c r="J27" s="18"/>
      <c r="K27" s="18"/>
    </row>
    <row r="28" spans="2:19" x14ac:dyDescent="0.25">
      <c r="B28" s="21"/>
      <c r="C28" s="21"/>
      <c r="D28" s="21" t="str">
        <f>IFERROR(VLOOKUP(B28,'PE-Def Proyectos Estratégicos'!$C$6:$G$102,2,0),"")</f>
        <v/>
      </c>
      <c r="E28" s="21" t="str">
        <f>IFERROR(VLOOKUP(B28,'PE-Def Proyectos Estratégicos'!$C$6:$G$102,4,0),"")</f>
        <v/>
      </c>
      <c r="F28" s="18"/>
      <c r="G28" s="18"/>
      <c r="H28" s="18"/>
      <c r="I28" s="18"/>
      <c r="J28" s="18"/>
      <c r="K28" s="18"/>
      <c r="O28" s="143">
        <f>G14</f>
        <v>2000</v>
      </c>
      <c r="P28" s="141">
        <f>O28/M21</f>
        <v>0.22222222222222221</v>
      </c>
    </row>
    <row r="29" spans="2:19" x14ac:dyDescent="0.25">
      <c r="B29" s="21"/>
      <c r="C29" s="21"/>
      <c r="D29" s="21" t="str">
        <f>IFERROR(VLOOKUP(B29,'PE-Def Proyectos Estratégicos'!$C$6:$G$102,2,0),"")</f>
        <v/>
      </c>
      <c r="E29" s="21" t="str">
        <f>IFERROR(VLOOKUP(B29,'PE-Def Proyectos Estratégicos'!$C$6:$G$102,4,0),"")</f>
        <v/>
      </c>
      <c r="F29" s="18"/>
      <c r="G29" s="18"/>
      <c r="H29" s="18"/>
      <c r="I29" s="18"/>
      <c r="J29" s="18"/>
      <c r="K29" s="18"/>
    </row>
    <row r="30" spans="2:19" x14ac:dyDescent="0.25">
      <c r="B30" s="21"/>
      <c r="C30" s="21"/>
      <c r="D30" s="21" t="str">
        <f>IFERROR(VLOOKUP(B30,'PE-Def Proyectos Estratégicos'!$C$6:$G$102,2,0),"")</f>
        <v/>
      </c>
      <c r="E30" s="21" t="str">
        <f>IFERROR(VLOOKUP(B30,'PE-Def Proyectos Estratégicos'!$C$6:$G$102,4,0),"")</f>
        <v/>
      </c>
      <c r="F30" s="18"/>
      <c r="G30" s="18"/>
      <c r="H30" s="18"/>
      <c r="I30" s="18"/>
      <c r="J30" s="18"/>
      <c r="K30" s="18"/>
    </row>
    <row r="31" spans="2:19" x14ac:dyDescent="0.25">
      <c r="B31" s="21"/>
      <c r="C31" s="21"/>
      <c r="D31" s="21" t="str">
        <f>IFERROR(VLOOKUP(B31,'PE-Def Proyectos Estratégicos'!$C$6:$G$102,2,0),"")</f>
        <v/>
      </c>
      <c r="E31" s="21" t="str">
        <f>IFERROR(VLOOKUP(B31,'PE-Def Proyectos Estratégicos'!$C$6:$G$102,4,0),"")</f>
        <v/>
      </c>
      <c r="F31" s="18"/>
      <c r="G31" s="18"/>
      <c r="H31" s="18"/>
      <c r="I31" s="18"/>
      <c r="J31" s="18"/>
      <c r="K31" s="18"/>
      <c r="M31" s="139"/>
      <c r="R31" s="144">
        <f>K14</f>
        <v>1000</v>
      </c>
      <c r="S31" s="145">
        <f>R31/O28</f>
        <v>0.5</v>
      </c>
    </row>
    <row r="32" spans="2:19" x14ac:dyDescent="0.25">
      <c r="B32" s="21"/>
      <c r="C32" s="21"/>
      <c r="D32" s="21" t="str">
        <f>IFERROR(VLOOKUP(B32,'PE-Def Proyectos Estratégicos'!$C$6:$G$102,2,0),"")</f>
        <v/>
      </c>
      <c r="E32" s="21" t="str">
        <f>IFERROR(VLOOKUP(B32,'PE-Def Proyectos Estratégicos'!$C$6:$G$102,4,0),"")</f>
        <v/>
      </c>
      <c r="F32" s="18"/>
      <c r="G32" s="18"/>
      <c r="H32" s="18"/>
      <c r="I32" s="18"/>
      <c r="J32" s="18"/>
      <c r="K32" s="18"/>
    </row>
    <row r="33" spans="2:11" x14ac:dyDescent="0.25">
      <c r="B33" s="21"/>
      <c r="C33" s="21"/>
      <c r="D33" s="21" t="str">
        <f>IFERROR(VLOOKUP(B33,'PE-Def Proyectos Estratégicos'!$C$6:$G$102,2,0),"")</f>
        <v/>
      </c>
      <c r="E33" s="21" t="str">
        <f>IFERROR(VLOOKUP(B33,'PE-Def Proyectos Estratégicos'!$C$6:$G$102,4,0),"")</f>
        <v/>
      </c>
      <c r="F33" s="18"/>
      <c r="G33" s="18"/>
      <c r="H33" s="18"/>
      <c r="I33" s="18"/>
      <c r="J33" s="18"/>
      <c r="K33" s="18"/>
    </row>
    <row r="34" spans="2:11" x14ac:dyDescent="0.25">
      <c r="B34" s="21"/>
      <c r="C34" s="21"/>
      <c r="D34" s="21" t="str">
        <f>IFERROR(VLOOKUP(B34,'PE-Def Proyectos Estratégicos'!$C$6:$G$102,2,0),"")</f>
        <v/>
      </c>
      <c r="E34" s="21" t="str">
        <f>IFERROR(VLOOKUP(B34,'PE-Def Proyectos Estratégicos'!$C$6:$G$102,4,0),"")</f>
        <v/>
      </c>
      <c r="F34" s="18"/>
      <c r="G34" s="18"/>
      <c r="H34" s="18"/>
      <c r="I34" s="18"/>
      <c r="J34" s="18"/>
      <c r="K34" s="18"/>
    </row>
    <row r="35" spans="2:11" x14ac:dyDescent="0.25">
      <c r="B35" s="21"/>
      <c r="C35" s="21"/>
      <c r="D35" s="21" t="str">
        <f>IFERROR(VLOOKUP(B35,'PE-Def Proyectos Estratégicos'!$C$6:$G$102,2,0),"")</f>
        <v/>
      </c>
      <c r="E35" s="21" t="str">
        <f>IFERROR(VLOOKUP(B35,'PE-Def Proyectos Estratégicos'!$C$6:$G$102,4,0),"")</f>
        <v/>
      </c>
      <c r="F35" s="18"/>
      <c r="G35" s="18"/>
      <c r="H35" s="18"/>
      <c r="I35" s="18"/>
      <c r="J35" s="18"/>
      <c r="K35" s="18"/>
    </row>
    <row r="36" spans="2:11" x14ac:dyDescent="0.25">
      <c r="B36" s="21"/>
      <c r="C36" s="21"/>
      <c r="D36" s="21" t="str">
        <f>IFERROR(VLOOKUP(B36,'PE-Def Proyectos Estratégicos'!$C$6:$G$102,2,0),"")</f>
        <v/>
      </c>
      <c r="E36" s="21" t="str">
        <f>IFERROR(VLOOKUP(B36,'PE-Def Proyectos Estratégicos'!$C$6:$G$102,4,0),"")</f>
        <v/>
      </c>
      <c r="F36" s="18"/>
      <c r="G36" s="18"/>
      <c r="H36" s="18"/>
      <c r="I36" s="18"/>
      <c r="J36" s="18"/>
      <c r="K36" s="18"/>
    </row>
    <row r="37" spans="2:11" x14ac:dyDescent="0.25">
      <c r="B37" s="21"/>
      <c r="C37" s="21"/>
      <c r="D37" s="21" t="str">
        <f>IFERROR(VLOOKUP(B37,'PE-Def Proyectos Estratégicos'!$C$6:$G$102,2,0),"")</f>
        <v/>
      </c>
      <c r="E37" s="21" t="str">
        <f>IFERROR(VLOOKUP(B37,'PE-Def Proyectos Estratégicos'!$C$6:$G$102,4,0),"")</f>
        <v/>
      </c>
      <c r="F37" s="18"/>
      <c r="G37" s="18"/>
      <c r="H37" s="18"/>
      <c r="I37" s="18"/>
      <c r="J37" s="18"/>
      <c r="K37" s="18"/>
    </row>
    <row r="38" spans="2:11" x14ac:dyDescent="0.25">
      <c r="B38" s="21"/>
      <c r="C38" s="21"/>
      <c r="D38" s="21" t="str">
        <f>IFERROR(VLOOKUP(B38,'PE-Def Proyectos Estratégicos'!$C$6:$G$102,2,0),"")</f>
        <v/>
      </c>
      <c r="E38" s="21" t="str">
        <f>IFERROR(VLOOKUP(B38,'PE-Def Proyectos Estratégicos'!$C$6:$G$102,4,0),"")</f>
        <v/>
      </c>
      <c r="F38" s="18"/>
      <c r="G38" s="18"/>
      <c r="H38" s="18"/>
      <c r="I38" s="18"/>
      <c r="J38" s="18"/>
      <c r="K38" s="18"/>
    </row>
    <row r="39" spans="2:11" x14ac:dyDescent="0.25">
      <c r="B39" s="21"/>
      <c r="C39" s="21"/>
      <c r="D39" s="21" t="str">
        <f>IFERROR(VLOOKUP(B39,'PE-Def Proyectos Estratégicos'!$C$6:$G$102,2,0),"")</f>
        <v/>
      </c>
      <c r="E39" s="21" t="str">
        <f>IFERROR(VLOOKUP(B39,'PE-Def Proyectos Estratégicos'!$C$6:$G$102,4,0),"")</f>
        <v/>
      </c>
      <c r="F39" s="18"/>
      <c r="G39" s="18"/>
      <c r="H39" s="18"/>
      <c r="I39" s="18"/>
      <c r="J39" s="18"/>
      <c r="K39" s="18"/>
    </row>
    <row r="40" spans="2:11" x14ac:dyDescent="0.25">
      <c r="B40" s="21"/>
      <c r="C40" s="21"/>
      <c r="D40" s="21" t="str">
        <f>IFERROR(VLOOKUP(B40,'PE-Def Proyectos Estratégicos'!$C$6:$G$102,2,0),"")</f>
        <v/>
      </c>
      <c r="E40" s="21" t="str">
        <f>IFERROR(VLOOKUP(B40,'PE-Def Proyectos Estratégicos'!$C$6:$G$102,4,0),"")</f>
        <v/>
      </c>
      <c r="F40" s="18"/>
      <c r="G40" s="18"/>
      <c r="H40" s="18"/>
      <c r="I40" s="18"/>
      <c r="J40" s="18"/>
      <c r="K40" s="18"/>
    </row>
    <row r="41" spans="2:11" x14ac:dyDescent="0.25">
      <c r="B41" s="21"/>
      <c r="C41" s="21"/>
      <c r="D41" s="21" t="str">
        <f>IFERROR(VLOOKUP(B41,'PE-Def Proyectos Estratégicos'!$C$6:$G$102,2,0),"")</f>
        <v/>
      </c>
      <c r="E41" s="21" t="str">
        <f>IFERROR(VLOOKUP(B41,'PE-Def Proyectos Estratégicos'!$C$6:$G$102,4,0),"")</f>
        <v/>
      </c>
      <c r="F41" s="18"/>
      <c r="G41" s="18"/>
      <c r="H41" s="18"/>
      <c r="I41" s="18"/>
      <c r="J41" s="18"/>
      <c r="K41" s="18"/>
    </row>
    <row r="42" spans="2:11" x14ac:dyDescent="0.25">
      <c r="B42" s="21"/>
      <c r="C42" s="21"/>
      <c r="D42" s="21" t="str">
        <f>IFERROR(VLOOKUP(B42,'PE-Def Proyectos Estratégicos'!$C$6:$G$102,2,0),"")</f>
        <v/>
      </c>
      <c r="E42" s="21" t="str">
        <f>IFERROR(VLOOKUP(B42,'PE-Def Proyectos Estratégicos'!$C$6:$G$102,4,0),"")</f>
        <v/>
      </c>
      <c r="F42" s="18"/>
      <c r="G42" s="18"/>
      <c r="H42" s="18"/>
      <c r="I42" s="18"/>
      <c r="J42" s="18"/>
      <c r="K42" s="18"/>
    </row>
    <row r="43" spans="2:11" x14ac:dyDescent="0.25">
      <c r="B43" s="21"/>
      <c r="C43" s="21"/>
      <c r="D43" s="21" t="str">
        <f>IFERROR(VLOOKUP(B43,'PE-Def Proyectos Estratégicos'!$C$6:$G$102,2,0),"")</f>
        <v/>
      </c>
      <c r="E43" s="21" t="str">
        <f>IFERROR(VLOOKUP(B43,'PE-Def Proyectos Estratégicos'!$C$6:$G$102,4,0),"")</f>
        <v/>
      </c>
      <c r="F43" s="18"/>
      <c r="G43" s="18"/>
      <c r="H43" s="18"/>
      <c r="I43" s="18"/>
      <c r="J43" s="18"/>
      <c r="K43" s="18"/>
    </row>
    <row r="44" spans="2:11" x14ac:dyDescent="0.25">
      <c r="B44" s="21"/>
      <c r="C44" s="21"/>
      <c r="D44" s="21" t="str">
        <f>IFERROR(VLOOKUP(B44,'PE-Def Proyectos Estratégicos'!$C$6:$G$102,2,0),"")</f>
        <v/>
      </c>
      <c r="E44" s="21" t="str">
        <f>IFERROR(VLOOKUP(B44,'PE-Def Proyectos Estratégicos'!$C$6:$G$102,4,0),"")</f>
        <v/>
      </c>
      <c r="F44" s="18"/>
      <c r="G44" s="18"/>
      <c r="H44" s="18"/>
      <c r="I44" s="18"/>
      <c r="J44" s="18"/>
      <c r="K44" s="18"/>
    </row>
    <row r="45" spans="2:11" x14ac:dyDescent="0.25">
      <c r="B45" s="21"/>
      <c r="C45" s="21"/>
      <c r="D45" s="21" t="str">
        <f>IFERROR(VLOOKUP(B45,'PE-Def Proyectos Estratégicos'!$C$6:$G$102,2,0),"")</f>
        <v/>
      </c>
      <c r="E45" s="21" t="str">
        <f>IFERROR(VLOOKUP(B45,'PE-Def Proyectos Estratégicos'!$C$6:$G$102,4,0),"")</f>
        <v/>
      </c>
      <c r="F45" s="18"/>
      <c r="G45" s="18"/>
      <c r="H45" s="18"/>
      <c r="I45" s="18"/>
      <c r="J45" s="18"/>
      <c r="K45" s="18"/>
    </row>
    <row r="46" spans="2:11" x14ac:dyDescent="0.25">
      <c r="B46" s="21"/>
      <c r="C46" s="21"/>
      <c r="D46" s="21" t="str">
        <f>IFERROR(VLOOKUP(B46,'PE-Def Proyectos Estratégicos'!$C$6:$G$102,2,0),"")</f>
        <v/>
      </c>
      <c r="E46" s="21" t="str">
        <f>IFERROR(VLOOKUP(B46,'PE-Def Proyectos Estratégicos'!$C$6:$G$102,4,0),"")</f>
        <v/>
      </c>
      <c r="F46" s="18"/>
      <c r="G46" s="18"/>
      <c r="H46" s="18"/>
      <c r="I46" s="18"/>
      <c r="J46" s="18"/>
      <c r="K46" s="18"/>
    </row>
    <row r="47" spans="2:11" x14ac:dyDescent="0.25">
      <c r="B47" s="21"/>
      <c r="C47" s="21"/>
      <c r="D47" s="21" t="str">
        <f>IFERROR(VLOOKUP(B47,'PE-Def Proyectos Estratégicos'!$C$6:$G$102,2,0),"")</f>
        <v/>
      </c>
      <c r="E47" s="21" t="str">
        <f>IFERROR(VLOOKUP(B47,'PE-Def Proyectos Estratégicos'!$C$6:$G$102,4,0),"")</f>
        <v/>
      </c>
      <c r="F47" s="18"/>
      <c r="G47" s="18"/>
      <c r="H47" s="18"/>
      <c r="I47" s="18"/>
      <c r="J47" s="18"/>
      <c r="K47" s="18"/>
    </row>
    <row r="48" spans="2:11" x14ac:dyDescent="0.25">
      <c r="B48" s="21"/>
      <c r="C48" s="21"/>
      <c r="D48" s="21" t="str">
        <f>IFERROR(VLOOKUP(B48,'PE-Def Proyectos Estratégicos'!$C$6:$G$102,2,0),"")</f>
        <v/>
      </c>
      <c r="E48" s="21" t="str">
        <f>IFERROR(VLOOKUP(B48,'PE-Def Proyectos Estratégicos'!$C$6:$G$102,4,0),"")</f>
        <v/>
      </c>
      <c r="F48" s="18"/>
      <c r="G48" s="18"/>
      <c r="H48" s="18"/>
      <c r="I48" s="18"/>
      <c r="J48" s="18"/>
      <c r="K48" s="18"/>
    </row>
    <row r="49" spans="2:11" x14ac:dyDescent="0.25">
      <c r="B49" s="21"/>
      <c r="C49" s="21"/>
      <c r="D49" s="21" t="str">
        <f>IFERROR(VLOOKUP(B49,'PE-Def Proyectos Estratégicos'!$C$6:$G$102,2,0),"")</f>
        <v/>
      </c>
      <c r="E49" s="21" t="str">
        <f>IFERROR(VLOOKUP(B49,'PE-Def Proyectos Estratégicos'!$C$6:$G$102,4,0),"")</f>
        <v/>
      </c>
      <c r="F49" s="18"/>
      <c r="G49" s="18"/>
      <c r="H49" s="18"/>
      <c r="I49" s="18"/>
      <c r="J49" s="18"/>
      <c r="K49" s="18"/>
    </row>
    <row r="50" spans="2:11" x14ac:dyDescent="0.25">
      <c r="B50" s="21"/>
      <c r="C50" s="21"/>
      <c r="D50" s="21" t="str">
        <f>IFERROR(VLOOKUP(B50,'PE-Def Proyectos Estratégicos'!$C$6:$G$102,2,0),"")</f>
        <v/>
      </c>
      <c r="E50" s="21" t="str">
        <f>IFERROR(VLOOKUP(B50,'PE-Def Proyectos Estratégicos'!$C$6:$G$102,4,0),"")</f>
        <v/>
      </c>
      <c r="F50" s="18"/>
      <c r="G50" s="18"/>
      <c r="H50" s="18"/>
      <c r="I50" s="18"/>
      <c r="J50" s="18"/>
      <c r="K50" s="18"/>
    </row>
    <row r="51" spans="2:11" x14ac:dyDescent="0.25">
      <c r="B51" s="21"/>
      <c r="C51" s="21"/>
      <c r="D51" s="21" t="str">
        <f>IFERROR(VLOOKUP(B51,'PE-Def Proyectos Estratégicos'!$C$6:$G$102,2,0),"")</f>
        <v/>
      </c>
      <c r="E51" s="21" t="str">
        <f>IFERROR(VLOOKUP(B51,'PE-Def Proyectos Estratégicos'!$C$6:$G$102,4,0),"")</f>
        <v/>
      </c>
      <c r="F51" s="18"/>
      <c r="G51" s="18"/>
      <c r="H51" s="18"/>
      <c r="I51" s="18"/>
      <c r="J51" s="18"/>
      <c r="K51" s="18"/>
    </row>
    <row r="52" spans="2:11" x14ac:dyDescent="0.25">
      <c r="B52" s="21"/>
      <c r="C52" s="21"/>
      <c r="D52" s="21" t="str">
        <f>IFERROR(VLOOKUP(B52,'PE-Def Proyectos Estratégicos'!$C$6:$G$102,2,0),"")</f>
        <v/>
      </c>
      <c r="E52" s="21" t="str">
        <f>IFERROR(VLOOKUP(B52,'PE-Def Proyectos Estratégicos'!$C$6:$G$102,4,0),"")</f>
        <v/>
      </c>
      <c r="F52" s="18"/>
      <c r="G52" s="18"/>
      <c r="H52" s="18"/>
      <c r="I52" s="18"/>
      <c r="J52" s="18"/>
      <c r="K52" s="18"/>
    </row>
    <row r="53" spans="2:11" x14ac:dyDescent="0.25">
      <c r="B53" s="21"/>
      <c r="C53" s="21"/>
      <c r="D53" s="21" t="str">
        <f>IFERROR(VLOOKUP(B53,'PE-Def Proyectos Estratégicos'!$C$6:$G$102,2,0),"")</f>
        <v/>
      </c>
      <c r="E53" s="21" t="str">
        <f>IFERROR(VLOOKUP(B53,'PE-Def Proyectos Estratégicos'!$C$6:$G$102,4,0),"")</f>
        <v/>
      </c>
      <c r="F53" s="18"/>
      <c r="G53" s="18"/>
      <c r="H53" s="18"/>
      <c r="I53" s="18"/>
      <c r="J53" s="18"/>
      <c r="K53" s="18"/>
    </row>
    <row r="54" spans="2:11" x14ac:dyDescent="0.25">
      <c r="B54" s="21"/>
      <c r="C54" s="21"/>
      <c r="D54" s="21" t="str">
        <f>IFERROR(VLOOKUP(B54,'PE-Def Proyectos Estratégicos'!$C$6:$G$102,2,0),"")</f>
        <v/>
      </c>
      <c r="E54" s="21" t="str">
        <f>IFERROR(VLOOKUP(B54,'PE-Def Proyectos Estratégicos'!$C$6:$G$102,4,0),"")</f>
        <v/>
      </c>
      <c r="F54" s="18"/>
      <c r="G54" s="18"/>
      <c r="H54" s="18"/>
      <c r="I54" s="18"/>
      <c r="J54" s="18"/>
      <c r="K54" s="18"/>
    </row>
    <row r="55" spans="2:11" x14ac:dyDescent="0.25">
      <c r="B55" s="21"/>
      <c r="C55" s="21"/>
      <c r="D55" s="21" t="str">
        <f>IFERROR(VLOOKUP(B55,'PE-Def Proyectos Estratégicos'!$C$6:$G$102,2,0),"")</f>
        <v/>
      </c>
      <c r="E55" s="21" t="str">
        <f>IFERROR(VLOOKUP(B55,'PE-Def Proyectos Estratégicos'!$C$6:$G$102,4,0),"")</f>
        <v/>
      </c>
      <c r="F55" s="18"/>
      <c r="G55" s="18"/>
      <c r="H55" s="18"/>
      <c r="I55" s="18"/>
      <c r="J55" s="18"/>
      <c r="K55" s="18"/>
    </row>
    <row r="56" spans="2:11" x14ac:dyDescent="0.25">
      <c r="B56" s="21"/>
      <c r="C56" s="21"/>
      <c r="D56" s="21" t="str">
        <f>IFERROR(VLOOKUP(B56,'PE-Def Proyectos Estratégicos'!$C$6:$G$102,2,0),"")</f>
        <v/>
      </c>
      <c r="E56" s="21" t="str">
        <f>IFERROR(VLOOKUP(B56,'PE-Def Proyectos Estratégicos'!$C$6:$G$102,4,0),"")</f>
        <v/>
      </c>
      <c r="F56" s="18"/>
      <c r="G56" s="18"/>
      <c r="H56" s="18"/>
      <c r="I56" s="18"/>
      <c r="J56" s="18"/>
      <c r="K56" s="18"/>
    </row>
    <row r="57" spans="2:11" x14ac:dyDescent="0.25">
      <c r="B57" s="21"/>
      <c r="C57" s="21"/>
      <c r="D57" s="21" t="str">
        <f>IFERROR(VLOOKUP(B57,'PE-Def Proyectos Estratégicos'!$C$6:$G$102,2,0),"")</f>
        <v/>
      </c>
      <c r="E57" s="21" t="str">
        <f>IFERROR(VLOOKUP(B57,'PE-Def Proyectos Estratégicos'!$C$6:$G$102,4,0),"")</f>
        <v/>
      </c>
      <c r="F57" s="18"/>
      <c r="G57" s="18"/>
      <c r="H57" s="18"/>
      <c r="I57" s="18"/>
      <c r="J57" s="18"/>
      <c r="K57" s="18"/>
    </row>
    <row r="58" spans="2:11" x14ac:dyDescent="0.25">
      <c r="B58" s="21"/>
      <c r="C58" s="21"/>
      <c r="D58" s="21" t="str">
        <f>IFERROR(VLOOKUP(B58,'PE-Def Proyectos Estratégicos'!$C$6:$G$102,2,0),"")</f>
        <v/>
      </c>
      <c r="E58" s="21" t="str">
        <f>IFERROR(VLOOKUP(B58,'PE-Def Proyectos Estratégicos'!$C$6:$G$102,4,0),"")</f>
        <v/>
      </c>
      <c r="F58" s="18"/>
      <c r="G58" s="18"/>
      <c r="H58" s="18"/>
      <c r="I58" s="18"/>
      <c r="J58" s="18"/>
      <c r="K58" s="18"/>
    </row>
    <row r="59" spans="2:11" x14ac:dyDescent="0.25">
      <c r="B59" s="21"/>
      <c r="C59" s="21"/>
      <c r="D59" s="21" t="str">
        <f>IFERROR(VLOOKUP(B59,'PE-Def Proyectos Estratégicos'!$C$6:$G$102,2,0),"")</f>
        <v/>
      </c>
      <c r="E59" s="21" t="str">
        <f>IFERROR(VLOOKUP(B59,'PE-Def Proyectos Estratégicos'!$C$6:$G$102,4,0),"")</f>
        <v/>
      </c>
      <c r="F59" s="18"/>
      <c r="G59" s="18"/>
      <c r="H59" s="18"/>
      <c r="I59" s="18"/>
      <c r="J59" s="18"/>
      <c r="K59" s="18"/>
    </row>
    <row r="60" spans="2:11" x14ac:dyDescent="0.25">
      <c r="B60" s="21"/>
      <c r="C60" s="21"/>
      <c r="D60" s="21" t="str">
        <f>IFERROR(VLOOKUP(B60,'PE-Def Proyectos Estratégicos'!$C$6:$G$102,2,0),"")</f>
        <v/>
      </c>
      <c r="E60" s="21" t="str">
        <f>IFERROR(VLOOKUP(B60,'PE-Def Proyectos Estratégicos'!$C$6:$G$102,4,0),"")</f>
        <v/>
      </c>
      <c r="F60" s="18"/>
      <c r="G60" s="18"/>
      <c r="H60" s="18"/>
      <c r="I60" s="18"/>
      <c r="J60" s="18"/>
      <c r="K60" s="18"/>
    </row>
    <row r="61" spans="2:11" x14ac:dyDescent="0.25">
      <c r="B61" s="21"/>
      <c r="C61" s="21"/>
      <c r="D61" s="21" t="str">
        <f>IFERROR(VLOOKUP(B61,'PE-Def Proyectos Estratégicos'!$C$6:$G$102,2,0),"")</f>
        <v/>
      </c>
      <c r="E61" s="21" t="str">
        <f>IFERROR(VLOOKUP(B61,'PE-Def Proyectos Estratégicos'!$C$6:$G$102,4,0),"")</f>
        <v/>
      </c>
      <c r="F61" s="18"/>
      <c r="G61" s="18"/>
      <c r="H61" s="18"/>
      <c r="I61" s="18"/>
      <c r="J61" s="18"/>
      <c r="K61" s="18"/>
    </row>
    <row r="62" spans="2:11" x14ac:dyDescent="0.25">
      <c r="B62" s="21"/>
      <c r="C62" s="21"/>
      <c r="D62" s="21" t="str">
        <f>IFERROR(VLOOKUP(B62,'PE-Def Proyectos Estratégicos'!$C$6:$G$102,2,0),"")</f>
        <v/>
      </c>
      <c r="E62" s="21" t="str">
        <f>IFERROR(VLOOKUP(B62,'PE-Def Proyectos Estratégicos'!$C$6:$G$102,4,0),"")</f>
        <v/>
      </c>
      <c r="F62" s="18"/>
      <c r="G62" s="18"/>
      <c r="H62" s="18"/>
      <c r="I62" s="18"/>
      <c r="J62" s="18"/>
      <c r="K62" s="18"/>
    </row>
    <row r="63" spans="2:11" x14ac:dyDescent="0.25">
      <c r="B63" s="21"/>
      <c r="C63" s="21"/>
      <c r="D63" s="21" t="str">
        <f>IFERROR(VLOOKUP(B63,'PE-Def Proyectos Estratégicos'!$C$6:$G$102,2,0),"")</f>
        <v/>
      </c>
      <c r="E63" s="21" t="str">
        <f>IFERROR(VLOOKUP(B63,'PE-Def Proyectos Estratégicos'!$C$6:$G$102,4,0),"")</f>
        <v/>
      </c>
      <c r="F63" s="18"/>
      <c r="G63" s="18"/>
      <c r="H63" s="18"/>
      <c r="I63" s="18"/>
      <c r="J63" s="18"/>
      <c r="K63" s="18"/>
    </row>
    <row r="64" spans="2:11" x14ac:dyDescent="0.25">
      <c r="B64" s="21"/>
      <c r="C64" s="21"/>
      <c r="D64" s="21" t="str">
        <f>IFERROR(VLOOKUP(B64,'PE-Def Proyectos Estratégicos'!$C$6:$G$102,2,0),"")</f>
        <v/>
      </c>
      <c r="E64" s="21" t="str">
        <f>IFERROR(VLOOKUP(B64,'PE-Def Proyectos Estratégicos'!$C$6:$G$102,4,0),"")</f>
        <v/>
      </c>
      <c r="F64" s="18"/>
      <c r="G64" s="18"/>
      <c r="H64" s="18"/>
      <c r="I64" s="18"/>
      <c r="J64" s="18"/>
      <c r="K64" s="18"/>
    </row>
    <row r="65" spans="2:11" x14ac:dyDescent="0.25">
      <c r="B65" s="21"/>
      <c r="C65" s="21"/>
      <c r="D65" s="21" t="str">
        <f>IFERROR(VLOOKUP(B65,'PE-Def Proyectos Estratégicos'!$C$6:$G$102,2,0),"")</f>
        <v/>
      </c>
      <c r="E65" s="21" t="str">
        <f>IFERROR(VLOOKUP(B65,'PE-Def Proyectos Estratégicos'!$C$6:$G$102,4,0),"")</f>
        <v/>
      </c>
      <c r="F65" s="18"/>
      <c r="G65" s="18"/>
      <c r="H65" s="18"/>
      <c r="I65" s="18"/>
      <c r="J65" s="18"/>
      <c r="K65" s="18"/>
    </row>
    <row r="66" spans="2:11" x14ac:dyDescent="0.25">
      <c r="B66" s="21"/>
      <c r="C66" s="21"/>
      <c r="D66" s="21" t="str">
        <f>IFERROR(VLOOKUP(B66,'PE-Def Proyectos Estratégicos'!$C$6:$G$102,2,0),"")</f>
        <v/>
      </c>
      <c r="E66" s="21" t="str">
        <f>IFERROR(VLOOKUP(B66,'PE-Def Proyectos Estratégicos'!$C$6:$G$102,4,0),"")</f>
        <v/>
      </c>
      <c r="F66" s="18"/>
      <c r="G66" s="18"/>
      <c r="H66" s="18"/>
      <c r="I66" s="18"/>
      <c r="J66" s="18"/>
      <c r="K66" s="18"/>
    </row>
    <row r="67" spans="2:11" x14ac:dyDescent="0.25">
      <c r="B67" s="21"/>
      <c r="C67" s="21"/>
      <c r="D67" s="21" t="str">
        <f>IFERROR(VLOOKUP(B67,'PE-Def Proyectos Estratégicos'!$C$6:$G$102,2,0),"")</f>
        <v/>
      </c>
      <c r="E67" s="21" t="str">
        <f>IFERROR(VLOOKUP(B67,'PE-Def Proyectos Estratégicos'!$C$6:$G$102,4,0),"")</f>
        <v/>
      </c>
      <c r="F67" s="18"/>
      <c r="G67" s="18"/>
      <c r="H67" s="18"/>
      <c r="I67" s="18"/>
      <c r="J67" s="18"/>
      <c r="K67" s="18"/>
    </row>
    <row r="68" spans="2:11" x14ac:dyDescent="0.25">
      <c r="B68" s="21"/>
      <c r="C68" s="21"/>
      <c r="D68" s="21" t="str">
        <f>IFERROR(VLOOKUP(B68,'PE-Def Proyectos Estratégicos'!$C$6:$G$102,2,0),"")</f>
        <v/>
      </c>
      <c r="E68" s="21" t="str">
        <f>IFERROR(VLOOKUP(B68,'PE-Def Proyectos Estratégicos'!$C$6:$G$102,4,0),"")</f>
        <v/>
      </c>
      <c r="F68" s="18"/>
      <c r="G68" s="18"/>
      <c r="H68" s="18"/>
      <c r="I68" s="18"/>
      <c r="J68" s="18"/>
      <c r="K68" s="18"/>
    </row>
    <row r="69" spans="2:11" x14ac:dyDescent="0.25">
      <c r="B69" s="21"/>
      <c r="C69" s="21"/>
      <c r="D69" s="21" t="str">
        <f>IFERROR(VLOOKUP(B69,'PE-Def Proyectos Estratégicos'!$C$6:$G$102,2,0),"")</f>
        <v/>
      </c>
      <c r="E69" s="21" t="str">
        <f>IFERROR(VLOOKUP(B69,'PE-Def Proyectos Estratégicos'!$C$6:$G$102,4,0),"")</f>
        <v/>
      </c>
      <c r="F69" s="18"/>
      <c r="G69" s="18"/>
      <c r="H69" s="18"/>
      <c r="I69" s="18"/>
      <c r="J69" s="18"/>
      <c r="K69" s="18"/>
    </row>
    <row r="70" spans="2:11" x14ac:dyDescent="0.25">
      <c r="B70" s="21"/>
      <c r="C70" s="21"/>
      <c r="D70" s="21" t="str">
        <f>IFERROR(VLOOKUP(B70,'PE-Def Proyectos Estratégicos'!$C$6:$G$102,2,0),"")</f>
        <v/>
      </c>
      <c r="E70" s="21" t="str">
        <f>IFERROR(VLOOKUP(B70,'PE-Def Proyectos Estratégicos'!$C$6:$G$102,4,0),"")</f>
        <v/>
      </c>
      <c r="F70" s="18"/>
      <c r="G70" s="18"/>
      <c r="H70" s="18"/>
      <c r="I70" s="18"/>
      <c r="J70" s="18"/>
      <c r="K70" s="18"/>
    </row>
    <row r="71" spans="2:11" x14ac:dyDescent="0.25">
      <c r="B71" s="21"/>
      <c r="C71" s="21"/>
      <c r="D71" s="21" t="str">
        <f>IFERROR(VLOOKUP(B71,'PE-Def Proyectos Estratégicos'!$C$6:$G$102,2,0),"")</f>
        <v/>
      </c>
      <c r="E71" s="21" t="str">
        <f>IFERROR(VLOOKUP(B71,'PE-Def Proyectos Estratégicos'!$C$6:$G$102,4,0),"")</f>
        <v/>
      </c>
      <c r="F71" s="18"/>
      <c r="G71" s="18"/>
      <c r="H71" s="18"/>
      <c r="I71" s="18"/>
      <c r="J71" s="18"/>
      <c r="K71" s="18"/>
    </row>
    <row r="72" spans="2:11" x14ac:dyDescent="0.25">
      <c r="B72" s="21"/>
      <c r="C72" s="21"/>
      <c r="D72" s="21" t="str">
        <f>IFERROR(VLOOKUP(B72,'PE-Def Proyectos Estratégicos'!$C$6:$G$102,2,0),"")</f>
        <v/>
      </c>
      <c r="E72" s="21" t="str">
        <f>IFERROR(VLOOKUP(B72,'PE-Def Proyectos Estratégicos'!$C$6:$G$102,4,0),"")</f>
        <v/>
      </c>
      <c r="F72" s="18"/>
      <c r="G72" s="18"/>
      <c r="H72" s="18"/>
      <c r="I72" s="18"/>
      <c r="J72" s="18"/>
      <c r="K72" s="18"/>
    </row>
    <row r="73" spans="2:11" x14ac:dyDescent="0.25">
      <c r="B73" s="21"/>
      <c r="C73" s="21"/>
      <c r="D73" s="21" t="str">
        <f>IFERROR(VLOOKUP(B73,'PE-Def Proyectos Estratégicos'!$C$6:$G$102,2,0),"")</f>
        <v/>
      </c>
      <c r="E73" s="21" t="str">
        <f>IFERROR(VLOOKUP(B73,'PE-Def Proyectos Estratégicos'!$C$6:$G$102,4,0),"")</f>
        <v/>
      </c>
      <c r="F73" s="18"/>
      <c r="G73" s="18"/>
      <c r="H73" s="18"/>
      <c r="I73" s="18"/>
      <c r="J73" s="18"/>
      <c r="K73" s="18"/>
    </row>
    <row r="74" spans="2:11" x14ac:dyDescent="0.25">
      <c r="B74" s="21"/>
      <c r="C74" s="21"/>
      <c r="D74" s="21" t="str">
        <f>IFERROR(VLOOKUP(B74,'PE-Def Proyectos Estratégicos'!$C$6:$G$102,2,0),"")</f>
        <v/>
      </c>
      <c r="E74" s="21" t="str">
        <f>IFERROR(VLOOKUP(B74,'PE-Def Proyectos Estratégicos'!$C$6:$G$102,4,0),"")</f>
        <v/>
      </c>
      <c r="F74" s="18"/>
      <c r="G74" s="18"/>
      <c r="H74" s="18"/>
      <c r="I74" s="18"/>
      <c r="J74" s="18"/>
      <c r="K74" s="18"/>
    </row>
    <row r="75" spans="2:11" x14ac:dyDescent="0.25">
      <c r="B75" s="21"/>
      <c r="C75" s="21"/>
      <c r="D75" s="21" t="str">
        <f>IFERROR(VLOOKUP(B75,'PE-Def Proyectos Estratégicos'!$C$6:$G$102,2,0),"")</f>
        <v/>
      </c>
      <c r="E75" s="21" t="str">
        <f>IFERROR(VLOOKUP(B75,'PE-Def Proyectos Estratégicos'!$C$6:$G$102,4,0),"")</f>
        <v/>
      </c>
      <c r="F75" s="18"/>
      <c r="G75" s="18"/>
      <c r="H75" s="18"/>
      <c r="I75" s="18"/>
      <c r="J75" s="18"/>
      <c r="K75" s="18"/>
    </row>
    <row r="76" spans="2:11" x14ac:dyDescent="0.25">
      <c r="B76" s="21"/>
      <c r="C76" s="21"/>
      <c r="D76" s="21" t="str">
        <f>IFERROR(VLOOKUP(B76,'PE-Def Proyectos Estratégicos'!$C$6:$G$102,2,0),"")</f>
        <v/>
      </c>
      <c r="E76" s="21" t="str">
        <f>IFERROR(VLOOKUP(B76,'PE-Def Proyectos Estratégicos'!$C$6:$G$102,4,0),"")</f>
        <v/>
      </c>
      <c r="F76" s="18"/>
      <c r="G76" s="18"/>
      <c r="H76" s="18"/>
      <c r="I76" s="18"/>
      <c r="J76" s="18"/>
      <c r="K76" s="18"/>
    </row>
    <row r="77" spans="2:11" x14ac:dyDescent="0.25">
      <c r="B77" s="21"/>
      <c r="C77" s="21"/>
      <c r="D77" s="21" t="str">
        <f>IFERROR(VLOOKUP(B77,'PE-Def Proyectos Estratégicos'!$C$6:$G$102,2,0),"")</f>
        <v/>
      </c>
      <c r="E77" s="21" t="str">
        <f>IFERROR(VLOOKUP(B77,'PE-Def Proyectos Estratégicos'!$C$6:$G$102,4,0),"")</f>
        <v/>
      </c>
      <c r="F77" s="18"/>
      <c r="G77" s="18"/>
      <c r="H77" s="18"/>
      <c r="I77" s="18"/>
      <c r="J77" s="18"/>
      <c r="K77" s="18"/>
    </row>
    <row r="78" spans="2:11" x14ac:dyDescent="0.25">
      <c r="B78" s="21"/>
      <c r="C78" s="21"/>
      <c r="D78" s="21" t="str">
        <f>IFERROR(VLOOKUP(B78,'PE-Def Proyectos Estratégicos'!$C$6:$G$102,2,0),"")</f>
        <v/>
      </c>
      <c r="E78" s="21" t="str">
        <f>IFERROR(VLOOKUP(B78,'PE-Def Proyectos Estratégicos'!$C$6:$G$102,4,0),"")</f>
        <v/>
      </c>
      <c r="F78" s="18"/>
      <c r="G78" s="18"/>
      <c r="H78" s="18"/>
      <c r="I78" s="18"/>
      <c r="J78" s="18"/>
      <c r="K78" s="18"/>
    </row>
    <row r="79" spans="2:11" x14ac:dyDescent="0.25">
      <c r="B79" s="21"/>
      <c r="C79" s="21"/>
      <c r="D79" s="21" t="str">
        <f>IFERROR(VLOOKUP(B79,'PE-Def Proyectos Estratégicos'!$C$6:$G$102,2,0),"")</f>
        <v/>
      </c>
      <c r="E79" s="21" t="str">
        <f>IFERROR(VLOOKUP(B79,'PE-Def Proyectos Estratégicos'!$C$6:$G$102,4,0),"")</f>
        <v/>
      </c>
      <c r="F79" s="18"/>
      <c r="G79" s="18"/>
      <c r="H79" s="18"/>
      <c r="I79" s="18"/>
      <c r="J79" s="18"/>
      <c r="K79" s="18"/>
    </row>
    <row r="80" spans="2:11" x14ac:dyDescent="0.25">
      <c r="B80" s="21"/>
      <c r="C80" s="21"/>
      <c r="D80" s="21" t="str">
        <f>IFERROR(VLOOKUP(B80,'PE-Def Proyectos Estratégicos'!$C$6:$G$102,2,0),"")</f>
        <v/>
      </c>
      <c r="E80" s="21" t="str">
        <f>IFERROR(VLOOKUP(B80,'PE-Def Proyectos Estratégicos'!$C$6:$G$102,4,0),"")</f>
        <v/>
      </c>
      <c r="F80" s="18"/>
      <c r="G80" s="18"/>
      <c r="H80" s="18"/>
      <c r="I80" s="18"/>
      <c r="J80" s="18"/>
      <c r="K80" s="18"/>
    </row>
    <row r="81" spans="2:11" x14ac:dyDescent="0.25">
      <c r="B81" s="21"/>
      <c r="C81" s="21"/>
      <c r="D81" s="21" t="str">
        <f>IFERROR(VLOOKUP(B81,'PE-Def Proyectos Estratégicos'!$C$6:$G$102,2,0),"")</f>
        <v/>
      </c>
      <c r="E81" s="21" t="str">
        <f>IFERROR(VLOOKUP(B81,'PE-Def Proyectos Estratégicos'!$C$6:$G$102,4,0),"")</f>
        <v/>
      </c>
      <c r="F81" s="18"/>
      <c r="G81" s="18"/>
      <c r="H81" s="18"/>
      <c r="I81" s="18"/>
      <c r="J81" s="18"/>
      <c r="K81" s="18"/>
    </row>
    <row r="82" spans="2:11" x14ac:dyDescent="0.25">
      <c r="B82" s="21"/>
      <c r="C82" s="21"/>
      <c r="D82" s="21" t="str">
        <f>IFERROR(VLOOKUP(B82,'PE-Def Proyectos Estratégicos'!$C$6:$G$102,2,0),"")</f>
        <v/>
      </c>
      <c r="E82" s="21" t="str">
        <f>IFERROR(VLOOKUP(B82,'PE-Def Proyectos Estratégicos'!$C$6:$G$102,4,0),"")</f>
        <v/>
      </c>
      <c r="F82" s="18"/>
      <c r="G82" s="18"/>
      <c r="H82" s="18"/>
      <c r="I82" s="18"/>
      <c r="J82" s="18"/>
      <c r="K82" s="18"/>
    </row>
    <row r="83" spans="2:11" x14ac:dyDescent="0.25">
      <c r="B83" s="21"/>
      <c r="C83" s="21"/>
      <c r="D83" s="21" t="str">
        <f>IFERROR(VLOOKUP(B83,'PE-Def Proyectos Estratégicos'!$C$6:$G$102,2,0),"")</f>
        <v/>
      </c>
      <c r="E83" s="21" t="str">
        <f>IFERROR(VLOOKUP(B83,'PE-Def Proyectos Estratégicos'!$C$6:$G$102,4,0),"")</f>
        <v/>
      </c>
      <c r="F83" s="18"/>
      <c r="G83" s="18"/>
      <c r="H83" s="18"/>
      <c r="I83" s="18"/>
      <c r="J83" s="18"/>
      <c r="K83" s="18"/>
    </row>
    <row r="84" spans="2:11" x14ac:dyDescent="0.25">
      <c r="B84" s="21"/>
      <c r="C84" s="21"/>
      <c r="D84" s="21" t="str">
        <f>IFERROR(VLOOKUP(B84,'PE-Def Proyectos Estratégicos'!$C$6:$G$102,2,0),"")</f>
        <v/>
      </c>
      <c r="E84" s="21" t="str">
        <f>IFERROR(VLOOKUP(B84,'PE-Def Proyectos Estratégicos'!$C$6:$G$102,4,0),"")</f>
        <v/>
      </c>
      <c r="F84" s="18"/>
      <c r="G84" s="18"/>
      <c r="H84" s="18"/>
      <c r="I84" s="18"/>
      <c r="J84" s="18"/>
      <c r="K84" s="18"/>
    </row>
    <row r="85" spans="2:11" x14ac:dyDescent="0.25">
      <c r="B85" s="21"/>
      <c r="C85" s="21"/>
      <c r="D85" s="21" t="str">
        <f>IFERROR(VLOOKUP(B85,'PE-Def Proyectos Estratégicos'!$C$6:$G$102,2,0),"")</f>
        <v/>
      </c>
      <c r="E85" s="21" t="str">
        <f>IFERROR(VLOOKUP(B85,'PE-Def Proyectos Estratégicos'!$C$6:$G$102,4,0),"")</f>
        <v/>
      </c>
      <c r="F85" s="18"/>
      <c r="G85" s="18"/>
      <c r="H85" s="18"/>
      <c r="I85" s="18"/>
      <c r="J85" s="18"/>
      <c r="K85" s="18"/>
    </row>
    <row r="86" spans="2:11" x14ac:dyDescent="0.25">
      <c r="B86" s="21"/>
      <c r="C86" s="21"/>
      <c r="D86" s="21" t="str">
        <f>IFERROR(VLOOKUP(B86,'PE-Def Proyectos Estratégicos'!$C$6:$G$102,2,0),"")</f>
        <v/>
      </c>
      <c r="E86" s="21" t="str">
        <f>IFERROR(VLOOKUP(B86,'PE-Def Proyectos Estratégicos'!$C$6:$G$102,4,0),"")</f>
        <v/>
      </c>
      <c r="F86" s="18"/>
      <c r="G86" s="18"/>
      <c r="H86" s="18"/>
      <c r="I86" s="18"/>
      <c r="J86" s="18"/>
      <c r="K86" s="18"/>
    </row>
    <row r="87" spans="2:11" x14ac:dyDescent="0.25">
      <c r="B87" s="21"/>
      <c r="C87" s="21"/>
      <c r="D87" s="21" t="str">
        <f>IFERROR(VLOOKUP(B87,'PE-Def Proyectos Estratégicos'!$C$6:$G$102,2,0),"")</f>
        <v/>
      </c>
      <c r="E87" s="21" t="str">
        <f>IFERROR(VLOOKUP(B87,'PE-Def Proyectos Estratégicos'!$C$6:$G$102,4,0),"")</f>
        <v/>
      </c>
      <c r="F87" s="18"/>
      <c r="G87" s="18"/>
      <c r="H87" s="18"/>
      <c r="I87" s="18"/>
      <c r="J87" s="18"/>
      <c r="K87" s="18"/>
    </row>
    <row r="88" spans="2:11" x14ac:dyDescent="0.25">
      <c r="B88" s="21"/>
      <c r="C88" s="21"/>
      <c r="D88" s="21" t="str">
        <f>IFERROR(VLOOKUP(B88,'PE-Def Proyectos Estratégicos'!$C$6:$G$102,2,0),"")</f>
        <v/>
      </c>
      <c r="E88" s="21" t="str">
        <f>IFERROR(VLOOKUP(B88,'PE-Def Proyectos Estratégicos'!$C$6:$G$102,4,0),"")</f>
        <v/>
      </c>
      <c r="F88" s="18"/>
      <c r="G88" s="18"/>
      <c r="H88" s="18"/>
      <c r="I88" s="18"/>
      <c r="J88" s="18"/>
      <c r="K88" s="18"/>
    </row>
    <row r="89" spans="2:11" x14ac:dyDescent="0.25">
      <c r="B89" s="21"/>
      <c r="C89" s="21"/>
      <c r="D89" s="21" t="str">
        <f>IFERROR(VLOOKUP(B89,'PE-Def Proyectos Estratégicos'!$C$6:$G$102,2,0),"")</f>
        <v/>
      </c>
      <c r="E89" s="21" t="str">
        <f>IFERROR(VLOOKUP(B89,'PE-Def Proyectos Estratégicos'!$C$6:$G$102,4,0),"")</f>
        <v/>
      </c>
      <c r="F89" s="18"/>
      <c r="G89" s="18"/>
      <c r="H89" s="18"/>
      <c r="I89" s="18"/>
      <c r="J89" s="18"/>
      <c r="K89" s="18"/>
    </row>
    <row r="90" spans="2:11" x14ac:dyDescent="0.25">
      <c r="B90" s="21"/>
      <c r="C90" s="21"/>
      <c r="D90" s="21" t="str">
        <f>IFERROR(VLOOKUP(B90,'PE-Def Proyectos Estratégicos'!$C$6:$G$102,2,0),"")</f>
        <v/>
      </c>
      <c r="E90" s="21" t="str">
        <f>IFERROR(VLOOKUP(B90,'PE-Def Proyectos Estratégicos'!$C$6:$G$102,4,0),"")</f>
        <v/>
      </c>
      <c r="F90" s="18"/>
      <c r="G90" s="18"/>
      <c r="H90" s="18"/>
      <c r="I90" s="18"/>
      <c r="J90" s="18"/>
      <c r="K90" s="18"/>
    </row>
    <row r="91" spans="2:11" x14ac:dyDescent="0.25">
      <c r="B91" s="21"/>
      <c r="C91" s="21"/>
      <c r="D91" s="21" t="str">
        <f>IFERROR(VLOOKUP(B91,'PE-Def Proyectos Estratégicos'!$C$6:$G$102,2,0),"")</f>
        <v/>
      </c>
      <c r="E91" s="21" t="str">
        <f>IFERROR(VLOOKUP(B91,'PE-Def Proyectos Estratégicos'!$C$6:$G$102,4,0),"")</f>
        <v/>
      </c>
      <c r="F91" s="18"/>
      <c r="G91" s="18"/>
      <c r="H91" s="18"/>
      <c r="I91" s="18"/>
      <c r="J91" s="18"/>
      <c r="K91" s="18"/>
    </row>
    <row r="92" spans="2:11" x14ac:dyDescent="0.25">
      <c r="B92" s="21"/>
      <c r="C92" s="21"/>
      <c r="D92" s="21" t="str">
        <f>IFERROR(VLOOKUP(B92,'PE-Def Proyectos Estratégicos'!$C$6:$G$102,2,0),"")</f>
        <v/>
      </c>
      <c r="E92" s="21" t="str">
        <f>IFERROR(VLOOKUP(B92,'PE-Def Proyectos Estratégicos'!$C$6:$G$102,4,0),"")</f>
        <v/>
      </c>
      <c r="F92" s="18"/>
      <c r="G92" s="18"/>
      <c r="H92" s="18"/>
      <c r="I92" s="18"/>
      <c r="J92" s="18"/>
      <c r="K92" s="18"/>
    </row>
    <row r="93" spans="2:11" x14ac:dyDescent="0.25">
      <c r="B93" s="21"/>
      <c r="C93" s="21"/>
      <c r="D93" s="21" t="str">
        <f>IFERROR(VLOOKUP(B93,'PE-Def Proyectos Estratégicos'!$C$6:$G$102,2,0),"")</f>
        <v/>
      </c>
      <c r="E93" s="21" t="str">
        <f>IFERROR(VLOOKUP(B93,'PE-Def Proyectos Estratégicos'!$C$6:$G$102,4,0),"")</f>
        <v/>
      </c>
      <c r="F93" s="18"/>
      <c r="G93" s="18"/>
      <c r="H93" s="18"/>
      <c r="I93" s="18"/>
      <c r="J93" s="18"/>
      <c r="K93" s="18"/>
    </row>
    <row r="94" spans="2:11" x14ac:dyDescent="0.25">
      <c r="B94" s="21"/>
      <c r="C94" s="21"/>
      <c r="D94" s="21" t="str">
        <f>IFERROR(VLOOKUP(B94,'PE-Def Proyectos Estratégicos'!$C$6:$G$102,2,0),"")</f>
        <v/>
      </c>
      <c r="E94" s="21" t="str">
        <f>IFERROR(VLOOKUP(B94,'PE-Def Proyectos Estratégicos'!$C$6:$G$102,4,0),"")</f>
        <v/>
      </c>
      <c r="F94" s="18"/>
      <c r="G94" s="18"/>
      <c r="H94" s="18"/>
      <c r="I94" s="18"/>
      <c r="J94" s="18"/>
      <c r="K94" s="18"/>
    </row>
    <row r="95" spans="2:11" x14ac:dyDescent="0.25">
      <c r="B95" s="21"/>
      <c r="C95" s="21"/>
      <c r="D95" s="21" t="str">
        <f>IFERROR(VLOOKUP(B95,'PE-Def Proyectos Estratégicos'!$C$6:$G$102,2,0),"")</f>
        <v/>
      </c>
      <c r="E95" s="21" t="str">
        <f>IFERROR(VLOOKUP(B95,'PE-Def Proyectos Estratégicos'!$C$6:$G$102,4,0),"")</f>
        <v/>
      </c>
      <c r="F95" s="18"/>
      <c r="G95" s="18"/>
      <c r="H95" s="18"/>
      <c r="I95" s="18"/>
      <c r="J95" s="18"/>
      <c r="K95" s="18"/>
    </row>
    <row r="96" spans="2:11" x14ac:dyDescent="0.25">
      <c r="B96" s="21"/>
      <c r="C96" s="21"/>
      <c r="D96" s="21" t="str">
        <f>IFERROR(VLOOKUP(B96,'PE-Def Proyectos Estratégicos'!$C$6:$G$102,2,0),"")</f>
        <v/>
      </c>
      <c r="E96" s="21" t="str">
        <f>IFERROR(VLOOKUP(B96,'PE-Def Proyectos Estratégicos'!$C$6:$G$102,4,0),"")</f>
        <v/>
      </c>
      <c r="F96" s="18"/>
      <c r="G96" s="18"/>
      <c r="H96" s="18"/>
      <c r="I96" s="18"/>
      <c r="J96" s="18"/>
      <c r="K96" s="18"/>
    </row>
    <row r="97" spans="2:11" x14ac:dyDescent="0.25">
      <c r="B97" s="21"/>
      <c r="C97" s="21"/>
      <c r="D97" s="21" t="str">
        <f>IFERROR(VLOOKUP(B97,'PE-Def Proyectos Estratégicos'!$C$6:$G$102,2,0),"")</f>
        <v/>
      </c>
      <c r="E97" s="21" t="str">
        <f>IFERROR(VLOOKUP(B97,'PE-Def Proyectos Estratégicos'!$C$6:$G$102,4,0),"")</f>
        <v/>
      </c>
      <c r="F97" s="18"/>
      <c r="G97" s="18"/>
      <c r="H97" s="18"/>
      <c r="I97" s="18"/>
      <c r="J97" s="18"/>
      <c r="K97" s="18"/>
    </row>
    <row r="98" spans="2:11" x14ac:dyDescent="0.25">
      <c r="B98" s="21"/>
      <c r="C98" s="21"/>
      <c r="D98" s="21" t="str">
        <f>IFERROR(VLOOKUP(B98,'PE-Def Proyectos Estratégicos'!$C$6:$G$102,2,0),"")</f>
        <v/>
      </c>
      <c r="E98" s="21" t="str">
        <f>IFERROR(VLOOKUP(B98,'PE-Def Proyectos Estratégicos'!$C$6:$G$102,4,0),"")</f>
        <v/>
      </c>
      <c r="F98" s="18"/>
      <c r="G98" s="18"/>
      <c r="H98" s="18"/>
      <c r="I98" s="18"/>
      <c r="J98" s="18"/>
      <c r="K98" s="18"/>
    </row>
    <row r="99" spans="2:11" x14ac:dyDescent="0.25">
      <c r="B99" s="21"/>
      <c r="C99" s="21"/>
      <c r="D99" s="21" t="str">
        <f>IFERROR(VLOOKUP(B99,'PE-Def Proyectos Estratégicos'!$C$6:$G$102,2,0),"")</f>
        <v/>
      </c>
      <c r="E99" s="21" t="str">
        <f>IFERROR(VLOOKUP(B99,'PE-Def Proyectos Estratégicos'!$C$6:$G$102,4,0),"")</f>
        <v/>
      </c>
      <c r="F99" s="18"/>
      <c r="G99" s="18"/>
      <c r="H99" s="18"/>
      <c r="I99" s="18"/>
      <c r="J99" s="18"/>
      <c r="K99" s="18"/>
    </row>
    <row r="100" spans="2:11" x14ac:dyDescent="0.25">
      <c r="B100" s="21"/>
      <c r="C100" s="21"/>
      <c r="D100" s="21" t="str">
        <f>IFERROR(VLOOKUP(B100,'PE-Def Proyectos Estratégicos'!$C$6:$G$102,2,0),"")</f>
        <v/>
      </c>
      <c r="E100" s="21" t="str">
        <f>IFERROR(VLOOKUP(B100,'PE-Def Proyectos Estratégicos'!$C$6:$G$102,4,0),"")</f>
        <v/>
      </c>
      <c r="F100" s="18"/>
      <c r="G100" s="18"/>
      <c r="H100" s="18"/>
      <c r="I100" s="18"/>
      <c r="J100" s="18"/>
      <c r="K100" s="18"/>
    </row>
    <row r="101" spans="2:11" x14ac:dyDescent="0.25">
      <c r="B101" s="21"/>
      <c r="C101" s="21"/>
      <c r="D101" s="21" t="str">
        <f>IFERROR(VLOOKUP(B101,'PE-Def Proyectos Estratégicos'!$C$6:$G$102,2,0),"")</f>
        <v/>
      </c>
      <c r="E101" s="21" t="str">
        <f>IFERROR(VLOOKUP(B101,'PE-Def Proyectos Estratégicos'!$C$6:$G$102,4,0),"")</f>
        <v/>
      </c>
      <c r="F101" s="18"/>
      <c r="G101" s="18"/>
      <c r="H101" s="18"/>
      <c r="I101" s="18"/>
      <c r="J101" s="18"/>
      <c r="K101" s="18"/>
    </row>
    <row r="102" spans="2:11" x14ac:dyDescent="0.25">
      <c r="B102" s="21"/>
      <c r="C102" s="21"/>
      <c r="D102" s="21" t="str">
        <f>IFERROR(VLOOKUP(B102,'PE-Def Proyectos Estratégicos'!$C$6:$G$102,2,0),"")</f>
        <v/>
      </c>
      <c r="E102" s="21" t="str">
        <f>IFERROR(VLOOKUP(B102,'PE-Def Proyectos Estratégicos'!$C$6:$G$102,4,0),"")</f>
        <v/>
      </c>
      <c r="F102" s="18"/>
      <c r="G102" s="18"/>
      <c r="H102" s="18"/>
      <c r="I102" s="18"/>
      <c r="J102" s="18"/>
      <c r="K102" s="18"/>
    </row>
    <row r="103" spans="2:11" x14ac:dyDescent="0.25">
      <c r="B103" s="21"/>
      <c r="C103" s="21"/>
      <c r="D103" s="21" t="str">
        <f>IFERROR(VLOOKUP(B103,'PE-Def Proyectos Estratégicos'!$C$6:$G$102,2,0),"")</f>
        <v/>
      </c>
      <c r="E103" s="21" t="str">
        <f>IFERROR(VLOOKUP(B103,'PE-Def Proyectos Estratégicos'!$C$6:$G$102,4,0),"")</f>
        <v/>
      </c>
      <c r="F103" s="18"/>
      <c r="G103" s="18"/>
      <c r="H103" s="18"/>
      <c r="I103" s="18"/>
      <c r="J103" s="18"/>
      <c r="K103" s="18"/>
    </row>
    <row r="104" spans="2:11" x14ac:dyDescent="0.25">
      <c r="B104" s="21"/>
      <c r="C104" s="21"/>
      <c r="D104" s="21" t="str">
        <f>IFERROR(VLOOKUP(B104,'PE-Def Proyectos Estratégicos'!$C$6:$G$102,2,0),"")</f>
        <v/>
      </c>
      <c r="E104" s="21" t="str">
        <f>IFERROR(VLOOKUP(B104,'PE-Def Proyectos Estratégicos'!$C$6:$G$102,4,0),"")</f>
        <v/>
      </c>
      <c r="F104" s="18"/>
      <c r="G104" s="18"/>
      <c r="H104" s="18"/>
      <c r="I104" s="18"/>
      <c r="J104" s="18"/>
      <c r="K104" s="18"/>
    </row>
    <row r="105" spans="2:11" x14ac:dyDescent="0.25">
      <c r="B105" s="21"/>
      <c r="C105" s="21"/>
      <c r="D105" s="21" t="str">
        <f>IFERROR(VLOOKUP(B105,'PE-Def Proyectos Estratégicos'!$C$6:$G$102,2,0),"")</f>
        <v/>
      </c>
      <c r="E105" s="21" t="str">
        <f>IFERROR(VLOOKUP(B105,'PE-Def Proyectos Estratégicos'!$C$6:$G$102,4,0),"")</f>
        <v/>
      </c>
      <c r="F105" s="18"/>
      <c r="G105" s="18"/>
      <c r="H105" s="18"/>
      <c r="I105" s="18"/>
      <c r="J105" s="18"/>
      <c r="K105" s="18"/>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53"/>
  <sheetViews>
    <sheetView showGridLines="0" workbookViewId="0">
      <selection activeCell="F22" sqref="F22"/>
    </sheetView>
  </sheetViews>
  <sheetFormatPr baseColWidth="10" defaultRowHeight="15" x14ac:dyDescent="0.25"/>
  <cols>
    <col min="2" max="2" width="9.85546875" bestFit="1" customWidth="1"/>
    <col min="3" max="3" width="94.42578125" bestFit="1" customWidth="1"/>
    <col min="4" max="4" width="15" hidden="1" customWidth="1"/>
  </cols>
  <sheetData>
    <row r="1" spans="2:4" x14ac:dyDescent="0.25">
      <c r="B1" s="165"/>
      <c r="C1" s="166"/>
    </row>
    <row r="2" spans="2:4" x14ac:dyDescent="0.25">
      <c r="B2" s="167" t="s">
        <v>71</v>
      </c>
      <c r="C2" s="167"/>
      <c r="D2" s="167"/>
    </row>
    <row r="3" spans="2:4" x14ac:dyDescent="0.25">
      <c r="B3" s="30" t="s">
        <v>100</v>
      </c>
      <c r="C3" s="30" t="s">
        <v>101</v>
      </c>
      <c r="D3" s="16" t="s">
        <v>102</v>
      </c>
    </row>
    <row r="4" spans="2:4" x14ac:dyDescent="0.25">
      <c r="B4" s="31" t="s">
        <v>76</v>
      </c>
      <c r="C4" s="32" t="s">
        <v>24</v>
      </c>
      <c r="D4" s="33">
        <v>0</v>
      </c>
    </row>
    <row r="5" spans="2:4" x14ac:dyDescent="0.25">
      <c r="B5" s="34" t="s">
        <v>0</v>
      </c>
      <c r="C5" s="35" t="s">
        <v>25</v>
      </c>
      <c r="D5" s="33">
        <v>1</v>
      </c>
    </row>
    <row r="6" spans="2:4" ht="25.5" x14ac:dyDescent="0.25">
      <c r="B6" s="34" t="s">
        <v>1</v>
      </c>
      <c r="C6" s="36" t="s">
        <v>26</v>
      </c>
      <c r="D6" s="33">
        <v>1</v>
      </c>
    </row>
    <row r="7" spans="2:4" x14ac:dyDescent="0.25">
      <c r="B7" s="34" t="s">
        <v>2</v>
      </c>
      <c r="C7" s="37" t="s">
        <v>27</v>
      </c>
      <c r="D7" s="33">
        <v>1</v>
      </c>
    </row>
    <row r="8" spans="2:4" x14ac:dyDescent="0.25">
      <c r="B8" s="34" t="s">
        <v>83</v>
      </c>
      <c r="C8" s="35" t="s">
        <v>28</v>
      </c>
      <c r="D8" s="33">
        <v>1</v>
      </c>
    </row>
    <row r="9" spans="2:4" ht="17.25" customHeight="1" x14ac:dyDescent="0.25">
      <c r="B9" s="34" t="s">
        <v>84</v>
      </c>
      <c r="C9" s="35" t="s">
        <v>29</v>
      </c>
      <c r="D9" s="33">
        <v>1</v>
      </c>
    </row>
    <row r="10" spans="2:4" x14ac:dyDescent="0.25">
      <c r="B10" s="34" t="s">
        <v>85</v>
      </c>
      <c r="C10" s="37" t="s">
        <v>30</v>
      </c>
      <c r="D10" s="33">
        <v>1</v>
      </c>
    </row>
    <row r="11" spans="2:4" x14ac:dyDescent="0.25">
      <c r="B11" s="34" t="s">
        <v>86</v>
      </c>
      <c r="C11" s="35" t="s">
        <v>31</v>
      </c>
      <c r="D11" s="33">
        <v>1</v>
      </c>
    </row>
    <row r="12" spans="2:4" x14ac:dyDescent="0.25">
      <c r="B12" s="34" t="s">
        <v>77</v>
      </c>
      <c r="C12" s="38" t="s">
        <v>32</v>
      </c>
      <c r="D12" s="33">
        <v>0</v>
      </c>
    </row>
    <row r="13" spans="2:4" x14ac:dyDescent="0.25">
      <c r="B13" s="34" t="s">
        <v>3</v>
      </c>
      <c r="C13" s="35" t="s">
        <v>33</v>
      </c>
      <c r="D13" s="33">
        <v>2</v>
      </c>
    </row>
    <row r="14" spans="2:4" x14ac:dyDescent="0.25">
      <c r="B14" s="34" t="s">
        <v>4</v>
      </c>
      <c r="C14" s="35" t="s">
        <v>34</v>
      </c>
      <c r="D14" s="33">
        <v>2</v>
      </c>
    </row>
    <row r="15" spans="2:4" x14ac:dyDescent="0.25">
      <c r="B15" s="34" t="s">
        <v>3</v>
      </c>
      <c r="C15" s="35" t="s">
        <v>35</v>
      </c>
      <c r="D15" s="33">
        <v>2</v>
      </c>
    </row>
    <row r="16" spans="2:4" x14ac:dyDescent="0.25">
      <c r="B16" s="34" t="s">
        <v>5</v>
      </c>
      <c r="C16" s="35" t="s">
        <v>75</v>
      </c>
      <c r="D16" s="33">
        <v>2</v>
      </c>
    </row>
    <row r="17" spans="2:4" x14ac:dyDescent="0.25">
      <c r="B17" s="34" t="s">
        <v>78</v>
      </c>
      <c r="C17" s="39" t="s">
        <v>36</v>
      </c>
      <c r="D17" s="33">
        <v>0</v>
      </c>
    </row>
    <row r="18" spans="2:4" x14ac:dyDescent="0.25">
      <c r="B18" s="34" t="s">
        <v>6</v>
      </c>
      <c r="C18" s="35" t="s">
        <v>37</v>
      </c>
      <c r="D18" s="33">
        <v>3</v>
      </c>
    </row>
    <row r="19" spans="2:4" x14ac:dyDescent="0.25">
      <c r="B19" s="34" t="s">
        <v>7</v>
      </c>
      <c r="C19" s="35" t="s">
        <v>38</v>
      </c>
      <c r="D19" s="33">
        <v>3</v>
      </c>
    </row>
    <row r="20" spans="2:4" x14ac:dyDescent="0.25">
      <c r="B20" s="34" t="s">
        <v>8</v>
      </c>
      <c r="C20" s="35" t="s">
        <v>39</v>
      </c>
      <c r="D20" s="33">
        <v>3</v>
      </c>
    </row>
    <row r="21" spans="2:4" x14ac:dyDescent="0.25">
      <c r="B21" s="34" t="s">
        <v>9</v>
      </c>
      <c r="C21" s="35" t="s">
        <v>40</v>
      </c>
      <c r="D21" s="33">
        <v>3</v>
      </c>
    </row>
    <row r="22" spans="2:4" x14ac:dyDescent="0.25">
      <c r="B22" s="34" t="s">
        <v>93</v>
      </c>
      <c r="C22" s="37" t="s">
        <v>41</v>
      </c>
      <c r="D22" s="33">
        <v>3</v>
      </c>
    </row>
    <row r="23" spans="2:4" x14ac:dyDescent="0.25">
      <c r="B23" s="34" t="s">
        <v>79</v>
      </c>
      <c r="C23" s="38" t="s">
        <v>42</v>
      </c>
      <c r="D23" s="33">
        <v>0</v>
      </c>
    </row>
    <row r="24" spans="2:4" x14ac:dyDescent="0.25">
      <c r="B24" s="34" t="s">
        <v>10</v>
      </c>
      <c r="C24" s="35" t="s">
        <v>43</v>
      </c>
      <c r="D24" s="33">
        <v>4</v>
      </c>
    </row>
    <row r="25" spans="2:4" x14ac:dyDescent="0.25">
      <c r="B25" s="34" t="s">
        <v>11</v>
      </c>
      <c r="C25" s="35" t="s">
        <v>44</v>
      </c>
      <c r="D25" s="33">
        <v>4</v>
      </c>
    </row>
    <row r="26" spans="2:4" x14ac:dyDescent="0.25">
      <c r="B26" s="34" t="s">
        <v>12</v>
      </c>
      <c r="C26" s="35" t="s">
        <v>45</v>
      </c>
      <c r="D26" s="33">
        <v>4</v>
      </c>
    </row>
    <row r="27" spans="2:4" x14ac:dyDescent="0.25">
      <c r="B27" s="34" t="s">
        <v>13</v>
      </c>
      <c r="C27" s="35" t="s">
        <v>46</v>
      </c>
      <c r="D27" s="33">
        <v>4</v>
      </c>
    </row>
    <row r="28" spans="2:4" x14ac:dyDescent="0.25">
      <c r="B28" s="34" t="s">
        <v>94</v>
      </c>
      <c r="C28" s="35" t="s">
        <v>47</v>
      </c>
      <c r="D28" s="33">
        <v>4</v>
      </c>
    </row>
    <row r="29" spans="2:4" x14ac:dyDescent="0.25">
      <c r="B29" s="34" t="s">
        <v>95</v>
      </c>
      <c r="C29" s="35" t="s">
        <v>48</v>
      </c>
      <c r="D29" s="33">
        <v>4</v>
      </c>
    </row>
    <row r="30" spans="2:4" x14ac:dyDescent="0.25">
      <c r="B30" s="34" t="s">
        <v>96</v>
      </c>
      <c r="C30" s="35" t="s">
        <v>70</v>
      </c>
      <c r="D30" s="33">
        <v>4</v>
      </c>
    </row>
    <row r="31" spans="2:4" x14ac:dyDescent="0.25">
      <c r="B31" s="34" t="s">
        <v>80</v>
      </c>
      <c r="C31" s="38" t="s">
        <v>49</v>
      </c>
      <c r="D31" s="33">
        <v>0</v>
      </c>
    </row>
    <row r="32" spans="2:4" x14ac:dyDescent="0.25">
      <c r="B32" s="34" t="s">
        <v>14</v>
      </c>
      <c r="C32" s="35" t="s">
        <v>67</v>
      </c>
      <c r="D32" s="33">
        <v>5</v>
      </c>
    </row>
    <row r="33" spans="2:4" x14ac:dyDescent="0.25">
      <c r="B33" s="34" t="s">
        <v>15</v>
      </c>
      <c r="C33" s="35" t="s">
        <v>66</v>
      </c>
      <c r="D33" s="33">
        <v>5</v>
      </c>
    </row>
    <row r="34" spans="2:4" x14ac:dyDescent="0.25">
      <c r="B34" s="34" t="s">
        <v>16</v>
      </c>
      <c r="C34" s="35" t="s">
        <v>50</v>
      </c>
      <c r="D34" s="33">
        <v>5</v>
      </c>
    </row>
    <row r="35" spans="2:4" x14ac:dyDescent="0.25">
      <c r="B35" s="34" t="s">
        <v>17</v>
      </c>
      <c r="C35" s="35" t="s">
        <v>51</v>
      </c>
      <c r="D35" s="33">
        <v>5</v>
      </c>
    </row>
    <row r="36" spans="2:4" x14ac:dyDescent="0.25">
      <c r="B36" s="34" t="s">
        <v>18</v>
      </c>
      <c r="C36" s="35" t="s">
        <v>52</v>
      </c>
      <c r="D36" s="33">
        <v>5</v>
      </c>
    </row>
    <row r="37" spans="2:4" x14ac:dyDescent="0.25">
      <c r="B37" s="34" t="s">
        <v>19</v>
      </c>
      <c r="C37" s="35" t="s">
        <v>53</v>
      </c>
      <c r="D37" s="33">
        <v>5</v>
      </c>
    </row>
    <row r="38" spans="2:4" x14ac:dyDescent="0.25">
      <c r="B38" s="34" t="s">
        <v>97</v>
      </c>
      <c r="C38" s="35" t="s">
        <v>54</v>
      </c>
      <c r="D38" s="33">
        <v>5</v>
      </c>
    </row>
    <row r="39" spans="2:4" x14ac:dyDescent="0.25">
      <c r="B39" s="34" t="s">
        <v>98</v>
      </c>
      <c r="C39" s="35" t="s">
        <v>55</v>
      </c>
      <c r="D39" s="33">
        <v>5</v>
      </c>
    </row>
    <row r="40" spans="2:4" x14ac:dyDescent="0.25">
      <c r="B40" s="34" t="s">
        <v>99</v>
      </c>
      <c r="C40" s="35" t="s">
        <v>56</v>
      </c>
      <c r="D40" s="33">
        <v>5</v>
      </c>
    </row>
    <row r="41" spans="2:4" x14ac:dyDescent="0.25">
      <c r="B41" s="34" t="s">
        <v>72</v>
      </c>
      <c r="C41" s="35" t="s">
        <v>57</v>
      </c>
      <c r="D41" s="33">
        <v>5</v>
      </c>
    </row>
    <row r="42" spans="2:4" x14ac:dyDescent="0.25">
      <c r="B42" s="34" t="s">
        <v>87</v>
      </c>
      <c r="C42" s="35" t="s">
        <v>58</v>
      </c>
      <c r="D42" s="33">
        <v>5</v>
      </c>
    </row>
    <row r="43" spans="2:4" x14ac:dyDescent="0.25">
      <c r="B43" s="34" t="s">
        <v>88</v>
      </c>
      <c r="C43" s="35" t="s">
        <v>59</v>
      </c>
      <c r="D43" s="33">
        <v>5</v>
      </c>
    </row>
    <row r="44" spans="2:4" x14ac:dyDescent="0.25">
      <c r="B44" s="34" t="s">
        <v>89</v>
      </c>
      <c r="C44" s="35" t="s">
        <v>60</v>
      </c>
      <c r="D44" s="33">
        <v>5</v>
      </c>
    </row>
    <row r="45" spans="2:4" x14ac:dyDescent="0.25">
      <c r="B45" s="34" t="s">
        <v>90</v>
      </c>
      <c r="C45" s="35" t="s">
        <v>61</v>
      </c>
      <c r="D45" s="33">
        <v>5</v>
      </c>
    </row>
    <row r="46" spans="2:4" x14ac:dyDescent="0.25">
      <c r="B46" s="34" t="s">
        <v>91</v>
      </c>
      <c r="C46" s="35" t="s">
        <v>62</v>
      </c>
      <c r="D46" s="33">
        <v>5</v>
      </c>
    </row>
    <row r="47" spans="2:4" x14ac:dyDescent="0.25">
      <c r="B47" s="34" t="s">
        <v>92</v>
      </c>
      <c r="C47" s="35" t="s">
        <v>63</v>
      </c>
      <c r="D47" s="33">
        <v>5</v>
      </c>
    </row>
    <row r="48" spans="2:4" x14ac:dyDescent="0.25">
      <c r="B48" s="34" t="s">
        <v>81</v>
      </c>
      <c r="C48" s="40" t="s">
        <v>74</v>
      </c>
      <c r="D48" s="33">
        <v>0</v>
      </c>
    </row>
    <row r="49" spans="2:4" x14ac:dyDescent="0.25">
      <c r="B49" s="34" t="s">
        <v>20</v>
      </c>
      <c r="C49" s="41" t="s">
        <v>64</v>
      </c>
      <c r="D49" s="33">
        <v>6</v>
      </c>
    </row>
    <row r="50" spans="2:4" x14ac:dyDescent="0.25">
      <c r="B50" s="34" t="s">
        <v>21</v>
      </c>
      <c r="C50" s="41" t="s">
        <v>65</v>
      </c>
      <c r="D50" s="33">
        <v>6</v>
      </c>
    </row>
    <row r="51" spans="2:4" x14ac:dyDescent="0.25">
      <c r="B51" s="34" t="s">
        <v>22</v>
      </c>
      <c r="C51" s="41" t="s">
        <v>68</v>
      </c>
      <c r="D51" s="33">
        <v>6</v>
      </c>
    </row>
    <row r="52" spans="2:4" x14ac:dyDescent="0.25">
      <c r="B52" s="34" t="s">
        <v>82</v>
      </c>
      <c r="C52" s="42" t="s">
        <v>73</v>
      </c>
      <c r="D52" s="33">
        <v>0</v>
      </c>
    </row>
    <row r="53" spans="2:4" x14ac:dyDescent="0.25">
      <c r="B53" s="34" t="s">
        <v>23</v>
      </c>
      <c r="C53" s="43" t="s">
        <v>69</v>
      </c>
      <c r="D53" s="33">
        <v>7</v>
      </c>
    </row>
  </sheetData>
  <mergeCells count="2">
    <mergeCell ref="B1:C1"/>
    <mergeCell ref="B2:D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51"/>
  <sheetViews>
    <sheetView showGridLines="0" topLeftCell="I1" workbookViewId="0">
      <selection activeCell="N8" sqref="N8"/>
    </sheetView>
  </sheetViews>
  <sheetFormatPr baseColWidth="10" defaultRowHeight="15" x14ac:dyDescent="0.25"/>
  <cols>
    <col min="2" max="2" width="9" customWidth="1"/>
    <col min="3" max="3" width="27.85546875" customWidth="1"/>
    <col min="4" max="4" width="24.85546875" customWidth="1"/>
    <col min="8" max="9" width="20.140625" customWidth="1"/>
    <col min="11" max="11" width="15.28515625" bestFit="1" customWidth="1"/>
    <col min="13" max="13" width="24.85546875" bestFit="1" customWidth="1"/>
  </cols>
  <sheetData>
    <row r="1" spans="2:22" x14ac:dyDescent="0.25">
      <c r="B1" s="15" t="s">
        <v>148</v>
      </c>
      <c r="H1" s="15" t="s">
        <v>147</v>
      </c>
    </row>
    <row r="2" spans="2:22" x14ac:dyDescent="0.25">
      <c r="B2" s="3" t="s">
        <v>76</v>
      </c>
      <c r="C2" s="4" t="str">
        <f>I2</f>
        <v>Estrategia de TI</v>
      </c>
      <c r="D2" s="5">
        <v>0</v>
      </c>
      <c r="H2" s="3" t="s">
        <v>76</v>
      </c>
      <c r="I2" s="4" t="s">
        <v>117</v>
      </c>
      <c r="K2" s="17" t="s">
        <v>157</v>
      </c>
      <c r="M2" s="17" t="s">
        <v>156</v>
      </c>
      <c r="O2" s="17" t="s">
        <v>248</v>
      </c>
      <c r="Q2" s="15" t="s">
        <v>278</v>
      </c>
      <c r="T2" s="15" t="s">
        <v>289</v>
      </c>
      <c r="V2" t="s">
        <v>368</v>
      </c>
    </row>
    <row r="3" spans="2:22" ht="28.5" x14ac:dyDescent="0.25">
      <c r="B3" s="6" t="s">
        <v>0</v>
      </c>
      <c r="C3" s="1" t="s">
        <v>25</v>
      </c>
      <c r="D3" s="5">
        <v>1</v>
      </c>
      <c r="H3" s="6" t="s">
        <v>77</v>
      </c>
      <c r="I3" s="8" t="s">
        <v>32</v>
      </c>
      <c r="K3" s="18" t="s">
        <v>125</v>
      </c>
      <c r="M3" s="18" t="s">
        <v>149</v>
      </c>
      <c r="O3" s="18" t="s">
        <v>249</v>
      </c>
      <c r="Q3" t="s">
        <v>273</v>
      </c>
      <c r="T3" t="s">
        <v>290</v>
      </c>
      <c r="V3" t="s">
        <v>369</v>
      </c>
    </row>
    <row r="4" spans="2:22" ht="39" customHeight="1" x14ac:dyDescent="0.25">
      <c r="B4" s="6" t="s">
        <v>1</v>
      </c>
      <c r="C4" s="1" t="s">
        <v>26</v>
      </c>
      <c r="D4" s="5">
        <v>1</v>
      </c>
      <c r="H4" s="6" t="s">
        <v>78</v>
      </c>
      <c r="I4" s="9" t="s">
        <v>123</v>
      </c>
      <c r="K4" s="18" t="s">
        <v>126</v>
      </c>
      <c r="M4" s="18" t="s">
        <v>150</v>
      </c>
      <c r="O4" s="18" t="s">
        <v>250</v>
      </c>
      <c r="Q4" t="s">
        <v>274</v>
      </c>
      <c r="T4" s="20" t="s">
        <v>215</v>
      </c>
      <c r="V4" t="s">
        <v>370</v>
      </c>
    </row>
    <row r="5" spans="2:22" ht="30" x14ac:dyDescent="0.25">
      <c r="B5" s="6" t="s">
        <v>2</v>
      </c>
      <c r="C5" s="7" t="s">
        <v>27</v>
      </c>
      <c r="D5" s="5">
        <v>1</v>
      </c>
      <c r="H5" s="6" t="s">
        <v>79</v>
      </c>
      <c r="I5" s="8" t="s">
        <v>118</v>
      </c>
      <c r="M5" s="18" t="s">
        <v>151</v>
      </c>
      <c r="O5" s="18" t="s">
        <v>251</v>
      </c>
      <c r="Q5" t="s">
        <v>275</v>
      </c>
      <c r="T5" s="20" t="s">
        <v>214</v>
      </c>
      <c r="V5" t="s">
        <v>371</v>
      </c>
    </row>
    <row r="6" spans="2:22" ht="42.75" x14ac:dyDescent="0.25">
      <c r="B6" s="6" t="s">
        <v>83</v>
      </c>
      <c r="C6" s="1" t="s">
        <v>28</v>
      </c>
      <c r="D6" s="5">
        <v>1</v>
      </c>
      <c r="H6" s="6" t="s">
        <v>80</v>
      </c>
      <c r="I6" s="8" t="s">
        <v>119</v>
      </c>
      <c r="M6" s="18" t="s">
        <v>152</v>
      </c>
      <c r="O6" s="18" t="s">
        <v>252</v>
      </c>
      <c r="Q6" t="s">
        <v>276</v>
      </c>
      <c r="T6" s="20" t="s">
        <v>213</v>
      </c>
    </row>
    <row r="7" spans="2:22" ht="57" x14ac:dyDescent="0.25">
      <c r="B7" s="6" t="s">
        <v>84</v>
      </c>
      <c r="C7" s="1" t="s">
        <v>29</v>
      </c>
      <c r="D7" s="5">
        <v>1</v>
      </c>
      <c r="H7" s="6" t="s">
        <v>81</v>
      </c>
      <c r="I7" s="8" t="s">
        <v>120</v>
      </c>
      <c r="M7" s="18" t="s">
        <v>146</v>
      </c>
      <c r="Q7" t="s">
        <v>277</v>
      </c>
    </row>
    <row r="8" spans="2:22" ht="28.5" x14ac:dyDescent="0.25">
      <c r="B8" s="6" t="s">
        <v>85</v>
      </c>
      <c r="C8" s="7" t="s">
        <v>30</v>
      </c>
      <c r="D8" s="5">
        <v>1</v>
      </c>
      <c r="H8" s="14" t="s">
        <v>82</v>
      </c>
      <c r="I8" s="14" t="s">
        <v>122</v>
      </c>
      <c r="M8" s="19" t="s">
        <v>153</v>
      </c>
    </row>
    <row r="9" spans="2:22" ht="28.5" x14ac:dyDescent="0.25">
      <c r="B9" s="6" t="s">
        <v>86</v>
      </c>
      <c r="C9" s="1" t="s">
        <v>31</v>
      </c>
      <c r="D9" s="5">
        <v>1</v>
      </c>
    </row>
    <row r="10" spans="2:22" x14ac:dyDescent="0.25">
      <c r="B10" s="6" t="s">
        <v>77</v>
      </c>
      <c r="C10" s="8" t="str">
        <f>I3</f>
        <v>Gobierno de TI</v>
      </c>
      <c r="D10" s="5">
        <v>0</v>
      </c>
    </row>
    <row r="11" spans="2:22" ht="42.75" x14ac:dyDescent="0.25">
      <c r="B11" s="6" t="s">
        <v>3</v>
      </c>
      <c r="C11" s="1" t="s">
        <v>33</v>
      </c>
      <c r="D11" s="5">
        <v>2</v>
      </c>
    </row>
    <row r="12" spans="2:22" ht="57" x14ac:dyDescent="0.25">
      <c r="B12" s="6" t="s">
        <v>4</v>
      </c>
      <c r="C12" s="1" t="s">
        <v>34</v>
      </c>
      <c r="D12" s="5">
        <v>2</v>
      </c>
    </row>
    <row r="13" spans="2:22" ht="28.5" x14ac:dyDescent="0.25">
      <c r="B13" s="6" t="s">
        <v>3</v>
      </c>
      <c r="C13" s="1" t="s">
        <v>35</v>
      </c>
      <c r="D13" s="5">
        <v>2</v>
      </c>
    </row>
    <row r="14" spans="2:22" x14ac:dyDescent="0.25">
      <c r="B14" s="6" t="s">
        <v>5</v>
      </c>
      <c r="C14" s="1" t="s">
        <v>75</v>
      </c>
      <c r="D14" s="5">
        <v>2</v>
      </c>
    </row>
    <row r="15" spans="2:22" x14ac:dyDescent="0.25">
      <c r="B15" s="6" t="s">
        <v>78</v>
      </c>
      <c r="C15" s="9" t="str">
        <f>I4</f>
        <v>Gestionar la información</v>
      </c>
      <c r="D15" s="5">
        <v>0</v>
      </c>
    </row>
    <row r="16" spans="2:22" ht="28.5" x14ac:dyDescent="0.25">
      <c r="B16" s="6" t="s">
        <v>6</v>
      </c>
      <c r="C16" s="1" t="s">
        <v>37</v>
      </c>
      <c r="D16" s="5">
        <v>3</v>
      </c>
    </row>
    <row r="17" spans="2:4" ht="28.5" x14ac:dyDescent="0.25">
      <c r="B17" s="6" t="s">
        <v>7</v>
      </c>
      <c r="C17" s="1" t="s">
        <v>38</v>
      </c>
      <c r="D17" s="5">
        <v>3</v>
      </c>
    </row>
    <row r="18" spans="2:4" ht="28.5" x14ac:dyDescent="0.25">
      <c r="B18" s="6" t="s">
        <v>8</v>
      </c>
      <c r="C18" s="1" t="s">
        <v>39</v>
      </c>
      <c r="D18" s="5">
        <v>3</v>
      </c>
    </row>
    <row r="19" spans="2:4" ht="28.5" x14ac:dyDescent="0.25">
      <c r="B19" s="6" t="s">
        <v>9</v>
      </c>
      <c r="C19" s="1" t="s">
        <v>40</v>
      </c>
      <c r="D19" s="5">
        <v>3</v>
      </c>
    </row>
    <row r="20" spans="2:4" ht="42.75" x14ac:dyDescent="0.25">
      <c r="B20" s="6" t="s">
        <v>93</v>
      </c>
      <c r="C20" s="7" t="s">
        <v>41</v>
      </c>
      <c r="D20" s="5">
        <v>3</v>
      </c>
    </row>
    <row r="21" spans="2:4" x14ac:dyDescent="0.25">
      <c r="B21" s="6" t="s">
        <v>79</v>
      </c>
      <c r="C21" s="8" t="str">
        <f>I5</f>
        <v>Sistemas de información</v>
      </c>
      <c r="D21" s="5">
        <v>0</v>
      </c>
    </row>
    <row r="22" spans="2:4" ht="57" x14ac:dyDescent="0.25">
      <c r="B22" s="6" t="s">
        <v>10</v>
      </c>
      <c r="C22" s="1" t="s">
        <v>43</v>
      </c>
      <c r="D22" s="5">
        <v>4</v>
      </c>
    </row>
    <row r="23" spans="2:4" ht="57" x14ac:dyDescent="0.25">
      <c r="B23" s="6" t="s">
        <v>11</v>
      </c>
      <c r="C23" s="1" t="s">
        <v>44</v>
      </c>
      <c r="D23" s="5">
        <v>4</v>
      </c>
    </row>
    <row r="24" spans="2:4" ht="57" x14ac:dyDescent="0.25">
      <c r="B24" s="6" t="s">
        <v>12</v>
      </c>
      <c r="C24" s="1" t="s">
        <v>45</v>
      </c>
      <c r="D24" s="5">
        <v>4</v>
      </c>
    </row>
    <row r="25" spans="2:4" ht="42.75" x14ac:dyDescent="0.25">
      <c r="B25" s="6" t="s">
        <v>13</v>
      </c>
      <c r="C25" s="1" t="s">
        <v>46</v>
      </c>
      <c r="D25" s="5">
        <v>4</v>
      </c>
    </row>
    <row r="26" spans="2:4" ht="57" x14ac:dyDescent="0.25">
      <c r="B26" s="6" t="s">
        <v>94</v>
      </c>
      <c r="C26" s="1" t="s">
        <v>47</v>
      </c>
      <c r="D26" s="5">
        <v>4</v>
      </c>
    </row>
    <row r="27" spans="2:4" ht="42.75" x14ac:dyDescent="0.25">
      <c r="B27" s="6" t="s">
        <v>95</v>
      </c>
      <c r="C27" s="1" t="s">
        <v>48</v>
      </c>
      <c r="D27" s="5">
        <v>4</v>
      </c>
    </row>
    <row r="28" spans="2:4" ht="42.75" x14ac:dyDescent="0.25">
      <c r="B28" s="6" t="s">
        <v>96</v>
      </c>
      <c r="C28" s="1" t="s">
        <v>70</v>
      </c>
      <c r="D28" s="5">
        <v>4</v>
      </c>
    </row>
    <row r="29" spans="2:4" x14ac:dyDescent="0.25">
      <c r="B29" s="6" t="s">
        <v>80</v>
      </c>
      <c r="C29" s="8" t="str">
        <f>I6</f>
        <v>Servicios Tecnológicos</v>
      </c>
      <c r="D29" s="5">
        <v>0</v>
      </c>
    </row>
    <row r="30" spans="2:4" ht="28.5" x14ac:dyDescent="0.25">
      <c r="B30" s="6" t="s">
        <v>14</v>
      </c>
      <c r="C30" s="1" t="s">
        <v>67</v>
      </c>
      <c r="D30" s="5">
        <v>5</v>
      </c>
    </row>
    <row r="31" spans="2:4" ht="28.5" x14ac:dyDescent="0.25">
      <c r="B31" s="6" t="s">
        <v>15</v>
      </c>
      <c r="C31" s="1" t="s">
        <v>66</v>
      </c>
      <c r="D31" s="5">
        <v>5</v>
      </c>
    </row>
    <row r="32" spans="2:4" ht="28.5" x14ac:dyDescent="0.25">
      <c r="B32" s="6" t="s">
        <v>16</v>
      </c>
      <c r="C32" s="1" t="s">
        <v>50</v>
      </c>
      <c r="D32" s="5">
        <v>5</v>
      </c>
    </row>
    <row r="33" spans="2:4" x14ac:dyDescent="0.25">
      <c r="B33" s="6" t="s">
        <v>17</v>
      </c>
      <c r="C33" s="1" t="s">
        <v>51</v>
      </c>
      <c r="D33" s="5">
        <v>5</v>
      </c>
    </row>
    <row r="34" spans="2:4" x14ac:dyDescent="0.25">
      <c r="B34" s="6" t="s">
        <v>18</v>
      </c>
      <c r="C34" s="1" t="s">
        <v>52</v>
      </c>
      <c r="D34" s="5">
        <v>5</v>
      </c>
    </row>
    <row r="35" spans="2:4" ht="57" x14ac:dyDescent="0.25">
      <c r="B35" s="6" t="s">
        <v>19</v>
      </c>
      <c r="C35" s="1" t="s">
        <v>53</v>
      </c>
      <c r="D35" s="5">
        <v>5</v>
      </c>
    </row>
    <row r="36" spans="2:4" x14ac:dyDescent="0.25">
      <c r="B36" s="6" t="s">
        <v>97</v>
      </c>
      <c r="C36" s="1" t="s">
        <v>54</v>
      </c>
      <c r="D36" s="5">
        <v>5</v>
      </c>
    </row>
    <row r="37" spans="2:4" x14ac:dyDescent="0.25">
      <c r="B37" s="6" t="s">
        <v>98</v>
      </c>
      <c r="C37" s="1" t="s">
        <v>55</v>
      </c>
      <c r="D37" s="5">
        <v>5</v>
      </c>
    </row>
    <row r="38" spans="2:4" ht="28.5" x14ac:dyDescent="0.25">
      <c r="B38" s="6" t="s">
        <v>99</v>
      </c>
      <c r="C38" s="1" t="s">
        <v>56</v>
      </c>
      <c r="D38" s="5">
        <v>5</v>
      </c>
    </row>
    <row r="39" spans="2:4" ht="28.5" x14ac:dyDescent="0.25">
      <c r="B39" s="6" t="s">
        <v>72</v>
      </c>
      <c r="C39" s="1" t="s">
        <v>57</v>
      </c>
      <c r="D39" s="5">
        <v>5</v>
      </c>
    </row>
    <row r="40" spans="2:4" ht="28.5" x14ac:dyDescent="0.25">
      <c r="B40" s="6" t="s">
        <v>87</v>
      </c>
      <c r="C40" s="1" t="s">
        <v>58</v>
      </c>
      <c r="D40" s="5">
        <v>5</v>
      </c>
    </row>
    <row r="41" spans="2:4" ht="42.75" x14ac:dyDescent="0.25">
      <c r="B41" s="6" t="s">
        <v>88</v>
      </c>
      <c r="C41" s="1" t="s">
        <v>59</v>
      </c>
      <c r="D41" s="5">
        <v>5</v>
      </c>
    </row>
    <row r="42" spans="2:4" ht="28.5" x14ac:dyDescent="0.25">
      <c r="B42" s="6" t="s">
        <v>89</v>
      </c>
      <c r="C42" s="1" t="s">
        <v>60</v>
      </c>
      <c r="D42" s="5">
        <v>5</v>
      </c>
    </row>
    <row r="43" spans="2:4" ht="28.5" x14ac:dyDescent="0.25">
      <c r="B43" s="6" t="s">
        <v>90</v>
      </c>
      <c r="C43" s="1" t="s">
        <v>61</v>
      </c>
      <c r="D43" s="5">
        <v>5</v>
      </c>
    </row>
    <row r="44" spans="2:4" x14ac:dyDescent="0.25">
      <c r="B44" s="6" t="s">
        <v>91</v>
      </c>
      <c r="C44" s="1" t="s">
        <v>62</v>
      </c>
      <c r="D44" s="5">
        <v>5</v>
      </c>
    </row>
    <row r="45" spans="2:4" ht="28.5" x14ac:dyDescent="0.25">
      <c r="B45" s="6" t="s">
        <v>92</v>
      </c>
      <c r="C45" s="1" t="s">
        <v>63</v>
      </c>
      <c r="D45" s="5">
        <v>5</v>
      </c>
    </row>
    <row r="46" spans="2:4" x14ac:dyDescent="0.25">
      <c r="B46" s="6" t="s">
        <v>81</v>
      </c>
      <c r="C46" s="10" t="str">
        <f>I7</f>
        <v>Uso y apropiación</v>
      </c>
      <c r="D46" s="5">
        <v>0</v>
      </c>
    </row>
    <row r="47" spans="2:4" x14ac:dyDescent="0.25">
      <c r="B47" s="6" t="s">
        <v>20</v>
      </c>
      <c r="C47" s="2" t="s">
        <v>64</v>
      </c>
      <c r="D47" s="5">
        <v>6</v>
      </c>
    </row>
    <row r="48" spans="2:4" x14ac:dyDescent="0.25">
      <c r="B48" s="6" t="s">
        <v>21</v>
      </c>
      <c r="C48" s="2" t="s">
        <v>65</v>
      </c>
      <c r="D48" s="5">
        <v>6</v>
      </c>
    </row>
    <row r="49" spans="2:4" ht="30" x14ac:dyDescent="0.25">
      <c r="B49" s="6" t="s">
        <v>22</v>
      </c>
      <c r="C49" s="2" t="s">
        <v>68</v>
      </c>
      <c r="D49" s="5">
        <v>6</v>
      </c>
    </row>
    <row r="50" spans="2:4" x14ac:dyDescent="0.25">
      <c r="B50" s="6" t="s">
        <v>82</v>
      </c>
      <c r="C50" s="11" t="str">
        <f>I8</f>
        <v>Otros</v>
      </c>
      <c r="D50" s="5">
        <v>0</v>
      </c>
    </row>
    <row r="51" spans="2:4" x14ac:dyDescent="0.25">
      <c r="B51" s="6" t="s">
        <v>23</v>
      </c>
      <c r="C51" s="12" t="s">
        <v>69</v>
      </c>
      <c r="D51" s="5">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F14"/>
  <sheetViews>
    <sheetView showGridLines="0" showRowColHeaders="0" workbookViewId="0"/>
  </sheetViews>
  <sheetFormatPr baseColWidth="10" defaultRowHeight="15" x14ac:dyDescent="0.25"/>
  <cols>
    <col min="2" max="2" width="23" bestFit="1" customWidth="1"/>
    <col min="3" max="3" width="8.140625" customWidth="1"/>
    <col min="4" max="9" width="14.5703125" customWidth="1"/>
    <col min="10" max="10" width="14.5703125" bestFit="1" customWidth="1"/>
    <col min="11" max="12" width="21" bestFit="1" customWidth="1"/>
  </cols>
  <sheetData>
    <row r="2" spans="2:6" ht="18" x14ac:dyDescent="0.25">
      <c r="C2" s="55" t="s">
        <v>233</v>
      </c>
    </row>
    <row r="3" spans="2:6" ht="15.75" x14ac:dyDescent="0.25">
      <c r="C3" s="56" t="s">
        <v>234</v>
      </c>
    </row>
    <row r="4" spans="2:6" ht="15.75" x14ac:dyDescent="0.25">
      <c r="C4" s="56"/>
    </row>
    <row r="5" spans="2:6" x14ac:dyDescent="0.25">
      <c r="B5" s="26" t="s">
        <v>167</v>
      </c>
      <c r="C5" s="54" t="s">
        <v>235</v>
      </c>
      <c r="D5" s="54" t="s">
        <v>236</v>
      </c>
      <c r="E5" s="54" t="s">
        <v>237</v>
      </c>
      <c r="F5" s="54" t="s">
        <v>238</v>
      </c>
    </row>
    <row r="6" spans="2:6" x14ac:dyDescent="0.25">
      <c r="B6" s="74" t="s">
        <v>117</v>
      </c>
      <c r="C6" s="75">
        <v>0.14285714285714285</v>
      </c>
      <c r="D6" s="75">
        <v>0.13333333333333333</v>
      </c>
      <c r="E6" s="75">
        <v>0.14285714285714285</v>
      </c>
      <c r="F6" s="75">
        <v>0.14285714285714285</v>
      </c>
    </row>
    <row r="7" spans="2:6" x14ac:dyDescent="0.25">
      <c r="B7" s="74" t="s">
        <v>123</v>
      </c>
      <c r="C7" s="75">
        <v>0.2857142857142857</v>
      </c>
      <c r="D7" s="75">
        <v>0.26666666666666666</v>
      </c>
      <c r="E7" s="75">
        <v>0.2857142857142857</v>
      </c>
      <c r="F7" s="75">
        <v>0.2857142857142857</v>
      </c>
    </row>
    <row r="8" spans="2:6" x14ac:dyDescent="0.25">
      <c r="B8" s="74" t="s">
        <v>32</v>
      </c>
      <c r="C8" s="75">
        <v>0.14285714285714285</v>
      </c>
      <c r="D8" s="75">
        <v>0.2</v>
      </c>
      <c r="E8" s="75">
        <v>0.14285714285714285</v>
      </c>
      <c r="F8" s="75">
        <v>0.14285714285714285</v>
      </c>
    </row>
    <row r="9" spans="2:6" x14ac:dyDescent="0.25">
      <c r="B9" s="74" t="s">
        <v>119</v>
      </c>
      <c r="C9" s="75">
        <v>0.14285714285714285</v>
      </c>
      <c r="D9" s="75">
        <v>0.13333333333333333</v>
      </c>
      <c r="E9" s="75">
        <v>0.14285714285714285</v>
      </c>
      <c r="F9" s="75">
        <v>0.14285714285714285</v>
      </c>
    </row>
    <row r="10" spans="2:6" x14ac:dyDescent="0.25">
      <c r="B10" s="74" t="s">
        <v>118</v>
      </c>
      <c r="C10" s="75">
        <v>0.14285714285714285</v>
      </c>
      <c r="D10" s="75">
        <v>0.13333333333333333</v>
      </c>
      <c r="E10" s="75">
        <v>0.14285714285714285</v>
      </c>
      <c r="F10" s="75">
        <v>0.14285714285714285</v>
      </c>
    </row>
    <row r="11" spans="2:6" x14ac:dyDescent="0.25">
      <c r="B11" s="74" t="s">
        <v>120</v>
      </c>
      <c r="C11" s="75">
        <v>0.14285714285714285</v>
      </c>
      <c r="D11" s="75">
        <v>0.13333333333333333</v>
      </c>
      <c r="E11" s="75">
        <v>0.14285714285714285</v>
      </c>
      <c r="F11" s="75">
        <v>0.14285714285714285</v>
      </c>
    </row>
    <row r="12" spans="2:6" x14ac:dyDescent="0.25">
      <c r="B12" s="27" t="s">
        <v>168</v>
      </c>
      <c r="C12" s="29">
        <v>1</v>
      </c>
      <c r="D12" s="29">
        <v>1</v>
      </c>
      <c r="E12" s="29">
        <v>1</v>
      </c>
      <c r="F12" s="29">
        <v>1</v>
      </c>
    </row>
    <row r="14" spans="2:6" ht="66.75" customHeight="1" x14ac:dyDescent="0.25">
      <c r="B14" s="146" t="s">
        <v>239</v>
      </c>
      <c r="C14" s="146"/>
      <c r="D14" s="146"/>
    </row>
  </sheetData>
  <mergeCells count="1">
    <mergeCell ref="B14:D1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S102"/>
  <sheetViews>
    <sheetView showGridLines="0" showRowColHeaders="0" workbookViewId="0">
      <selection activeCell="C8" sqref="C8"/>
    </sheetView>
  </sheetViews>
  <sheetFormatPr baseColWidth="10" defaultRowHeight="15" x14ac:dyDescent="0.25"/>
  <cols>
    <col min="1" max="1" width="3.85546875" customWidth="1"/>
    <col min="2" max="2" width="14.140625" bestFit="1" customWidth="1"/>
    <col min="3" max="3" width="13.5703125" customWidth="1"/>
    <col min="4" max="4" width="21.5703125" bestFit="1" customWidth="1"/>
    <col min="5" max="5" width="14.5703125" bestFit="1" customWidth="1"/>
    <col min="6" max="6" width="23" bestFit="1" customWidth="1"/>
    <col min="7" max="7" width="36.140625" bestFit="1" customWidth="1"/>
    <col min="8" max="11" width="36.140625" customWidth="1"/>
  </cols>
  <sheetData>
    <row r="1" spans="2:19" ht="18" customHeight="1" x14ac:dyDescent="0.25"/>
    <row r="2" spans="2:19" ht="31.5" customHeight="1" x14ac:dyDescent="0.25">
      <c r="D2" s="55" t="s">
        <v>229</v>
      </c>
    </row>
    <row r="3" spans="2:19" ht="15.75" x14ac:dyDescent="0.25">
      <c r="D3" s="56" t="s">
        <v>231</v>
      </c>
      <c r="E3" t="s">
        <v>232</v>
      </c>
    </row>
    <row r="4" spans="2:19" ht="18.75" x14ac:dyDescent="0.3">
      <c r="B4" s="149" t="s">
        <v>230</v>
      </c>
      <c r="C4" s="149"/>
      <c r="D4" s="149"/>
      <c r="E4" s="149"/>
      <c r="F4" s="149"/>
      <c r="G4" s="149"/>
      <c r="H4" s="149"/>
      <c r="L4" s="147" t="s">
        <v>181</v>
      </c>
      <c r="M4" s="147"/>
      <c r="N4" s="147"/>
      <c r="O4" s="147"/>
      <c r="P4" s="148" t="s">
        <v>180</v>
      </c>
      <c r="Q4" s="148"/>
      <c r="R4" s="148"/>
      <c r="S4" s="148"/>
    </row>
    <row r="5" spans="2:19" ht="30" x14ac:dyDescent="0.25">
      <c r="B5" s="47" t="s">
        <v>115</v>
      </c>
      <c r="C5" s="48" t="s">
        <v>137</v>
      </c>
      <c r="D5" s="47" t="s">
        <v>217</v>
      </c>
      <c r="E5" s="49" t="s">
        <v>121</v>
      </c>
      <c r="F5" s="49" t="s">
        <v>113</v>
      </c>
      <c r="G5" s="48" t="s">
        <v>114</v>
      </c>
      <c r="H5" s="48" t="s">
        <v>225</v>
      </c>
      <c r="I5" s="48" t="s">
        <v>226</v>
      </c>
      <c r="J5" s="48" t="s">
        <v>227</v>
      </c>
      <c r="K5" s="48" t="s">
        <v>228</v>
      </c>
      <c r="L5" s="50" t="s">
        <v>129</v>
      </c>
      <c r="M5" s="51" t="s">
        <v>130</v>
      </c>
      <c r="N5" s="52" t="s">
        <v>131</v>
      </c>
      <c r="O5" s="53" t="s">
        <v>132</v>
      </c>
      <c r="P5" s="50" t="s">
        <v>129</v>
      </c>
      <c r="Q5" s="51" t="s">
        <v>130</v>
      </c>
      <c r="R5" s="52" t="s">
        <v>131</v>
      </c>
      <c r="S5" s="53" t="s">
        <v>132</v>
      </c>
    </row>
    <row r="6" spans="2:19" ht="24" x14ac:dyDescent="0.25">
      <c r="B6" s="77" t="s">
        <v>116</v>
      </c>
      <c r="C6" s="78" t="s">
        <v>218</v>
      </c>
      <c r="D6" s="78" t="s">
        <v>127</v>
      </c>
      <c r="E6" s="78" t="s">
        <v>128</v>
      </c>
      <c r="F6" s="78" t="s">
        <v>117</v>
      </c>
      <c r="G6" s="78" t="s">
        <v>27</v>
      </c>
      <c r="H6" s="78"/>
      <c r="I6" s="78"/>
      <c r="J6" s="79"/>
      <c r="K6" s="78"/>
      <c r="L6" s="80">
        <v>100</v>
      </c>
      <c r="M6" s="80">
        <v>200</v>
      </c>
      <c r="N6" s="80">
        <v>300</v>
      </c>
      <c r="O6" s="80">
        <v>400</v>
      </c>
      <c r="P6" s="81">
        <v>1</v>
      </c>
      <c r="Q6" s="81">
        <v>0</v>
      </c>
      <c r="R6" s="81">
        <v>0</v>
      </c>
      <c r="S6" s="81">
        <v>0</v>
      </c>
    </row>
    <row r="7" spans="2:19" ht="24" x14ac:dyDescent="0.25">
      <c r="B7" s="82" t="s">
        <v>116</v>
      </c>
      <c r="C7" s="82" t="s">
        <v>219</v>
      </c>
      <c r="D7" s="78" t="s">
        <v>133</v>
      </c>
      <c r="E7" s="78" t="s">
        <v>135</v>
      </c>
      <c r="F7" s="78" t="s">
        <v>32</v>
      </c>
      <c r="G7" s="78" t="s">
        <v>33</v>
      </c>
      <c r="H7" s="78"/>
      <c r="I7" s="78"/>
      <c r="J7" s="79"/>
      <c r="K7" s="78"/>
      <c r="L7" s="83">
        <v>100</v>
      </c>
      <c r="M7" s="83">
        <v>300</v>
      </c>
      <c r="N7" s="83">
        <v>500</v>
      </c>
      <c r="O7" s="83">
        <v>400</v>
      </c>
      <c r="P7" s="84">
        <v>1</v>
      </c>
      <c r="Q7" s="84">
        <v>0</v>
      </c>
      <c r="R7" s="84">
        <v>0</v>
      </c>
      <c r="S7" s="84">
        <v>0</v>
      </c>
    </row>
    <row r="8" spans="2:19" ht="24" x14ac:dyDescent="0.25">
      <c r="B8" s="82" t="s">
        <v>124</v>
      </c>
      <c r="C8" s="78" t="s">
        <v>220</v>
      </c>
      <c r="D8" s="78" t="s">
        <v>134</v>
      </c>
      <c r="E8" s="78" t="s">
        <v>136</v>
      </c>
      <c r="F8" s="85" t="s">
        <v>123</v>
      </c>
      <c r="G8" s="78" t="s">
        <v>40</v>
      </c>
      <c r="H8" s="78"/>
      <c r="I8" s="78"/>
      <c r="J8" s="79"/>
      <c r="K8" s="78"/>
      <c r="L8" s="83">
        <v>100</v>
      </c>
      <c r="M8" s="83">
        <v>200</v>
      </c>
      <c r="N8" s="83">
        <v>300</v>
      </c>
      <c r="O8" s="83">
        <v>400</v>
      </c>
      <c r="P8" s="84">
        <v>1</v>
      </c>
      <c r="Q8" s="84">
        <v>0</v>
      </c>
      <c r="R8" s="84">
        <v>0</v>
      </c>
      <c r="S8" s="84">
        <v>0</v>
      </c>
    </row>
    <row r="9" spans="2:19" ht="24" x14ac:dyDescent="0.25">
      <c r="B9" s="77" t="s">
        <v>179</v>
      </c>
      <c r="C9" s="82" t="s">
        <v>221</v>
      </c>
      <c r="D9" s="78" t="s">
        <v>171</v>
      </c>
      <c r="E9" s="78" t="s">
        <v>175</v>
      </c>
      <c r="F9" s="85" t="s">
        <v>118</v>
      </c>
      <c r="G9" s="78" t="s">
        <v>44</v>
      </c>
      <c r="H9" s="78"/>
      <c r="I9" s="78"/>
      <c r="J9" s="79"/>
      <c r="K9" s="78"/>
      <c r="L9" s="83">
        <v>50</v>
      </c>
      <c r="M9" s="83">
        <v>100</v>
      </c>
      <c r="N9" s="83">
        <v>200</v>
      </c>
      <c r="O9" s="83">
        <v>300</v>
      </c>
      <c r="P9" s="84">
        <v>1</v>
      </c>
      <c r="Q9" s="84">
        <v>0</v>
      </c>
      <c r="R9" s="84">
        <v>0</v>
      </c>
      <c r="S9" s="84">
        <v>0</v>
      </c>
    </row>
    <row r="10" spans="2:19" ht="24" x14ac:dyDescent="0.25">
      <c r="B10" s="82" t="s">
        <v>116</v>
      </c>
      <c r="C10" s="78" t="s">
        <v>222</v>
      </c>
      <c r="D10" s="78" t="s">
        <v>172</v>
      </c>
      <c r="E10" s="78" t="s">
        <v>176</v>
      </c>
      <c r="F10" s="85" t="s">
        <v>119</v>
      </c>
      <c r="G10" s="78" t="s">
        <v>60</v>
      </c>
      <c r="H10" s="78"/>
      <c r="I10" s="78"/>
      <c r="J10" s="79"/>
      <c r="K10" s="78"/>
      <c r="L10" s="83">
        <v>200</v>
      </c>
      <c r="M10" s="83">
        <v>100</v>
      </c>
      <c r="N10" s="83">
        <v>100</v>
      </c>
      <c r="O10" s="83">
        <v>300</v>
      </c>
      <c r="P10" s="84">
        <v>1</v>
      </c>
      <c r="Q10" s="84">
        <v>0</v>
      </c>
      <c r="R10" s="84">
        <v>0</v>
      </c>
      <c r="S10" s="84">
        <v>0</v>
      </c>
    </row>
    <row r="11" spans="2:19" ht="24" x14ac:dyDescent="0.25">
      <c r="B11" s="82" t="s">
        <v>124</v>
      </c>
      <c r="C11" s="82" t="s">
        <v>223</v>
      </c>
      <c r="D11" s="78" t="s">
        <v>173</v>
      </c>
      <c r="E11" s="78" t="s">
        <v>177</v>
      </c>
      <c r="F11" s="85" t="s">
        <v>120</v>
      </c>
      <c r="G11" s="78" t="s">
        <v>64</v>
      </c>
      <c r="H11" s="78"/>
      <c r="I11" s="78"/>
      <c r="J11" s="79"/>
      <c r="K11" s="78"/>
      <c r="L11" s="83">
        <v>300</v>
      </c>
      <c r="M11" s="83">
        <v>500</v>
      </c>
      <c r="N11" s="83">
        <v>550</v>
      </c>
      <c r="O11" s="83">
        <v>600</v>
      </c>
      <c r="P11" s="84">
        <v>1</v>
      </c>
      <c r="Q11" s="84">
        <v>0</v>
      </c>
      <c r="R11" s="84">
        <v>0</v>
      </c>
      <c r="S11" s="84">
        <v>0</v>
      </c>
    </row>
    <row r="12" spans="2:19" ht="24" x14ac:dyDescent="0.25">
      <c r="B12" s="77" t="s">
        <v>116</v>
      </c>
      <c r="C12" s="78" t="s">
        <v>224</v>
      </c>
      <c r="D12" s="78" t="s">
        <v>174</v>
      </c>
      <c r="E12" s="78" t="s">
        <v>178</v>
      </c>
      <c r="F12" s="85" t="s">
        <v>123</v>
      </c>
      <c r="G12" s="78" t="s">
        <v>37</v>
      </c>
      <c r="H12" s="78"/>
      <c r="I12" s="78"/>
      <c r="J12" s="79"/>
      <c r="K12" s="78"/>
      <c r="L12" s="83">
        <v>400</v>
      </c>
      <c r="M12" s="83">
        <v>600</v>
      </c>
      <c r="N12" s="83">
        <v>800</v>
      </c>
      <c r="O12" s="83">
        <v>1000</v>
      </c>
      <c r="P12" s="84">
        <v>1</v>
      </c>
      <c r="Q12" s="84">
        <v>0</v>
      </c>
      <c r="R12" s="84">
        <v>0</v>
      </c>
      <c r="S12" s="84">
        <v>0</v>
      </c>
    </row>
    <row r="13" spans="2:19" x14ac:dyDescent="0.25">
      <c r="B13" s="82"/>
      <c r="C13" s="82"/>
      <c r="D13" s="82"/>
      <c r="E13" s="82"/>
      <c r="F13" s="82"/>
      <c r="G13" s="78"/>
      <c r="H13" s="78"/>
      <c r="I13" s="78"/>
      <c r="J13" s="79"/>
      <c r="K13" s="78"/>
      <c r="L13" s="82"/>
      <c r="M13" s="82"/>
      <c r="N13" s="82"/>
      <c r="O13" s="82"/>
      <c r="P13" s="82"/>
      <c r="Q13" s="82"/>
      <c r="R13" s="82"/>
      <c r="S13" s="82"/>
    </row>
    <row r="14" spans="2:19" x14ac:dyDescent="0.25">
      <c r="B14" s="82"/>
      <c r="C14" s="82"/>
      <c r="D14" s="82"/>
      <c r="E14" s="82"/>
      <c r="F14" s="82"/>
      <c r="G14" s="78"/>
      <c r="H14" s="78"/>
      <c r="I14" s="78"/>
      <c r="J14" s="79"/>
      <c r="K14" s="78"/>
      <c r="L14" s="82"/>
      <c r="M14" s="82"/>
      <c r="N14" s="82"/>
      <c r="O14" s="82"/>
      <c r="P14" s="82"/>
      <c r="Q14" s="82"/>
      <c r="R14" s="82"/>
      <c r="S14" s="82"/>
    </row>
    <row r="15" spans="2:19" x14ac:dyDescent="0.25">
      <c r="B15" s="82"/>
      <c r="C15" s="82"/>
      <c r="D15" s="82"/>
      <c r="E15" s="82"/>
      <c r="F15" s="82"/>
      <c r="G15" s="78"/>
      <c r="H15" s="78"/>
      <c r="I15" s="78"/>
      <c r="J15" s="79"/>
      <c r="K15" s="78"/>
      <c r="L15" s="82"/>
      <c r="M15" s="82"/>
      <c r="N15" s="82"/>
      <c r="O15" s="82"/>
      <c r="P15" s="82"/>
      <c r="Q15" s="82"/>
      <c r="R15" s="82"/>
      <c r="S15" s="82"/>
    </row>
    <row r="16" spans="2:19" x14ac:dyDescent="0.25">
      <c r="B16" s="82"/>
      <c r="C16" s="82"/>
      <c r="D16" s="82"/>
      <c r="E16" s="82"/>
      <c r="F16" s="82"/>
      <c r="G16" s="78"/>
      <c r="H16" s="78"/>
      <c r="I16" s="78"/>
      <c r="J16" s="79"/>
      <c r="K16" s="78"/>
      <c r="L16" s="82"/>
      <c r="M16" s="82"/>
      <c r="N16" s="82"/>
      <c r="O16" s="82"/>
      <c r="P16" s="82"/>
      <c r="Q16" s="82"/>
      <c r="R16" s="82"/>
      <c r="S16" s="82"/>
    </row>
    <row r="17" spans="2:19" x14ac:dyDescent="0.25">
      <c r="B17" s="82"/>
      <c r="C17" s="82"/>
      <c r="D17" s="82"/>
      <c r="E17" s="82"/>
      <c r="F17" s="82"/>
      <c r="G17" s="78"/>
      <c r="H17" s="78"/>
      <c r="I17" s="78"/>
      <c r="J17" s="79"/>
      <c r="K17" s="78"/>
      <c r="L17" s="82"/>
      <c r="M17" s="82"/>
      <c r="N17" s="82"/>
      <c r="O17" s="82"/>
      <c r="P17" s="82"/>
      <c r="Q17" s="82"/>
      <c r="R17" s="82"/>
      <c r="S17" s="82"/>
    </row>
    <row r="18" spans="2:19" x14ac:dyDescent="0.25">
      <c r="B18" s="82"/>
      <c r="C18" s="82"/>
      <c r="D18" s="82"/>
      <c r="E18" s="82"/>
      <c r="F18" s="82"/>
      <c r="G18" s="78"/>
      <c r="H18" s="78"/>
      <c r="I18" s="78"/>
      <c r="J18" s="79"/>
      <c r="K18" s="78"/>
      <c r="L18" s="82"/>
      <c r="M18" s="82"/>
      <c r="N18" s="82"/>
      <c r="O18" s="82"/>
      <c r="P18" s="82"/>
      <c r="Q18" s="82"/>
      <c r="R18" s="82"/>
      <c r="S18" s="82"/>
    </row>
    <row r="19" spans="2:19" x14ac:dyDescent="0.25">
      <c r="B19" s="82"/>
      <c r="C19" s="82"/>
      <c r="D19" s="82"/>
      <c r="E19" s="82"/>
      <c r="F19" s="82"/>
      <c r="G19" s="78"/>
      <c r="H19" s="78"/>
      <c r="I19" s="78"/>
      <c r="J19" s="79"/>
      <c r="K19" s="78"/>
      <c r="L19" s="82"/>
      <c r="M19" s="82"/>
      <c r="N19" s="82"/>
      <c r="O19" s="82"/>
      <c r="P19" s="82"/>
      <c r="Q19" s="82"/>
      <c r="R19" s="82"/>
      <c r="S19" s="82"/>
    </row>
    <row r="20" spans="2:19" x14ac:dyDescent="0.25">
      <c r="B20" s="82"/>
      <c r="C20" s="82"/>
      <c r="D20" s="82"/>
      <c r="E20" s="82"/>
      <c r="F20" s="82"/>
      <c r="G20" s="78"/>
      <c r="H20" s="78"/>
      <c r="I20" s="78"/>
      <c r="J20" s="79"/>
      <c r="K20" s="78"/>
      <c r="L20" s="82"/>
      <c r="M20" s="82"/>
      <c r="N20" s="82"/>
      <c r="O20" s="82"/>
      <c r="P20" s="82"/>
      <c r="Q20" s="82"/>
      <c r="R20" s="82"/>
      <c r="S20" s="82"/>
    </row>
    <row r="21" spans="2:19" x14ac:dyDescent="0.25">
      <c r="B21" s="82"/>
      <c r="C21" s="82"/>
      <c r="D21" s="82"/>
      <c r="E21" s="82"/>
      <c r="F21" s="82"/>
      <c r="G21" s="78"/>
      <c r="H21" s="78"/>
      <c r="I21" s="78"/>
      <c r="J21" s="79"/>
      <c r="K21" s="78"/>
      <c r="L21" s="82"/>
      <c r="M21" s="82"/>
      <c r="N21" s="82"/>
      <c r="O21" s="82"/>
      <c r="P21" s="82"/>
      <c r="Q21" s="82"/>
      <c r="R21" s="82"/>
      <c r="S21" s="82"/>
    </row>
    <row r="22" spans="2:19" x14ac:dyDescent="0.25">
      <c r="B22" s="82"/>
      <c r="C22" s="82"/>
      <c r="D22" s="82"/>
      <c r="E22" s="82"/>
      <c r="F22" s="82"/>
      <c r="G22" s="78"/>
      <c r="H22" s="78"/>
      <c r="I22" s="78"/>
      <c r="J22" s="79"/>
      <c r="K22" s="78"/>
      <c r="L22" s="82"/>
      <c r="M22" s="82"/>
      <c r="N22" s="82"/>
      <c r="O22" s="82"/>
      <c r="P22" s="82"/>
      <c r="Q22" s="82"/>
      <c r="R22" s="82"/>
      <c r="S22" s="82"/>
    </row>
    <row r="23" spans="2:19" x14ac:dyDescent="0.25">
      <c r="B23" s="82"/>
      <c r="C23" s="82"/>
      <c r="D23" s="82"/>
      <c r="E23" s="82"/>
      <c r="F23" s="82"/>
      <c r="G23" s="78"/>
      <c r="H23" s="78"/>
      <c r="I23" s="78"/>
      <c r="J23" s="79"/>
      <c r="K23" s="78"/>
      <c r="L23" s="82"/>
      <c r="M23" s="82"/>
      <c r="N23" s="82"/>
      <c r="O23" s="82"/>
      <c r="P23" s="82"/>
      <c r="Q23" s="82"/>
      <c r="R23" s="82"/>
      <c r="S23" s="82"/>
    </row>
    <row r="24" spans="2:19" x14ac:dyDescent="0.25">
      <c r="B24" s="82"/>
      <c r="C24" s="82"/>
      <c r="D24" s="82"/>
      <c r="E24" s="82"/>
      <c r="F24" s="82"/>
      <c r="G24" s="78"/>
      <c r="H24" s="78"/>
      <c r="I24" s="78"/>
      <c r="J24" s="79"/>
      <c r="K24" s="78"/>
      <c r="L24" s="82"/>
      <c r="M24" s="82"/>
      <c r="N24" s="82"/>
      <c r="O24" s="82"/>
      <c r="P24" s="82"/>
      <c r="Q24" s="82"/>
      <c r="R24" s="82"/>
      <c r="S24" s="82"/>
    </row>
    <row r="25" spans="2:19" x14ac:dyDescent="0.25">
      <c r="B25" s="82"/>
      <c r="C25" s="82"/>
      <c r="D25" s="82"/>
      <c r="E25" s="82"/>
      <c r="F25" s="82"/>
      <c r="G25" s="78"/>
      <c r="H25" s="78"/>
      <c r="I25" s="78"/>
      <c r="J25" s="79"/>
      <c r="K25" s="78"/>
      <c r="L25" s="82"/>
      <c r="M25" s="82"/>
      <c r="N25" s="82"/>
      <c r="O25" s="82"/>
      <c r="P25" s="82"/>
      <c r="Q25" s="82"/>
      <c r="R25" s="82"/>
      <c r="S25" s="82"/>
    </row>
    <row r="26" spans="2:19" x14ac:dyDescent="0.25">
      <c r="B26" s="82"/>
      <c r="C26" s="82"/>
      <c r="D26" s="82"/>
      <c r="E26" s="82"/>
      <c r="F26" s="82"/>
      <c r="G26" s="78"/>
      <c r="H26" s="78"/>
      <c r="I26" s="78"/>
      <c r="J26" s="79"/>
      <c r="K26" s="78"/>
      <c r="L26" s="82"/>
      <c r="M26" s="82"/>
      <c r="N26" s="82"/>
      <c r="O26" s="82"/>
      <c r="P26" s="82"/>
      <c r="Q26" s="82"/>
      <c r="R26" s="82"/>
      <c r="S26" s="82"/>
    </row>
    <row r="27" spans="2:19" x14ac:dyDescent="0.25">
      <c r="B27" s="82"/>
      <c r="C27" s="82"/>
      <c r="D27" s="82"/>
      <c r="E27" s="82"/>
      <c r="F27" s="82"/>
      <c r="G27" s="78"/>
      <c r="H27" s="78"/>
      <c r="I27" s="78"/>
      <c r="J27" s="79"/>
      <c r="K27" s="78"/>
      <c r="L27" s="82"/>
      <c r="M27" s="82"/>
      <c r="N27" s="82"/>
      <c r="O27" s="82"/>
      <c r="P27" s="82"/>
      <c r="Q27" s="82"/>
      <c r="R27" s="82"/>
      <c r="S27" s="82"/>
    </row>
    <row r="28" spans="2:19" x14ac:dyDescent="0.25">
      <c r="B28" s="82"/>
      <c r="C28" s="82"/>
      <c r="D28" s="82"/>
      <c r="E28" s="82"/>
      <c r="F28" s="82"/>
      <c r="G28" s="78"/>
      <c r="H28" s="78"/>
      <c r="I28" s="78"/>
      <c r="J28" s="79"/>
      <c r="K28" s="78"/>
      <c r="L28" s="82"/>
      <c r="M28" s="82"/>
      <c r="N28" s="82"/>
      <c r="O28" s="82"/>
      <c r="P28" s="82"/>
      <c r="Q28" s="82"/>
      <c r="R28" s="82"/>
      <c r="S28" s="82"/>
    </row>
    <row r="29" spans="2:19" x14ac:dyDescent="0.25">
      <c r="B29" s="82"/>
      <c r="C29" s="82"/>
      <c r="D29" s="82"/>
      <c r="E29" s="82"/>
      <c r="F29" s="82"/>
      <c r="G29" s="78"/>
      <c r="H29" s="78"/>
      <c r="I29" s="78"/>
      <c r="J29" s="79"/>
      <c r="K29" s="78"/>
      <c r="L29" s="82"/>
      <c r="M29" s="82"/>
      <c r="N29" s="82"/>
      <c r="O29" s="82"/>
      <c r="P29" s="82"/>
      <c r="Q29" s="82"/>
      <c r="R29" s="82"/>
      <c r="S29" s="82"/>
    </row>
    <row r="30" spans="2:19" x14ac:dyDescent="0.25">
      <c r="B30" s="82"/>
      <c r="C30" s="82"/>
      <c r="D30" s="82"/>
      <c r="E30" s="82"/>
      <c r="F30" s="82"/>
      <c r="G30" s="78"/>
      <c r="H30" s="78"/>
      <c r="I30" s="78"/>
      <c r="J30" s="79"/>
      <c r="K30" s="78"/>
      <c r="L30" s="82"/>
      <c r="M30" s="82"/>
      <c r="N30" s="82"/>
      <c r="O30" s="82"/>
      <c r="P30" s="82"/>
      <c r="Q30" s="82"/>
      <c r="R30" s="82"/>
      <c r="S30" s="82"/>
    </row>
    <row r="31" spans="2:19" x14ac:dyDescent="0.25">
      <c r="B31" s="82"/>
      <c r="C31" s="82"/>
      <c r="D31" s="82"/>
      <c r="E31" s="82"/>
      <c r="F31" s="82"/>
      <c r="G31" s="78"/>
      <c r="H31" s="78"/>
      <c r="I31" s="78"/>
      <c r="J31" s="79"/>
      <c r="K31" s="78"/>
      <c r="L31" s="82"/>
      <c r="M31" s="82"/>
      <c r="N31" s="82"/>
      <c r="O31" s="82"/>
      <c r="P31" s="82"/>
      <c r="Q31" s="82"/>
      <c r="R31" s="82"/>
      <c r="S31" s="82"/>
    </row>
    <row r="32" spans="2:19" x14ac:dyDescent="0.25">
      <c r="B32" s="82"/>
      <c r="C32" s="82"/>
      <c r="D32" s="82"/>
      <c r="E32" s="82"/>
      <c r="F32" s="82"/>
      <c r="G32" s="78"/>
      <c r="H32" s="78"/>
      <c r="I32" s="78"/>
      <c r="J32" s="79"/>
      <c r="K32" s="78"/>
      <c r="L32" s="82"/>
      <c r="M32" s="82"/>
      <c r="N32" s="82"/>
      <c r="O32" s="82"/>
      <c r="P32" s="82"/>
      <c r="Q32" s="82"/>
      <c r="R32" s="82"/>
      <c r="S32" s="82"/>
    </row>
    <row r="33" spans="2:19" x14ac:dyDescent="0.25">
      <c r="B33" s="82"/>
      <c r="C33" s="82"/>
      <c r="D33" s="82"/>
      <c r="E33" s="82"/>
      <c r="F33" s="82"/>
      <c r="G33" s="78"/>
      <c r="H33" s="78"/>
      <c r="I33" s="78"/>
      <c r="J33" s="79"/>
      <c r="K33" s="78"/>
      <c r="L33" s="82"/>
      <c r="M33" s="82"/>
      <c r="N33" s="82"/>
      <c r="O33" s="82"/>
      <c r="P33" s="82"/>
      <c r="Q33" s="82"/>
      <c r="R33" s="82"/>
      <c r="S33" s="82"/>
    </row>
    <row r="34" spans="2:19" x14ac:dyDescent="0.25">
      <c r="B34" s="82"/>
      <c r="C34" s="82"/>
      <c r="D34" s="82"/>
      <c r="E34" s="82"/>
      <c r="F34" s="82"/>
      <c r="G34" s="78"/>
      <c r="H34" s="78"/>
      <c r="I34" s="78"/>
      <c r="J34" s="79"/>
      <c r="K34" s="78"/>
      <c r="L34" s="82"/>
      <c r="M34" s="82"/>
      <c r="N34" s="82"/>
      <c r="O34" s="82"/>
      <c r="P34" s="82"/>
      <c r="Q34" s="82"/>
      <c r="R34" s="82"/>
      <c r="S34" s="82"/>
    </row>
    <row r="35" spans="2:19" x14ac:dyDescent="0.25">
      <c r="B35" s="82"/>
      <c r="C35" s="82"/>
      <c r="D35" s="82"/>
      <c r="E35" s="82"/>
      <c r="F35" s="82"/>
      <c r="G35" s="78"/>
      <c r="H35" s="78"/>
      <c r="I35" s="78"/>
      <c r="J35" s="79"/>
      <c r="K35" s="78"/>
      <c r="L35" s="82"/>
      <c r="M35" s="82"/>
      <c r="N35" s="82"/>
      <c r="O35" s="82"/>
      <c r="P35" s="82"/>
      <c r="Q35" s="82"/>
      <c r="R35" s="82"/>
      <c r="S35" s="82"/>
    </row>
    <row r="36" spans="2:19" x14ac:dyDescent="0.25">
      <c r="B36" s="82"/>
      <c r="C36" s="82"/>
      <c r="D36" s="82"/>
      <c r="E36" s="82"/>
      <c r="F36" s="82"/>
      <c r="G36" s="78"/>
      <c r="H36" s="78"/>
      <c r="I36" s="78"/>
      <c r="J36" s="79"/>
      <c r="K36" s="78"/>
      <c r="L36" s="82"/>
      <c r="M36" s="82"/>
      <c r="N36" s="82"/>
      <c r="O36" s="82"/>
      <c r="P36" s="82"/>
      <c r="Q36" s="82"/>
      <c r="R36" s="82"/>
      <c r="S36" s="82"/>
    </row>
    <row r="37" spans="2:19" x14ac:dyDescent="0.25">
      <c r="B37" s="82"/>
      <c r="C37" s="82"/>
      <c r="D37" s="82"/>
      <c r="E37" s="82"/>
      <c r="F37" s="82"/>
      <c r="G37" s="78"/>
      <c r="H37" s="78"/>
      <c r="I37" s="78"/>
      <c r="J37" s="79"/>
      <c r="K37" s="78"/>
      <c r="L37" s="82"/>
      <c r="M37" s="82"/>
      <c r="N37" s="82"/>
      <c r="O37" s="82"/>
      <c r="P37" s="82"/>
      <c r="Q37" s="82"/>
      <c r="R37" s="82"/>
      <c r="S37" s="82"/>
    </row>
    <row r="38" spans="2:19" x14ac:dyDescent="0.25">
      <c r="B38" s="82"/>
      <c r="C38" s="82"/>
      <c r="D38" s="82"/>
      <c r="E38" s="82"/>
      <c r="F38" s="82"/>
      <c r="G38" s="78"/>
      <c r="H38" s="78"/>
      <c r="I38" s="78"/>
      <c r="J38" s="79"/>
      <c r="K38" s="78"/>
      <c r="L38" s="82"/>
      <c r="M38" s="82"/>
      <c r="N38" s="82"/>
      <c r="O38" s="82"/>
      <c r="P38" s="82"/>
      <c r="Q38" s="82"/>
      <c r="R38" s="82"/>
      <c r="S38" s="82"/>
    </row>
    <row r="39" spans="2:19" x14ac:dyDescent="0.25">
      <c r="B39" s="82"/>
      <c r="C39" s="82"/>
      <c r="D39" s="82"/>
      <c r="E39" s="82"/>
      <c r="F39" s="82"/>
      <c r="G39" s="78"/>
      <c r="H39" s="78"/>
      <c r="I39" s="78"/>
      <c r="J39" s="79"/>
      <c r="K39" s="78"/>
      <c r="L39" s="82"/>
      <c r="M39" s="82"/>
      <c r="N39" s="82"/>
      <c r="O39" s="82"/>
      <c r="P39" s="82"/>
      <c r="Q39" s="82"/>
      <c r="R39" s="82"/>
      <c r="S39" s="82"/>
    </row>
    <row r="40" spans="2:19" x14ac:dyDescent="0.25">
      <c r="B40" s="82"/>
      <c r="C40" s="82"/>
      <c r="D40" s="82"/>
      <c r="E40" s="82"/>
      <c r="F40" s="82"/>
      <c r="G40" s="78"/>
      <c r="H40" s="78"/>
      <c r="I40" s="78"/>
      <c r="J40" s="79"/>
      <c r="K40" s="78"/>
      <c r="L40" s="82"/>
      <c r="M40" s="82"/>
      <c r="N40" s="82"/>
      <c r="O40" s="82"/>
      <c r="P40" s="82"/>
      <c r="Q40" s="82"/>
      <c r="R40" s="82"/>
      <c r="S40" s="82"/>
    </row>
    <row r="41" spans="2:19" x14ac:dyDescent="0.25">
      <c r="B41" s="82"/>
      <c r="C41" s="82"/>
      <c r="D41" s="82"/>
      <c r="E41" s="82"/>
      <c r="F41" s="82"/>
      <c r="G41" s="78"/>
      <c r="H41" s="78"/>
      <c r="I41" s="78"/>
      <c r="J41" s="79"/>
      <c r="K41" s="78"/>
      <c r="L41" s="82"/>
      <c r="M41" s="82"/>
      <c r="N41" s="82"/>
      <c r="O41" s="82"/>
      <c r="P41" s="82"/>
      <c r="Q41" s="82"/>
      <c r="R41" s="82"/>
      <c r="S41" s="82"/>
    </row>
    <row r="42" spans="2:19" x14ac:dyDescent="0.25">
      <c r="B42" s="82"/>
      <c r="C42" s="82"/>
      <c r="D42" s="82"/>
      <c r="E42" s="82"/>
      <c r="F42" s="82"/>
      <c r="G42" s="78"/>
      <c r="H42" s="78"/>
      <c r="I42" s="78"/>
      <c r="J42" s="79"/>
      <c r="K42" s="78"/>
      <c r="L42" s="82"/>
      <c r="M42" s="82"/>
      <c r="N42" s="82"/>
      <c r="O42" s="82"/>
      <c r="P42" s="82"/>
      <c r="Q42" s="82"/>
      <c r="R42" s="82"/>
      <c r="S42" s="82"/>
    </row>
    <row r="43" spans="2:19" x14ac:dyDescent="0.25">
      <c r="B43" s="82"/>
      <c r="C43" s="82"/>
      <c r="D43" s="82"/>
      <c r="E43" s="82"/>
      <c r="F43" s="82"/>
      <c r="G43" s="78"/>
      <c r="H43" s="78"/>
      <c r="I43" s="78"/>
      <c r="J43" s="79"/>
      <c r="K43" s="78"/>
      <c r="L43" s="82"/>
      <c r="M43" s="82"/>
      <c r="N43" s="82"/>
      <c r="O43" s="82"/>
      <c r="P43" s="82"/>
      <c r="Q43" s="82"/>
      <c r="R43" s="82"/>
      <c r="S43" s="82"/>
    </row>
    <row r="44" spans="2:19" x14ac:dyDescent="0.25">
      <c r="B44" s="82"/>
      <c r="C44" s="82"/>
      <c r="D44" s="82"/>
      <c r="E44" s="82"/>
      <c r="F44" s="82"/>
      <c r="G44" s="78"/>
      <c r="H44" s="78"/>
      <c r="I44" s="78"/>
      <c r="J44" s="79"/>
      <c r="K44" s="78"/>
      <c r="L44" s="82"/>
      <c r="M44" s="82"/>
      <c r="N44" s="82"/>
      <c r="O44" s="82"/>
      <c r="P44" s="82"/>
      <c r="Q44" s="82"/>
      <c r="R44" s="82"/>
      <c r="S44" s="82"/>
    </row>
    <row r="45" spans="2:19" x14ac:dyDescent="0.25">
      <c r="B45" s="82"/>
      <c r="C45" s="82"/>
      <c r="D45" s="82"/>
      <c r="E45" s="82"/>
      <c r="F45" s="82"/>
      <c r="G45" s="78"/>
      <c r="H45" s="78"/>
      <c r="I45" s="78"/>
      <c r="J45" s="79"/>
      <c r="K45" s="78"/>
      <c r="L45" s="82"/>
      <c r="M45" s="82"/>
      <c r="N45" s="82"/>
      <c r="O45" s="82"/>
      <c r="P45" s="82"/>
      <c r="Q45" s="82"/>
      <c r="R45" s="82"/>
      <c r="S45" s="82"/>
    </row>
    <row r="46" spans="2:19" x14ac:dyDescent="0.25">
      <c r="B46" s="82"/>
      <c r="C46" s="82"/>
      <c r="D46" s="82"/>
      <c r="E46" s="82"/>
      <c r="F46" s="82"/>
      <c r="G46" s="78"/>
      <c r="H46" s="78"/>
      <c r="I46" s="78"/>
      <c r="J46" s="79"/>
      <c r="K46" s="78"/>
      <c r="L46" s="82"/>
      <c r="M46" s="82"/>
      <c r="N46" s="82"/>
      <c r="O46" s="82"/>
      <c r="P46" s="82"/>
      <c r="Q46" s="82"/>
      <c r="R46" s="82"/>
      <c r="S46" s="82"/>
    </row>
    <row r="47" spans="2:19" x14ac:dyDescent="0.25">
      <c r="B47" s="82"/>
      <c r="C47" s="82"/>
      <c r="D47" s="82"/>
      <c r="E47" s="82"/>
      <c r="F47" s="82"/>
      <c r="G47" s="78"/>
      <c r="H47" s="78"/>
      <c r="I47" s="78"/>
      <c r="J47" s="79"/>
      <c r="K47" s="78"/>
      <c r="L47" s="82"/>
      <c r="M47" s="82"/>
      <c r="N47" s="82"/>
      <c r="O47" s="82"/>
      <c r="P47" s="82"/>
      <c r="Q47" s="82"/>
      <c r="R47" s="82"/>
      <c r="S47" s="82"/>
    </row>
    <row r="48" spans="2:19" x14ac:dyDescent="0.25">
      <c r="B48" s="82"/>
      <c r="C48" s="82"/>
      <c r="D48" s="82"/>
      <c r="E48" s="82"/>
      <c r="F48" s="82"/>
      <c r="G48" s="78"/>
      <c r="H48" s="78"/>
      <c r="I48" s="78"/>
      <c r="J48" s="79"/>
      <c r="K48" s="78"/>
      <c r="L48" s="82"/>
      <c r="M48" s="82"/>
      <c r="N48" s="82"/>
      <c r="O48" s="82"/>
      <c r="P48" s="82"/>
      <c r="Q48" s="82"/>
      <c r="R48" s="82"/>
      <c r="S48" s="82"/>
    </row>
    <row r="49" spans="2:19" x14ac:dyDescent="0.25">
      <c r="B49" s="82"/>
      <c r="C49" s="82"/>
      <c r="D49" s="82"/>
      <c r="E49" s="82"/>
      <c r="F49" s="82"/>
      <c r="G49" s="78"/>
      <c r="H49" s="78"/>
      <c r="I49" s="78"/>
      <c r="J49" s="79"/>
      <c r="K49" s="78"/>
      <c r="L49" s="82"/>
      <c r="M49" s="82"/>
      <c r="N49" s="82"/>
      <c r="O49" s="82"/>
      <c r="P49" s="82"/>
      <c r="Q49" s="82"/>
      <c r="R49" s="82"/>
      <c r="S49" s="82"/>
    </row>
    <row r="50" spans="2:19" x14ac:dyDescent="0.25">
      <c r="B50" s="82"/>
      <c r="C50" s="82"/>
      <c r="D50" s="82"/>
      <c r="E50" s="82"/>
      <c r="F50" s="82"/>
      <c r="G50" s="78"/>
      <c r="H50" s="78"/>
      <c r="I50" s="78"/>
      <c r="J50" s="79"/>
      <c r="K50" s="78"/>
      <c r="L50" s="82"/>
      <c r="M50" s="82"/>
      <c r="N50" s="82"/>
      <c r="O50" s="82"/>
      <c r="P50" s="82"/>
      <c r="Q50" s="82"/>
      <c r="R50" s="82"/>
      <c r="S50" s="82"/>
    </row>
    <row r="51" spans="2:19" x14ac:dyDescent="0.25">
      <c r="B51" s="82"/>
      <c r="C51" s="82"/>
      <c r="D51" s="82"/>
      <c r="E51" s="82"/>
      <c r="F51" s="82"/>
      <c r="G51" s="78"/>
      <c r="H51" s="78"/>
      <c r="I51" s="78"/>
      <c r="J51" s="79"/>
      <c r="K51" s="78"/>
      <c r="L51" s="82"/>
      <c r="M51" s="82"/>
      <c r="N51" s="82"/>
      <c r="O51" s="82"/>
      <c r="P51" s="82"/>
      <c r="Q51" s="82"/>
      <c r="R51" s="82"/>
      <c r="S51" s="82"/>
    </row>
    <row r="52" spans="2:19" x14ac:dyDescent="0.25">
      <c r="B52" s="82"/>
      <c r="C52" s="82"/>
      <c r="D52" s="82"/>
      <c r="E52" s="82"/>
      <c r="F52" s="82"/>
      <c r="G52" s="78"/>
      <c r="H52" s="78"/>
      <c r="I52" s="78"/>
      <c r="J52" s="79"/>
      <c r="K52" s="78"/>
      <c r="L52" s="82"/>
      <c r="M52" s="82"/>
      <c r="N52" s="82"/>
      <c r="O52" s="82"/>
      <c r="P52" s="82"/>
      <c r="Q52" s="82"/>
      <c r="R52" s="82"/>
      <c r="S52" s="82"/>
    </row>
    <row r="53" spans="2:19" x14ac:dyDescent="0.25">
      <c r="B53" s="82"/>
      <c r="C53" s="82"/>
      <c r="D53" s="82"/>
      <c r="E53" s="82"/>
      <c r="F53" s="82"/>
      <c r="G53" s="78"/>
      <c r="H53" s="78"/>
      <c r="I53" s="78"/>
      <c r="J53" s="79"/>
      <c r="K53" s="78"/>
      <c r="L53" s="82"/>
      <c r="M53" s="82"/>
      <c r="N53" s="82"/>
      <c r="O53" s="82"/>
      <c r="P53" s="82"/>
      <c r="Q53" s="82"/>
      <c r="R53" s="82"/>
      <c r="S53" s="82"/>
    </row>
    <row r="54" spans="2:19" x14ac:dyDescent="0.25">
      <c r="B54" s="82"/>
      <c r="C54" s="82"/>
      <c r="D54" s="82"/>
      <c r="E54" s="82"/>
      <c r="F54" s="82"/>
      <c r="G54" s="78"/>
      <c r="H54" s="78"/>
      <c r="I54" s="78"/>
      <c r="J54" s="79"/>
      <c r="K54" s="78"/>
      <c r="L54" s="82"/>
      <c r="M54" s="82"/>
      <c r="N54" s="82"/>
      <c r="O54" s="82"/>
      <c r="P54" s="82"/>
      <c r="Q54" s="82"/>
      <c r="R54" s="82"/>
      <c r="S54" s="82"/>
    </row>
    <row r="55" spans="2:19" x14ac:dyDescent="0.25">
      <c r="B55" s="82"/>
      <c r="C55" s="82"/>
      <c r="D55" s="82"/>
      <c r="E55" s="82"/>
      <c r="F55" s="82"/>
      <c r="G55" s="78"/>
      <c r="H55" s="78"/>
      <c r="I55" s="78"/>
      <c r="J55" s="79"/>
      <c r="K55" s="78"/>
      <c r="L55" s="82"/>
      <c r="M55" s="82"/>
      <c r="N55" s="82"/>
      <c r="O55" s="82"/>
      <c r="P55" s="82"/>
      <c r="Q55" s="82"/>
      <c r="R55" s="82"/>
      <c r="S55" s="82"/>
    </row>
    <row r="56" spans="2:19" x14ac:dyDescent="0.25">
      <c r="B56" s="82"/>
      <c r="C56" s="82"/>
      <c r="D56" s="82"/>
      <c r="E56" s="82"/>
      <c r="F56" s="82"/>
      <c r="G56" s="78"/>
      <c r="H56" s="78"/>
      <c r="I56" s="78"/>
      <c r="J56" s="79"/>
      <c r="K56" s="78"/>
      <c r="L56" s="82"/>
      <c r="M56" s="82"/>
      <c r="N56" s="82"/>
      <c r="O56" s="82"/>
      <c r="P56" s="82"/>
      <c r="Q56" s="82"/>
      <c r="R56" s="82"/>
      <c r="S56" s="82"/>
    </row>
    <row r="57" spans="2:19" x14ac:dyDescent="0.25">
      <c r="B57" s="82"/>
      <c r="C57" s="82"/>
      <c r="D57" s="82"/>
      <c r="E57" s="82"/>
      <c r="F57" s="82"/>
      <c r="G57" s="78"/>
      <c r="H57" s="78"/>
      <c r="I57" s="78"/>
      <c r="J57" s="79"/>
      <c r="K57" s="78"/>
      <c r="L57" s="82"/>
      <c r="M57" s="82"/>
      <c r="N57" s="82"/>
      <c r="O57" s="82"/>
      <c r="P57" s="82"/>
      <c r="Q57" s="82"/>
      <c r="R57" s="82"/>
      <c r="S57" s="82"/>
    </row>
    <row r="58" spans="2:19" x14ac:dyDescent="0.25">
      <c r="B58" s="82"/>
      <c r="C58" s="82"/>
      <c r="D58" s="82"/>
      <c r="E58" s="82"/>
      <c r="F58" s="82"/>
      <c r="G58" s="78"/>
      <c r="H58" s="78"/>
      <c r="I58" s="78"/>
      <c r="J58" s="79"/>
      <c r="K58" s="78"/>
      <c r="L58" s="82"/>
      <c r="M58" s="82"/>
      <c r="N58" s="82"/>
      <c r="O58" s="82"/>
      <c r="P58" s="82"/>
      <c r="Q58" s="82"/>
      <c r="R58" s="82"/>
      <c r="S58" s="82"/>
    </row>
    <row r="59" spans="2:19" x14ac:dyDescent="0.25">
      <c r="B59" s="82"/>
      <c r="C59" s="82"/>
      <c r="D59" s="82"/>
      <c r="E59" s="82"/>
      <c r="F59" s="82"/>
      <c r="G59" s="78"/>
      <c r="H59" s="78"/>
      <c r="I59" s="78"/>
      <c r="J59" s="79"/>
      <c r="K59" s="78"/>
      <c r="L59" s="82"/>
      <c r="M59" s="82"/>
      <c r="N59" s="82"/>
      <c r="O59" s="82"/>
      <c r="P59" s="82"/>
      <c r="Q59" s="82"/>
      <c r="R59" s="82"/>
      <c r="S59" s="82"/>
    </row>
    <row r="60" spans="2:19" x14ac:dyDescent="0.25">
      <c r="B60" s="82"/>
      <c r="C60" s="82"/>
      <c r="D60" s="82"/>
      <c r="E60" s="82"/>
      <c r="F60" s="82"/>
      <c r="G60" s="78"/>
      <c r="H60" s="78"/>
      <c r="I60" s="78"/>
      <c r="J60" s="79"/>
      <c r="K60" s="78"/>
      <c r="L60" s="82"/>
      <c r="M60" s="82"/>
      <c r="N60" s="82"/>
      <c r="O60" s="82"/>
      <c r="P60" s="82"/>
      <c r="Q60" s="82"/>
      <c r="R60" s="82"/>
      <c r="S60" s="82"/>
    </row>
    <row r="61" spans="2:19" x14ac:dyDescent="0.25">
      <c r="B61" s="82"/>
      <c r="C61" s="82"/>
      <c r="D61" s="82"/>
      <c r="E61" s="82"/>
      <c r="F61" s="82"/>
      <c r="G61" s="78"/>
      <c r="H61" s="78"/>
      <c r="I61" s="78"/>
      <c r="J61" s="79"/>
      <c r="K61" s="78"/>
      <c r="L61" s="82"/>
      <c r="M61" s="82"/>
      <c r="N61" s="82"/>
      <c r="O61" s="82"/>
      <c r="P61" s="82"/>
      <c r="Q61" s="82"/>
      <c r="R61" s="82"/>
      <c r="S61" s="82"/>
    </row>
    <row r="62" spans="2:19" x14ac:dyDescent="0.25">
      <c r="B62" s="82"/>
      <c r="C62" s="82"/>
      <c r="D62" s="82"/>
      <c r="E62" s="82"/>
      <c r="F62" s="82"/>
      <c r="G62" s="78"/>
      <c r="H62" s="78"/>
      <c r="I62" s="78"/>
      <c r="J62" s="79"/>
      <c r="K62" s="78"/>
      <c r="L62" s="82"/>
      <c r="M62" s="82"/>
      <c r="N62" s="82"/>
      <c r="O62" s="82"/>
      <c r="P62" s="82"/>
      <c r="Q62" s="82"/>
      <c r="R62" s="82"/>
      <c r="S62" s="82"/>
    </row>
    <row r="63" spans="2:19" x14ac:dyDescent="0.25">
      <c r="B63" s="82"/>
      <c r="C63" s="82"/>
      <c r="D63" s="82"/>
      <c r="E63" s="82"/>
      <c r="F63" s="82"/>
      <c r="G63" s="78"/>
      <c r="H63" s="78"/>
      <c r="I63" s="78"/>
      <c r="J63" s="79"/>
      <c r="K63" s="78"/>
      <c r="L63" s="82"/>
      <c r="M63" s="82"/>
      <c r="N63" s="82"/>
      <c r="O63" s="82"/>
      <c r="P63" s="82"/>
      <c r="Q63" s="82"/>
      <c r="R63" s="82"/>
      <c r="S63" s="82"/>
    </row>
    <row r="64" spans="2:19" x14ac:dyDescent="0.25">
      <c r="B64" s="82"/>
      <c r="C64" s="82"/>
      <c r="D64" s="82"/>
      <c r="E64" s="82"/>
      <c r="F64" s="82"/>
      <c r="G64" s="78"/>
      <c r="H64" s="78"/>
      <c r="I64" s="78"/>
      <c r="J64" s="79"/>
      <c r="K64" s="78"/>
      <c r="L64" s="82"/>
      <c r="M64" s="82"/>
      <c r="N64" s="82"/>
      <c r="O64" s="82"/>
      <c r="P64" s="82"/>
      <c r="Q64" s="82"/>
      <c r="R64" s="82"/>
      <c r="S64" s="82"/>
    </row>
    <row r="65" spans="2:19" x14ac:dyDescent="0.25">
      <c r="B65" s="82"/>
      <c r="C65" s="82"/>
      <c r="D65" s="82"/>
      <c r="E65" s="82"/>
      <c r="F65" s="82"/>
      <c r="G65" s="78"/>
      <c r="H65" s="78"/>
      <c r="I65" s="78"/>
      <c r="J65" s="79"/>
      <c r="K65" s="78"/>
      <c r="L65" s="82"/>
      <c r="M65" s="82"/>
      <c r="N65" s="82"/>
      <c r="O65" s="82"/>
      <c r="P65" s="82"/>
      <c r="Q65" s="82"/>
      <c r="R65" s="82"/>
      <c r="S65" s="82"/>
    </row>
    <row r="66" spans="2:19" x14ac:dyDescent="0.25">
      <c r="B66" s="82"/>
      <c r="C66" s="82"/>
      <c r="D66" s="82"/>
      <c r="E66" s="82"/>
      <c r="F66" s="82"/>
      <c r="G66" s="78"/>
      <c r="H66" s="78"/>
      <c r="I66" s="78"/>
      <c r="J66" s="79"/>
      <c r="K66" s="78"/>
      <c r="L66" s="82"/>
      <c r="M66" s="82"/>
      <c r="N66" s="82"/>
      <c r="O66" s="82"/>
      <c r="P66" s="82"/>
      <c r="Q66" s="82"/>
      <c r="R66" s="82"/>
      <c r="S66" s="82"/>
    </row>
    <row r="67" spans="2:19" x14ac:dyDescent="0.25">
      <c r="B67" s="82"/>
      <c r="C67" s="82"/>
      <c r="D67" s="82"/>
      <c r="E67" s="82"/>
      <c r="F67" s="82"/>
      <c r="G67" s="78"/>
      <c r="H67" s="78"/>
      <c r="I67" s="78"/>
      <c r="J67" s="79"/>
      <c r="K67" s="78"/>
      <c r="L67" s="82"/>
      <c r="M67" s="82"/>
      <c r="N67" s="82"/>
      <c r="O67" s="82"/>
      <c r="P67" s="82"/>
      <c r="Q67" s="82"/>
      <c r="R67" s="82"/>
      <c r="S67" s="82"/>
    </row>
    <row r="68" spans="2:19" x14ac:dyDescent="0.25">
      <c r="B68" s="82"/>
      <c r="C68" s="82"/>
      <c r="D68" s="82"/>
      <c r="E68" s="82"/>
      <c r="F68" s="82"/>
      <c r="G68" s="78"/>
      <c r="H68" s="78"/>
      <c r="I68" s="78"/>
      <c r="J68" s="79"/>
      <c r="K68" s="78"/>
      <c r="L68" s="82"/>
      <c r="M68" s="82"/>
      <c r="N68" s="82"/>
      <c r="O68" s="82"/>
      <c r="P68" s="82"/>
      <c r="Q68" s="82"/>
      <c r="R68" s="82"/>
      <c r="S68" s="82"/>
    </row>
    <row r="69" spans="2:19" x14ac:dyDescent="0.25">
      <c r="B69" s="82"/>
      <c r="C69" s="82"/>
      <c r="D69" s="82"/>
      <c r="E69" s="82"/>
      <c r="F69" s="82"/>
      <c r="G69" s="78"/>
      <c r="H69" s="78"/>
      <c r="I69" s="78"/>
      <c r="J69" s="79"/>
      <c r="K69" s="78"/>
      <c r="L69" s="82"/>
      <c r="M69" s="82"/>
      <c r="N69" s="82"/>
      <c r="O69" s="82"/>
      <c r="P69" s="82"/>
      <c r="Q69" s="82"/>
      <c r="R69" s="82"/>
      <c r="S69" s="82"/>
    </row>
    <row r="70" spans="2:19" x14ac:dyDescent="0.25">
      <c r="B70" s="82"/>
      <c r="C70" s="82"/>
      <c r="D70" s="82"/>
      <c r="E70" s="82"/>
      <c r="F70" s="82"/>
      <c r="G70" s="78"/>
      <c r="H70" s="78"/>
      <c r="I70" s="78"/>
      <c r="J70" s="79"/>
      <c r="K70" s="78"/>
      <c r="L70" s="82"/>
      <c r="M70" s="82"/>
      <c r="N70" s="82"/>
      <c r="O70" s="82"/>
      <c r="P70" s="82"/>
      <c r="Q70" s="82"/>
      <c r="R70" s="82"/>
      <c r="S70" s="82"/>
    </row>
    <row r="71" spans="2:19" x14ac:dyDescent="0.25">
      <c r="B71" s="82"/>
      <c r="C71" s="82"/>
      <c r="D71" s="82"/>
      <c r="E71" s="82"/>
      <c r="F71" s="82"/>
      <c r="G71" s="78"/>
      <c r="H71" s="78"/>
      <c r="I71" s="78"/>
      <c r="J71" s="79"/>
      <c r="K71" s="78"/>
      <c r="L71" s="82"/>
      <c r="M71" s="82"/>
      <c r="N71" s="82"/>
      <c r="O71" s="82"/>
      <c r="P71" s="82"/>
      <c r="Q71" s="82"/>
      <c r="R71" s="82"/>
      <c r="S71" s="82"/>
    </row>
    <row r="72" spans="2:19" x14ac:dyDescent="0.25">
      <c r="B72" s="82"/>
      <c r="C72" s="82"/>
      <c r="D72" s="82"/>
      <c r="E72" s="82"/>
      <c r="F72" s="82"/>
      <c r="G72" s="78"/>
      <c r="H72" s="78"/>
      <c r="I72" s="78"/>
      <c r="J72" s="79"/>
      <c r="K72" s="78"/>
      <c r="L72" s="82"/>
      <c r="M72" s="82"/>
      <c r="N72" s="82"/>
      <c r="O72" s="82"/>
      <c r="P72" s="82"/>
      <c r="Q72" s="82"/>
      <c r="R72" s="82"/>
      <c r="S72" s="82"/>
    </row>
    <row r="73" spans="2:19" x14ac:dyDescent="0.25">
      <c r="B73" s="82"/>
      <c r="C73" s="82"/>
      <c r="D73" s="82"/>
      <c r="E73" s="82"/>
      <c r="F73" s="82"/>
      <c r="G73" s="78"/>
      <c r="H73" s="78"/>
      <c r="I73" s="78"/>
      <c r="J73" s="79"/>
      <c r="K73" s="78"/>
      <c r="L73" s="82"/>
      <c r="M73" s="82"/>
      <c r="N73" s="82"/>
      <c r="O73" s="82"/>
      <c r="P73" s="82"/>
      <c r="Q73" s="82"/>
      <c r="R73" s="82"/>
      <c r="S73" s="82"/>
    </row>
    <row r="74" spans="2:19" x14ac:dyDescent="0.25">
      <c r="B74" s="82"/>
      <c r="C74" s="82"/>
      <c r="D74" s="82"/>
      <c r="E74" s="82"/>
      <c r="F74" s="82"/>
      <c r="G74" s="78"/>
      <c r="H74" s="78"/>
      <c r="I74" s="78"/>
      <c r="J74" s="79"/>
      <c r="K74" s="78"/>
      <c r="L74" s="82"/>
      <c r="M74" s="82"/>
      <c r="N74" s="82"/>
      <c r="O74" s="82"/>
      <c r="P74" s="82"/>
      <c r="Q74" s="82"/>
      <c r="R74" s="82"/>
      <c r="S74" s="82"/>
    </row>
    <row r="75" spans="2:19" x14ac:dyDescent="0.25">
      <c r="B75" s="82"/>
      <c r="C75" s="82"/>
      <c r="D75" s="82"/>
      <c r="E75" s="82"/>
      <c r="F75" s="82"/>
      <c r="G75" s="78"/>
      <c r="H75" s="78"/>
      <c r="I75" s="78"/>
      <c r="J75" s="79"/>
      <c r="K75" s="78"/>
      <c r="L75" s="82"/>
      <c r="M75" s="82"/>
      <c r="N75" s="82"/>
      <c r="O75" s="82"/>
      <c r="P75" s="82"/>
      <c r="Q75" s="82"/>
      <c r="R75" s="82"/>
      <c r="S75" s="82"/>
    </row>
    <row r="76" spans="2:19" x14ac:dyDescent="0.25">
      <c r="B76" s="82"/>
      <c r="C76" s="82"/>
      <c r="D76" s="82"/>
      <c r="E76" s="82"/>
      <c r="F76" s="82"/>
      <c r="G76" s="78"/>
      <c r="H76" s="78"/>
      <c r="I76" s="78"/>
      <c r="J76" s="79"/>
      <c r="K76" s="78"/>
      <c r="L76" s="82"/>
      <c r="M76" s="82"/>
      <c r="N76" s="82"/>
      <c r="O76" s="82"/>
      <c r="P76" s="82"/>
      <c r="Q76" s="82"/>
      <c r="R76" s="82"/>
      <c r="S76" s="82"/>
    </row>
    <row r="77" spans="2:19" x14ac:dyDescent="0.25">
      <c r="B77" s="82"/>
      <c r="C77" s="82"/>
      <c r="D77" s="82"/>
      <c r="E77" s="82"/>
      <c r="F77" s="82"/>
      <c r="G77" s="78"/>
      <c r="H77" s="78"/>
      <c r="I77" s="78"/>
      <c r="J77" s="79"/>
      <c r="K77" s="78"/>
      <c r="L77" s="82"/>
      <c r="M77" s="82"/>
      <c r="N77" s="82"/>
      <c r="O77" s="82"/>
      <c r="P77" s="82"/>
      <c r="Q77" s="82"/>
      <c r="R77" s="82"/>
      <c r="S77" s="82"/>
    </row>
    <row r="78" spans="2:19" x14ac:dyDescent="0.25">
      <c r="B78" s="82"/>
      <c r="C78" s="82"/>
      <c r="D78" s="82"/>
      <c r="E78" s="82"/>
      <c r="F78" s="82"/>
      <c r="G78" s="78"/>
      <c r="H78" s="78"/>
      <c r="I78" s="78"/>
      <c r="J78" s="79"/>
      <c r="K78" s="78"/>
      <c r="L78" s="82"/>
      <c r="M78" s="82"/>
      <c r="N78" s="82"/>
      <c r="O78" s="82"/>
      <c r="P78" s="82"/>
      <c r="Q78" s="82"/>
      <c r="R78" s="82"/>
      <c r="S78" s="82"/>
    </row>
    <row r="79" spans="2:19" x14ac:dyDescent="0.25">
      <c r="B79" s="82"/>
      <c r="C79" s="82"/>
      <c r="D79" s="82"/>
      <c r="E79" s="82"/>
      <c r="F79" s="82"/>
      <c r="G79" s="78"/>
      <c r="H79" s="78"/>
      <c r="I79" s="78"/>
      <c r="J79" s="79"/>
      <c r="K79" s="78"/>
      <c r="L79" s="82"/>
      <c r="M79" s="82"/>
      <c r="N79" s="82"/>
      <c r="O79" s="82"/>
      <c r="P79" s="82"/>
      <c r="Q79" s="82"/>
      <c r="R79" s="82"/>
      <c r="S79" s="82"/>
    </row>
    <row r="80" spans="2:19" x14ac:dyDescent="0.25">
      <c r="B80" s="82"/>
      <c r="C80" s="82"/>
      <c r="D80" s="82"/>
      <c r="E80" s="82"/>
      <c r="F80" s="82"/>
      <c r="G80" s="78"/>
      <c r="H80" s="78"/>
      <c r="I80" s="78"/>
      <c r="J80" s="79"/>
      <c r="K80" s="78"/>
      <c r="L80" s="82"/>
      <c r="M80" s="82"/>
      <c r="N80" s="82"/>
      <c r="O80" s="82"/>
      <c r="P80" s="82"/>
      <c r="Q80" s="82"/>
      <c r="R80" s="82"/>
      <c r="S80" s="82"/>
    </row>
    <row r="81" spans="2:19" x14ac:dyDescent="0.25">
      <c r="B81" s="82"/>
      <c r="C81" s="82"/>
      <c r="D81" s="82"/>
      <c r="E81" s="82"/>
      <c r="F81" s="82"/>
      <c r="G81" s="78"/>
      <c r="H81" s="78"/>
      <c r="I81" s="78"/>
      <c r="J81" s="79"/>
      <c r="K81" s="78"/>
      <c r="L81" s="82"/>
      <c r="M81" s="82"/>
      <c r="N81" s="82"/>
      <c r="O81" s="82"/>
      <c r="P81" s="82"/>
      <c r="Q81" s="82"/>
      <c r="R81" s="82"/>
      <c r="S81" s="82"/>
    </row>
    <row r="82" spans="2:19" x14ac:dyDescent="0.25">
      <c r="B82" s="82"/>
      <c r="C82" s="82"/>
      <c r="D82" s="82"/>
      <c r="E82" s="82"/>
      <c r="F82" s="82"/>
      <c r="G82" s="78"/>
      <c r="H82" s="78"/>
      <c r="I82" s="78"/>
      <c r="J82" s="79"/>
      <c r="K82" s="78"/>
      <c r="L82" s="82"/>
      <c r="M82" s="82"/>
      <c r="N82" s="82"/>
      <c r="O82" s="82"/>
      <c r="P82" s="82"/>
      <c r="Q82" s="82"/>
      <c r="R82" s="82"/>
      <c r="S82" s="82"/>
    </row>
    <row r="83" spans="2:19" x14ac:dyDescent="0.25">
      <c r="B83" s="82"/>
      <c r="C83" s="82"/>
      <c r="D83" s="82"/>
      <c r="E83" s="82"/>
      <c r="F83" s="82"/>
      <c r="G83" s="78"/>
      <c r="H83" s="78"/>
      <c r="I83" s="78"/>
      <c r="J83" s="79"/>
      <c r="K83" s="78"/>
      <c r="L83" s="82"/>
      <c r="M83" s="82"/>
      <c r="N83" s="82"/>
      <c r="O83" s="82"/>
      <c r="P83" s="82"/>
      <c r="Q83" s="82"/>
      <c r="R83" s="82"/>
      <c r="S83" s="82"/>
    </row>
    <row r="84" spans="2:19" x14ac:dyDescent="0.25">
      <c r="B84" s="82"/>
      <c r="C84" s="82"/>
      <c r="D84" s="82"/>
      <c r="E84" s="82"/>
      <c r="F84" s="82"/>
      <c r="G84" s="78"/>
      <c r="H84" s="78"/>
      <c r="I84" s="78"/>
      <c r="J84" s="79"/>
      <c r="K84" s="78"/>
      <c r="L84" s="82"/>
      <c r="M84" s="82"/>
      <c r="N84" s="82"/>
      <c r="O84" s="82"/>
      <c r="P84" s="82"/>
      <c r="Q84" s="82"/>
      <c r="R84" s="82"/>
      <c r="S84" s="82"/>
    </row>
    <row r="85" spans="2:19" x14ac:dyDescent="0.25">
      <c r="B85" s="82"/>
      <c r="C85" s="82"/>
      <c r="D85" s="82"/>
      <c r="E85" s="82"/>
      <c r="F85" s="82"/>
      <c r="G85" s="78"/>
      <c r="H85" s="78"/>
      <c r="I85" s="78"/>
      <c r="J85" s="79"/>
      <c r="K85" s="78"/>
      <c r="L85" s="82"/>
      <c r="M85" s="82"/>
      <c r="N85" s="82"/>
      <c r="O85" s="82"/>
      <c r="P85" s="82"/>
      <c r="Q85" s="82"/>
      <c r="R85" s="82"/>
      <c r="S85" s="82"/>
    </row>
    <row r="86" spans="2:19" x14ac:dyDescent="0.25">
      <c r="B86" s="82"/>
      <c r="C86" s="82"/>
      <c r="D86" s="82"/>
      <c r="E86" s="82"/>
      <c r="F86" s="82"/>
      <c r="G86" s="78"/>
      <c r="H86" s="78"/>
      <c r="I86" s="78"/>
      <c r="J86" s="79"/>
      <c r="K86" s="78"/>
      <c r="L86" s="82"/>
      <c r="M86" s="82"/>
      <c r="N86" s="82"/>
      <c r="O86" s="82"/>
      <c r="P86" s="82"/>
      <c r="Q86" s="82"/>
      <c r="R86" s="82"/>
      <c r="S86" s="82"/>
    </row>
    <row r="87" spans="2:19" x14ac:dyDescent="0.25">
      <c r="B87" s="82"/>
      <c r="C87" s="82"/>
      <c r="D87" s="82"/>
      <c r="E87" s="82"/>
      <c r="F87" s="82"/>
      <c r="G87" s="78"/>
      <c r="H87" s="78"/>
      <c r="I87" s="78"/>
      <c r="J87" s="79"/>
      <c r="K87" s="78"/>
      <c r="L87" s="82"/>
      <c r="M87" s="82"/>
      <c r="N87" s="82"/>
      <c r="O87" s="82"/>
      <c r="P87" s="82"/>
      <c r="Q87" s="82"/>
      <c r="R87" s="82"/>
      <c r="S87" s="82"/>
    </row>
    <row r="88" spans="2:19" x14ac:dyDescent="0.25">
      <c r="B88" s="82"/>
      <c r="C88" s="82"/>
      <c r="D88" s="82"/>
      <c r="E88" s="82"/>
      <c r="F88" s="82"/>
      <c r="G88" s="78"/>
      <c r="H88" s="78"/>
      <c r="I88" s="78"/>
      <c r="J88" s="79"/>
      <c r="K88" s="78"/>
      <c r="L88" s="82"/>
      <c r="M88" s="82"/>
      <c r="N88" s="82"/>
      <c r="O88" s="82"/>
      <c r="P88" s="82"/>
      <c r="Q88" s="82"/>
      <c r="R88" s="82"/>
      <c r="S88" s="82"/>
    </row>
    <row r="89" spans="2:19" x14ac:dyDescent="0.25">
      <c r="B89" s="82"/>
      <c r="C89" s="82"/>
      <c r="D89" s="82"/>
      <c r="E89" s="82"/>
      <c r="F89" s="82"/>
      <c r="G89" s="78"/>
      <c r="H89" s="78"/>
      <c r="I89" s="78"/>
      <c r="J89" s="79"/>
      <c r="K89" s="78"/>
      <c r="L89" s="82"/>
      <c r="M89" s="82"/>
      <c r="N89" s="82"/>
      <c r="O89" s="82"/>
      <c r="P89" s="82"/>
      <c r="Q89" s="82"/>
      <c r="R89" s="82"/>
      <c r="S89" s="82"/>
    </row>
    <row r="90" spans="2:19" x14ac:dyDescent="0.25">
      <c r="B90" s="82"/>
      <c r="C90" s="82"/>
      <c r="D90" s="82"/>
      <c r="E90" s="82"/>
      <c r="F90" s="82"/>
      <c r="G90" s="78"/>
      <c r="H90" s="78"/>
      <c r="I90" s="78"/>
      <c r="J90" s="79"/>
      <c r="K90" s="78"/>
      <c r="L90" s="82"/>
      <c r="M90" s="82"/>
      <c r="N90" s="82"/>
      <c r="O90" s="82"/>
      <c r="P90" s="82"/>
      <c r="Q90" s="82"/>
      <c r="R90" s="82"/>
      <c r="S90" s="82"/>
    </row>
    <row r="91" spans="2:19" x14ac:dyDescent="0.25">
      <c r="B91" s="82"/>
      <c r="C91" s="82"/>
      <c r="D91" s="82"/>
      <c r="E91" s="82"/>
      <c r="F91" s="82"/>
      <c r="G91" s="78"/>
      <c r="H91" s="78"/>
      <c r="I91" s="78"/>
      <c r="J91" s="79"/>
      <c r="K91" s="78"/>
      <c r="L91" s="82"/>
      <c r="M91" s="82"/>
      <c r="N91" s="82"/>
      <c r="O91" s="82"/>
      <c r="P91" s="82"/>
      <c r="Q91" s="82"/>
      <c r="R91" s="82"/>
      <c r="S91" s="82"/>
    </row>
    <row r="92" spans="2:19" x14ac:dyDescent="0.25">
      <c r="B92" s="82"/>
      <c r="C92" s="82"/>
      <c r="D92" s="82"/>
      <c r="E92" s="82"/>
      <c r="F92" s="82"/>
      <c r="G92" s="78"/>
      <c r="H92" s="78"/>
      <c r="I92" s="78"/>
      <c r="J92" s="79"/>
      <c r="K92" s="78"/>
      <c r="L92" s="82"/>
      <c r="M92" s="82"/>
      <c r="N92" s="82"/>
      <c r="O92" s="82"/>
      <c r="P92" s="82"/>
      <c r="Q92" s="82"/>
      <c r="R92" s="82"/>
      <c r="S92" s="82"/>
    </row>
    <row r="93" spans="2:19" x14ac:dyDescent="0.25">
      <c r="B93" s="82"/>
      <c r="C93" s="82"/>
      <c r="D93" s="82"/>
      <c r="E93" s="82"/>
      <c r="F93" s="82"/>
      <c r="G93" s="78"/>
      <c r="H93" s="78"/>
      <c r="I93" s="78"/>
      <c r="J93" s="79"/>
      <c r="K93" s="78"/>
      <c r="L93" s="82"/>
      <c r="M93" s="82"/>
      <c r="N93" s="82"/>
      <c r="O93" s="82"/>
      <c r="P93" s="82"/>
      <c r="Q93" s="82"/>
      <c r="R93" s="82"/>
      <c r="S93" s="82"/>
    </row>
    <row r="94" spans="2:19" x14ac:dyDescent="0.25">
      <c r="B94" s="82"/>
      <c r="C94" s="82"/>
      <c r="D94" s="82"/>
      <c r="E94" s="82"/>
      <c r="F94" s="82"/>
      <c r="G94" s="78"/>
      <c r="H94" s="78"/>
      <c r="I94" s="78"/>
      <c r="J94" s="79"/>
      <c r="K94" s="78"/>
      <c r="L94" s="82"/>
      <c r="M94" s="82"/>
      <c r="N94" s="82"/>
      <c r="O94" s="82"/>
      <c r="P94" s="82"/>
      <c r="Q94" s="82"/>
      <c r="R94" s="82"/>
      <c r="S94" s="82"/>
    </row>
    <row r="95" spans="2:19" x14ac:dyDescent="0.25">
      <c r="B95" s="82"/>
      <c r="C95" s="82"/>
      <c r="D95" s="82"/>
      <c r="E95" s="82"/>
      <c r="F95" s="82"/>
      <c r="G95" s="78"/>
      <c r="H95" s="78"/>
      <c r="I95" s="78"/>
      <c r="J95" s="79"/>
      <c r="K95" s="78"/>
      <c r="L95" s="82"/>
      <c r="M95" s="82"/>
      <c r="N95" s="82"/>
      <c r="O95" s="82"/>
      <c r="P95" s="82"/>
      <c r="Q95" s="82"/>
      <c r="R95" s="82"/>
      <c r="S95" s="82"/>
    </row>
    <row r="96" spans="2:19" x14ac:dyDescent="0.25">
      <c r="B96" s="82"/>
      <c r="C96" s="82"/>
      <c r="D96" s="82"/>
      <c r="E96" s="82"/>
      <c r="F96" s="82"/>
      <c r="G96" s="78"/>
      <c r="H96" s="78"/>
      <c r="I96" s="78"/>
      <c r="J96" s="79"/>
      <c r="K96" s="78"/>
      <c r="L96" s="82"/>
      <c r="M96" s="82"/>
      <c r="N96" s="82"/>
      <c r="O96" s="82"/>
      <c r="P96" s="82"/>
      <c r="Q96" s="82"/>
      <c r="R96" s="82"/>
      <c r="S96" s="82"/>
    </row>
    <row r="97" spans="2:19" x14ac:dyDescent="0.25">
      <c r="B97" s="82"/>
      <c r="C97" s="82"/>
      <c r="D97" s="82"/>
      <c r="E97" s="82"/>
      <c r="F97" s="82"/>
      <c r="G97" s="78"/>
      <c r="H97" s="78"/>
      <c r="I97" s="78"/>
      <c r="J97" s="79"/>
      <c r="K97" s="78"/>
      <c r="L97" s="82"/>
      <c r="M97" s="82"/>
      <c r="N97" s="82"/>
      <c r="O97" s="82"/>
      <c r="P97" s="82"/>
      <c r="Q97" s="82"/>
      <c r="R97" s="82"/>
      <c r="S97" s="82"/>
    </row>
    <row r="98" spans="2:19" x14ac:dyDescent="0.25">
      <c r="B98" s="82"/>
      <c r="C98" s="82"/>
      <c r="D98" s="82"/>
      <c r="E98" s="82"/>
      <c r="F98" s="82"/>
      <c r="G98" s="78"/>
      <c r="H98" s="78"/>
      <c r="I98" s="78"/>
      <c r="J98" s="79"/>
      <c r="K98" s="78"/>
      <c r="L98" s="82"/>
      <c r="M98" s="82"/>
      <c r="N98" s="82"/>
      <c r="O98" s="82"/>
      <c r="P98" s="82"/>
      <c r="Q98" s="82"/>
      <c r="R98" s="82"/>
      <c r="S98" s="82"/>
    </row>
    <row r="99" spans="2:19" x14ac:dyDescent="0.25">
      <c r="B99" s="82"/>
      <c r="C99" s="82"/>
      <c r="D99" s="82"/>
      <c r="E99" s="82"/>
      <c r="F99" s="82"/>
      <c r="G99" s="78"/>
      <c r="H99" s="78"/>
      <c r="I99" s="78"/>
      <c r="J99" s="79"/>
      <c r="K99" s="78"/>
      <c r="L99" s="82"/>
      <c r="M99" s="82"/>
      <c r="N99" s="82"/>
      <c r="O99" s="82"/>
      <c r="P99" s="82"/>
      <c r="Q99" s="82"/>
      <c r="R99" s="82"/>
      <c r="S99" s="82"/>
    </row>
    <row r="100" spans="2:19" x14ac:dyDescent="0.25">
      <c r="B100" s="82"/>
      <c r="C100" s="82"/>
      <c r="D100" s="82"/>
      <c r="E100" s="82"/>
      <c r="F100" s="82"/>
      <c r="G100" s="78"/>
      <c r="H100" s="78"/>
      <c r="I100" s="78"/>
      <c r="J100" s="79"/>
      <c r="K100" s="78"/>
      <c r="L100" s="82"/>
      <c r="M100" s="82"/>
      <c r="N100" s="82"/>
      <c r="O100" s="82"/>
      <c r="P100" s="82"/>
      <c r="Q100" s="82"/>
      <c r="R100" s="82"/>
      <c r="S100" s="82"/>
    </row>
    <row r="101" spans="2:19" x14ac:dyDescent="0.25">
      <c r="B101" s="82"/>
      <c r="C101" s="82"/>
      <c r="D101" s="82"/>
      <c r="E101" s="82"/>
      <c r="F101" s="82"/>
      <c r="G101" s="78"/>
      <c r="H101" s="78"/>
      <c r="I101" s="78"/>
      <c r="J101" s="79"/>
      <c r="K101" s="78"/>
      <c r="L101" s="82"/>
      <c r="M101" s="82"/>
      <c r="N101" s="82"/>
      <c r="O101" s="82"/>
      <c r="P101" s="82"/>
      <c r="Q101" s="82"/>
      <c r="R101" s="82"/>
      <c r="S101" s="82"/>
    </row>
    <row r="102" spans="2:19" x14ac:dyDescent="0.25">
      <c r="G102" s="13"/>
      <c r="H102" s="13"/>
      <c r="I102" s="13"/>
      <c r="J102" s="13"/>
      <c r="K102" s="13"/>
    </row>
  </sheetData>
  <dataConsolidate/>
  <mergeCells count="3">
    <mergeCell ref="L4:O4"/>
    <mergeCell ref="P4:S4"/>
    <mergeCell ref="B4:H4"/>
  </mergeCells>
  <dataValidations count="4">
    <dataValidation type="list" allowBlank="1" showInputMessage="1" showErrorMessage="1" sqref="F6:F102">
      <formula1>Componentes</formula1>
    </dataValidation>
    <dataValidation type="list" allowBlank="1" showInputMessage="1" showErrorMessage="1" sqref="G6:G102 H75:H102">
      <formula1>INDIRECT(SUBSTITUTE(F6," ",""))</formula1>
    </dataValidation>
    <dataValidation type="list" allowBlank="1" showInputMessage="1" showErrorMessage="1" sqref="I102:J102">
      <formula1>INDIRECT(SUBSTITUTE(G102," ",""))</formula1>
    </dataValidation>
    <dataValidation type="list" allowBlank="1" showInputMessage="1" showErrorMessage="1" sqref="K102">
      <formula1>INDIRECT(SUBSTITUTE(H102," ",""))</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P28"/>
  <sheetViews>
    <sheetView showGridLines="0" showRowColHeaders="0" workbookViewId="0">
      <selection activeCell="E23" sqref="E23"/>
    </sheetView>
  </sheetViews>
  <sheetFormatPr baseColWidth="10" defaultRowHeight="15" x14ac:dyDescent="0.25"/>
  <cols>
    <col min="1" max="1" width="4.5703125" customWidth="1"/>
    <col min="4" max="4" width="24.28515625" customWidth="1"/>
    <col min="5" max="5" width="33.7109375" bestFit="1" customWidth="1"/>
    <col min="6" max="6" width="23.85546875" bestFit="1" customWidth="1"/>
    <col min="7" max="7" width="23.85546875" customWidth="1"/>
    <col min="8" max="8" width="23.5703125" bestFit="1" customWidth="1"/>
  </cols>
  <sheetData>
    <row r="2" spans="2:16" ht="18" x14ac:dyDescent="0.25">
      <c r="D2" s="55" t="s">
        <v>246</v>
      </c>
    </row>
    <row r="3" spans="2:16" ht="24.75" customHeight="1" thickBot="1" x14ac:dyDescent="0.3">
      <c r="D3" s="56" t="s">
        <v>234</v>
      </c>
    </row>
    <row r="4" spans="2:16" ht="24.75" customHeight="1" x14ac:dyDescent="0.25">
      <c r="D4" s="56"/>
      <c r="I4" s="156" t="s">
        <v>247</v>
      </c>
      <c r="J4" s="157"/>
      <c r="K4" s="157"/>
      <c r="L4" s="158"/>
      <c r="M4" s="159" t="s">
        <v>266</v>
      </c>
      <c r="N4" s="160"/>
      <c r="O4" s="160"/>
      <c r="P4" s="161"/>
    </row>
    <row r="5" spans="2:16" ht="25.5" x14ac:dyDescent="0.25">
      <c r="B5" s="59" t="s">
        <v>240</v>
      </c>
      <c r="C5" s="59" t="s">
        <v>253</v>
      </c>
      <c r="D5" s="59" t="s">
        <v>241</v>
      </c>
      <c r="E5" s="60" t="s">
        <v>242</v>
      </c>
      <c r="F5" s="61" t="s">
        <v>261</v>
      </c>
      <c r="G5" s="61" t="s">
        <v>263</v>
      </c>
      <c r="H5" s="61" t="s">
        <v>243</v>
      </c>
      <c r="I5" s="62" t="s">
        <v>199</v>
      </c>
      <c r="J5" s="62" t="s">
        <v>200</v>
      </c>
      <c r="K5" s="62" t="s">
        <v>244</v>
      </c>
      <c r="L5" s="62" t="s">
        <v>245</v>
      </c>
      <c r="M5" s="63" t="s">
        <v>199</v>
      </c>
      <c r="N5" s="64" t="s">
        <v>200</v>
      </c>
      <c r="O5" s="64" t="s">
        <v>244</v>
      </c>
      <c r="P5" s="65" t="s">
        <v>245</v>
      </c>
    </row>
    <row r="6" spans="2:16" x14ac:dyDescent="0.25">
      <c r="B6" s="66" t="s">
        <v>218</v>
      </c>
      <c r="C6" s="66" t="s">
        <v>249</v>
      </c>
      <c r="D6" s="66" t="s">
        <v>264</v>
      </c>
      <c r="E6" s="66" t="s">
        <v>259</v>
      </c>
      <c r="F6" s="66" t="s">
        <v>262</v>
      </c>
      <c r="G6" s="67" t="s">
        <v>197</v>
      </c>
      <c r="H6" s="66" t="s">
        <v>260</v>
      </c>
      <c r="I6" s="68"/>
      <c r="J6" s="68"/>
      <c r="K6" s="68"/>
      <c r="L6" s="69"/>
      <c r="M6" s="70"/>
      <c r="N6" s="68"/>
      <c r="O6" s="68"/>
      <c r="P6" s="69"/>
    </row>
    <row r="7" spans="2:16" x14ac:dyDescent="0.25">
      <c r="B7" s="66" t="s">
        <v>218</v>
      </c>
      <c r="C7" s="66" t="s">
        <v>250</v>
      </c>
      <c r="D7" s="66" t="s">
        <v>265</v>
      </c>
      <c r="E7" s="66" t="s">
        <v>259</v>
      </c>
      <c r="F7" s="66" t="s">
        <v>262</v>
      </c>
      <c r="G7" s="66" t="s">
        <v>195</v>
      </c>
      <c r="H7" s="66" t="s">
        <v>260</v>
      </c>
      <c r="I7" s="68"/>
      <c r="J7" s="68"/>
      <c r="K7" s="68"/>
      <c r="L7" s="69"/>
      <c r="M7" s="70"/>
      <c r="N7" s="68"/>
      <c r="O7" s="68"/>
      <c r="P7" s="69"/>
    </row>
    <row r="8" spans="2:16" x14ac:dyDescent="0.25">
      <c r="B8" s="66"/>
      <c r="C8" s="66" t="s">
        <v>251</v>
      </c>
      <c r="D8" s="66"/>
      <c r="E8" s="66"/>
      <c r="F8" s="66"/>
      <c r="G8" s="66"/>
      <c r="H8" s="66"/>
      <c r="I8" s="68"/>
      <c r="J8" s="68"/>
      <c r="K8" s="68"/>
      <c r="L8" s="69"/>
      <c r="M8" s="70"/>
      <c r="N8" s="68"/>
      <c r="O8" s="68"/>
      <c r="P8" s="69"/>
    </row>
    <row r="9" spans="2:16" x14ac:dyDescent="0.25">
      <c r="B9" s="66"/>
      <c r="C9" s="66" t="s">
        <v>252</v>
      </c>
      <c r="D9" s="66"/>
      <c r="E9" s="66"/>
      <c r="F9" s="66"/>
      <c r="G9" s="66"/>
      <c r="H9" s="66"/>
      <c r="I9" s="68"/>
      <c r="J9" s="68"/>
      <c r="K9" s="68"/>
      <c r="L9" s="69"/>
      <c r="M9" s="70"/>
      <c r="N9" s="68"/>
      <c r="O9" s="68"/>
      <c r="P9" s="69"/>
    </row>
    <row r="10" spans="2:16" x14ac:dyDescent="0.25">
      <c r="B10" s="66"/>
      <c r="C10" s="66"/>
      <c r="D10" s="66"/>
      <c r="E10" s="66"/>
      <c r="F10" s="66"/>
      <c r="G10" s="66"/>
      <c r="H10" s="66"/>
      <c r="I10" s="68"/>
      <c r="J10" s="68"/>
      <c r="K10" s="68"/>
      <c r="L10" s="69"/>
      <c r="M10" s="70"/>
      <c r="N10" s="68"/>
      <c r="O10" s="68"/>
      <c r="P10" s="69"/>
    </row>
    <row r="11" spans="2:16" x14ac:dyDescent="0.25">
      <c r="B11" s="66"/>
      <c r="C11" s="66"/>
      <c r="D11" s="66"/>
      <c r="E11" s="66"/>
      <c r="F11" s="66"/>
      <c r="G11" s="66"/>
      <c r="H11" s="66"/>
      <c r="I11" s="68"/>
      <c r="J11" s="68"/>
      <c r="K11" s="68"/>
      <c r="L11" s="69"/>
      <c r="M11" s="70"/>
      <c r="N11" s="68"/>
      <c r="O11" s="68"/>
      <c r="P11" s="69"/>
    </row>
    <row r="12" spans="2:16" x14ac:dyDescent="0.25">
      <c r="B12" s="66"/>
      <c r="C12" s="66"/>
      <c r="D12" s="66"/>
      <c r="E12" s="66"/>
      <c r="F12" s="66"/>
      <c r="G12" s="66"/>
      <c r="H12" s="66"/>
      <c r="I12" s="68"/>
      <c r="J12" s="68"/>
      <c r="K12" s="68"/>
      <c r="L12" s="69"/>
      <c r="M12" s="70"/>
      <c r="N12" s="68"/>
      <c r="O12" s="68"/>
      <c r="P12" s="69"/>
    </row>
    <row r="13" spans="2:16" x14ac:dyDescent="0.25">
      <c r="B13" s="66"/>
      <c r="C13" s="66"/>
      <c r="D13" s="66"/>
      <c r="E13" s="66"/>
      <c r="F13" s="66"/>
      <c r="G13" s="66"/>
      <c r="H13" s="66"/>
      <c r="I13" s="68"/>
      <c r="J13" s="68"/>
      <c r="K13" s="68"/>
      <c r="L13" s="69"/>
      <c r="M13" s="70"/>
      <c r="N13" s="68"/>
      <c r="O13" s="68"/>
      <c r="P13" s="69"/>
    </row>
    <row r="14" spans="2:16" x14ac:dyDescent="0.25">
      <c r="B14" s="66"/>
      <c r="C14" s="66"/>
      <c r="D14" s="66"/>
      <c r="E14" s="66"/>
      <c r="F14" s="66"/>
      <c r="G14" s="66"/>
      <c r="H14" s="66"/>
      <c r="I14" s="68"/>
      <c r="J14" s="68"/>
      <c r="K14" s="68"/>
      <c r="L14" s="69"/>
      <c r="M14" s="70"/>
      <c r="N14" s="68"/>
      <c r="O14" s="68"/>
      <c r="P14" s="69"/>
    </row>
    <row r="15" spans="2:16" x14ac:dyDescent="0.25">
      <c r="B15" s="66"/>
      <c r="C15" s="66"/>
      <c r="D15" s="66"/>
      <c r="E15" s="66"/>
      <c r="F15" s="66"/>
      <c r="G15" s="66"/>
      <c r="H15" s="66"/>
      <c r="I15" s="68"/>
      <c r="J15" s="68"/>
      <c r="K15" s="68"/>
      <c r="L15" s="69"/>
      <c r="M15" s="70"/>
      <c r="N15" s="68"/>
      <c r="O15" s="68"/>
      <c r="P15" s="69"/>
    </row>
    <row r="16" spans="2:16" x14ac:dyDescent="0.25">
      <c r="B16" s="66"/>
      <c r="C16" s="66"/>
      <c r="D16" s="66"/>
      <c r="E16" s="66"/>
      <c r="F16" s="66"/>
      <c r="G16" s="66"/>
      <c r="H16" s="66"/>
      <c r="I16" s="68"/>
      <c r="J16" s="68"/>
      <c r="K16" s="68"/>
      <c r="L16" s="69"/>
      <c r="M16" s="70"/>
      <c r="N16" s="68"/>
      <c r="O16" s="68"/>
      <c r="P16" s="69"/>
    </row>
    <row r="17" spans="2:16" x14ac:dyDescent="0.25">
      <c r="B17" s="66"/>
      <c r="C17" s="66"/>
      <c r="D17" s="66"/>
      <c r="E17" s="66"/>
      <c r="F17" s="66"/>
      <c r="G17" s="66"/>
      <c r="H17" s="66"/>
      <c r="I17" s="68"/>
      <c r="J17" s="68"/>
      <c r="K17" s="68"/>
      <c r="L17" s="69"/>
      <c r="M17" s="70"/>
      <c r="N17" s="68"/>
      <c r="O17" s="68"/>
      <c r="P17" s="69"/>
    </row>
    <row r="18" spans="2:16" x14ac:dyDescent="0.25">
      <c r="B18" s="66"/>
      <c r="C18" s="66"/>
      <c r="D18" s="66"/>
      <c r="E18" s="66"/>
      <c r="F18" s="66"/>
      <c r="G18" s="66"/>
      <c r="H18" s="66"/>
      <c r="I18" s="68"/>
      <c r="J18" s="68"/>
      <c r="K18" s="68"/>
      <c r="L18" s="69"/>
      <c r="M18" s="70"/>
      <c r="N18" s="68"/>
      <c r="O18" s="68"/>
      <c r="P18" s="69"/>
    </row>
    <row r="19" spans="2:16" ht="15.75" thickBot="1" x14ac:dyDescent="0.3">
      <c r="B19" s="66"/>
      <c r="C19" s="66"/>
      <c r="D19" s="66"/>
      <c r="E19" s="66"/>
      <c r="F19" s="66"/>
      <c r="G19" s="66"/>
      <c r="H19" s="66"/>
      <c r="I19" s="71"/>
      <c r="J19" s="71"/>
      <c r="K19" s="71"/>
      <c r="L19" s="72"/>
      <c r="M19" s="73"/>
      <c r="N19" s="71"/>
      <c r="O19" s="71"/>
      <c r="P19" s="72"/>
    </row>
    <row r="23" spans="2:16" ht="15.75" thickBot="1" x14ac:dyDescent="0.3"/>
    <row r="24" spans="2:16" ht="15.75" x14ac:dyDescent="0.25">
      <c r="B24" s="153" t="s">
        <v>258</v>
      </c>
      <c r="C24" s="154"/>
      <c r="D24" s="154"/>
      <c r="E24" s="154"/>
      <c r="F24" s="154"/>
      <c r="G24" s="154"/>
      <c r="H24" s="155"/>
    </row>
    <row r="25" spans="2:16" x14ac:dyDescent="0.25">
      <c r="B25" s="162" t="s">
        <v>254</v>
      </c>
      <c r="C25" s="163"/>
      <c r="D25" s="163"/>
      <c r="E25" s="163"/>
      <c r="F25" s="163"/>
      <c r="G25" s="163"/>
      <c r="H25" s="164"/>
    </row>
    <row r="26" spans="2:16" x14ac:dyDescent="0.25">
      <c r="B26" s="162" t="s">
        <v>255</v>
      </c>
      <c r="C26" s="163"/>
      <c r="D26" s="163"/>
      <c r="E26" s="163"/>
      <c r="F26" s="163"/>
      <c r="G26" s="163"/>
      <c r="H26" s="164"/>
    </row>
    <row r="27" spans="2:16" x14ac:dyDescent="0.25">
      <c r="B27" s="162" t="s">
        <v>256</v>
      </c>
      <c r="C27" s="163"/>
      <c r="D27" s="163"/>
      <c r="E27" s="163"/>
      <c r="F27" s="163"/>
      <c r="G27" s="163"/>
      <c r="H27" s="164"/>
    </row>
    <row r="28" spans="2:16" ht="15.75" thickBot="1" x14ac:dyDescent="0.3">
      <c r="B28" s="150" t="s">
        <v>257</v>
      </c>
      <c r="C28" s="151"/>
      <c r="D28" s="151"/>
      <c r="E28" s="151"/>
      <c r="F28" s="151"/>
      <c r="G28" s="151"/>
      <c r="H28" s="152"/>
    </row>
  </sheetData>
  <mergeCells count="7">
    <mergeCell ref="B28:H28"/>
    <mergeCell ref="B24:H24"/>
    <mergeCell ref="I4:L4"/>
    <mergeCell ref="M4:P4"/>
    <mergeCell ref="B25:H25"/>
    <mergeCell ref="B26:H26"/>
    <mergeCell ref="B27:H27"/>
  </mergeCells>
  <dataValidations count="1">
    <dataValidation type="list" allowBlank="1" showInputMessage="1" showErrorMessage="1" sqref="C6:C19">
      <formula1>TipoIndicador</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G10"/>
  <sheetViews>
    <sheetView showGridLines="0" showRowColHeaders="0" workbookViewId="0">
      <selection activeCell="H14" sqref="H14"/>
    </sheetView>
  </sheetViews>
  <sheetFormatPr baseColWidth="10" defaultRowHeight="15" x14ac:dyDescent="0.25"/>
  <cols>
    <col min="1" max="1" width="4.42578125" customWidth="1"/>
    <col min="2" max="2" width="32.7109375" customWidth="1"/>
    <col min="3" max="3" width="22.42578125" bestFit="1" customWidth="1"/>
    <col min="4" max="4" width="10.7109375" customWidth="1"/>
    <col min="5" max="5" width="11.7109375" customWidth="1"/>
    <col min="6" max="6" width="11.140625" customWidth="1"/>
    <col min="7" max="7" width="12.5703125" customWidth="1"/>
    <col min="8" max="8" width="12.5703125" bestFit="1" customWidth="1"/>
  </cols>
  <sheetData>
    <row r="2" spans="2:7" ht="18" x14ac:dyDescent="0.25">
      <c r="C2" s="55" t="s">
        <v>296</v>
      </c>
    </row>
    <row r="3" spans="2:7" ht="17.25" customHeight="1" x14ac:dyDescent="0.25">
      <c r="C3" s="56" t="s">
        <v>234</v>
      </c>
    </row>
    <row r="4" spans="2:7" ht="17.25" customHeight="1" x14ac:dyDescent="0.25">
      <c r="C4" s="56"/>
    </row>
    <row r="5" spans="2:7" x14ac:dyDescent="0.25">
      <c r="B5" s="26" t="s">
        <v>294</v>
      </c>
      <c r="C5" s="26" t="s">
        <v>169</v>
      </c>
    </row>
    <row r="6" spans="2:7" x14ac:dyDescent="0.25">
      <c r="B6" s="26" t="s">
        <v>167</v>
      </c>
      <c r="C6" t="s">
        <v>214</v>
      </c>
      <c r="D6" t="s">
        <v>215</v>
      </c>
      <c r="E6" t="s">
        <v>213</v>
      </c>
      <c r="F6" t="s">
        <v>290</v>
      </c>
      <c r="G6" t="s">
        <v>168</v>
      </c>
    </row>
    <row r="7" spans="2:7" x14ac:dyDescent="0.25">
      <c r="B7" s="27" t="s">
        <v>127</v>
      </c>
      <c r="C7" s="57">
        <v>2</v>
      </c>
      <c r="D7" s="57">
        <v>1</v>
      </c>
      <c r="E7" s="57"/>
      <c r="F7" s="57">
        <v>1</v>
      </c>
      <c r="G7" s="57">
        <v>4</v>
      </c>
    </row>
    <row r="8" spans="2:7" x14ac:dyDescent="0.25">
      <c r="B8" s="27" t="s">
        <v>133</v>
      </c>
      <c r="C8" s="57"/>
      <c r="D8" s="57"/>
      <c r="E8" s="57">
        <v>1</v>
      </c>
      <c r="F8" s="57"/>
      <c r="G8" s="57">
        <v>1</v>
      </c>
    </row>
    <row r="9" spans="2:7" x14ac:dyDescent="0.25">
      <c r="B9" s="27" t="s">
        <v>134</v>
      </c>
      <c r="C9" s="57">
        <v>1</v>
      </c>
      <c r="D9" s="57"/>
      <c r="E9" s="57"/>
      <c r="F9" s="57"/>
      <c r="G9" s="57">
        <v>1</v>
      </c>
    </row>
    <row r="10" spans="2:7" x14ac:dyDescent="0.25">
      <c r="B10" s="27" t="s">
        <v>168</v>
      </c>
      <c r="C10" s="57">
        <v>3</v>
      </c>
      <c r="D10" s="57">
        <v>1</v>
      </c>
      <c r="E10" s="57">
        <v>1</v>
      </c>
      <c r="F10" s="57">
        <v>1</v>
      </c>
      <c r="G10" s="57">
        <v>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R39"/>
  <sheetViews>
    <sheetView showGridLines="0" topLeftCell="G1" workbookViewId="0">
      <selection activeCell="M11" sqref="M11"/>
    </sheetView>
  </sheetViews>
  <sheetFormatPr baseColWidth="10" defaultRowHeight="15" x14ac:dyDescent="0.25"/>
  <cols>
    <col min="1" max="1" width="4.5703125" customWidth="1"/>
    <col min="3" max="3" width="18.85546875" bestFit="1" customWidth="1"/>
    <col min="9" max="9" width="13.140625" customWidth="1"/>
    <col min="18" max="18" width="31.85546875" customWidth="1"/>
  </cols>
  <sheetData>
    <row r="2" spans="2:18" ht="18" x14ac:dyDescent="0.25">
      <c r="D2" s="55" t="s">
        <v>268</v>
      </c>
    </row>
    <row r="3" spans="2:18" ht="15.75" x14ac:dyDescent="0.25">
      <c r="D3" s="56" t="s">
        <v>234</v>
      </c>
    </row>
    <row r="4" spans="2:18" ht="15.75" x14ac:dyDescent="0.25">
      <c r="E4" s="56"/>
    </row>
    <row r="5" spans="2:18" ht="38.25" x14ac:dyDescent="0.25">
      <c r="B5" s="125" t="s">
        <v>288</v>
      </c>
      <c r="C5" s="125" t="s">
        <v>295</v>
      </c>
      <c r="D5" s="125" t="s">
        <v>287</v>
      </c>
      <c r="E5" s="125" t="s">
        <v>101</v>
      </c>
      <c r="F5" s="125" t="s">
        <v>201</v>
      </c>
      <c r="G5" s="125" t="s">
        <v>160</v>
      </c>
      <c r="H5" s="125" t="s">
        <v>161</v>
      </c>
      <c r="I5" s="125" t="s">
        <v>162</v>
      </c>
      <c r="J5" s="125" t="s">
        <v>163</v>
      </c>
      <c r="K5" s="125" t="s">
        <v>164</v>
      </c>
      <c r="L5" s="125" t="s">
        <v>165</v>
      </c>
      <c r="M5" s="125" t="s">
        <v>206</v>
      </c>
      <c r="N5" s="125" t="s">
        <v>212</v>
      </c>
      <c r="O5" s="125" t="s">
        <v>166</v>
      </c>
      <c r="P5" s="125" t="s">
        <v>205</v>
      </c>
      <c r="Q5" s="126" t="s">
        <v>367</v>
      </c>
      <c r="R5" s="126" t="s">
        <v>207</v>
      </c>
    </row>
    <row r="6" spans="2:18" ht="60.75" customHeight="1" x14ac:dyDescent="0.25">
      <c r="B6" s="21" t="s">
        <v>218</v>
      </c>
      <c r="C6" s="21" t="str">
        <f>VLOOKUP(B6,'PE-Def Proyectos Estratégicos'!$C$6:$G$101,2,0)</f>
        <v>Nombre del proyecto 1</v>
      </c>
      <c r="D6" s="21" t="s">
        <v>279</v>
      </c>
      <c r="E6" s="21" t="s">
        <v>282</v>
      </c>
      <c r="F6" s="21" t="s">
        <v>283</v>
      </c>
      <c r="G6" s="21" t="s">
        <v>284</v>
      </c>
      <c r="H6" s="21" t="s">
        <v>226</v>
      </c>
      <c r="I6" s="21" t="s">
        <v>285</v>
      </c>
      <c r="J6" s="21" t="s">
        <v>286</v>
      </c>
      <c r="K6" s="24">
        <v>41640</v>
      </c>
      <c r="L6" s="24">
        <v>41820</v>
      </c>
      <c r="M6" s="21" t="s">
        <v>210</v>
      </c>
      <c r="N6" s="21" t="str">
        <f t="shared" ref="N6:N11" si="0">CONCATENATE(D6,"-",M6)</f>
        <v>PT01-2014-01</v>
      </c>
      <c r="O6" s="44">
        <f>IFERROR(VLOOKUP(N6,'PT-Avance proyectos'!$D$6:$I$593,2,0),"")</f>
        <v>0.1</v>
      </c>
      <c r="P6" s="21" t="s">
        <v>214</v>
      </c>
      <c r="Q6" s="21" t="s">
        <v>369</v>
      </c>
      <c r="R6" s="22" t="str">
        <f>IFERROR(VLOOKUP(N6,'PT-Avance proyectos'!$D$6:$I$593,5,0),"")</f>
        <v>El proyecto se encuentra iniciando su desarrollo, el porcentaje de avance esta de acuerdo con lo planteado en los cronogramas de entrega.  Se concluye fase de diagnóstico.</v>
      </c>
    </row>
    <row r="7" spans="2:18" ht="14.25" customHeight="1" x14ac:dyDescent="0.25">
      <c r="B7" s="21" t="s">
        <v>218</v>
      </c>
      <c r="C7" s="21" t="str">
        <f>VLOOKUP(B7,'PE-Def Proyectos Estratégicos'!$C$6:$G$101,2,0)</f>
        <v>Nombre del proyecto 1</v>
      </c>
      <c r="D7" s="21" t="s">
        <v>280</v>
      </c>
      <c r="E7" s="21" t="s">
        <v>282</v>
      </c>
      <c r="F7" s="21" t="s">
        <v>283</v>
      </c>
      <c r="G7" s="21" t="s">
        <v>284</v>
      </c>
      <c r="H7" s="21" t="s">
        <v>226</v>
      </c>
      <c r="I7" s="21" t="s">
        <v>285</v>
      </c>
      <c r="J7" s="21" t="s">
        <v>286</v>
      </c>
      <c r="K7" s="24">
        <v>41640</v>
      </c>
      <c r="L7" s="24">
        <v>41820</v>
      </c>
      <c r="M7" s="21" t="s">
        <v>210</v>
      </c>
      <c r="N7" s="21" t="str">
        <f t="shared" si="0"/>
        <v>PT02-2014-01</v>
      </c>
      <c r="O7" s="44">
        <v>0.2</v>
      </c>
      <c r="P7" s="21" t="s">
        <v>214</v>
      </c>
      <c r="Q7" s="21" t="s">
        <v>370</v>
      </c>
      <c r="R7" s="22" t="str">
        <f>IFERROR(VLOOKUP(N7,'PT-Avance proyectos'!$D$6:$I$593,5,0),"")</f>
        <v/>
      </c>
    </row>
    <row r="8" spans="2:18" x14ac:dyDescent="0.25">
      <c r="B8" s="21" t="s">
        <v>218</v>
      </c>
      <c r="C8" s="21" t="str">
        <f>VLOOKUP(B8,'PE-Def Proyectos Estratégicos'!$C$6:$G$101,2,0)</f>
        <v>Nombre del proyecto 1</v>
      </c>
      <c r="D8" s="21" t="s">
        <v>281</v>
      </c>
      <c r="E8" s="21" t="s">
        <v>282</v>
      </c>
      <c r="F8" s="21" t="s">
        <v>283</v>
      </c>
      <c r="G8" s="21" t="s">
        <v>284</v>
      </c>
      <c r="H8" s="21" t="s">
        <v>226</v>
      </c>
      <c r="I8" s="21" t="s">
        <v>285</v>
      </c>
      <c r="J8" s="21" t="s">
        <v>286</v>
      </c>
      <c r="K8" s="24">
        <v>41640</v>
      </c>
      <c r="L8" s="24">
        <v>41820</v>
      </c>
      <c r="M8" s="21" t="s">
        <v>210</v>
      </c>
      <c r="N8" s="21" t="str">
        <f t="shared" si="0"/>
        <v>PT03-2014-01</v>
      </c>
      <c r="O8" s="44">
        <v>0.1</v>
      </c>
      <c r="P8" s="21" t="s">
        <v>215</v>
      </c>
      <c r="Q8" s="21"/>
      <c r="R8" s="22" t="str">
        <f>IFERROR(VLOOKUP(N8,'PT-Avance proyectos'!$D$6:$I$593,5,0),"")</f>
        <v/>
      </c>
    </row>
    <row r="9" spans="2:18" x14ac:dyDescent="0.25">
      <c r="B9" s="21" t="s">
        <v>218</v>
      </c>
      <c r="C9" s="21" t="str">
        <f>VLOOKUP(B9,'PE-Def Proyectos Estratégicos'!$C$6:$G$101,2,0)</f>
        <v>Nombre del proyecto 1</v>
      </c>
      <c r="D9" s="21" t="s">
        <v>291</v>
      </c>
      <c r="E9" s="21" t="s">
        <v>282</v>
      </c>
      <c r="F9" s="21" t="s">
        <v>283</v>
      </c>
      <c r="G9" s="21" t="s">
        <v>284</v>
      </c>
      <c r="H9" s="21" t="s">
        <v>226</v>
      </c>
      <c r="I9" s="21" t="s">
        <v>285</v>
      </c>
      <c r="J9" s="21" t="s">
        <v>286</v>
      </c>
      <c r="K9" s="24">
        <v>41640</v>
      </c>
      <c r="L9" s="24">
        <v>41820</v>
      </c>
      <c r="M9" s="21" t="s">
        <v>210</v>
      </c>
      <c r="N9" s="21" t="str">
        <f t="shared" si="0"/>
        <v>PT04-2014-01</v>
      </c>
      <c r="O9" s="44">
        <v>0</v>
      </c>
      <c r="P9" s="21" t="s">
        <v>290</v>
      </c>
      <c r="Q9" s="21"/>
      <c r="R9" s="22" t="str">
        <f>IFERROR(VLOOKUP(N9,'PT-Avance proyectos'!$D$6:$I$593,5,0),"")</f>
        <v/>
      </c>
    </row>
    <row r="10" spans="2:18" x14ac:dyDescent="0.25">
      <c r="B10" s="21" t="s">
        <v>219</v>
      </c>
      <c r="C10" s="21" t="str">
        <f>VLOOKUP(B10,'PE-Def Proyectos Estratégicos'!$C$6:$G$101,2,0)</f>
        <v>Nombre del proyecto 2</v>
      </c>
      <c r="D10" s="21" t="s">
        <v>292</v>
      </c>
      <c r="E10" s="21" t="s">
        <v>282</v>
      </c>
      <c r="F10" s="21" t="s">
        <v>283</v>
      </c>
      <c r="G10" s="21" t="s">
        <v>284</v>
      </c>
      <c r="H10" s="21" t="s">
        <v>226</v>
      </c>
      <c r="I10" s="21" t="s">
        <v>285</v>
      </c>
      <c r="J10" s="21" t="s">
        <v>286</v>
      </c>
      <c r="K10" s="24">
        <v>41640</v>
      </c>
      <c r="L10" s="24">
        <v>41820</v>
      </c>
      <c r="M10" s="21" t="s">
        <v>210</v>
      </c>
      <c r="N10" s="21" t="str">
        <f t="shared" si="0"/>
        <v>PT05-2014-01</v>
      </c>
      <c r="O10" s="44">
        <v>0.3</v>
      </c>
      <c r="P10" s="21" t="s">
        <v>213</v>
      </c>
      <c r="Q10" s="21"/>
      <c r="R10" s="22" t="str">
        <f>IFERROR(VLOOKUP(N10,'PT-Avance proyectos'!$D$6:$I$593,5,0),"")</f>
        <v/>
      </c>
    </row>
    <row r="11" spans="2:18" x14ac:dyDescent="0.25">
      <c r="B11" s="21" t="s">
        <v>220</v>
      </c>
      <c r="C11" s="21" t="str">
        <f>VLOOKUP(B11,'PE-Def Proyectos Estratégicos'!$C$6:$G$101,2,0)</f>
        <v>Nombre del proyecto 3</v>
      </c>
      <c r="D11" s="21" t="s">
        <v>293</v>
      </c>
      <c r="E11" s="21" t="s">
        <v>282</v>
      </c>
      <c r="F11" s="21" t="s">
        <v>283</v>
      </c>
      <c r="G11" s="21" t="s">
        <v>284</v>
      </c>
      <c r="H11" s="21" t="s">
        <v>226</v>
      </c>
      <c r="I11" s="21" t="s">
        <v>285</v>
      </c>
      <c r="J11" s="21" t="s">
        <v>286</v>
      </c>
      <c r="K11" s="24">
        <v>41640</v>
      </c>
      <c r="L11" s="24">
        <v>41820</v>
      </c>
      <c r="M11" s="21" t="s">
        <v>210</v>
      </c>
      <c r="N11" s="21" t="str">
        <f t="shared" si="0"/>
        <v>PT06-2014-01</v>
      </c>
      <c r="O11" s="44">
        <v>0.4</v>
      </c>
      <c r="P11" s="21" t="s">
        <v>214</v>
      </c>
      <c r="Q11" s="21"/>
      <c r="R11" s="22" t="str">
        <f>IFERROR(VLOOKUP(N11,'PT-Avance proyectos'!$D$6:$I$593,5,0),"")</f>
        <v/>
      </c>
    </row>
    <row r="12" spans="2:18" x14ac:dyDescent="0.25">
      <c r="B12" s="18"/>
      <c r="C12" s="18"/>
      <c r="D12" s="20"/>
      <c r="E12" s="20"/>
      <c r="F12" s="20"/>
      <c r="G12" s="20"/>
      <c r="H12" s="20"/>
      <c r="I12" s="20"/>
      <c r="J12" s="20"/>
      <c r="K12" s="20"/>
      <c r="L12" s="20"/>
      <c r="M12" s="20"/>
      <c r="N12" s="20"/>
      <c r="O12" s="45" t="str">
        <f>IFERROR(VLOOKUP(N12,'PT-Avance proyectos'!$D$6:$I$593,2,0),"")</f>
        <v/>
      </c>
      <c r="P12" s="21"/>
      <c r="Q12" s="21"/>
      <c r="R12" s="20"/>
    </row>
    <row r="13" spans="2:18" x14ac:dyDescent="0.25">
      <c r="B13" s="18"/>
      <c r="C13" s="18"/>
      <c r="D13" s="20"/>
      <c r="E13" s="20"/>
      <c r="F13" s="20"/>
      <c r="G13" s="20"/>
      <c r="H13" s="20"/>
      <c r="I13" s="20"/>
      <c r="J13" s="20"/>
      <c r="K13" s="20"/>
      <c r="L13" s="20"/>
      <c r="M13" s="20"/>
      <c r="N13" s="20"/>
      <c r="O13" s="45" t="str">
        <f>IFERROR(VLOOKUP(N13,'PT-Avance proyectos'!$D$6:$I$593,2,0),"")</f>
        <v/>
      </c>
      <c r="P13" s="21"/>
      <c r="Q13" s="21"/>
      <c r="R13" s="20"/>
    </row>
    <row r="14" spans="2:18" x14ac:dyDescent="0.25">
      <c r="B14" s="18"/>
      <c r="C14" s="18"/>
      <c r="D14" s="20"/>
      <c r="E14" s="20"/>
      <c r="F14" s="20"/>
      <c r="G14" s="20"/>
      <c r="H14" s="20"/>
      <c r="I14" s="20"/>
      <c r="J14" s="20"/>
      <c r="K14" s="20"/>
      <c r="L14" s="20"/>
      <c r="M14" s="20"/>
      <c r="N14" s="20"/>
      <c r="O14" s="45" t="str">
        <f>IFERROR(VLOOKUP(N14,'PT-Avance proyectos'!$D$6:$I$593,2,0),"")</f>
        <v/>
      </c>
      <c r="P14" s="21"/>
      <c r="Q14" s="21"/>
      <c r="R14" s="20"/>
    </row>
    <row r="15" spans="2:18" x14ac:dyDescent="0.25">
      <c r="B15" s="18"/>
      <c r="C15" s="18"/>
      <c r="D15" s="20"/>
      <c r="E15" s="20"/>
      <c r="F15" s="20"/>
      <c r="G15" s="20"/>
      <c r="H15" s="20"/>
      <c r="I15" s="20"/>
      <c r="J15" s="20"/>
      <c r="K15" s="20"/>
      <c r="L15" s="20"/>
      <c r="M15" s="20"/>
      <c r="N15" s="20"/>
      <c r="O15" s="45" t="str">
        <f>IFERROR(VLOOKUP(N15,'PT-Avance proyectos'!$D$6:$I$593,2,0),"")</f>
        <v/>
      </c>
      <c r="P15" s="21"/>
      <c r="Q15" s="21"/>
      <c r="R15" s="20"/>
    </row>
    <row r="16" spans="2:18" x14ac:dyDescent="0.25">
      <c r="B16" s="18"/>
      <c r="C16" s="18"/>
      <c r="D16" s="20"/>
      <c r="E16" s="20"/>
      <c r="F16" s="20"/>
      <c r="G16" s="20"/>
      <c r="H16" s="20"/>
      <c r="I16" s="20"/>
      <c r="J16" s="20"/>
      <c r="K16" s="20"/>
      <c r="L16" s="20"/>
      <c r="M16" s="20"/>
      <c r="N16" s="20"/>
      <c r="O16" s="45" t="str">
        <f>IFERROR(VLOOKUP(N16,'PT-Avance proyectos'!$D$6:$I$593,2,0),"")</f>
        <v/>
      </c>
      <c r="P16" s="21"/>
      <c r="Q16" s="21"/>
      <c r="R16" s="20"/>
    </row>
    <row r="17" spans="2:18" x14ac:dyDescent="0.25">
      <c r="B17" s="18"/>
      <c r="C17" s="18"/>
      <c r="D17" s="20"/>
      <c r="E17" s="20"/>
      <c r="F17" s="20"/>
      <c r="G17" s="20"/>
      <c r="H17" s="20"/>
      <c r="I17" s="20"/>
      <c r="J17" s="20"/>
      <c r="K17" s="20"/>
      <c r="L17" s="20"/>
      <c r="M17" s="20"/>
      <c r="N17" s="20"/>
      <c r="O17" s="45" t="str">
        <f>IFERROR(VLOOKUP(N17,'PT-Avance proyectos'!$D$6:$I$593,2,0),"")</f>
        <v/>
      </c>
      <c r="P17" s="21"/>
      <c r="Q17" s="21"/>
      <c r="R17" s="20"/>
    </row>
    <row r="18" spans="2:18" x14ac:dyDescent="0.25">
      <c r="B18" s="18"/>
      <c r="C18" s="18"/>
      <c r="D18" s="20"/>
      <c r="E18" s="20"/>
      <c r="F18" s="20"/>
      <c r="G18" s="20"/>
      <c r="H18" s="20"/>
      <c r="I18" s="20"/>
      <c r="J18" s="20"/>
      <c r="K18" s="20"/>
      <c r="L18" s="20"/>
      <c r="M18" s="20"/>
      <c r="N18" s="20"/>
      <c r="O18" s="45" t="str">
        <f>IFERROR(VLOOKUP(N18,'PT-Avance proyectos'!$D$6:$I$593,2,0),"")</f>
        <v/>
      </c>
      <c r="P18" s="21"/>
      <c r="Q18" s="21"/>
      <c r="R18" s="20"/>
    </row>
    <row r="19" spans="2:18" x14ac:dyDescent="0.25">
      <c r="B19" s="18"/>
      <c r="C19" s="18"/>
      <c r="D19" s="20"/>
      <c r="E19" s="20"/>
      <c r="F19" s="20"/>
      <c r="G19" s="20"/>
      <c r="H19" s="20"/>
      <c r="I19" s="20"/>
      <c r="J19" s="20"/>
      <c r="K19" s="20"/>
      <c r="L19" s="20"/>
      <c r="M19" s="20"/>
      <c r="N19" s="20"/>
      <c r="O19" s="45" t="str">
        <f>IFERROR(VLOOKUP(N19,'PT-Avance proyectos'!$D$6:$I$593,2,0),"")</f>
        <v/>
      </c>
      <c r="P19" s="21"/>
      <c r="Q19" s="21"/>
      <c r="R19" s="20"/>
    </row>
    <row r="20" spans="2:18" x14ac:dyDescent="0.25">
      <c r="B20" s="18"/>
      <c r="C20" s="18"/>
      <c r="D20" s="20"/>
      <c r="E20" s="20"/>
      <c r="F20" s="20"/>
      <c r="G20" s="20"/>
      <c r="H20" s="20"/>
      <c r="I20" s="20"/>
      <c r="J20" s="20"/>
      <c r="K20" s="20"/>
      <c r="L20" s="20"/>
      <c r="M20" s="20"/>
      <c r="N20" s="20"/>
      <c r="O20" s="45" t="str">
        <f>IFERROR(VLOOKUP(N20,'PT-Avance proyectos'!$D$6:$I$593,2,0),"")</f>
        <v/>
      </c>
      <c r="P20" s="21"/>
      <c r="Q20" s="21"/>
      <c r="R20" s="20"/>
    </row>
    <row r="21" spans="2:18" x14ac:dyDescent="0.25">
      <c r="B21" s="18"/>
      <c r="C21" s="18"/>
      <c r="D21" s="20"/>
      <c r="E21" s="20"/>
      <c r="F21" s="20"/>
      <c r="G21" s="20"/>
      <c r="H21" s="20"/>
      <c r="I21" s="20"/>
      <c r="J21" s="20"/>
      <c r="K21" s="20"/>
      <c r="L21" s="20"/>
      <c r="M21" s="20"/>
      <c r="N21" s="20"/>
      <c r="O21" s="45" t="str">
        <f>IFERROR(VLOOKUP(N21,'PT-Avance proyectos'!$D$6:$I$593,2,0),"")</f>
        <v/>
      </c>
      <c r="P21" s="21"/>
      <c r="Q21" s="21"/>
      <c r="R21" s="20"/>
    </row>
    <row r="22" spans="2:18" x14ac:dyDescent="0.25">
      <c r="B22" s="18"/>
      <c r="C22" s="18"/>
      <c r="D22" s="20"/>
      <c r="E22" s="20"/>
      <c r="F22" s="20"/>
      <c r="G22" s="20"/>
      <c r="H22" s="20"/>
      <c r="I22" s="20"/>
      <c r="J22" s="20"/>
      <c r="K22" s="20"/>
      <c r="L22" s="20"/>
      <c r="M22" s="20"/>
      <c r="N22" s="20"/>
      <c r="O22" s="45" t="str">
        <f>IFERROR(VLOOKUP(N22,'PT-Avance proyectos'!$D$6:$I$593,2,0),"")</f>
        <v/>
      </c>
      <c r="P22" s="21"/>
      <c r="Q22" s="21"/>
      <c r="R22" s="20"/>
    </row>
    <row r="23" spans="2:18" x14ac:dyDescent="0.25">
      <c r="B23" s="18"/>
      <c r="C23" s="18"/>
      <c r="D23" s="20"/>
      <c r="E23" s="20"/>
      <c r="F23" s="20"/>
      <c r="G23" s="20"/>
      <c r="H23" s="20"/>
      <c r="I23" s="20"/>
      <c r="J23" s="20"/>
      <c r="K23" s="20"/>
      <c r="L23" s="20"/>
      <c r="M23" s="20"/>
      <c r="N23" s="20"/>
      <c r="O23" s="45" t="str">
        <f>IFERROR(VLOOKUP(N23,'PT-Avance proyectos'!$D$6:$I$593,2,0),"")</f>
        <v/>
      </c>
      <c r="P23" s="21"/>
      <c r="Q23" s="21"/>
      <c r="R23" s="20"/>
    </row>
    <row r="24" spans="2:18" x14ac:dyDescent="0.25">
      <c r="B24" s="18"/>
      <c r="C24" s="18"/>
      <c r="D24" s="20"/>
      <c r="E24" s="20"/>
      <c r="F24" s="20"/>
      <c r="G24" s="20"/>
      <c r="H24" s="20"/>
      <c r="I24" s="20"/>
      <c r="J24" s="20"/>
      <c r="K24" s="20"/>
      <c r="L24" s="20"/>
      <c r="M24" s="20"/>
      <c r="N24" s="20"/>
      <c r="O24" s="45" t="str">
        <f>IFERROR(VLOOKUP(N24,'PT-Avance proyectos'!$D$6:$I$593,2,0),"")</f>
        <v/>
      </c>
      <c r="P24" s="21"/>
      <c r="Q24" s="21"/>
      <c r="R24" s="20"/>
    </row>
    <row r="25" spans="2:18" x14ac:dyDescent="0.25">
      <c r="B25" s="18"/>
      <c r="C25" s="18"/>
      <c r="D25" s="20"/>
      <c r="E25" s="20"/>
      <c r="F25" s="20"/>
      <c r="G25" s="20"/>
      <c r="H25" s="20"/>
      <c r="I25" s="20"/>
      <c r="J25" s="20"/>
      <c r="K25" s="20"/>
      <c r="L25" s="20"/>
      <c r="M25" s="20"/>
      <c r="N25" s="20"/>
      <c r="O25" s="45" t="str">
        <f>IFERROR(VLOOKUP(N25,'PT-Avance proyectos'!$D$6:$I$593,2,0),"")</f>
        <v/>
      </c>
      <c r="P25" s="21"/>
      <c r="Q25" s="21"/>
      <c r="R25" s="20"/>
    </row>
    <row r="26" spans="2:18" x14ac:dyDescent="0.25">
      <c r="B26" s="18"/>
      <c r="C26" s="18"/>
      <c r="D26" s="20"/>
      <c r="E26" s="20"/>
      <c r="F26" s="20"/>
      <c r="G26" s="20"/>
      <c r="H26" s="20"/>
      <c r="I26" s="20"/>
      <c r="J26" s="20"/>
      <c r="K26" s="20"/>
      <c r="L26" s="20"/>
      <c r="M26" s="20"/>
      <c r="N26" s="20"/>
      <c r="O26" s="45" t="str">
        <f>IFERROR(VLOOKUP(N26,'PT-Avance proyectos'!$D$6:$I$593,2,0),"")</f>
        <v/>
      </c>
      <c r="P26" s="21"/>
      <c r="Q26" s="21"/>
      <c r="R26" s="20"/>
    </row>
    <row r="27" spans="2:18" x14ac:dyDescent="0.25">
      <c r="B27" s="18"/>
      <c r="C27" s="18"/>
      <c r="D27" s="20"/>
      <c r="E27" s="20"/>
      <c r="F27" s="20"/>
      <c r="G27" s="20"/>
      <c r="H27" s="20"/>
      <c r="I27" s="20"/>
      <c r="J27" s="20"/>
      <c r="K27" s="20"/>
      <c r="L27" s="20"/>
      <c r="M27" s="20"/>
      <c r="N27" s="20"/>
      <c r="O27" s="45" t="str">
        <f>IFERROR(VLOOKUP(N27,'PT-Avance proyectos'!$D$6:$I$593,2,0),"")</f>
        <v/>
      </c>
      <c r="P27" s="21"/>
      <c r="Q27" s="21"/>
      <c r="R27" s="20"/>
    </row>
    <row r="28" spans="2:18" x14ac:dyDescent="0.25">
      <c r="B28" s="18"/>
      <c r="C28" s="18"/>
      <c r="D28" s="20"/>
      <c r="E28" s="20"/>
      <c r="F28" s="20"/>
      <c r="G28" s="20"/>
      <c r="H28" s="20"/>
      <c r="I28" s="20"/>
      <c r="J28" s="20"/>
      <c r="K28" s="20"/>
      <c r="L28" s="20"/>
      <c r="M28" s="20"/>
      <c r="N28" s="20"/>
      <c r="O28" s="45" t="str">
        <f>IFERROR(VLOOKUP(N28,'PT-Avance proyectos'!$D$6:$I$593,2,0),"")</f>
        <v/>
      </c>
      <c r="P28" s="21"/>
      <c r="Q28" s="21"/>
      <c r="R28" s="20"/>
    </row>
    <row r="29" spans="2:18" x14ac:dyDescent="0.25">
      <c r="B29" s="18"/>
      <c r="C29" s="18"/>
      <c r="D29" s="20"/>
      <c r="E29" s="20"/>
      <c r="F29" s="20"/>
      <c r="G29" s="20"/>
      <c r="H29" s="20"/>
      <c r="I29" s="20"/>
      <c r="J29" s="20"/>
      <c r="K29" s="20"/>
      <c r="L29" s="20"/>
      <c r="M29" s="20"/>
      <c r="N29" s="20"/>
      <c r="O29" s="45" t="str">
        <f>IFERROR(VLOOKUP(N29,'PT-Avance proyectos'!$D$6:$I$593,2,0),"")</f>
        <v/>
      </c>
      <c r="P29" s="21"/>
      <c r="Q29" s="21"/>
      <c r="R29" s="20"/>
    </row>
    <row r="30" spans="2:18" x14ac:dyDescent="0.25">
      <c r="B30" s="18"/>
      <c r="C30" s="18"/>
      <c r="D30" s="20"/>
      <c r="E30" s="20"/>
      <c r="F30" s="20"/>
      <c r="G30" s="20"/>
      <c r="H30" s="20"/>
      <c r="I30" s="20"/>
      <c r="J30" s="20"/>
      <c r="K30" s="20"/>
      <c r="L30" s="20"/>
      <c r="M30" s="20"/>
      <c r="N30" s="20"/>
      <c r="O30" s="45" t="str">
        <f>IFERROR(VLOOKUP(N30,'PT-Avance proyectos'!$D$6:$I$593,2,0),"")</f>
        <v/>
      </c>
      <c r="P30" s="21"/>
      <c r="Q30" s="21"/>
      <c r="R30" s="20"/>
    </row>
    <row r="31" spans="2:18" x14ac:dyDescent="0.25">
      <c r="B31" s="18"/>
      <c r="C31" s="18"/>
      <c r="D31" s="20"/>
      <c r="E31" s="20"/>
      <c r="F31" s="20"/>
      <c r="G31" s="20"/>
      <c r="H31" s="20"/>
      <c r="I31" s="20"/>
      <c r="J31" s="20"/>
      <c r="K31" s="20"/>
      <c r="L31" s="20"/>
      <c r="M31" s="20"/>
      <c r="N31" s="20"/>
      <c r="O31" s="45" t="str">
        <f>IFERROR(VLOOKUP(N31,'PT-Avance proyectos'!$D$6:$I$593,2,0),"")</f>
        <v/>
      </c>
      <c r="P31" s="21"/>
      <c r="Q31" s="21"/>
      <c r="R31" s="20"/>
    </row>
    <row r="32" spans="2:18" x14ac:dyDescent="0.25">
      <c r="B32" s="18"/>
      <c r="C32" s="18"/>
      <c r="D32" s="20"/>
      <c r="E32" s="20"/>
      <c r="F32" s="20"/>
      <c r="G32" s="20"/>
      <c r="H32" s="20"/>
      <c r="I32" s="20"/>
      <c r="J32" s="20"/>
      <c r="K32" s="20"/>
      <c r="L32" s="20"/>
      <c r="M32" s="20"/>
      <c r="N32" s="20"/>
      <c r="O32" s="45" t="str">
        <f>IFERROR(VLOOKUP(N32,'PT-Avance proyectos'!$D$6:$I$593,2,0),"")</f>
        <v/>
      </c>
      <c r="P32" s="21"/>
      <c r="Q32" s="21"/>
      <c r="R32" s="20"/>
    </row>
    <row r="33" spans="2:18" x14ac:dyDescent="0.25">
      <c r="B33" s="18"/>
      <c r="C33" s="18"/>
      <c r="D33" s="20"/>
      <c r="E33" s="20"/>
      <c r="F33" s="20"/>
      <c r="G33" s="20"/>
      <c r="H33" s="20"/>
      <c r="I33" s="20"/>
      <c r="J33" s="20"/>
      <c r="K33" s="20"/>
      <c r="L33" s="20"/>
      <c r="M33" s="20"/>
      <c r="N33" s="20"/>
      <c r="O33" s="45" t="str">
        <f>IFERROR(VLOOKUP(N33,'PT-Avance proyectos'!$D$6:$I$593,2,0),"")</f>
        <v/>
      </c>
      <c r="P33" s="21"/>
      <c r="Q33" s="21"/>
      <c r="R33" s="20"/>
    </row>
    <row r="34" spans="2:18" x14ac:dyDescent="0.25">
      <c r="B34" s="18"/>
      <c r="C34" s="18"/>
      <c r="D34" s="20"/>
      <c r="E34" s="20"/>
      <c r="F34" s="20"/>
      <c r="G34" s="20"/>
      <c r="H34" s="20"/>
      <c r="I34" s="20"/>
      <c r="J34" s="20"/>
      <c r="K34" s="20"/>
      <c r="L34" s="20"/>
      <c r="M34" s="20"/>
      <c r="N34" s="20"/>
      <c r="O34" s="45" t="str">
        <f>IFERROR(VLOOKUP(N34,'PT-Avance proyectos'!$D$6:$I$593,2,0),"")</f>
        <v/>
      </c>
      <c r="P34" s="21"/>
      <c r="Q34" s="21"/>
      <c r="R34" s="20"/>
    </row>
    <row r="35" spans="2:18" x14ac:dyDescent="0.25">
      <c r="B35" s="18"/>
      <c r="C35" s="18"/>
      <c r="D35" s="20"/>
      <c r="E35" s="20"/>
      <c r="F35" s="20"/>
      <c r="G35" s="20"/>
      <c r="H35" s="20"/>
      <c r="I35" s="20"/>
      <c r="J35" s="20"/>
      <c r="K35" s="20"/>
      <c r="L35" s="20"/>
      <c r="M35" s="20"/>
      <c r="N35" s="20"/>
      <c r="O35" s="45" t="str">
        <f>IFERROR(VLOOKUP(N35,'PT-Avance proyectos'!$D$6:$I$593,2,0),"")</f>
        <v/>
      </c>
      <c r="P35" s="21"/>
      <c r="Q35" s="21"/>
      <c r="R35" s="20"/>
    </row>
    <row r="36" spans="2:18" x14ac:dyDescent="0.25">
      <c r="B36" s="18"/>
      <c r="C36" s="18"/>
      <c r="D36" s="20"/>
      <c r="E36" s="20"/>
      <c r="F36" s="20"/>
      <c r="G36" s="20"/>
      <c r="H36" s="20"/>
      <c r="I36" s="20"/>
      <c r="J36" s="20"/>
      <c r="K36" s="20"/>
      <c r="L36" s="20"/>
      <c r="M36" s="20"/>
      <c r="N36" s="20"/>
      <c r="O36" s="45" t="str">
        <f>IFERROR(VLOOKUP(N36,'PT-Avance proyectos'!$D$6:$I$593,2,0),"")</f>
        <v/>
      </c>
      <c r="P36" s="21"/>
      <c r="Q36" s="21"/>
      <c r="R36" s="20"/>
    </row>
    <row r="37" spans="2:18" x14ac:dyDescent="0.25">
      <c r="B37" s="18"/>
      <c r="C37" s="18"/>
      <c r="D37" s="20"/>
      <c r="E37" s="20"/>
      <c r="F37" s="20"/>
      <c r="G37" s="20"/>
      <c r="H37" s="20"/>
      <c r="I37" s="20"/>
      <c r="J37" s="20"/>
      <c r="K37" s="20"/>
      <c r="L37" s="20"/>
      <c r="M37" s="20"/>
      <c r="N37" s="20"/>
      <c r="O37" s="45" t="str">
        <f>IFERROR(VLOOKUP(N37,'PT-Avance proyectos'!$D$6:$I$593,2,0),"")</f>
        <v/>
      </c>
      <c r="P37" s="21"/>
      <c r="Q37" s="21"/>
      <c r="R37" s="20"/>
    </row>
    <row r="38" spans="2:18" x14ac:dyDescent="0.25">
      <c r="B38" s="18"/>
      <c r="C38" s="18"/>
      <c r="D38" s="20"/>
      <c r="E38" s="20"/>
      <c r="F38" s="20"/>
      <c r="G38" s="20"/>
      <c r="H38" s="20"/>
      <c r="I38" s="20"/>
      <c r="J38" s="20"/>
      <c r="K38" s="20"/>
      <c r="L38" s="20"/>
      <c r="M38" s="20"/>
      <c r="N38" s="20"/>
      <c r="O38" s="45" t="str">
        <f>IFERROR(VLOOKUP(N38,'PT-Avance proyectos'!$D$6:$I$593,2,0),"")</f>
        <v/>
      </c>
      <c r="P38" s="21"/>
      <c r="Q38" s="21"/>
      <c r="R38" s="20"/>
    </row>
    <row r="39" spans="2:18" x14ac:dyDescent="0.25">
      <c r="B39" s="18"/>
      <c r="C39" s="18"/>
      <c r="D39" s="20"/>
      <c r="E39" s="20"/>
      <c r="F39" s="20"/>
      <c r="G39" s="20"/>
      <c r="H39" s="20"/>
      <c r="I39" s="20"/>
      <c r="J39" s="20"/>
      <c r="K39" s="20"/>
      <c r="L39" s="20"/>
      <c r="M39" s="20"/>
      <c r="N39" s="20"/>
      <c r="O39" s="45" t="str">
        <f>IFERROR(VLOOKUP(N39,'PT-Avance proyectos'!$D$6:$I$593,2,0),"")</f>
        <v/>
      </c>
      <c r="P39" s="21"/>
      <c r="Q39" s="21"/>
      <c r="R39" s="20"/>
    </row>
  </sheetData>
  <conditionalFormatting sqref="O6">
    <cfRule type="colorScale" priority="2">
      <colorScale>
        <cfvo type="min"/>
        <cfvo type="percent" val="50"/>
        <cfvo type="max"/>
        <color rgb="FFF8696B"/>
        <color rgb="FFFFEB84"/>
        <color rgb="FF63BE7B"/>
      </colorScale>
    </cfRule>
  </conditionalFormatting>
  <conditionalFormatting sqref="O7:O11">
    <cfRule type="colorScale" priority="1">
      <colorScale>
        <cfvo type="min"/>
        <cfvo type="percent" val="50"/>
        <cfvo type="max"/>
        <color rgb="FFF8696B"/>
        <color rgb="FFFFEB84"/>
        <color rgb="FF63BE7B"/>
      </colorScale>
    </cfRule>
  </conditionalFormatting>
  <dataValidations count="2">
    <dataValidation type="list" allowBlank="1" showInputMessage="1" showErrorMessage="1" sqref="P6:P39">
      <formula1>EstadoProyectoT</formula1>
    </dataValidation>
    <dataValidation type="list" allowBlank="1" showInputMessage="1" showErrorMessage="1" sqref="Q6:Q39">
      <formula1>Prioridad</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I593"/>
  <sheetViews>
    <sheetView showGridLines="0" showRowColHeaders="0" topLeftCell="G1" workbookViewId="0">
      <selection activeCell="M6" sqref="M6"/>
    </sheetView>
  </sheetViews>
  <sheetFormatPr baseColWidth="10" defaultRowHeight="15" x14ac:dyDescent="0.25"/>
  <cols>
    <col min="1" max="1" width="5.140625" customWidth="1"/>
    <col min="4" max="4" width="11.85546875" bestFit="1" customWidth="1"/>
    <col min="6" max="6" width="28.7109375" customWidth="1"/>
    <col min="7" max="8" width="35.7109375" customWidth="1"/>
    <col min="9" max="9" width="45.7109375" customWidth="1"/>
  </cols>
  <sheetData>
    <row r="2" spans="2:9" ht="18" x14ac:dyDescent="0.25">
      <c r="D2" s="55" t="s">
        <v>268</v>
      </c>
    </row>
    <row r="3" spans="2:9" ht="15.75" x14ac:dyDescent="0.25">
      <c r="D3" s="56" t="s">
        <v>234</v>
      </c>
    </row>
    <row r="4" spans="2:9" ht="15.75" x14ac:dyDescent="0.25">
      <c r="D4" s="56"/>
    </row>
    <row r="5" spans="2:9" ht="38.25" x14ac:dyDescent="0.25">
      <c r="B5" s="124" t="s">
        <v>287</v>
      </c>
      <c r="C5" s="124" t="s">
        <v>204</v>
      </c>
      <c r="D5" s="124" t="s">
        <v>211</v>
      </c>
      <c r="E5" s="124" t="s">
        <v>166</v>
      </c>
      <c r="F5" s="124" t="s">
        <v>202</v>
      </c>
      <c r="G5" s="124" t="s">
        <v>203</v>
      </c>
      <c r="H5" s="124" t="s">
        <v>208</v>
      </c>
      <c r="I5" s="124" t="s">
        <v>216</v>
      </c>
    </row>
    <row r="6" spans="2:9" ht="63.75" x14ac:dyDescent="0.25">
      <c r="B6" s="21" t="s">
        <v>279</v>
      </c>
      <c r="C6" s="46" t="s">
        <v>210</v>
      </c>
      <c r="D6" s="46" t="str">
        <f>CONCATENATE(B6,"-",C6)</f>
        <v>PT01-2014-01</v>
      </c>
      <c r="E6" s="44">
        <v>0.1</v>
      </c>
      <c r="F6" s="21"/>
      <c r="G6" s="21"/>
      <c r="H6" s="22" t="s">
        <v>209</v>
      </c>
      <c r="I6" s="21"/>
    </row>
    <row r="7" spans="2:9" x14ac:dyDescent="0.25">
      <c r="B7" s="20"/>
      <c r="C7" s="20"/>
      <c r="D7" s="46" t="str">
        <f t="shared" ref="D7:D26" si="0">CONCATENATE(B7,"-",C7)</f>
        <v>-</v>
      </c>
      <c r="E7" s="20"/>
      <c r="F7" s="20"/>
      <c r="G7" s="20"/>
      <c r="H7" s="20"/>
      <c r="I7" s="20"/>
    </row>
    <row r="8" spans="2:9" x14ac:dyDescent="0.25">
      <c r="B8" s="20"/>
      <c r="C8" s="20"/>
      <c r="D8" s="46" t="str">
        <f t="shared" si="0"/>
        <v>-</v>
      </c>
      <c r="E8" s="20"/>
      <c r="F8" s="20"/>
      <c r="G8" s="20"/>
      <c r="H8" s="20"/>
      <c r="I8" s="20"/>
    </row>
    <row r="9" spans="2:9" x14ac:dyDescent="0.25">
      <c r="B9" s="20"/>
      <c r="C9" s="20"/>
      <c r="D9" s="46" t="str">
        <f t="shared" si="0"/>
        <v>-</v>
      </c>
      <c r="E9" s="20"/>
      <c r="F9" s="20"/>
      <c r="G9" s="20"/>
      <c r="H9" s="20"/>
      <c r="I9" s="20"/>
    </row>
    <row r="10" spans="2:9" x14ac:dyDescent="0.25">
      <c r="B10" s="20"/>
      <c r="C10" s="20"/>
      <c r="D10" s="46" t="str">
        <f t="shared" si="0"/>
        <v>-</v>
      </c>
      <c r="E10" s="20"/>
      <c r="F10" s="20"/>
      <c r="G10" s="20"/>
      <c r="H10" s="20"/>
      <c r="I10" s="20"/>
    </row>
    <row r="11" spans="2:9" x14ac:dyDescent="0.25">
      <c r="B11" s="20"/>
      <c r="C11" s="20"/>
      <c r="D11" s="46" t="str">
        <f t="shared" si="0"/>
        <v>-</v>
      </c>
      <c r="E11" s="20"/>
      <c r="F11" s="20"/>
      <c r="G11" s="20"/>
      <c r="H11" s="20"/>
      <c r="I11" s="20"/>
    </row>
    <row r="12" spans="2:9" x14ac:dyDescent="0.25">
      <c r="B12" s="20"/>
      <c r="C12" s="20"/>
      <c r="D12" s="46" t="str">
        <f t="shared" si="0"/>
        <v>-</v>
      </c>
      <c r="E12" s="20"/>
      <c r="F12" s="20"/>
      <c r="G12" s="20"/>
      <c r="H12" s="20"/>
      <c r="I12" s="20"/>
    </row>
    <row r="13" spans="2:9" x14ac:dyDescent="0.25">
      <c r="B13" s="20"/>
      <c r="C13" s="20"/>
      <c r="D13" s="46" t="str">
        <f t="shared" si="0"/>
        <v>-</v>
      </c>
      <c r="E13" s="20"/>
      <c r="F13" s="20"/>
      <c r="G13" s="20"/>
      <c r="H13" s="20"/>
      <c r="I13" s="20"/>
    </row>
    <row r="14" spans="2:9" x14ac:dyDescent="0.25">
      <c r="B14" s="20"/>
      <c r="C14" s="20"/>
      <c r="D14" s="46" t="str">
        <f t="shared" si="0"/>
        <v>-</v>
      </c>
      <c r="E14" s="20"/>
      <c r="F14" s="20"/>
      <c r="G14" s="20"/>
      <c r="H14" s="20"/>
      <c r="I14" s="20"/>
    </row>
    <row r="15" spans="2:9" x14ac:dyDescent="0.25">
      <c r="B15" s="20"/>
      <c r="C15" s="20"/>
      <c r="D15" s="46" t="str">
        <f t="shared" si="0"/>
        <v>-</v>
      </c>
      <c r="E15" s="20"/>
      <c r="F15" s="20"/>
      <c r="G15" s="20"/>
      <c r="H15" s="20"/>
      <c r="I15" s="20"/>
    </row>
    <row r="16" spans="2:9" x14ac:dyDescent="0.25">
      <c r="B16" s="20"/>
      <c r="C16" s="20"/>
      <c r="D16" s="46" t="str">
        <f t="shared" si="0"/>
        <v>-</v>
      </c>
      <c r="E16" s="20"/>
      <c r="F16" s="20"/>
      <c r="G16" s="20"/>
      <c r="H16" s="20"/>
      <c r="I16" s="20"/>
    </row>
    <row r="17" spans="2:9" x14ac:dyDescent="0.25">
      <c r="B17" s="20"/>
      <c r="C17" s="20"/>
      <c r="D17" s="46" t="str">
        <f t="shared" si="0"/>
        <v>-</v>
      </c>
      <c r="E17" s="20"/>
      <c r="F17" s="20"/>
      <c r="G17" s="20"/>
      <c r="H17" s="20"/>
      <c r="I17" s="20"/>
    </row>
    <row r="18" spans="2:9" x14ac:dyDescent="0.25">
      <c r="B18" s="20"/>
      <c r="C18" s="20"/>
      <c r="D18" s="46" t="str">
        <f t="shared" si="0"/>
        <v>-</v>
      </c>
      <c r="E18" s="20"/>
      <c r="F18" s="20"/>
      <c r="G18" s="20"/>
      <c r="H18" s="20"/>
      <c r="I18" s="20"/>
    </row>
    <row r="19" spans="2:9" x14ac:dyDescent="0.25">
      <c r="B19" s="20"/>
      <c r="C19" s="20"/>
      <c r="D19" s="46" t="str">
        <f t="shared" si="0"/>
        <v>-</v>
      </c>
      <c r="E19" s="20"/>
      <c r="F19" s="20"/>
      <c r="G19" s="20"/>
      <c r="H19" s="20"/>
      <c r="I19" s="20"/>
    </row>
    <row r="20" spans="2:9" x14ac:dyDescent="0.25">
      <c r="B20" s="20"/>
      <c r="C20" s="20"/>
      <c r="D20" s="46" t="str">
        <f t="shared" si="0"/>
        <v>-</v>
      </c>
      <c r="E20" s="20"/>
      <c r="F20" s="20"/>
      <c r="G20" s="20"/>
      <c r="H20" s="20"/>
      <c r="I20" s="20"/>
    </row>
    <row r="21" spans="2:9" x14ac:dyDescent="0.25">
      <c r="B21" s="20"/>
      <c r="C21" s="20"/>
      <c r="D21" s="46" t="str">
        <f t="shared" si="0"/>
        <v>-</v>
      </c>
      <c r="E21" s="20"/>
      <c r="F21" s="20"/>
      <c r="G21" s="20"/>
      <c r="H21" s="20"/>
      <c r="I21" s="20"/>
    </row>
    <row r="22" spans="2:9" x14ac:dyDescent="0.25">
      <c r="B22" s="20"/>
      <c r="C22" s="20"/>
      <c r="D22" s="46" t="str">
        <f t="shared" si="0"/>
        <v>-</v>
      </c>
      <c r="E22" s="20"/>
      <c r="F22" s="20"/>
      <c r="G22" s="20"/>
      <c r="H22" s="20"/>
      <c r="I22" s="20"/>
    </row>
    <row r="23" spans="2:9" x14ac:dyDescent="0.25">
      <c r="B23" s="20"/>
      <c r="C23" s="20"/>
      <c r="D23" s="46" t="str">
        <f t="shared" si="0"/>
        <v>-</v>
      </c>
      <c r="E23" s="20"/>
      <c r="F23" s="20"/>
      <c r="G23" s="20"/>
      <c r="H23" s="20"/>
      <c r="I23" s="20"/>
    </row>
    <row r="24" spans="2:9" x14ac:dyDescent="0.25">
      <c r="B24" s="20"/>
      <c r="C24" s="20"/>
      <c r="D24" s="46" t="str">
        <f t="shared" si="0"/>
        <v>-</v>
      </c>
      <c r="E24" s="20"/>
      <c r="F24" s="20"/>
      <c r="G24" s="20"/>
      <c r="H24" s="20"/>
      <c r="I24" s="20"/>
    </row>
    <row r="25" spans="2:9" x14ac:dyDescent="0.25">
      <c r="B25" s="20"/>
      <c r="C25" s="20"/>
      <c r="D25" s="46" t="str">
        <f t="shared" si="0"/>
        <v>-</v>
      </c>
      <c r="E25" s="20"/>
      <c r="F25" s="20"/>
      <c r="G25" s="20"/>
      <c r="H25" s="20"/>
      <c r="I25" s="20"/>
    </row>
    <row r="26" spans="2:9" x14ac:dyDescent="0.25">
      <c r="B26" s="20"/>
      <c r="C26" s="20"/>
      <c r="D26" s="46" t="str">
        <f t="shared" si="0"/>
        <v>-</v>
      </c>
      <c r="E26" s="20"/>
      <c r="F26" s="20"/>
      <c r="G26" s="20"/>
      <c r="H26" s="20"/>
      <c r="I26" s="20"/>
    </row>
    <row r="27" spans="2:9" x14ac:dyDescent="0.25">
      <c r="B27" s="16"/>
      <c r="C27" s="16"/>
      <c r="D27" s="16"/>
      <c r="E27" s="16"/>
      <c r="F27" s="16"/>
      <c r="G27" s="16"/>
      <c r="H27" s="16"/>
      <c r="I27" s="16"/>
    </row>
    <row r="28" spans="2:9" x14ac:dyDescent="0.25">
      <c r="B28" s="16"/>
      <c r="C28" s="16"/>
      <c r="D28" s="16"/>
      <c r="E28" s="16"/>
      <c r="F28" s="16"/>
      <c r="G28" s="16"/>
      <c r="H28" s="16"/>
      <c r="I28" s="16"/>
    </row>
    <row r="29" spans="2:9" x14ac:dyDescent="0.25">
      <c r="B29" s="16"/>
      <c r="C29" s="16"/>
      <c r="D29" s="16"/>
      <c r="E29" s="16"/>
      <c r="F29" s="16"/>
      <c r="G29" s="16"/>
      <c r="H29" s="16"/>
      <c r="I29" s="16"/>
    </row>
    <row r="30" spans="2:9" x14ac:dyDescent="0.25">
      <c r="B30" s="16"/>
      <c r="C30" s="16"/>
      <c r="D30" s="16"/>
      <c r="E30" s="16"/>
      <c r="F30" s="16"/>
      <c r="G30" s="16"/>
      <c r="H30" s="16"/>
      <c r="I30" s="16"/>
    </row>
    <row r="31" spans="2:9" x14ac:dyDescent="0.25">
      <c r="B31" s="16"/>
      <c r="C31" s="16"/>
      <c r="D31" s="16"/>
      <c r="E31" s="16"/>
      <c r="F31" s="16"/>
      <c r="G31" s="16"/>
      <c r="H31" s="16"/>
      <c r="I31" s="16"/>
    </row>
    <row r="32" spans="2:9" x14ac:dyDescent="0.25">
      <c r="B32" s="16"/>
      <c r="C32" s="16"/>
      <c r="D32" s="16"/>
      <c r="E32" s="16"/>
      <c r="F32" s="16"/>
      <c r="G32" s="16"/>
      <c r="H32" s="16"/>
      <c r="I32" s="16"/>
    </row>
    <row r="33" spans="2:9" x14ac:dyDescent="0.25">
      <c r="B33" s="16"/>
      <c r="C33" s="16"/>
      <c r="D33" s="16"/>
      <c r="E33" s="16"/>
      <c r="F33" s="16"/>
      <c r="G33" s="16"/>
      <c r="H33" s="16"/>
      <c r="I33" s="16"/>
    </row>
    <row r="34" spans="2:9" x14ac:dyDescent="0.25">
      <c r="B34" s="16"/>
      <c r="C34" s="16"/>
      <c r="D34" s="16"/>
      <c r="E34" s="16"/>
      <c r="F34" s="16"/>
      <c r="G34" s="16"/>
      <c r="H34" s="16"/>
      <c r="I34" s="16"/>
    </row>
    <row r="35" spans="2:9" x14ac:dyDescent="0.25">
      <c r="B35" s="16"/>
      <c r="C35" s="16"/>
      <c r="D35" s="16"/>
      <c r="E35" s="16"/>
      <c r="F35" s="16"/>
      <c r="G35" s="16"/>
      <c r="H35" s="16"/>
      <c r="I35" s="16"/>
    </row>
    <row r="36" spans="2:9" x14ac:dyDescent="0.25">
      <c r="B36" s="16"/>
      <c r="C36" s="16"/>
      <c r="D36" s="16"/>
      <c r="E36" s="16"/>
      <c r="F36" s="16"/>
      <c r="G36" s="16"/>
      <c r="H36" s="16"/>
      <c r="I36" s="16"/>
    </row>
    <row r="37" spans="2:9" x14ac:dyDescent="0.25">
      <c r="B37" s="16"/>
      <c r="C37" s="16"/>
      <c r="D37" s="16"/>
      <c r="E37" s="16"/>
      <c r="F37" s="16"/>
      <c r="G37" s="16"/>
      <c r="H37" s="16"/>
      <c r="I37" s="16"/>
    </row>
    <row r="38" spans="2:9" x14ac:dyDescent="0.25">
      <c r="B38" s="16"/>
      <c r="C38" s="16"/>
      <c r="D38" s="16"/>
      <c r="E38" s="16"/>
      <c r="F38" s="16"/>
      <c r="G38" s="16"/>
      <c r="H38" s="16"/>
      <c r="I38" s="16"/>
    </row>
    <row r="39" spans="2:9" x14ac:dyDescent="0.25">
      <c r="B39" s="16"/>
      <c r="C39" s="16"/>
      <c r="D39" s="16"/>
      <c r="E39" s="16"/>
      <c r="F39" s="16"/>
      <c r="G39" s="16"/>
      <c r="H39" s="16"/>
      <c r="I39" s="16"/>
    </row>
    <row r="40" spans="2:9" x14ac:dyDescent="0.25">
      <c r="B40" s="16"/>
      <c r="C40" s="16"/>
      <c r="D40" s="16"/>
      <c r="E40" s="16"/>
      <c r="F40" s="16"/>
      <c r="G40" s="16"/>
      <c r="H40" s="16"/>
      <c r="I40" s="16"/>
    </row>
    <row r="41" spans="2:9" x14ac:dyDescent="0.25">
      <c r="B41" s="16"/>
      <c r="C41" s="16"/>
      <c r="D41" s="16"/>
      <c r="E41" s="16"/>
      <c r="F41" s="16"/>
      <c r="G41" s="16"/>
      <c r="H41" s="16"/>
      <c r="I41" s="16"/>
    </row>
    <row r="42" spans="2:9" x14ac:dyDescent="0.25">
      <c r="B42" s="16"/>
      <c r="C42" s="16"/>
      <c r="D42" s="16"/>
      <c r="E42" s="16"/>
      <c r="F42" s="16"/>
      <c r="G42" s="16"/>
      <c r="H42" s="16"/>
      <c r="I42" s="16"/>
    </row>
    <row r="43" spans="2:9" x14ac:dyDescent="0.25">
      <c r="B43" s="16"/>
      <c r="C43" s="16"/>
      <c r="D43" s="16"/>
      <c r="E43" s="16"/>
      <c r="F43" s="16"/>
      <c r="G43" s="16"/>
      <c r="H43" s="16"/>
      <c r="I43" s="16"/>
    </row>
    <row r="44" spans="2:9" x14ac:dyDescent="0.25">
      <c r="B44" s="16"/>
      <c r="C44" s="16"/>
      <c r="D44" s="16"/>
      <c r="E44" s="16"/>
      <c r="F44" s="16"/>
      <c r="G44" s="16"/>
      <c r="H44" s="16"/>
      <c r="I44" s="16"/>
    </row>
    <row r="45" spans="2:9" x14ac:dyDescent="0.25">
      <c r="B45" s="16"/>
      <c r="C45" s="16"/>
      <c r="D45" s="16"/>
      <c r="E45" s="16"/>
      <c r="F45" s="16"/>
      <c r="G45" s="16"/>
      <c r="H45" s="16"/>
      <c r="I45" s="16"/>
    </row>
    <row r="46" spans="2:9" x14ac:dyDescent="0.25">
      <c r="B46" s="16"/>
      <c r="C46" s="16"/>
      <c r="D46" s="16"/>
      <c r="E46" s="16"/>
      <c r="F46" s="16"/>
      <c r="G46" s="16"/>
      <c r="H46" s="16"/>
      <c r="I46" s="16"/>
    </row>
    <row r="47" spans="2:9" x14ac:dyDescent="0.25">
      <c r="B47" s="16"/>
      <c r="C47" s="16"/>
      <c r="D47" s="16"/>
      <c r="E47" s="16"/>
      <c r="F47" s="16"/>
      <c r="G47" s="16"/>
      <c r="H47" s="16"/>
      <c r="I47" s="16"/>
    </row>
    <row r="48" spans="2:9" x14ac:dyDescent="0.25">
      <c r="B48" s="16"/>
      <c r="C48" s="16"/>
      <c r="D48" s="16"/>
      <c r="E48" s="16"/>
      <c r="F48" s="16"/>
      <c r="G48" s="16"/>
      <c r="H48" s="16"/>
      <c r="I48" s="16"/>
    </row>
    <row r="49" spans="2:9" x14ac:dyDescent="0.25">
      <c r="B49" s="16"/>
      <c r="C49" s="16"/>
      <c r="D49" s="16"/>
      <c r="E49" s="16"/>
      <c r="F49" s="16"/>
      <c r="G49" s="16"/>
      <c r="H49" s="16"/>
      <c r="I49" s="16"/>
    </row>
    <row r="50" spans="2:9" x14ac:dyDescent="0.25">
      <c r="B50" s="16"/>
      <c r="C50" s="16"/>
      <c r="D50" s="16"/>
      <c r="E50" s="16"/>
      <c r="F50" s="16"/>
      <c r="G50" s="16"/>
      <c r="H50" s="16"/>
      <c r="I50" s="16"/>
    </row>
    <row r="51" spans="2:9" x14ac:dyDescent="0.25">
      <c r="B51" s="16"/>
      <c r="C51" s="16"/>
      <c r="D51" s="16"/>
      <c r="E51" s="16"/>
      <c r="F51" s="16"/>
      <c r="G51" s="16"/>
      <c r="H51" s="16"/>
      <c r="I51" s="16"/>
    </row>
    <row r="52" spans="2:9" x14ac:dyDescent="0.25">
      <c r="B52" s="16"/>
      <c r="C52" s="16"/>
      <c r="D52" s="16"/>
      <c r="E52" s="16"/>
      <c r="F52" s="16"/>
      <c r="G52" s="16"/>
      <c r="H52" s="16"/>
      <c r="I52" s="16"/>
    </row>
    <row r="53" spans="2:9" x14ac:dyDescent="0.25">
      <c r="B53" s="16"/>
      <c r="C53" s="16"/>
      <c r="D53" s="16"/>
      <c r="E53" s="16"/>
      <c r="F53" s="16"/>
      <c r="G53" s="16"/>
      <c r="H53" s="16"/>
      <c r="I53" s="16"/>
    </row>
    <row r="54" spans="2:9" x14ac:dyDescent="0.25">
      <c r="B54" s="16"/>
      <c r="C54" s="16"/>
      <c r="D54" s="16"/>
      <c r="E54" s="16"/>
      <c r="F54" s="16"/>
      <c r="G54" s="16"/>
      <c r="H54" s="16"/>
      <c r="I54" s="16"/>
    </row>
    <row r="55" spans="2:9" x14ac:dyDescent="0.25">
      <c r="B55" s="16"/>
      <c r="C55" s="16"/>
      <c r="D55" s="16"/>
      <c r="E55" s="16"/>
      <c r="F55" s="16"/>
      <c r="G55" s="16"/>
      <c r="H55" s="16"/>
      <c r="I55" s="16"/>
    </row>
    <row r="56" spans="2:9" x14ac:dyDescent="0.25">
      <c r="B56" s="16"/>
      <c r="C56" s="16"/>
      <c r="D56" s="16"/>
      <c r="E56" s="16"/>
      <c r="F56" s="16"/>
      <c r="G56" s="16"/>
      <c r="H56" s="16"/>
      <c r="I56" s="16"/>
    </row>
    <row r="57" spans="2:9" x14ac:dyDescent="0.25">
      <c r="B57" s="16"/>
      <c r="C57" s="16"/>
      <c r="D57" s="16"/>
      <c r="E57" s="16"/>
      <c r="F57" s="16"/>
      <c r="G57" s="16"/>
      <c r="H57" s="16"/>
      <c r="I57" s="16"/>
    </row>
    <row r="58" spans="2:9" x14ac:dyDescent="0.25">
      <c r="B58" s="16"/>
      <c r="C58" s="16"/>
      <c r="D58" s="16"/>
      <c r="E58" s="16"/>
      <c r="F58" s="16"/>
      <c r="G58" s="16"/>
      <c r="H58" s="16"/>
      <c r="I58" s="16"/>
    </row>
    <row r="59" spans="2:9" x14ac:dyDescent="0.25">
      <c r="B59" s="16"/>
      <c r="C59" s="16"/>
      <c r="D59" s="16"/>
      <c r="E59" s="16"/>
      <c r="F59" s="16"/>
      <c r="G59" s="16"/>
      <c r="H59" s="16"/>
      <c r="I59" s="16"/>
    </row>
    <row r="60" spans="2:9" x14ac:dyDescent="0.25">
      <c r="B60" s="16"/>
      <c r="C60" s="16"/>
      <c r="D60" s="16"/>
      <c r="E60" s="16"/>
      <c r="F60" s="16"/>
      <c r="G60" s="16"/>
      <c r="H60" s="16"/>
      <c r="I60" s="16"/>
    </row>
    <row r="61" spans="2:9" x14ac:dyDescent="0.25">
      <c r="B61" s="16"/>
      <c r="C61" s="16"/>
      <c r="D61" s="16"/>
      <c r="E61" s="16"/>
      <c r="F61" s="16"/>
      <c r="G61" s="16"/>
      <c r="H61" s="16"/>
      <c r="I61" s="16"/>
    </row>
    <row r="62" spans="2:9" x14ac:dyDescent="0.25">
      <c r="B62" s="16"/>
      <c r="C62" s="16"/>
      <c r="D62" s="16"/>
      <c r="E62" s="16"/>
      <c r="F62" s="16"/>
      <c r="G62" s="16"/>
      <c r="H62" s="16"/>
      <c r="I62" s="16"/>
    </row>
    <row r="63" spans="2:9" x14ac:dyDescent="0.25">
      <c r="B63" s="16"/>
      <c r="C63" s="16"/>
      <c r="D63" s="16"/>
      <c r="E63" s="16"/>
      <c r="F63" s="16"/>
      <c r="G63" s="16"/>
      <c r="H63" s="16"/>
      <c r="I63" s="16"/>
    </row>
    <row r="64" spans="2:9" x14ac:dyDescent="0.25">
      <c r="B64" s="16"/>
      <c r="C64" s="16"/>
      <c r="D64" s="16"/>
      <c r="E64" s="16"/>
      <c r="F64" s="16"/>
      <c r="G64" s="16"/>
      <c r="H64" s="16"/>
      <c r="I64" s="16"/>
    </row>
    <row r="65" spans="2:9" x14ac:dyDescent="0.25">
      <c r="B65" s="16"/>
      <c r="C65" s="16"/>
      <c r="D65" s="16"/>
      <c r="E65" s="16"/>
      <c r="F65" s="16"/>
      <c r="G65" s="16"/>
      <c r="H65" s="16"/>
      <c r="I65" s="16"/>
    </row>
    <row r="66" spans="2:9" x14ac:dyDescent="0.25">
      <c r="B66" s="16"/>
      <c r="C66" s="16"/>
      <c r="D66" s="16"/>
      <c r="E66" s="16"/>
      <c r="F66" s="16"/>
      <c r="G66" s="16"/>
      <c r="H66" s="16"/>
      <c r="I66" s="16"/>
    </row>
    <row r="67" spans="2:9" x14ac:dyDescent="0.25">
      <c r="B67" s="16"/>
      <c r="C67" s="16"/>
      <c r="D67" s="16"/>
      <c r="E67" s="16"/>
      <c r="F67" s="16"/>
      <c r="G67" s="16"/>
      <c r="H67" s="16"/>
      <c r="I67" s="16"/>
    </row>
    <row r="68" spans="2:9" x14ac:dyDescent="0.25">
      <c r="B68" s="16"/>
      <c r="C68" s="16"/>
      <c r="D68" s="16"/>
      <c r="E68" s="16"/>
      <c r="F68" s="16"/>
      <c r="G68" s="16"/>
      <c r="H68" s="16"/>
      <c r="I68" s="16"/>
    </row>
    <row r="69" spans="2:9" x14ac:dyDescent="0.25">
      <c r="B69" s="16"/>
      <c r="C69" s="16"/>
      <c r="D69" s="16"/>
      <c r="E69" s="16"/>
      <c r="F69" s="16"/>
      <c r="G69" s="16"/>
      <c r="H69" s="16"/>
      <c r="I69" s="16"/>
    </row>
    <row r="70" spans="2:9" x14ac:dyDescent="0.25">
      <c r="B70" s="16"/>
      <c r="C70" s="16"/>
      <c r="D70" s="16"/>
      <c r="E70" s="16"/>
      <c r="F70" s="16"/>
      <c r="G70" s="16"/>
      <c r="H70" s="16"/>
      <c r="I70" s="16"/>
    </row>
    <row r="71" spans="2:9" x14ac:dyDescent="0.25">
      <c r="B71" s="16"/>
      <c r="C71" s="16"/>
      <c r="D71" s="16"/>
      <c r="E71" s="16"/>
      <c r="F71" s="16"/>
      <c r="G71" s="16"/>
      <c r="H71" s="16"/>
      <c r="I71" s="16"/>
    </row>
    <row r="72" spans="2:9" x14ac:dyDescent="0.25">
      <c r="B72" s="16"/>
      <c r="C72" s="16"/>
      <c r="D72" s="16"/>
      <c r="E72" s="16"/>
      <c r="F72" s="16"/>
      <c r="G72" s="16"/>
      <c r="H72" s="16"/>
      <c r="I72" s="16"/>
    </row>
    <row r="73" spans="2:9" x14ac:dyDescent="0.25">
      <c r="B73" s="16"/>
      <c r="C73" s="16"/>
      <c r="D73" s="16"/>
      <c r="E73" s="16"/>
      <c r="F73" s="16"/>
      <c r="G73" s="16"/>
      <c r="H73" s="16"/>
      <c r="I73" s="16"/>
    </row>
    <row r="74" spans="2:9" x14ac:dyDescent="0.25">
      <c r="B74" s="16"/>
      <c r="C74" s="16"/>
      <c r="D74" s="16"/>
      <c r="E74" s="16"/>
      <c r="F74" s="16"/>
      <c r="G74" s="16"/>
      <c r="H74" s="16"/>
      <c r="I74" s="16"/>
    </row>
    <row r="75" spans="2:9" x14ac:dyDescent="0.25">
      <c r="B75" s="16"/>
      <c r="C75" s="16"/>
      <c r="D75" s="16"/>
      <c r="E75" s="16"/>
      <c r="F75" s="16"/>
      <c r="G75" s="16"/>
      <c r="H75" s="16"/>
      <c r="I75" s="16"/>
    </row>
    <row r="76" spans="2:9" x14ac:dyDescent="0.25">
      <c r="B76" s="16"/>
      <c r="C76" s="16"/>
      <c r="D76" s="16"/>
      <c r="E76" s="16"/>
      <c r="F76" s="16"/>
      <c r="G76" s="16"/>
      <c r="H76" s="16"/>
      <c r="I76" s="16"/>
    </row>
    <row r="77" spans="2:9" x14ac:dyDescent="0.25">
      <c r="B77" s="16"/>
      <c r="C77" s="16"/>
      <c r="D77" s="16"/>
      <c r="E77" s="16"/>
      <c r="F77" s="16"/>
      <c r="G77" s="16"/>
      <c r="H77" s="16"/>
      <c r="I77" s="16"/>
    </row>
    <row r="78" spans="2:9" x14ac:dyDescent="0.25">
      <c r="B78" s="16"/>
      <c r="C78" s="16"/>
      <c r="D78" s="16"/>
      <c r="E78" s="16"/>
      <c r="F78" s="16"/>
      <c r="G78" s="16"/>
      <c r="H78" s="16"/>
      <c r="I78" s="16"/>
    </row>
    <row r="79" spans="2:9" x14ac:dyDescent="0.25">
      <c r="B79" s="16"/>
      <c r="C79" s="16"/>
      <c r="D79" s="16"/>
      <c r="E79" s="16"/>
      <c r="F79" s="16"/>
      <c r="G79" s="16"/>
      <c r="H79" s="16"/>
      <c r="I79" s="16"/>
    </row>
    <row r="80" spans="2:9" x14ac:dyDescent="0.25">
      <c r="B80" s="16"/>
      <c r="C80" s="16"/>
      <c r="D80" s="16"/>
      <c r="E80" s="16"/>
      <c r="F80" s="16"/>
      <c r="G80" s="16"/>
      <c r="H80" s="16"/>
      <c r="I80" s="16"/>
    </row>
    <row r="81" spans="2:9" x14ac:dyDescent="0.25">
      <c r="B81" s="16"/>
      <c r="C81" s="16"/>
      <c r="D81" s="16"/>
      <c r="E81" s="16"/>
      <c r="F81" s="16"/>
      <c r="G81" s="16"/>
      <c r="H81" s="16"/>
      <c r="I81" s="16"/>
    </row>
    <row r="82" spans="2:9" x14ac:dyDescent="0.25">
      <c r="B82" s="16"/>
      <c r="C82" s="16"/>
      <c r="D82" s="16"/>
      <c r="E82" s="16"/>
      <c r="F82" s="16"/>
      <c r="G82" s="16"/>
      <c r="H82" s="16"/>
      <c r="I82" s="16"/>
    </row>
    <row r="83" spans="2:9" x14ac:dyDescent="0.25">
      <c r="B83" s="16"/>
      <c r="C83" s="16"/>
      <c r="D83" s="16"/>
      <c r="E83" s="16"/>
      <c r="F83" s="16"/>
      <c r="G83" s="16"/>
      <c r="H83" s="16"/>
      <c r="I83" s="16"/>
    </row>
    <row r="84" spans="2:9" x14ac:dyDescent="0.25">
      <c r="B84" s="16"/>
      <c r="C84" s="16"/>
      <c r="D84" s="16"/>
      <c r="E84" s="16"/>
      <c r="F84" s="16"/>
      <c r="G84" s="16"/>
      <c r="H84" s="16"/>
      <c r="I84" s="16"/>
    </row>
    <row r="85" spans="2:9" x14ac:dyDescent="0.25">
      <c r="B85" s="16"/>
      <c r="C85" s="16"/>
      <c r="D85" s="16"/>
      <c r="E85" s="16"/>
      <c r="F85" s="16"/>
      <c r="G85" s="16"/>
      <c r="H85" s="16"/>
      <c r="I85" s="16"/>
    </row>
    <row r="86" spans="2:9" x14ac:dyDescent="0.25">
      <c r="B86" s="16"/>
      <c r="C86" s="16"/>
      <c r="D86" s="16"/>
      <c r="E86" s="16"/>
      <c r="F86" s="16"/>
      <c r="G86" s="16"/>
      <c r="H86" s="16"/>
      <c r="I86" s="16"/>
    </row>
    <row r="87" spans="2:9" x14ac:dyDescent="0.25">
      <c r="B87" s="16"/>
      <c r="C87" s="16"/>
      <c r="D87" s="16"/>
      <c r="E87" s="16"/>
      <c r="F87" s="16"/>
      <c r="G87" s="16"/>
      <c r="H87" s="16"/>
      <c r="I87" s="16"/>
    </row>
    <row r="88" spans="2:9" x14ac:dyDescent="0.25">
      <c r="B88" s="16"/>
      <c r="C88" s="16"/>
      <c r="D88" s="16"/>
      <c r="E88" s="16"/>
      <c r="F88" s="16"/>
      <c r="G88" s="16"/>
      <c r="H88" s="16"/>
      <c r="I88" s="16"/>
    </row>
    <row r="89" spans="2:9" x14ac:dyDescent="0.25">
      <c r="B89" s="16"/>
      <c r="C89" s="16"/>
      <c r="D89" s="16"/>
      <c r="E89" s="16"/>
      <c r="F89" s="16"/>
      <c r="G89" s="16"/>
      <c r="H89" s="16"/>
      <c r="I89" s="16"/>
    </row>
    <row r="90" spans="2:9" x14ac:dyDescent="0.25">
      <c r="B90" s="16"/>
      <c r="C90" s="16"/>
      <c r="D90" s="16"/>
      <c r="E90" s="16"/>
      <c r="F90" s="16"/>
      <c r="G90" s="16"/>
      <c r="H90" s="16"/>
      <c r="I90" s="16"/>
    </row>
    <row r="91" spans="2:9" x14ac:dyDescent="0.25">
      <c r="B91" s="16"/>
      <c r="C91" s="16"/>
      <c r="D91" s="16"/>
      <c r="E91" s="16"/>
      <c r="F91" s="16"/>
      <c r="G91" s="16"/>
      <c r="H91" s="16"/>
      <c r="I91" s="16"/>
    </row>
    <row r="92" spans="2:9" x14ac:dyDescent="0.25">
      <c r="B92" s="16"/>
      <c r="C92" s="16"/>
      <c r="D92" s="16"/>
      <c r="E92" s="16"/>
      <c r="F92" s="16"/>
      <c r="G92" s="16"/>
      <c r="H92" s="16"/>
      <c r="I92" s="16"/>
    </row>
    <row r="93" spans="2:9" x14ac:dyDescent="0.25">
      <c r="B93" s="16"/>
      <c r="C93" s="16"/>
      <c r="D93" s="16"/>
      <c r="E93" s="16"/>
      <c r="F93" s="16"/>
      <c r="G93" s="16"/>
      <c r="H93" s="16"/>
      <c r="I93" s="16"/>
    </row>
    <row r="94" spans="2:9" x14ac:dyDescent="0.25">
      <c r="B94" s="16"/>
      <c r="C94" s="16"/>
      <c r="D94" s="16"/>
      <c r="E94" s="16"/>
      <c r="F94" s="16"/>
      <c r="G94" s="16"/>
      <c r="H94" s="16"/>
      <c r="I94" s="16"/>
    </row>
    <row r="95" spans="2:9" x14ac:dyDescent="0.25">
      <c r="B95" s="16"/>
      <c r="C95" s="16"/>
      <c r="D95" s="16"/>
      <c r="E95" s="16"/>
      <c r="F95" s="16"/>
      <c r="G95" s="16"/>
      <c r="H95" s="16"/>
      <c r="I95" s="16"/>
    </row>
    <row r="96" spans="2:9" x14ac:dyDescent="0.25">
      <c r="B96" s="16"/>
      <c r="C96" s="16"/>
      <c r="D96" s="16"/>
      <c r="E96" s="16"/>
      <c r="F96" s="16"/>
      <c r="G96" s="16"/>
      <c r="H96" s="16"/>
      <c r="I96" s="16"/>
    </row>
    <row r="97" spans="2:9" x14ac:dyDescent="0.25">
      <c r="B97" s="16"/>
      <c r="C97" s="16"/>
      <c r="D97" s="16"/>
      <c r="E97" s="16"/>
      <c r="F97" s="16"/>
      <c r="G97" s="16"/>
      <c r="H97" s="16"/>
      <c r="I97" s="16"/>
    </row>
    <row r="98" spans="2:9" x14ac:dyDescent="0.25">
      <c r="B98" s="16"/>
      <c r="C98" s="16"/>
      <c r="D98" s="16"/>
      <c r="E98" s="16"/>
      <c r="F98" s="16"/>
      <c r="G98" s="16"/>
      <c r="H98" s="16"/>
      <c r="I98" s="16"/>
    </row>
    <row r="99" spans="2:9" x14ac:dyDescent="0.25">
      <c r="B99" s="16"/>
      <c r="C99" s="16"/>
      <c r="D99" s="16"/>
      <c r="E99" s="16"/>
      <c r="F99" s="16"/>
      <c r="G99" s="16"/>
      <c r="H99" s="16"/>
      <c r="I99" s="16"/>
    </row>
    <row r="100" spans="2:9" x14ac:dyDescent="0.25">
      <c r="B100" s="16"/>
      <c r="C100" s="16"/>
      <c r="D100" s="16"/>
      <c r="E100" s="16"/>
      <c r="F100" s="16"/>
      <c r="G100" s="16"/>
      <c r="H100" s="16"/>
      <c r="I100" s="16"/>
    </row>
    <row r="101" spans="2:9" x14ac:dyDescent="0.25">
      <c r="B101" s="16"/>
      <c r="C101" s="16"/>
      <c r="D101" s="16"/>
      <c r="E101" s="16"/>
      <c r="F101" s="16"/>
      <c r="G101" s="16"/>
      <c r="H101" s="16"/>
      <c r="I101" s="16"/>
    </row>
    <row r="102" spans="2:9" x14ac:dyDescent="0.25">
      <c r="B102" s="16"/>
      <c r="C102" s="16"/>
      <c r="D102" s="16"/>
      <c r="E102" s="16"/>
      <c r="F102" s="16"/>
      <c r="G102" s="16"/>
      <c r="H102" s="16"/>
      <c r="I102" s="16"/>
    </row>
    <row r="103" spans="2:9" x14ac:dyDescent="0.25">
      <c r="B103" s="16"/>
      <c r="C103" s="16"/>
      <c r="D103" s="16"/>
      <c r="E103" s="16"/>
      <c r="F103" s="16"/>
      <c r="G103" s="16"/>
      <c r="H103" s="16"/>
      <c r="I103" s="16"/>
    </row>
    <row r="104" spans="2:9" x14ac:dyDescent="0.25">
      <c r="B104" s="16"/>
      <c r="C104" s="16"/>
      <c r="D104" s="16"/>
      <c r="E104" s="16"/>
      <c r="F104" s="16"/>
      <c r="G104" s="16"/>
      <c r="H104" s="16"/>
      <c r="I104" s="16"/>
    </row>
    <row r="105" spans="2:9" x14ac:dyDescent="0.25">
      <c r="B105" s="16"/>
      <c r="C105" s="16"/>
      <c r="D105" s="16"/>
      <c r="E105" s="16"/>
      <c r="F105" s="16"/>
      <c r="G105" s="16"/>
      <c r="H105" s="16"/>
      <c r="I105" s="16"/>
    </row>
    <row r="106" spans="2:9" x14ac:dyDescent="0.25">
      <c r="B106" s="16"/>
      <c r="C106" s="16"/>
      <c r="D106" s="16"/>
      <c r="E106" s="16"/>
      <c r="F106" s="16"/>
      <c r="G106" s="16"/>
      <c r="H106" s="16"/>
      <c r="I106" s="16"/>
    </row>
    <row r="107" spans="2:9" x14ac:dyDescent="0.25">
      <c r="B107" s="16"/>
      <c r="C107" s="16"/>
      <c r="D107" s="16"/>
      <c r="E107" s="16"/>
      <c r="F107" s="16"/>
      <c r="G107" s="16"/>
      <c r="H107" s="16"/>
      <c r="I107" s="16"/>
    </row>
    <row r="108" spans="2:9" x14ac:dyDescent="0.25">
      <c r="B108" s="16"/>
      <c r="C108" s="16"/>
      <c r="D108" s="16"/>
      <c r="E108" s="16"/>
      <c r="F108" s="16"/>
      <c r="G108" s="16"/>
      <c r="H108" s="16"/>
      <c r="I108" s="16"/>
    </row>
    <row r="109" spans="2:9" x14ac:dyDescent="0.25">
      <c r="B109" s="16"/>
      <c r="C109" s="16"/>
      <c r="D109" s="16"/>
      <c r="E109" s="16"/>
      <c r="F109" s="16"/>
      <c r="G109" s="16"/>
      <c r="H109" s="16"/>
      <c r="I109" s="16"/>
    </row>
    <row r="110" spans="2:9" x14ac:dyDescent="0.25">
      <c r="B110" s="16"/>
      <c r="C110" s="16"/>
      <c r="D110" s="16"/>
      <c r="E110" s="16"/>
      <c r="F110" s="16"/>
      <c r="G110" s="16"/>
      <c r="H110" s="16"/>
      <c r="I110" s="16"/>
    </row>
    <row r="111" spans="2:9" x14ac:dyDescent="0.25">
      <c r="B111" s="16"/>
      <c r="C111" s="16"/>
      <c r="D111" s="16"/>
      <c r="E111" s="16"/>
      <c r="F111" s="16"/>
      <c r="G111" s="16"/>
      <c r="H111" s="16"/>
      <c r="I111" s="16"/>
    </row>
    <row r="112" spans="2:9" x14ac:dyDescent="0.25">
      <c r="B112" s="16"/>
      <c r="C112" s="16"/>
      <c r="D112" s="16"/>
      <c r="E112" s="16"/>
      <c r="F112" s="16"/>
      <c r="G112" s="16"/>
      <c r="H112" s="16"/>
      <c r="I112" s="16"/>
    </row>
    <row r="113" spans="2:9" x14ac:dyDescent="0.25">
      <c r="B113" s="16"/>
      <c r="C113" s="16"/>
      <c r="D113" s="16"/>
      <c r="E113" s="16"/>
      <c r="F113" s="16"/>
      <c r="G113" s="16"/>
      <c r="H113" s="16"/>
      <c r="I113" s="16"/>
    </row>
    <row r="114" spans="2:9" x14ac:dyDescent="0.25">
      <c r="B114" s="16"/>
      <c r="C114" s="16"/>
      <c r="D114" s="16"/>
      <c r="E114" s="16"/>
      <c r="F114" s="16"/>
      <c r="G114" s="16"/>
      <c r="H114" s="16"/>
      <c r="I114" s="16"/>
    </row>
    <row r="115" spans="2:9" x14ac:dyDescent="0.25">
      <c r="B115" s="16"/>
      <c r="C115" s="16"/>
      <c r="D115" s="16"/>
      <c r="E115" s="16"/>
      <c r="F115" s="16"/>
      <c r="G115" s="16"/>
      <c r="H115" s="16"/>
      <c r="I115" s="16"/>
    </row>
    <row r="116" spans="2:9" x14ac:dyDescent="0.25">
      <c r="B116" s="16"/>
      <c r="C116" s="16"/>
      <c r="D116" s="16"/>
      <c r="E116" s="16"/>
      <c r="F116" s="16"/>
      <c r="G116" s="16"/>
      <c r="H116" s="16"/>
      <c r="I116" s="16"/>
    </row>
    <row r="117" spans="2:9" x14ac:dyDescent="0.25">
      <c r="B117" s="16"/>
      <c r="C117" s="16"/>
      <c r="D117" s="16"/>
      <c r="E117" s="16"/>
      <c r="F117" s="16"/>
      <c r="G117" s="16"/>
      <c r="H117" s="16"/>
      <c r="I117" s="16"/>
    </row>
    <row r="118" spans="2:9" x14ac:dyDescent="0.25">
      <c r="B118" s="16"/>
      <c r="C118" s="16"/>
      <c r="D118" s="16"/>
      <c r="E118" s="16"/>
      <c r="F118" s="16"/>
      <c r="G118" s="16"/>
      <c r="H118" s="16"/>
      <c r="I118" s="16"/>
    </row>
    <row r="119" spans="2:9" x14ac:dyDescent="0.25">
      <c r="B119" s="16"/>
      <c r="C119" s="16"/>
      <c r="D119" s="16"/>
      <c r="E119" s="16"/>
      <c r="F119" s="16"/>
      <c r="G119" s="16"/>
      <c r="H119" s="16"/>
      <c r="I119" s="16"/>
    </row>
    <row r="120" spans="2:9" x14ac:dyDescent="0.25">
      <c r="B120" s="16"/>
      <c r="C120" s="16"/>
      <c r="D120" s="16"/>
      <c r="E120" s="16"/>
      <c r="F120" s="16"/>
      <c r="G120" s="16"/>
      <c r="H120" s="16"/>
      <c r="I120" s="16"/>
    </row>
    <row r="121" spans="2:9" x14ac:dyDescent="0.25">
      <c r="B121" s="16"/>
      <c r="C121" s="16"/>
      <c r="D121" s="16"/>
      <c r="E121" s="16"/>
      <c r="F121" s="16"/>
      <c r="G121" s="16"/>
      <c r="H121" s="16"/>
      <c r="I121" s="16"/>
    </row>
    <row r="122" spans="2:9" x14ac:dyDescent="0.25">
      <c r="B122" s="16"/>
      <c r="C122" s="16"/>
      <c r="D122" s="16"/>
      <c r="E122" s="16"/>
      <c r="F122" s="16"/>
      <c r="G122" s="16"/>
      <c r="H122" s="16"/>
      <c r="I122" s="16"/>
    </row>
    <row r="123" spans="2:9" x14ac:dyDescent="0.25">
      <c r="B123" s="16"/>
      <c r="C123" s="16"/>
      <c r="D123" s="16"/>
      <c r="E123" s="16"/>
      <c r="F123" s="16"/>
      <c r="G123" s="16"/>
      <c r="H123" s="16"/>
      <c r="I123" s="16"/>
    </row>
    <row r="124" spans="2:9" x14ac:dyDescent="0.25">
      <c r="B124" s="16"/>
      <c r="C124" s="16"/>
      <c r="D124" s="16"/>
      <c r="E124" s="16"/>
      <c r="F124" s="16"/>
      <c r="G124" s="16"/>
      <c r="H124" s="16"/>
      <c r="I124" s="16"/>
    </row>
    <row r="125" spans="2:9" x14ac:dyDescent="0.25">
      <c r="B125" s="16"/>
      <c r="C125" s="16"/>
      <c r="D125" s="16"/>
      <c r="E125" s="16"/>
      <c r="F125" s="16"/>
      <c r="G125" s="16"/>
      <c r="H125" s="16"/>
      <c r="I125" s="16"/>
    </row>
    <row r="126" spans="2:9" x14ac:dyDescent="0.25">
      <c r="B126" s="16"/>
      <c r="C126" s="16"/>
      <c r="D126" s="16"/>
      <c r="E126" s="16"/>
      <c r="F126" s="16"/>
      <c r="G126" s="16"/>
      <c r="H126" s="16"/>
      <c r="I126" s="16"/>
    </row>
    <row r="127" spans="2:9" x14ac:dyDescent="0.25">
      <c r="B127" s="16"/>
      <c r="C127" s="16"/>
      <c r="D127" s="16"/>
      <c r="E127" s="16"/>
      <c r="F127" s="16"/>
      <c r="G127" s="16"/>
      <c r="H127" s="16"/>
      <c r="I127" s="16"/>
    </row>
    <row r="128" spans="2:9" x14ac:dyDescent="0.25">
      <c r="B128" s="16"/>
      <c r="C128" s="16"/>
      <c r="D128" s="16"/>
      <c r="E128" s="16"/>
      <c r="F128" s="16"/>
      <c r="G128" s="16"/>
      <c r="H128" s="16"/>
      <c r="I128" s="16"/>
    </row>
    <row r="129" spans="2:9" x14ac:dyDescent="0.25">
      <c r="B129" s="16"/>
      <c r="C129" s="16"/>
      <c r="D129" s="16"/>
      <c r="E129" s="16"/>
      <c r="F129" s="16"/>
      <c r="G129" s="16"/>
      <c r="H129" s="16"/>
      <c r="I129" s="16"/>
    </row>
    <row r="130" spans="2:9" x14ac:dyDescent="0.25">
      <c r="B130" s="16"/>
      <c r="C130" s="16"/>
      <c r="D130" s="16"/>
      <c r="E130" s="16"/>
      <c r="F130" s="16"/>
      <c r="G130" s="16"/>
      <c r="H130" s="16"/>
      <c r="I130" s="16"/>
    </row>
    <row r="131" spans="2:9" x14ac:dyDescent="0.25">
      <c r="B131" s="16"/>
      <c r="C131" s="16"/>
      <c r="D131" s="16"/>
      <c r="E131" s="16"/>
      <c r="F131" s="16"/>
      <c r="G131" s="16"/>
      <c r="H131" s="16"/>
      <c r="I131" s="16"/>
    </row>
    <row r="132" spans="2:9" x14ac:dyDescent="0.25">
      <c r="B132" s="16"/>
      <c r="C132" s="16"/>
      <c r="D132" s="16"/>
      <c r="E132" s="16"/>
      <c r="F132" s="16"/>
      <c r="G132" s="16"/>
      <c r="H132" s="16"/>
      <c r="I132" s="16"/>
    </row>
    <row r="133" spans="2:9" x14ac:dyDescent="0.25">
      <c r="B133" s="16"/>
      <c r="C133" s="16"/>
      <c r="D133" s="16"/>
      <c r="E133" s="16"/>
      <c r="F133" s="16"/>
      <c r="G133" s="16"/>
      <c r="H133" s="16"/>
      <c r="I133" s="16"/>
    </row>
    <row r="134" spans="2:9" x14ac:dyDescent="0.25">
      <c r="B134" s="16"/>
      <c r="C134" s="16"/>
      <c r="D134" s="16"/>
      <c r="E134" s="16"/>
      <c r="F134" s="16"/>
      <c r="G134" s="16"/>
      <c r="H134" s="16"/>
      <c r="I134" s="16"/>
    </row>
    <row r="135" spans="2:9" x14ac:dyDescent="0.25">
      <c r="B135" s="16"/>
      <c r="C135" s="16"/>
      <c r="D135" s="16"/>
      <c r="E135" s="16"/>
      <c r="F135" s="16"/>
      <c r="G135" s="16"/>
      <c r="H135" s="16"/>
      <c r="I135" s="16"/>
    </row>
    <row r="136" spans="2:9" x14ac:dyDescent="0.25">
      <c r="B136" s="16"/>
      <c r="C136" s="16"/>
      <c r="D136" s="16"/>
      <c r="E136" s="16"/>
      <c r="F136" s="16"/>
      <c r="G136" s="16"/>
      <c r="H136" s="16"/>
      <c r="I136" s="16"/>
    </row>
    <row r="137" spans="2:9" x14ac:dyDescent="0.25">
      <c r="B137" s="16"/>
      <c r="C137" s="16"/>
      <c r="D137" s="16"/>
      <c r="E137" s="16"/>
      <c r="F137" s="16"/>
      <c r="G137" s="16"/>
      <c r="H137" s="16"/>
      <c r="I137" s="16"/>
    </row>
    <row r="138" spans="2:9" x14ac:dyDescent="0.25">
      <c r="B138" s="16"/>
      <c r="C138" s="16"/>
      <c r="D138" s="16"/>
      <c r="E138" s="16"/>
      <c r="F138" s="16"/>
      <c r="G138" s="16"/>
      <c r="H138" s="16"/>
      <c r="I138" s="16"/>
    </row>
    <row r="139" spans="2:9" x14ac:dyDescent="0.25">
      <c r="B139" s="16"/>
      <c r="C139" s="16"/>
      <c r="D139" s="16"/>
      <c r="E139" s="16"/>
      <c r="F139" s="16"/>
      <c r="G139" s="16"/>
      <c r="H139" s="16"/>
      <c r="I139" s="16"/>
    </row>
    <row r="140" spans="2:9" x14ac:dyDescent="0.25">
      <c r="B140" s="16"/>
      <c r="C140" s="16"/>
      <c r="D140" s="16"/>
      <c r="E140" s="16"/>
      <c r="F140" s="16"/>
      <c r="G140" s="16"/>
      <c r="H140" s="16"/>
      <c r="I140" s="16"/>
    </row>
    <row r="141" spans="2:9" x14ac:dyDescent="0.25">
      <c r="B141" s="16"/>
      <c r="C141" s="16"/>
      <c r="D141" s="16"/>
      <c r="E141" s="16"/>
      <c r="F141" s="16"/>
      <c r="G141" s="16"/>
      <c r="H141" s="16"/>
      <c r="I141" s="16"/>
    </row>
    <row r="142" spans="2:9" x14ac:dyDescent="0.25">
      <c r="B142" s="16"/>
      <c r="C142" s="16"/>
      <c r="D142" s="16"/>
      <c r="E142" s="16"/>
      <c r="F142" s="16"/>
      <c r="G142" s="16"/>
      <c r="H142" s="16"/>
      <c r="I142" s="16"/>
    </row>
    <row r="143" spans="2:9" x14ac:dyDescent="0.25">
      <c r="B143" s="16"/>
      <c r="C143" s="16"/>
      <c r="D143" s="16"/>
      <c r="E143" s="16"/>
      <c r="F143" s="16"/>
      <c r="G143" s="16"/>
      <c r="H143" s="16"/>
      <c r="I143" s="16"/>
    </row>
    <row r="144" spans="2:9" x14ac:dyDescent="0.25">
      <c r="B144" s="16"/>
      <c r="C144" s="16"/>
      <c r="D144" s="16"/>
      <c r="E144" s="16"/>
      <c r="F144" s="16"/>
      <c r="G144" s="16"/>
      <c r="H144" s="16"/>
      <c r="I144" s="16"/>
    </row>
    <row r="145" spans="2:9" x14ac:dyDescent="0.25">
      <c r="B145" s="16"/>
      <c r="C145" s="16"/>
      <c r="D145" s="16"/>
      <c r="E145" s="16"/>
      <c r="F145" s="16"/>
      <c r="G145" s="16"/>
      <c r="H145" s="16"/>
      <c r="I145" s="16"/>
    </row>
    <row r="146" spans="2:9" x14ac:dyDescent="0.25">
      <c r="B146" s="16"/>
      <c r="C146" s="16"/>
      <c r="D146" s="16"/>
      <c r="E146" s="16"/>
      <c r="F146" s="16"/>
      <c r="G146" s="16"/>
      <c r="H146" s="16"/>
      <c r="I146" s="16"/>
    </row>
    <row r="147" spans="2:9" x14ac:dyDescent="0.25">
      <c r="B147" s="16"/>
      <c r="C147" s="16"/>
      <c r="D147" s="16"/>
      <c r="E147" s="16"/>
      <c r="F147" s="16"/>
      <c r="G147" s="16"/>
      <c r="H147" s="16"/>
      <c r="I147" s="16"/>
    </row>
    <row r="148" spans="2:9" x14ac:dyDescent="0.25">
      <c r="B148" s="16"/>
      <c r="C148" s="16"/>
      <c r="D148" s="16"/>
      <c r="E148" s="16"/>
      <c r="F148" s="16"/>
      <c r="G148" s="16"/>
      <c r="H148" s="16"/>
      <c r="I148" s="16"/>
    </row>
    <row r="149" spans="2:9" x14ac:dyDescent="0.25">
      <c r="B149" s="16"/>
      <c r="C149" s="16"/>
      <c r="D149" s="16"/>
      <c r="E149" s="16"/>
      <c r="F149" s="16"/>
      <c r="G149" s="16"/>
      <c r="H149" s="16"/>
      <c r="I149" s="16"/>
    </row>
    <row r="150" spans="2:9" x14ac:dyDescent="0.25">
      <c r="B150" s="16"/>
      <c r="C150" s="16"/>
      <c r="D150" s="16"/>
      <c r="E150" s="16"/>
      <c r="F150" s="16"/>
      <c r="G150" s="16"/>
      <c r="H150" s="16"/>
      <c r="I150" s="16"/>
    </row>
    <row r="151" spans="2:9" x14ac:dyDescent="0.25">
      <c r="B151" s="16"/>
      <c r="C151" s="16"/>
      <c r="D151" s="16"/>
      <c r="E151" s="16"/>
      <c r="F151" s="16"/>
      <c r="G151" s="16"/>
      <c r="H151" s="16"/>
      <c r="I151" s="16"/>
    </row>
    <row r="152" spans="2:9" x14ac:dyDescent="0.25">
      <c r="B152" s="16"/>
      <c r="C152" s="16"/>
      <c r="D152" s="16"/>
      <c r="E152" s="16"/>
      <c r="F152" s="16"/>
      <c r="G152" s="16"/>
      <c r="H152" s="16"/>
      <c r="I152" s="16"/>
    </row>
    <row r="153" spans="2:9" x14ac:dyDescent="0.25">
      <c r="B153" s="16"/>
      <c r="C153" s="16"/>
      <c r="D153" s="16"/>
      <c r="E153" s="16"/>
      <c r="F153" s="16"/>
      <c r="G153" s="16"/>
      <c r="H153" s="16"/>
      <c r="I153" s="16"/>
    </row>
    <row r="154" spans="2:9" x14ac:dyDescent="0.25">
      <c r="B154" s="16"/>
      <c r="C154" s="16"/>
      <c r="D154" s="16"/>
      <c r="E154" s="16"/>
      <c r="F154" s="16"/>
      <c r="G154" s="16"/>
      <c r="H154" s="16"/>
      <c r="I154" s="16"/>
    </row>
    <row r="155" spans="2:9" x14ac:dyDescent="0.25">
      <c r="B155" s="16"/>
      <c r="C155" s="16"/>
      <c r="D155" s="16"/>
      <c r="E155" s="16"/>
      <c r="F155" s="16"/>
      <c r="G155" s="16"/>
      <c r="H155" s="16"/>
      <c r="I155" s="16"/>
    </row>
    <row r="156" spans="2:9" x14ac:dyDescent="0.25">
      <c r="B156" s="16"/>
      <c r="C156" s="16"/>
      <c r="D156" s="16"/>
      <c r="E156" s="16"/>
      <c r="F156" s="16"/>
      <c r="G156" s="16"/>
      <c r="H156" s="16"/>
      <c r="I156" s="16"/>
    </row>
    <row r="157" spans="2:9" x14ac:dyDescent="0.25">
      <c r="B157" s="16"/>
      <c r="C157" s="16"/>
      <c r="D157" s="16"/>
      <c r="E157" s="16"/>
      <c r="F157" s="16"/>
      <c r="G157" s="16"/>
      <c r="H157" s="16"/>
      <c r="I157" s="16"/>
    </row>
    <row r="158" spans="2:9" x14ac:dyDescent="0.25">
      <c r="B158" s="16"/>
      <c r="C158" s="16"/>
      <c r="D158" s="16"/>
      <c r="E158" s="16"/>
      <c r="F158" s="16"/>
      <c r="G158" s="16"/>
      <c r="H158" s="16"/>
      <c r="I158" s="16"/>
    </row>
    <row r="159" spans="2:9" x14ac:dyDescent="0.25">
      <c r="B159" s="16"/>
      <c r="C159" s="16"/>
      <c r="D159" s="16"/>
      <c r="E159" s="16"/>
      <c r="F159" s="16"/>
      <c r="G159" s="16"/>
      <c r="H159" s="16"/>
      <c r="I159" s="16"/>
    </row>
    <row r="160" spans="2:9" x14ac:dyDescent="0.25">
      <c r="B160" s="16"/>
      <c r="C160" s="16"/>
      <c r="D160" s="16"/>
      <c r="E160" s="16"/>
      <c r="F160" s="16"/>
      <c r="G160" s="16"/>
      <c r="H160" s="16"/>
      <c r="I160" s="16"/>
    </row>
    <row r="161" spans="2:9" x14ac:dyDescent="0.25">
      <c r="B161" s="16"/>
      <c r="C161" s="16"/>
      <c r="D161" s="16"/>
      <c r="E161" s="16"/>
      <c r="F161" s="16"/>
      <c r="G161" s="16"/>
      <c r="H161" s="16"/>
      <c r="I161" s="16"/>
    </row>
    <row r="162" spans="2:9" x14ac:dyDescent="0.25">
      <c r="B162" s="16"/>
      <c r="C162" s="16"/>
      <c r="D162" s="16"/>
      <c r="E162" s="16"/>
      <c r="F162" s="16"/>
      <c r="G162" s="16"/>
      <c r="H162" s="16"/>
      <c r="I162" s="16"/>
    </row>
    <row r="163" spans="2:9" x14ac:dyDescent="0.25">
      <c r="B163" s="16"/>
      <c r="C163" s="16"/>
      <c r="D163" s="16"/>
      <c r="E163" s="16"/>
      <c r="F163" s="16"/>
      <c r="G163" s="16"/>
      <c r="H163" s="16"/>
      <c r="I163" s="16"/>
    </row>
    <row r="164" spans="2:9" x14ac:dyDescent="0.25">
      <c r="B164" s="16"/>
      <c r="C164" s="16"/>
      <c r="D164" s="16"/>
      <c r="E164" s="16"/>
      <c r="F164" s="16"/>
      <c r="G164" s="16"/>
      <c r="H164" s="16"/>
      <c r="I164" s="16"/>
    </row>
    <row r="165" spans="2:9" x14ac:dyDescent="0.25">
      <c r="B165" s="16"/>
      <c r="C165" s="16"/>
      <c r="D165" s="16"/>
      <c r="E165" s="16"/>
      <c r="F165" s="16"/>
      <c r="G165" s="16"/>
      <c r="H165" s="16"/>
      <c r="I165" s="16"/>
    </row>
    <row r="166" spans="2:9" x14ac:dyDescent="0.25">
      <c r="B166" s="16"/>
      <c r="C166" s="16"/>
      <c r="D166" s="16"/>
      <c r="E166" s="16"/>
      <c r="F166" s="16"/>
      <c r="G166" s="16"/>
      <c r="H166" s="16"/>
      <c r="I166" s="16"/>
    </row>
    <row r="167" spans="2:9" x14ac:dyDescent="0.25">
      <c r="B167" s="16"/>
      <c r="C167" s="16"/>
      <c r="D167" s="16"/>
      <c r="E167" s="16"/>
      <c r="F167" s="16"/>
      <c r="G167" s="16"/>
      <c r="H167" s="16"/>
      <c r="I167" s="16"/>
    </row>
    <row r="168" spans="2:9" x14ac:dyDescent="0.25">
      <c r="B168" s="16"/>
      <c r="C168" s="16"/>
      <c r="D168" s="16"/>
      <c r="E168" s="16"/>
      <c r="F168" s="16"/>
      <c r="G168" s="16"/>
      <c r="H168" s="16"/>
      <c r="I168" s="16"/>
    </row>
    <row r="169" spans="2:9" x14ac:dyDescent="0.25">
      <c r="B169" s="16"/>
      <c r="C169" s="16"/>
      <c r="D169" s="16"/>
      <c r="E169" s="16"/>
      <c r="F169" s="16"/>
      <c r="G169" s="16"/>
      <c r="H169" s="16"/>
      <c r="I169" s="16"/>
    </row>
    <row r="170" spans="2:9" x14ac:dyDescent="0.25">
      <c r="B170" s="16"/>
      <c r="C170" s="16"/>
      <c r="D170" s="16"/>
      <c r="E170" s="16"/>
      <c r="F170" s="16"/>
      <c r="G170" s="16"/>
      <c r="H170" s="16"/>
      <c r="I170" s="16"/>
    </row>
    <row r="171" spans="2:9" x14ac:dyDescent="0.25">
      <c r="B171" s="16"/>
      <c r="C171" s="16"/>
      <c r="D171" s="16"/>
      <c r="E171" s="16"/>
      <c r="F171" s="16"/>
      <c r="G171" s="16"/>
      <c r="H171" s="16"/>
      <c r="I171" s="16"/>
    </row>
    <row r="172" spans="2:9" x14ac:dyDescent="0.25">
      <c r="B172" s="16"/>
      <c r="C172" s="16"/>
      <c r="D172" s="16"/>
      <c r="E172" s="16"/>
      <c r="F172" s="16"/>
      <c r="G172" s="16"/>
      <c r="H172" s="16"/>
      <c r="I172" s="16"/>
    </row>
    <row r="173" spans="2:9" x14ac:dyDescent="0.25">
      <c r="B173" s="16"/>
      <c r="C173" s="16"/>
      <c r="D173" s="16"/>
      <c r="E173" s="16"/>
      <c r="F173" s="16"/>
      <c r="G173" s="16"/>
      <c r="H173" s="16"/>
      <c r="I173" s="16"/>
    </row>
    <row r="174" spans="2:9" x14ac:dyDescent="0.25">
      <c r="B174" s="16"/>
      <c r="C174" s="16"/>
      <c r="D174" s="16"/>
      <c r="E174" s="16"/>
      <c r="F174" s="16"/>
      <c r="G174" s="16"/>
      <c r="H174" s="16"/>
      <c r="I174" s="16"/>
    </row>
    <row r="175" spans="2:9" x14ac:dyDescent="0.25">
      <c r="B175" s="16"/>
      <c r="C175" s="16"/>
      <c r="D175" s="16"/>
      <c r="E175" s="16"/>
      <c r="F175" s="16"/>
      <c r="G175" s="16"/>
      <c r="H175" s="16"/>
      <c r="I175" s="16"/>
    </row>
    <row r="176" spans="2:9" x14ac:dyDescent="0.25">
      <c r="B176" s="16"/>
      <c r="C176" s="16"/>
      <c r="D176" s="16"/>
      <c r="E176" s="16"/>
      <c r="F176" s="16"/>
      <c r="G176" s="16"/>
      <c r="H176" s="16"/>
      <c r="I176" s="16"/>
    </row>
    <row r="177" spans="2:9" x14ac:dyDescent="0.25">
      <c r="B177" s="16"/>
      <c r="C177" s="16"/>
      <c r="D177" s="16"/>
      <c r="E177" s="16"/>
      <c r="F177" s="16"/>
      <c r="G177" s="16"/>
      <c r="H177" s="16"/>
      <c r="I177" s="16"/>
    </row>
    <row r="178" spans="2:9" x14ac:dyDescent="0.25">
      <c r="B178" s="16"/>
      <c r="C178" s="16"/>
      <c r="D178" s="16"/>
      <c r="E178" s="16"/>
      <c r="F178" s="16"/>
      <c r="G178" s="16"/>
      <c r="H178" s="16"/>
      <c r="I178" s="16"/>
    </row>
    <row r="179" spans="2:9" x14ac:dyDescent="0.25">
      <c r="B179" s="16"/>
      <c r="C179" s="16"/>
      <c r="D179" s="16"/>
      <c r="E179" s="16"/>
      <c r="F179" s="16"/>
      <c r="G179" s="16"/>
      <c r="H179" s="16"/>
      <c r="I179" s="16"/>
    </row>
    <row r="180" spans="2:9" x14ac:dyDescent="0.25">
      <c r="B180" s="16"/>
      <c r="C180" s="16"/>
      <c r="D180" s="16"/>
      <c r="E180" s="16"/>
      <c r="F180" s="16"/>
      <c r="G180" s="16"/>
      <c r="H180" s="16"/>
      <c r="I180" s="16"/>
    </row>
    <row r="181" spans="2:9" x14ac:dyDescent="0.25">
      <c r="B181" s="16"/>
      <c r="C181" s="16"/>
      <c r="D181" s="16"/>
      <c r="E181" s="16"/>
      <c r="F181" s="16"/>
      <c r="G181" s="16"/>
      <c r="H181" s="16"/>
      <c r="I181" s="16"/>
    </row>
    <row r="182" spans="2:9" x14ac:dyDescent="0.25">
      <c r="B182" s="16"/>
      <c r="C182" s="16"/>
      <c r="D182" s="16"/>
      <c r="E182" s="16"/>
      <c r="F182" s="16"/>
      <c r="G182" s="16"/>
      <c r="H182" s="16"/>
      <c r="I182" s="16"/>
    </row>
    <row r="183" spans="2:9" x14ac:dyDescent="0.25">
      <c r="B183" s="16"/>
      <c r="C183" s="16"/>
      <c r="D183" s="16"/>
      <c r="E183" s="16"/>
      <c r="F183" s="16"/>
      <c r="G183" s="16"/>
      <c r="H183" s="16"/>
      <c r="I183" s="16"/>
    </row>
    <row r="184" spans="2:9" x14ac:dyDescent="0.25">
      <c r="B184" s="16"/>
      <c r="C184" s="16"/>
      <c r="D184" s="16"/>
      <c r="E184" s="16"/>
      <c r="F184" s="16"/>
      <c r="G184" s="16"/>
      <c r="H184" s="16"/>
      <c r="I184" s="16"/>
    </row>
    <row r="185" spans="2:9" x14ac:dyDescent="0.25">
      <c r="B185" s="16"/>
      <c r="C185" s="16"/>
      <c r="D185" s="16"/>
      <c r="E185" s="16"/>
      <c r="F185" s="16"/>
      <c r="G185" s="16"/>
      <c r="H185" s="16"/>
      <c r="I185" s="16"/>
    </row>
    <row r="186" spans="2:9" x14ac:dyDescent="0.25">
      <c r="B186" s="16"/>
      <c r="C186" s="16"/>
      <c r="D186" s="16"/>
      <c r="E186" s="16"/>
      <c r="F186" s="16"/>
      <c r="G186" s="16"/>
      <c r="H186" s="16"/>
      <c r="I186" s="16"/>
    </row>
    <row r="187" spans="2:9" x14ac:dyDescent="0.25">
      <c r="B187" s="16"/>
      <c r="C187" s="16"/>
      <c r="D187" s="16"/>
      <c r="E187" s="16"/>
      <c r="F187" s="16"/>
      <c r="G187" s="16"/>
      <c r="H187" s="16"/>
      <c r="I187" s="16"/>
    </row>
    <row r="188" spans="2:9" x14ac:dyDescent="0.25">
      <c r="B188" s="16"/>
      <c r="C188" s="16"/>
      <c r="D188" s="16"/>
      <c r="E188" s="16"/>
      <c r="F188" s="16"/>
      <c r="G188" s="16"/>
      <c r="H188" s="16"/>
      <c r="I188" s="16"/>
    </row>
    <row r="189" spans="2:9" x14ac:dyDescent="0.25">
      <c r="B189" s="16"/>
      <c r="C189" s="16"/>
      <c r="D189" s="16"/>
      <c r="E189" s="16"/>
      <c r="F189" s="16"/>
      <c r="G189" s="16"/>
      <c r="H189" s="16"/>
      <c r="I189" s="16"/>
    </row>
    <row r="190" spans="2:9" x14ac:dyDescent="0.25">
      <c r="B190" s="16"/>
      <c r="C190" s="16"/>
      <c r="D190" s="16"/>
      <c r="E190" s="16"/>
      <c r="F190" s="16"/>
      <c r="G190" s="16"/>
      <c r="H190" s="16"/>
      <c r="I190" s="16"/>
    </row>
    <row r="191" spans="2:9" x14ac:dyDescent="0.25">
      <c r="B191" s="16"/>
      <c r="C191" s="16"/>
      <c r="D191" s="16"/>
      <c r="E191" s="16"/>
      <c r="F191" s="16"/>
      <c r="G191" s="16"/>
      <c r="H191" s="16"/>
      <c r="I191" s="16"/>
    </row>
    <row r="192" spans="2:9" x14ac:dyDescent="0.25">
      <c r="B192" s="16"/>
      <c r="C192" s="16"/>
      <c r="D192" s="16"/>
      <c r="E192" s="16"/>
      <c r="F192" s="16"/>
      <c r="G192" s="16"/>
      <c r="H192" s="16"/>
      <c r="I192" s="16"/>
    </row>
    <row r="193" spans="2:9" x14ac:dyDescent="0.25">
      <c r="B193" s="16"/>
      <c r="C193" s="16"/>
      <c r="D193" s="16"/>
      <c r="E193" s="16"/>
      <c r="F193" s="16"/>
      <c r="G193" s="16"/>
      <c r="H193" s="16"/>
      <c r="I193" s="16"/>
    </row>
    <row r="194" spans="2:9" x14ac:dyDescent="0.25">
      <c r="B194" s="16"/>
      <c r="C194" s="16"/>
      <c r="D194" s="16"/>
      <c r="E194" s="16"/>
      <c r="F194" s="16"/>
      <c r="G194" s="16"/>
      <c r="H194" s="16"/>
      <c r="I194" s="16"/>
    </row>
    <row r="195" spans="2:9" x14ac:dyDescent="0.25">
      <c r="B195" s="16"/>
      <c r="C195" s="16"/>
      <c r="D195" s="16"/>
      <c r="E195" s="16"/>
      <c r="F195" s="16"/>
      <c r="G195" s="16"/>
      <c r="H195" s="16"/>
      <c r="I195" s="16"/>
    </row>
    <row r="196" spans="2:9" x14ac:dyDescent="0.25">
      <c r="B196" s="16"/>
      <c r="C196" s="16"/>
      <c r="D196" s="16"/>
      <c r="E196" s="16"/>
      <c r="F196" s="16"/>
      <c r="G196" s="16"/>
      <c r="H196" s="16"/>
      <c r="I196" s="16"/>
    </row>
    <row r="197" spans="2:9" x14ac:dyDescent="0.25">
      <c r="B197" s="16"/>
      <c r="C197" s="16"/>
      <c r="D197" s="16"/>
      <c r="E197" s="16"/>
      <c r="F197" s="16"/>
      <c r="G197" s="16"/>
      <c r="H197" s="16"/>
      <c r="I197" s="16"/>
    </row>
    <row r="198" spans="2:9" x14ac:dyDescent="0.25">
      <c r="B198" s="16"/>
      <c r="C198" s="16"/>
      <c r="D198" s="16"/>
      <c r="E198" s="16"/>
      <c r="F198" s="16"/>
      <c r="G198" s="16"/>
      <c r="H198" s="16"/>
      <c r="I198" s="16"/>
    </row>
    <row r="199" spans="2:9" x14ac:dyDescent="0.25">
      <c r="B199" s="16"/>
      <c r="C199" s="16"/>
      <c r="D199" s="16"/>
      <c r="E199" s="16"/>
      <c r="F199" s="16"/>
      <c r="G199" s="16"/>
      <c r="H199" s="16"/>
      <c r="I199" s="16"/>
    </row>
    <row r="200" spans="2:9" x14ac:dyDescent="0.25">
      <c r="B200" s="16"/>
      <c r="C200" s="16"/>
      <c r="D200" s="16"/>
      <c r="E200" s="16"/>
      <c r="F200" s="16"/>
      <c r="G200" s="16"/>
      <c r="H200" s="16"/>
      <c r="I200" s="16"/>
    </row>
    <row r="201" spans="2:9" x14ac:dyDescent="0.25">
      <c r="B201" s="16"/>
      <c r="C201" s="16"/>
      <c r="D201" s="16"/>
      <c r="E201" s="16"/>
      <c r="F201" s="16"/>
      <c r="G201" s="16"/>
      <c r="H201" s="16"/>
      <c r="I201" s="16"/>
    </row>
    <row r="202" spans="2:9" x14ac:dyDescent="0.25">
      <c r="B202" s="16"/>
      <c r="C202" s="16"/>
      <c r="D202" s="16"/>
      <c r="E202" s="16"/>
      <c r="F202" s="16"/>
      <c r="G202" s="16"/>
      <c r="H202" s="16"/>
      <c r="I202" s="16"/>
    </row>
    <row r="203" spans="2:9" x14ac:dyDescent="0.25">
      <c r="B203" s="16"/>
      <c r="C203" s="16"/>
      <c r="D203" s="16"/>
      <c r="E203" s="16"/>
      <c r="F203" s="16"/>
      <c r="G203" s="16"/>
      <c r="H203" s="16"/>
      <c r="I203" s="16"/>
    </row>
    <row r="204" spans="2:9" x14ac:dyDescent="0.25">
      <c r="B204" s="16"/>
      <c r="C204" s="16"/>
      <c r="D204" s="16"/>
      <c r="E204" s="16"/>
      <c r="F204" s="16"/>
      <c r="G204" s="16"/>
      <c r="H204" s="16"/>
      <c r="I204" s="16"/>
    </row>
    <row r="205" spans="2:9" x14ac:dyDescent="0.25">
      <c r="B205" s="16"/>
      <c r="C205" s="16"/>
      <c r="D205" s="16"/>
      <c r="E205" s="16"/>
      <c r="F205" s="16"/>
      <c r="G205" s="16"/>
      <c r="H205" s="16"/>
      <c r="I205" s="16"/>
    </row>
    <row r="206" spans="2:9" x14ac:dyDescent="0.25">
      <c r="B206" s="16"/>
      <c r="C206" s="16"/>
      <c r="D206" s="16"/>
      <c r="E206" s="16"/>
      <c r="F206" s="16"/>
      <c r="G206" s="16"/>
      <c r="H206" s="16"/>
      <c r="I206" s="16"/>
    </row>
    <row r="207" spans="2:9" x14ac:dyDescent="0.25">
      <c r="B207" s="16"/>
      <c r="C207" s="16"/>
      <c r="D207" s="16"/>
      <c r="E207" s="16"/>
      <c r="F207" s="16"/>
      <c r="G207" s="16"/>
      <c r="H207" s="16"/>
      <c r="I207" s="16"/>
    </row>
    <row r="208" spans="2:9" x14ac:dyDescent="0.25">
      <c r="B208" s="16"/>
      <c r="C208" s="16"/>
      <c r="D208" s="16"/>
      <c r="E208" s="16"/>
      <c r="F208" s="16"/>
      <c r="G208" s="16"/>
      <c r="H208" s="16"/>
      <c r="I208" s="16"/>
    </row>
    <row r="209" spans="2:9" x14ac:dyDescent="0.25">
      <c r="B209" s="16"/>
      <c r="C209" s="16"/>
      <c r="D209" s="16"/>
      <c r="E209" s="16"/>
      <c r="F209" s="16"/>
      <c r="G209" s="16"/>
      <c r="H209" s="16"/>
      <c r="I209" s="16"/>
    </row>
    <row r="210" spans="2:9" x14ac:dyDescent="0.25">
      <c r="B210" s="16"/>
      <c r="C210" s="16"/>
      <c r="D210" s="16"/>
      <c r="E210" s="16"/>
      <c r="F210" s="16"/>
      <c r="G210" s="16"/>
      <c r="H210" s="16"/>
      <c r="I210" s="16"/>
    </row>
    <row r="211" spans="2:9" x14ac:dyDescent="0.25">
      <c r="B211" s="16"/>
      <c r="C211" s="16"/>
      <c r="D211" s="16"/>
      <c r="E211" s="16"/>
      <c r="F211" s="16"/>
      <c r="G211" s="16"/>
      <c r="H211" s="16"/>
      <c r="I211" s="16"/>
    </row>
    <row r="212" spans="2:9" x14ac:dyDescent="0.25">
      <c r="B212" s="16"/>
      <c r="C212" s="16"/>
      <c r="D212" s="16"/>
      <c r="E212" s="16"/>
      <c r="F212" s="16"/>
      <c r="G212" s="16"/>
      <c r="H212" s="16"/>
      <c r="I212" s="16"/>
    </row>
    <row r="213" spans="2:9" x14ac:dyDescent="0.25">
      <c r="B213" s="16"/>
      <c r="C213" s="16"/>
      <c r="D213" s="16"/>
      <c r="E213" s="16"/>
      <c r="F213" s="16"/>
      <c r="G213" s="16"/>
      <c r="H213" s="16"/>
      <c r="I213" s="16"/>
    </row>
    <row r="214" spans="2:9" x14ac:dyDescent="0.25">
      <c r="B214" s="16"/>
      <c r="C214" s="16"/>
      <c r="D214" s="16"/>
      <c r="E214" s="16"/>
      <c r="F214" s="16"/>
      <c r="G214" s="16"/>
      <c r="H214" s="16"/>
      <c r="I214" s="16"/>
    </row>
    <row r="215" spans="2:9" x14ac:dyDescent="0.25">
      <c r="B215" s="16"/>
      <c r="C215" s="16"/>
      <c r="D215" s="16"/>
      <c r="E215" s="16"/>
      <c r="F215" s="16"/>
      <c r="G215" s="16"/>
      <c r="H215" s="16"/>
      <c r="I215" s="16"/>
    </row>
    <row r="216" spans="2:9" x14ac:dyDescent="0.25">
      <c r="B216" s="16"/>
      <c r="C216" s="16"/>
      <c r="D216" s="16"/>
      <c r="E216" s="16"/>
      <c r="F216" s="16"/>
      <c r="G216" s="16"/>
      <c r="H216" s="16"/>
      <c r="I216" s="16"/>
    </row>
    <row r="217" spans="2:9" x14ac:dyDescent="0.25">
      <c r="B217" s="16"/>
      <c r="C217" s="16"/>
      <c r="D217" s="16"/>
      <c r="E217" s="16"/>
      <c r="F217" s="16"/>
      <c r="G217" s="16"/>
      <c r="H217" s="16"/>
      <c r="I217" s="16"/>
    </row>
    <row r="218" spans="2:9" x14ac:dyDescent="0.25">
      <c r="B218" s="16"/>
      <c r="C218" s="16"/>
      <c r="D218" s="16"/>
      <c r="E218" s="16"/>
      <c r="F218" s="16"/>
      <c r="G218" s="16"/>
      <c r="H218" s="16"/>
      <c r="I218" s="16"/>
    </row>
    <row r="219" spans="2:9" x14ac:dyDescent="0.25">
      <c r="B219" s="16"/>
      <c r="C219" s="16"/>
      <c r="D219" s="16"/>
      <c r="E219" s="16"/>
      <c r="F219" s="16"/>
      <c r="G219" s="16"/>
      <c r="H219" s="16"/>
      <c r="I219" s="16"/>
    </row>
    <row r="220" spans="2:9" x14ac:dyDescent="0.25">
      <c r="B220" s="16"/>
      <c r="C220" s="16"/>
      <c r="D220" s="16"/>
      <c r="E220" s="16"/>
      <c r="F220" s="16"/>
      <c r="G220" s="16"/>
      <c r="H220" s="16"/>
      <c r="I220" s="16"/>
    </row>
    <row r="221" spans="2:9" x14ac:dyDescent="0.25">
      <c r="B221" s="16"/>
      <c r="C221" s="16"/>
      <c r="D221" s="16"/>
      <c r="E221" s="16"/>
      <c r="F221" s="16"/>
      <c r="G221" s="16"/>
      <c r="H221" s="16"/>
      <c r="I221" s="16"/>
    </row>
    <row r="222" spans="2:9" x14ac:dyDescent="0.25">
      <c r="B222" s="16"/>
      <c r="C222" s="16"/>
      <c r="D222" s="16"/>
      <c r="E222" s="16"/>
      <c r="F222" s="16"/>
      <c r="G222" s="16"/>
      <c r="H222" s="16"/>
      <c r="I222" s="16"/>
    </row>
    <row r="223" spans="2:9" x14ac:dyDescent="0.25">
      <c r="B223" s="16"/>
      <c r="C223" s="16"/>
      <c r="D223" s="16"/>
      <c r="E223" s="16"/>
      <c r="F223" s="16"/>
      <c r="G223" s="16"/>
      <c r="H223" s="16"/>
      <c r="I223" s="16"/>
    </row>
    <row r="224" spans="2:9" x14ac:dyDescent="0.25">
      <c r="B224" s="16"/>
      <c r="C224" s="16"/>
      <c r="D224" s="16"/>
      <c r="E224" s="16"/>
      <c r="F224" s="16"/>
      <c r="G224" s="16"/>
      <c r="H224" s="16"/>
      <c r="I224" s="16"/>
    </row>
    <row r="225" spans="2:9" x14ac:dyDescent="0.25">
      <c r="B225" s="16"/>
      <c r="C225" s="16"/>
      <c r="D225" s="16"/>
      <c r="E225" s="16"/>
      <c r="F225" s="16"/>
      <c r="G225" s="16"/>
      <c r="H225" s="16"/>
      <c r="I225" s="16"/>
    </row>
    <row r="226" spans="2:9" x14ac:dyDescent="0.25">
      <c r="B226" s="16"/>
      <c r="C226" s="16"/>
      <c r="D226" s="16"/>
      <c r="E226" s="16"/>
      <c r="F226" s="16"/>
      <c r="G226" s="16"/>
      <c r="H226" s="16"/>
      <c r="I226" s="16"/>
    </row>
    <row r="227" spans="2:9" x14ac:dyDescent="0.25">
      <c r="B227" s="16"/>
      <c r="C227" s="16"/>
      <c r="D227" s="16"/>
      <c r="E227" s="16"/>
      <c r="F227" s="16"/>
      <c r="G227" s="16"/>
      <c r="H227" s="16"/>
      <c r="I227" s="16"/>
    </row>
    <row r="228" spans="2:9" x14ac:dyDescent="0.25">
      <c r="B228" s="16"/>
      <c r="C228" s="16"/>
      <c r="D228" s="16"/>
      <c r="E228" s="16"/>
      <c r="F228" s="16"/>
      <c r="G228" s="16"/>
      <c r="H228" s="16"/>
      <c r="I228" s="16"/>
    </row>
    <row r="229" spans="2:9" x14ac:dyDescent="0.25">
      <c r="B229" s="16"/>
      <c r="C229" s="16"/>
      <c r="D229" s="16"/>
      <c r="E229" s="16"/>
      <c r="F229" s="16"/>
      <c r="G229" s="16"/>
      <c r="H229" s="16"/>
      <c r="I229" s="16"/>
    </row>
    <row r="230" spans="2:9" x14ac:dyDescent="0.25">
      <c r="B230" s="16"/>
      <c r="C230" s="16"/>
      <c r="D230" s="16"/>
      <c r="E230" s="16"/>
      <c r="F230" s="16"/>
      <c r="G230" s="16"/>
      <c r="H230" s="16"/>
      <c r="I230" s="16"/>
    </row>
    <row r="231" spans="2:9" x14ac:dyDescent="0.25">
      <c r="B231" s="16"/>
      <c r="C231" s="16"/>
      <c r="D231" s="16"/>
      <c r="E231" s="16"/>
      <c r="F231" s="16"/>
      <c r="G231" s="16"/>
      <c r="H231" s="16"/>
      <c r="I231" s="16"/>
    </row>
    <row r="232" spans="2:9" x14ac:dyDescent="0.25">
      <c r="B232" s="16"/>
      <c r="C232" s="16"/>
      <c r="D232" s="16"/>
      <c r="E232" s="16"/>
      <c r="F232" s="16"/>
      <c r="G232" s="16"/>
      <c r="H232" s="16"/>
      <c r="I232" s="16"/>
    </row>
    <row r="233" spans="2:9" x14ac:dyDescent="0.25">
      <c r="B233" s="16"/>
      <c r="C233" s="16"/>
      <c r="D233" s="16"/>
      <c r="E233" s="16"/>
      <c r="F233" s="16"/>
      <c r="G233" s="16"/>
      <c r="H233" s="16"/>
      <c r="I233" s="16"/>
    </row>
    <row r="234" spans="2:9" x14ac:dyDescent="0.25">
      <c r="B234" s="16"/>
      <c r="C234" s="16"/>
      <c r="D234" s="16"/>
      <c r="E234" s="16"/>
      <c r="F234" s="16"/>
      <c r="G234" s="16"/>
      <c r="H234" s="16"/>
      <c r="I234" s="16"/>
    </row>
    <row r="235" spans="2:9" x14ac:dyDescent="0.25">
      <c r="B235" s="16"/>
      <c r="C235" s="16"/>
      <c r="D235" s="16"/>
      <c r="E235" s="16"/>
      <c r="F235" s="16"/>
      <c r="G235" s="16"/>
      <c r="H235" s="16"/>
      <c r="I235" s="16"/>
    </row>
    <row r="236" spans="2:9" x14ac:dyDescent="0.25">
      <c r="B236" s="16"/>
      <c r="C236" s="16"/>
      <c r="D236" s="16"/>
      <c r="E236" s="16"/>
      <c r="F236" s="16"/>
      <c r="G236" s="16"/>
      <c r="H236" s="16"/>
      <c r="I236" s="16"/>
    </row>
    <row r="237" spans="2:9" x14ac:dyDescent="0.25">
      <c r="B237" s="16"/>
      <c r="C237" s="16"/>
      <c r="D237" s="16"/>
      <c r="E237" s="16"/>
      <c r="F237" s="16"/>
      <c r="G237" s="16"/>
      <c r="H237" s="16"/>
      <c r="I237" s="16"/>
    </row>
    <row r="238" spans="2:9" x14ac:dyDescent="0.25">
      <c r="B238" s="16"/>
      <c r="C238" s="16"/>
      <c r="D238" s="16"/>
      <c r="E238" s="16"/>
      <c r="F238" s="16"/>
      <c r="G238" s="16"/>
      <c r="H238" s="16"/>
      <c r="I238" s="16"/>
    </row>
    <row r="239" spans="2:9" x14ac:dyDescent="0.25">
      <c r="B239" s="16"/>
      <c r="C239" s="16"/>
      <c r="D239" s="16"/>
      <c r="E239" s="16"/>
      <c r="F239" s="16"/>
      <c r="G239" s="16"/>
      <c r="H239" s="16"/>
      <c r="I239" s="16"/>
    </row>
    <row r="240" spans="2:9" x14ac:dyDescent="0.25">
      <c r="B240" s="16"/>
      <c r="C240" s="16"/>
      <c r="D240" s="16"/>
      <c r="E240" s="16"/>
      <c r="F240" s="16"/>
      <c r="G240" s="16"/>
      <c r="H240" s="16"/>
      <c r="I240" s="16"/>
    </row>
    <row r="241" spans="2:9" x14ac:dyDescent="0.25">
      <c r="B241" s="16"/>
      <c r="C241" s="16"/>
      <c r="D241" s="16"/>
      <c r="E241" s="16"/>
      <c r="F241" s="16"/>
      <c r="G241" s="16"/>
      <c r="H241" s="16"/>
      <c r="I241" s="16"/>
    </row>
    <row r="242" spans="2:9" x14ac:dyDescent="0.25">
      <c r="B242" s="16"/>
      <c r="C242" s="16"/>
      <c r="D242" s="16"/>
      <c r="E242" s="16"/>
      <c r="F242" s="16"/>
      <c r="G242" s="16"/>
      <c r="H242" s="16"/>
      <c r="I242" s="16"/>
    </row>
    <row r="243" spans="2:9" x14ac:dyDescent="0.25">
      <c r="B243" s="16"/>
      <c r="C243" s="16"/>
      <c r="D243" s="16"/>
      <c r="E243" s="16"/>
      <c r="F243" s="16"/>
      <c r="G243" s="16"/>
      <c r="H243" s="16"/>
      <c r="I243" s="16"/>
    </row>
    <row r="244" spans="2:9" x14ac:dyDescent="0.25">
      <c r="B244" s="16"/>
      <c r="C244" s="16"/>
      <c r="D244" s="16"/>
      <c r="E244" s="16"/>
      <c r="F244" s="16"/>
      <c r="G244" s="16"/>
      <c r="H244" s="16"/>
      <c r="I244" s="16"/>
    </row>
    <row r="245" spans="2:9" x14ac:dyDescent="0.25">
      <c r="B245" s="16"/>
      <c r="C245" s="16"/>
      <c r="D245" s="16"/>
      <c r="E245" s="16"/>
      <c r="F245" s="16"/>
      <c r="G245" s="16"/>
      <c r="H245" s="16"/>
      <c r="I245" s="16"/>
    </row>
    <row r="246" spans="2:9" x14ac:dyDescent="0.25">
      <c r="B246" s="16"/>
      <c r="C246" s="16"/>
      <c r="D246" s="16"/>
      <c r="E246" s="16"/>
      <c r="F246" s="16"/>
      <c r="G246" s="16"/>
      <c r="H246" s="16"/>
      <c r="I246" s="16"/>
    </row>
    <row r="247" spans="2:9" x14ac:dyDescent="0.25">
      <c r="B247" s="16"/>
      <c r="C247" s="16"/>
      <c r="D247" s="16"/>
      <c r="E247" s="16"/>
      <c r="F247" s="16"/>
      <c r="G247" s="16"/>
      <c r="H247" s="16"/>
      <c r="I247" s="16"/>
    </row>
    <row r="248" spans="2:9" x14ac:dyDescent="0.25">
      <c r="B248" s="16"/>
      <c r="C248" s="16"/>
      <c r="D248" s="16"/>
      <c r="E248" s="16"/>
      <c r="F248" s="16"/>
      <c r="G248" s="16"/>
      <c r="H248" s="16"/>
      <c r="I248" s="16"/>
    </row>
    <row r="249" spans="2:9" x14ac:dyDescent="0.25">
      <c r="B249" s="16"/>
      <c r="C249" s="16"/>
      <c r="D249" s="16"/>
      <c r="E249" s="16"/>
      <c r="F249" s="16"/>
      <c r="G249" s="16"/>
      <c r="H249" s="16"/>
      <c r="I249" s="16"/>
    </row>
    <row r="250" spans="2:9" x14ac:dyDescent="0.25">
      <c r="B250" s="16"/>
      <c r="C250" s="16"/>
      <c r="D250" s="16"/>
      <c r="E250" s="16"/>
      <c r="F250" s="16"/>
      <c r="G250" s="16"/>
      <c r="H250" s="16"/>
      <c r="I250" s="16"/>
    </row>
    <row r="251" spans="2:9" x14ac:dyDescent="0.25">
      <c r="B251" s="16"/>
      <c r="C251" s="16"/>
      <c r="D251" s="16"/>
      <c r="E251" s="16"/>
      <c r="F251" s="16"/>
      <c r="G251" s="16"/>
      <c r="H251" s="16"/>
      <c r="I251" s="16"/>
    </row>
    <row r="252" spans="2:9" x14ac:dyDescent="0.25">
      <c r="B252" s="16"/>
      <c r="C252" s="16"/>
      <c r="D252" s="16"/>
      <c r="E252" s="16"/>
      <c r="F252" s="16"/>
      <c r="G252" s="16"/>
      <c r="H252" s="16"/>
      <c r="I252" s="16"/>
    </row>
    <row r="253" spans="2:9" x14ac:dyDescent="0.25">
      <c r="B253" s="16"/>
      <c r="C253" s="16"/>
      <c r="D253" s="16"/>
      <c r="E253" s="16"/>
      <c r="F253" s="16"/>
      <c r="G253" s="16"/>
      <c r="H253" s="16"/>
      <c r="I253" s="16"/>
    </row>
    <row r="254" spans="2:9" x14ac:dyDescent="0.25">
      <c r="B254" s="16"/>
      <c r="C254" s="16"/>
      <c r="D254" s="16"/>
      <c r="E254" s="16"/>
      <c r="F254" s="16"/>
      <c r="G254" s="16"/>
      <c r="H254" s="16"/>
      <c r="I254" s="16"/>
    </row>
    <row r="255" spans="2:9" x14ac:dyDescent="0.25">
      <c r="B255" s="16"/>
      <c r="C255" s="16"/>
      <c r="D255" s="16"/>
      <c r="E255" s="16"/>
      <c r="F255" s="16"/>
      <c r="G255" s="16"/>
      <c r="H255" s="16"/>
      <c r="I255" s="16"/>
    </row>
    <row r="256" spans="2:9" x14ac:dyDescent="0.25">
      <c r="B256" s="16"/>
      <c r="C256" s="16"/>
      <c r="D256" s="16"/>
      <c r="E256" s="16"/>
      <c r="F256" s="16"/>
      <c r="G256" s="16"/>
      <c r="H256" s="16"/>
      <c r="I256" s="16"/>
    </row>
    <row r="257" spans="2:9" x14ac:dyDescent="0.25">
      <c r="B257" s="16"/>
      <c r="C257" s="16"/>
      <c r="D257" s="16"/>
      <c r="E257" s="16"/>
      <c r="F257" s="16"/>
      <c r="G257" s="16"/>
      <c r="H257" s="16"/>
      <c r="I257" s="16"/>
    </row>
    <row r="258" spans="2:9" x14ac:dyDescent="0.25">
      <c r="B258" s="16"/>
      <c r="C258" s="16"/>
      <c r="D258" s="16"/>
      <c r="E258" s="16"/>
      <c r="F258" s="16"/>
      <c r="G258" s="16"/>
      <c r="H258" s="16"/>
      <c r="I258" s="16"/>
    </row>
    <row r="259" spans="2:9" x14ac:dyDescent="0.25">
      <c r="B259" s="16"/>
      <c r="C259" s="16"/>
      <c r="D259" s="16"/>
      <c r="E259" s="16"/>
      <c r="F259" s="16"/>
      <c r="G259" s="16"/>
      <c r="H259" s="16"/>
      <c r="I259" s="16"/>
    </row>
    <row r="260" spans="2:9" x14ac:dyDescent="0.25">
      <c r="B260" s="16"/>
      <c r="C260" s="16"/>
      <c r="D260" s="16"/>
      <c r="E260" s="16"/>
      <c r="F260" s="16"/>
      <c r="G260" s="16"/>
      <c r="H260" s="16"/>
      <c r="I260" s="16"/>
    </row>
    <row r="261" spans="2:9" x14ac:dyDescent="0.25">
      <c r="B261" s="16"/>
      <c r="C261" s="16"/>
      <c r="D261" s="16"/>
      <c r="E261" s="16"/>
      <c r="F261" s="16"/>
      <c r="G261" s="16"/>
      <c r="H261" s="16"/>
      <c r="I261" s="16"/>
    </row>
    <row r="262" spans="2:9" x14ac:dyDescent="0.25">
      <c r="B262" s="16"/>
      <c r="C262" s="16"/>
      <c r="D262" s="16"/>
      <c r="E262" s="16"/>
      <c r="F262" s="16"/>
      <c r="G262" s="16"/>
      <c r="H262" s="16"/>
      <c r="I262" s="16"/>
    </row>
    <row r="263" spans="2:9" x14ac:dyDescent="0.25">
      <c r="B263" s="16"/>
      <c r="C263" s="16"/>
      <c r="D263" s="16"/>
      <c r="E263" s="16"/>
      <c r="F263" s="16"/>
      <c r="G263" s="16"/>
      <c r="H263" s="16"/>
      <c r="I263" s="16"/>
    </row>
    <row r="264" spans="2:9" x14ac:dyDescent="0.25">
      <c r="B264" s="16"/>
      <c r="C264" s="16"/>
      <c r="D264" s="16"/>
      <c r="E264" s="16"/>
      <c r="F264" s="16"/>
      <c r="G264" s="16"/>
      <c r="H264" s="16"/>
      <c r="I264" s="16"/>
    </row>
    <row r="265" spans="2:9" x14ac:dyDescent="0.25">
      <c r="B265" s="16"/>
      <c r="C265" s="16"/>
      <c r="D265" s="16"/>
      <c r="E265" s="16"/>
      <c r="F265" s="16"/>
      <c r="G265" s="16"/>
      <c r="H265" s="16"/>
      <c r="I265" s="16"/>
    </row>
    <row r="266" spans="2:9" x14ac:dyDescent="0.25">
      <c r="B266" s="16"/>
      <c r="C266" s="16"/>
      <c r="D266" s="16"/>
      <c r="E266" s="16"/>
      <c r="F266" s="16"/>
      <c r="G266" s="16"/>
      <c r="H266" s="16"/>
      <c r="I266" s="16"/>
    </row>
    <row r="267" spans="2:9" x14ac:dyDescent="0.25">
      <c r="B267" s="16"/>
      <c r="C267" s="16"/>
      <c r="D267" s="16"/>
      <c r="E267" s="16"/>
      <c r="F267" s="16"/>
      <c r="G267" s="16"/>
      <c r="H267" s="16"/>
      <c r="I267" s="16"/>
    </row>
    <row r="268" spans="2:9" x14ac:dyDescent="0.25">
      <c r="B268" s="16"/>
      <c r="C268" s="16"/>
      <c r="D268" s="16"/>
      <c r="E268" s="16"/>
      <c r="F268" s="16"/>
      <c r="G268" s="16"/>
      <c r="H268" s="16"/>
      <c r="I268" s="16"/>
    </row>
    <row r="269" spans="2:9" x14ac:dyDescent="0.25">
      <c r="B269" s="16"/>
      <c r="C269" s="16"/>
      <c r="D269" s="16"/>
      <c r="E269" s="16"/>
      <c r="F269" s="16"/>
      <c r="G269" s="16"/>
      <c r="H269" s="16"/>
      <c r="I269" s="16"/>
    </row>
    <row r="270" spans="2:9" x14ac:dyDescent="0.25">
      <c r="B270" s="16"/>
      <c r="C270" s="16"/>
      <c r="D270" s="16"/>
      <c r="E270" s="16"/>
      <c r="F270" s="16"/>
      <c r="G270" s="16"/>
      <c r="H270" s="16"/>
      <c r="I270" s="16"/>
    </row>
    <row r="271" spans="2:9" x14ac:dyDescent="0.25">
      <c r="B271" s="16"/>
      <c r="C271" s="16"/>
      <c r="D271" s="16"/>
      <c r="E271" s="16"/>
      <c r="F271" s="16"/>
      <c r="G271" s="16"/>
      <c r="H271" s="16"/>
      <c r="I271" s="16"/>
    </row>
    <row r="272" spans="2:9" x14ac:dyDescent="0.25">
      <c r="B272" s="16"/>
      <c r="C272" s="16"/>
      <c r="D272" s="16"/>
      <c r="E272" s="16"/>
      <c r="F272" s="16"/>
      <c r="G272" s="16"/>
      <c r="H272" s="16"/>
      <c r="I272" s="16"/>
    </row>
    <row r="273" spans="2:9" x14ac:dyDescent="0.25">
      <c r="B273" s="16"/>
      <c r="C273" s="16"/>
      <c r="D273" s="16"/>
      <c r="E273" s="16"/>
      <c r="F273" s="16"/>
      <c r="G273" s="16"/>
      <c r="H273" s="16"/>
      <c r="I273" s="16"/>
    </row>
    <row r="274" spans="2:9" x14ac:dyDescent="0.25">
      <c r="B274" s="16"/>
      <c r="C274" s="16"/>
      <c r="D274" s="16"/>
      <c r="E274" s="16"/>
      <c r="F274" s="16"/>
      <c r="G274" s="16"/>
      <c r="H274" s="16"/>
      <c r="I274" s="16"/>
    </row>
    <row r="275" spans="2:9" x14ac:dyDescent="0.25">
      <c r="B275" s="16"/>
      <c r="C275" s="16"/>
      <c r="D275" s="16"/>
      <c r="E275" s="16"/>
      <c r="F275" s="16"/>
      <c r="G275" s="16"/>
      <c r="H275" s="16"/>
      <c r="I275" s="16"/>
    </row>
    <row r="276" spans="2:9" x14ac:dyDescent="0.25">
      <c r="B276" s="16"/>
      <c r="C276" s="16"/>
      <c r="D276" s="16"/>
      <c r="E276" s="16"/>
      <c r="F276" s="16"/>
      <c r="G276" s="16"/>
      <c r="H276" s="16"/>
      <c r="I276" s="16"/>
    </row>
    <row r="277" spans="2:9" x14ac:dyDescent="0.25">
      <c r="B277" s="16"/>
      <c r="C277" s="16"/>
      <c r="D277" s="16"/>
      <c r="E277" s="16"/>
      <c r="F277" s="16"/>
      <c r="G277" s="16"/>
      <c r="H277" s="16"/>
      <c r="I277" s="16"/>
    </row>
    <row r="278" spans="2:9" x14ac:dyDescent="0.25">
      <c r="B278" s="16"/>
      <c r="C278" s="16"/>
      <c r="D278" s="16"/>
      <c r="E278" s="16"/>
      <c r="F278" s="16"/>
      <c r="G278" s="16"/>
      <c r="H278" s="16"/>
      <c r="I278" s="16"/>
    </row>
    <row r="279" spans="2:9" x14ac:dyDescent="0.25">
      <c r="B279" s="16"/>
      <c r="C279" s="16"/>
      <c r="D279" s="16"/>
      <c r="E279" s="16"/>
      <c r="F279" s="16"/>
      <c r="G279" s="16"/>
      <c r="H279" s="16"/>
      <c r="I279" s="16"/>
    </row>
    <row r="280" spans="2:9" x14ac:dyDescent="0.25">
      <c r="B280" s="16"/>
      <c r="C280" s="16"/>
      <c r="D280" s="16"/>
      <c r="E280" s="16"/>
      <c r="F280" s="16"/>
      <c r="G280" s="16"/>
      <c r="H280" s="16"/>
      <c r="I280" s="16"/>
    </row>
    <row r="281" spans="2:9" x14ac:dyDescent="0.25">
      <c r="B281" s="16"/>
      <c r="C281" s="16"/>
      <c r="D281" s="16"/>
      <c r="E281" s="16"/>
      <c r="F281" s="16"/>
      <c r="G281" s="16"/>
      <c r="H281" s="16"/>
      <c r="I281" s="16"/>
    </row>
    <row r="282" spans="2:9" x14ac:dyDescent="0.25">
      <c r="B282" s="16"/>
      <c r="C282" s="16"/>
      <c r="D282" s="46"/>
      <c r="E282" s="16"/>
      <c r="F282" s="16"/>
      <c r="G282" s="16"/>
      <c r="H282" s="16"/>
      <c r="I282" s="16"/>
    </row>
    <row r="283" spans="2:9" x14ac:dyDescent="0.25">
      <c r="B283" s="16"/>
      <c r="C283" s="16"/>
      <c r="D283" s="46"/>
      <c r="E283" s="16"/>
      <c r="F283" s="16"/>
      <c r="G283" s="16"/>
      <c r="H283" s="16"/>
      <c r="I283" s="16"/>
    </row>
    <row r="284" spans="2:9" x14ac:dyDescent="0.25">
      <c r="B284" s="16"/>
      <c r="C284" s="16"/>
      <c r="D284" s="46"/>
      <c r="E284" s="16"/>
      <c r="F284" s="16"/>
      <c r="G284" s="16"/>
      <c r="H284" s="16"/>
      <c r="I284" s="16"/>
    </row>
    <row r="285" spans="2:9" x14ac:dyDescent="0.25">
      <c r="B285" s="16"/>
      <c r="C285" s="16"/>
      <c r="D285" s="46"/>
      <c r="E285" s="16"/>
      <c r="F285" s="16"/>
      <c r="G285" s="16"/>
      <c r="H285" s="16"/>
      <c r="I285" s="16"/>
    </row>
    <row r="286" spans="2:9" x14ac:dyDescent="0.25">
      <c r="B286" s="16"/>
      <c r="C286" s="16"/>
      <c r="D286" s="46"/>
      <c r="E286" s="16"/>
      <c r="F286" s="16"/>
      <c r="G286" s="16"/>
      <c r="H286" s="16"/>
      <c r="I286" s="16"/>
    </row>
    <row r="287" spans="2:9" x14ac:dyDescent="0.25">
      <c r="B287" s="16"/>
      <c r="C287" s="16"/>
      <c r="D287" s="46"/>
      <c r="E287" s="16"/>
      <c r="F287" s="16"/>
      <c r="G287" s="16"/>
      <c r="H287" s="16"/>
      <c r="I287" s="16"/>
    </row>
    <row r="288" spans="2:9" x14ac:dyDescent="0.25">
      <c r="B288" s="16"/>
      <c r="C288" s="16"/>
      <c r="D288" s="46"/>
      <c r="E288" s="16"/>
      <c r="F288" s="16"/>
      <c r="G288" s="16"/>
      <c r="H288" s="16"/>
      <c r="I288" s="16"/>
    </row>
    <row r="289" spans="2:9" x14ac:dyDescent="0.25">
      <c r="B289" s="16"/>
      <c r="C289" s="16"/>
      <c r="D289" s="46"/>
      <c r="E289" s="16"/>
      <c r="F289" s="16"/>
      <c r="G289" s="16"/>
      <c r="H289" s="16"/>
      <c r="I289" s="16"/>
    </row>
    <row r="290" spans="2:9" x14ac:dyDescent="0.25">
      <c r="B290" s="16"/>
      <c r="C290" s="16"/>
      <c r="D290" s="46"/>
      <c r="E290" s="16"/>
      <c r="F290" s="16"/>
      <c r="G290" s="16"/>
      <c r="H290" s="16"/>
      <c r="I290" s="16"/>
    </row>
    <row r="291" spans="2:9" x14ac:dyDescent="0.25">
      <c r="B291" s="16"/>
      <c r="C291" s="16"/>
      <c r="D291" s="46"/>
      <c r="E291" s="16"/>
      <c r="F291" s="16"/>
      <c r="G291" s="16"/>
      <c r="H291" s="16"/>
      <c r="I291" s="16"/>
    </row>
    <row r="292" spans="2:9" x14ac:dyDescent="0.25">
      <c r="B292" s="16"/>
      <c r="C292" s="16"/>
      <c r="D292" s="46"/>
      <c r="E292" s="16"/>
      <c r="F292" s="16"/>
      <c r="G292" s="16"/>
      <c r="H292" s="16"/>
      <c r="I292" s="16"/>
    </row>
    <row r="293" spans="2:9" x14ac:dyDescent="0.25">
      <c r="B293" s="16"/>
      <c r="C293" s="16"/>
      <c r="D293" s="46"/>
      <c r="E293" s="16"/>
      <c r="F293" s="16"/>
      <c r="G293" s="16"/>
      <c r="H293" s="16"/>
      <c r="I293" s="16"/>
    </row>
    <row r="294" spans="2:9" x14ac:dyDescent="0.25">
      <c r="B294" s="16"/>
      <c r="C294" s="16"/>
      <c r="D294" s="46"/>
      <c r="E294" s="16"/>
      <c r="F294" s="16"/>
      <c r="G294" s="16"/>
      <c r="H294" s="16"/>
      <c r="I294" s="16"/>
    </row>
    <row r="295" spans="2:9" x14ac:dyDescent="0.25">
      <c r="B295" s="16"/>
      <c r="C295" s="16"/>
      <c r="D295" s="46"/>
      <c r="E295" s="16"/>
      <c r="F295" s="16"/>
      <c r="G295" s="16"/>
      <c r="H295" s="16"/>
      <c r="I295" s="16"/>
    </row>
    <row r="296" spans="2:9" x14ac:dyDescent="0.25">
      <c r="B296" s="16"/>
      <c r="C296" s="16"/>
      <c r="D296" s="46"/>
      <c r="E296" s="16"/>
      <c r="F296" s="16"/>
      <c r="G296" s="16"/>
      <c r="H296" s="16"/>
      <c r="I296" s="16"/>
    </row>
    <row r="297" spans="2:9" x14ac:dyDescent="0.25">
      <c r="B297" s="16"/>
      <c r="C297" s="16"/>
      <c r="D297" s="46"/>
      <c r="E297" s="16"/>
      <c r="F297" s="16"/>
      <c r="G297" s="16"/>
      <c r="H297" s="16"/>
      <c r="I297" s="16"/>
    </row>
    <row r="298" spans="2:9" x14ac:dyDescent="0.25">
      <c r="B298" s="16"/>
      <c r="C298" s="16"/>
      <c r="D298" s="46"/>
      <c r="E298" s="16"/>
      <c r="F298" s="16"/>
      <c r="G298" s="16"/>
      <c r="H298" s="16"/>
      <c r="I298" s="16"/>
    </row>
    <row r="299" spans="2:9" x14ac:dyDescent="0.25">
      <c r="B299" s="16"/>
      <c r="C299" s="16"/>
      <c r="D299" s="46"/>
      <c r="E299" s="16"/>
      <c r="F299" s="16"/>
      <c r="G299" s="16"/>
      <c r="H299" s="16"/>
      <c r="I299" s="16"/>
    </row>
    <row r="300" spans="2:9" x14ac:dyDescent="0.25">
      <c r="B300" s="16"/>
      <c r="C300" s="16"/>
      <c r="D300" s="46"/>
      <c r="E300" s="16"/>
      <c r="F300" s="16"/>
      <c r="G300" s="16"/>
      <c r="H300" s="16"/>
      <c r="I300" s="16"/>
    </row>
    <row r="301" spans="2:9" x14ac:dyDescent="0.25">
      <c r="B301" s="16"/>
      <c r="C301" s="16"/>
      <c r="D301" s="46"/>
      <c r="E301" s="16"/>
      <c r="F301" s="16"/>
      <c r="G301" s="16"/>
      <c r="H301" s="16"/>
      <c r="I301" s="16"/>
    </row>
    <row r="302" spans="2:9" x14ac:dyDescent="0.25">
      <c r="B302" s="16"/>
      <c r="C302" s="16"/>
      <c r="D302" s="46"/>
      <c r="E302" s="16"/>
      <c r="F302" s="16"/>
      <c r="G302" s="16"/>
      <c r="H302" s="16"/>
      <c r="I302" s="16"/>
    </row>
    <row r="303" spans="2:9" x14ac:dyDescent="0.25">
      <c r="B303" s="16"/>
      <c r="C303" s="16"/>
      <c r="D303" s="46"/>
      <c r="E303" s="16"/>
      <c r="F303" s="16"/>
      <c r="G303" s="16"/>
      <c r="H303" s="16"/>
      <c r="I303" s="16"/>
    </row>
    <row r="304" spans="2:9" x14ac:dyDescent="0.25">
      <c r="B304" s="16"/>
      <c r="C304" s="16"/>
      <c r="D304" s="46"/>
      <c r="E304" s="16"/>
      <c r="F304" s="16"/>
      <c r="G304" s="16"/>
      <c r="H304" s="16"/>
      <c r="I304" s="16"/>
    </row>
    <row r="305" spans="2:9" x14ac:dyDescent="0.25">
      <c r="B305" s="16"/>
      <c r="C305" s="16"/>
      <c r="D305" s="46"/>
      <c r="E305" s="16"/>
      <c r="F305" s="16"/>
      <c r="G305" s="16"/>
      <c r="H305" s="16"/>
      <c r="I305" s="16"/>
    </row>
    <row r="306" spans="2:9" x14ac:dyDescent="0.25">
      <c r="B306" s="16"/>
      <c r="C306" s="16"/>
      <c r="D306" s="46"/>
      <c r="E306" s="16"/>
      <c r="F306" s="16"/>
      <c r="G306" s="16"/>
      <c r="H306" s="16"/>
      <c r="I306" s="16"/>
    </row>
    <row r="307" spans="2:9" x14ac:dyDescent="0.25">
      <c r="B307" s="16"/>
      <c r="C307" s="16"/>
      <c r="D307" s="46"/>
      <c r="E307" s="16"/>
      <c r="F307" s="16"/>
      <c r="G307" s="16"/>
      <c r="H307" s="16"/>
      <c r="I307" s="16"/>
    </row>
    <row r="308" spans="2:9" x14ac:dyDescent="0.25">
      <c r="B308" s="16"/>
      <c r="C308" s="16"/>
      <c r="D308" s="46"/>
      <c r="E308" s="16"/>
      <c r="F308" s="16"/>
      <c r="G308" s="16"/>
      <c r="H308" s="16"/>
      <c r="I308" s="16"/>
    </row>
    <row r="309" spans="2:9" x14ac:dyDescent="0.25">
      <c r="B309" s="16"/>
      <c r="C309" s="16"/>
      <c r="D309" s="46"/>
      <c r="E309" s="16"/>
      <c r="F309" s="16"/>
      <c r="G309" s="16"/>
      <c r="H309" s="16"/>
      <c r="I309" s="16"/>
    </row>
    <row r="310" spans="2:9" x14ac:dyDescent="0.25">
      <c r="B310" s="16"/>
      <c r="C310" s="16"/>
      <c r="D310" s="46"/>
      <c r="E310" s="16"/>
      <c r="F310" s="16"/>
      <c r="G310" s="16"/>
      <c r="H310" s="16"/>
      <c r="I310" s="16"/>
    </row>
    <row r="311" spans="2:9" x14ac:dyDescent="0.25">
      <c r="B311" s="16"/>
      <c r="C311" s="16"/>
      <c r="D311" s="46"/>
      <c r="E311" s="16"/>
      <c r="F311" s="16"/>
      <c r="G311" s="16"/>
      <c r="H311" s="16"/>
      <c r="I311" s="16"/>
    </row>
    <row r="312" spans="2:9" x14ac:dyDescent="0.25">
      <c r="B312" s="16"/>
      <c r="C312" s="16"/>
      <c r="D312" s="46"/>
      <c r="E312" s="16"/>
      <c r="F312" s="16"/>
      <c r="G312" s="16"/>
      <c r="H312" s="16"/>
      <c r="I312" s="16"/>
    </row>
    <row r="313" spans="2:9" x14ac:dyDescent="0.25">
      <c r="B313" s="16"/>
      <c r="C313" s="16"/>
      <c r="D313" s="46"/>
      <c r="E313" s="16"/>
      <c r="F313" s="16"/>
      <c r="G313" s="16"/>
      <c r="H313" s="16"/>
      <c r="I313" s="16"/>
    </row>
    <row r="314" spans="2:9" x14ac:dyDescent="0.25">
      <c r="B314" s="16"/>
      <c r="C314" s="16"/>
      <c r="D314" s="46"/>
      <c r="E314" s="16"/>
      <c r="F314" s="16"/>
      <c r="G314" s="16"/>
      <c r="H314" s="16"/>
      <c r="I314" s="16"/>
    </row>
    <row r="315" spans="2:9" x14ac:dyDescent="0.25">
      <c r="B315" s="16"/>
      <c r="C315" s="16"/>
      <c r="D315" s="46"/>
      <c r="E315" s="16"/>
      <c r="F315" s="16"/>
      <c r="G315" s="16"/>
      <c r="H315" s="16"/>
      <c r="I315" s="16"/>
    </row>
    <row r="316" spans="2:9" x14ac:dyDescent="0.25">
      <c r="B316" s="16"/>
      <c r="C316" s="16"/>
      <c r="D316" s="46"/>
      <c r="E316" s="16"/>
      <c r="F316" s="16"/>
      <c r="G316" s="16"/>
      <c r="H316" s="16"/>
      <c r="I316" s="16"/>
    </row>
    <row r="317" spans="2:9" x14ac:dyDescent="0.25">
      <c r="B317" s="16"/>
      <c r="C317" s="16"/>
      <c r="D317" s="46"/>
      <c r="E317" s="16"/>
      <c r="F317" s="16"/>
      <c r="G317" s="16"/>
      <c r="H317" s="16"/>
      <c r="I317" s="16"/>
    </row>
    <row r="318" spans="2:9" x14ac:dyDescent="0.25">
      <c r="B318" s="16"/>
      <c r="C318" s="16"/>
      <c r="D318" s="46"/>
      <c r="E318" s="16"/>
      <c r="F318" s="16"/>
      <c r="G318" s="16"/>
      <c r="H318" s="16"/>
      <c r="I318" s="16"/>
    </row>
    <row r="319" spans="2:9" x14ac:dyDescent="0.25">
      <c r="B319" s="16"/>
      <c r="C319" s="16"/>
      <c r="D319" s="46"/>
      <c r="E319" s="16"/>
      <c r="F319" s="16"/>
      <c r="G319" s="16"/>
      <c r="H319" s="16"/>
      <c r="I319" s="16"/>
    </row>
    <row r="320" spans="2:9" x14ac:dyDescent="0.25">
      <c r="B320" s="16"/>
      <c r="C320" s="16"/>
      <c r="D320" s="46"/>
      <c r="E320" s="16"/>
      <c r="F320" s="16"/>
      <c r="G320" s="16"/>
      <c r="H320" s="16"/>
      <c r="I320" s="16"/>
    </row>
    <row r="321" spans="2:9" x14ac:dyDescent="0.25">
      <c r="B321" s="16"/>
      <c r="C321" s="16"/>
      <c r="D321" s="46"/>
      <c r="E321" s="16"/>
      <c r="F321" s="16"/>
      <c r="G321" s="16"/>
      <c r="H321" s="16"/>
      <c r="I321" s="16"/>
    </row>
    <row r="322" spans="2:9" x14ac:dyDescent="0.25">
      <c r="B322" s="16"/>
      <c r="C322" s="16"/>
      <c r="D322" s="46"/>
      <c r="E322" s="16"/>
      <c r="F322" s="16"/>
      <c r="G322" s="16"/>
      <c r="H322" s="16"/>
      <c r="I322" s="16"/>
    </row>
    <row r="323" spans="2:9" x14ac:dyDescent="0.25">
      <c r="B323" s="16"/>
      <c r="C323" s="16"/>
      <c r="D323" s="46"/>
      <c r="E323" s="16"/>
      <c r="F323" s="16"/>
      <c r="G323" s="16"/>
      <c r="H323" s="16"/>
      <c r="I323" s="16"/>
    </row>
    <row r="324" spans="2:9" x14ac:dyDescent="0.25">
      <c r="B324" s="16"/>
      <c r="C324" s="16"/>
      <c r="D324" s="46"/>
      <c r="E324" s="16"/>
      <c r="F324" s="16"/>
      <c r="G324" s="16"/>
      <c r="H324" s="16"/>
      <c r="I324" s="16"/>
    </row>
    <row r="325" spans="2:9" x14ac:dyDescent="0.25">
      <c r="B325" s="16"/>
      <c r="C325" s="16"/>
      <c r="D325" s="46"/>
      <c r="E325" s="16"/>
      <c r="F325" s="16"/>
      <c r="G325" s="16"/>
      <c r="H325" s="16"/>
      <c r="I325" s="16"/>
    </row>
    <row r="326" spans="2:9" x14ac:dyDescent="0.25">
      <c r="B326" s="16"/>
      <c r="C326" s="16"/>
      <c r="D326" s="46"/>
      <c r="E326" s="16"/>
      <c r="F326" s="16"/>
      <c r="G326" s="16"/>
      <c r="H326" s="16"/>
      <c r="I326" s="16"/>
    </row>
    <row r="327" spans="2:9" x14ac:dyDescent="0.25">
      <c r="B327" s="16"/>
      <c r="C327" s="16"/>
      <c r="D327" s="46"/>
      <c r="E327" s="16"/>
      <c r="F327" s="16"/>
      <c r="G327" s="16"/>
      <c r="H327" s="16"/>
      <c r="I327" s="16"/>
    </row>
    <row r="328" spans="2:9" x14ac:dyDescent="0.25">
      <c r="B328" s="16"/>
      <c r="C328" s="16"/>
      <c r="D328" s="46"/>
      <c r="E328" s="16"/>
      <c r="F328" s="16"/>
      <c r="G328" s="16"/>
      <c r="H328" s="16"/>
      <c r="I328" s="16"/>
    </row>
    <row r="329" spans="2:9" x14ac:dyDescent="0.25">
      <c r="B329" s="16"/>
      <c r="C329" s="16"/>
      <c r="D329" s="46"/>
      <c r="E329" s="16"/>
      <c r="F329" s="16"/>
      <c r="G329" s="16"/>
      <c r="H329" s="16"/>
      <c r="I329" s="16"/>
    </row>
    <row r="330" spans="2:9" x14ac:dyDescent="0.25">
      <c r="B330" s="16"/>
      <c r="C330" s="16"/>
      <c r="D330" s="46"/>
      <c r="E330" s="16"/>
      <c r="F330" s="16"/>
      <c r="G330" s="16"/>
      <c r="H330" s="16"/>
      <c r="I330" s="16"/>
    </row>
    <row r="331" spans="2:9" x14ac:dyDescent="0.25">
      <c r="B331" s="16"/>
      <c r="C331" s="16"/>
      <c r="D331" s="46"/>
      <c r="E331" s="16"/>
      <c r="F331" s="16"/>
      <c r="G331" s="16"/>
      <c r="H331" s="16"/>
      <c r="I331" s="16"/>
    </row>
    <row r="332" spans="2:9" x14ac:dyDescent="0.25">
      <c r="B332" s="16"/>
      <c r="C332" s="16"/>
      <c r="D332" s="46"/>
      <c r="E332" s="16"/>
      <c r="F332" s="16"/>
      <c r="G332" s="16"/>
      <c r="H332" s="16"/>
      <c r="I332" s="16"/>
    </row>
    <row r="333" spans="2:9" x14ac:dyDescent="0.25">
      <c r="B333" s="16"/>
      <c r="C333" s="16"/>
      <c r="D333" s="46"/>
      <c r="E333" s="16"/>
      <c r="F333" s="16"/>
      <c r="G333" s="16"/>
      <c r="H333" s="16"/>
      <c r="I333" s="16"/>
    </row>
    <row r="334" spans="2:9" x14ac:dyDescent="0.25">
      <c r="B334" s="16"/>
      <c r="C334" s="16"/>
      <c r="D334" s="46"/>
      <c r="E334" s="16"/>
      <c r="F334" s="16"/>
      <c r="G334" s="16"/>
      <c r="H334" s="16"/>
      <c r="I334" s="16"/>
    </row>
    <row r="335" spans="2:9" x14ac:dyDescent="0.25">
      <c r="B335" s="16"/>
      <c r="C335" s="16"/>
      <c r="D335" s="46"/>
      <c r="E335" s="16"/>
      <c r="F335" s="16"/>
      <c r="G335" s="16"/>
      <c r="H335" s="16"/>
      <c r="I335" s="16"/>
    </row>
    <row r="336" spans="2:9" x14ac:dyDescent="0.25">
      <c r="B336" s="16"/>
      <c r="C336" s="16"/>
      <c r="D336" s="46"/>
      <c r="E336" s="16"/>
      <c r="F336" s="16"/>
      <c r="G336" s="16"/>
      <c r="H336" s="16"/>
      <c r="I336" s="16"/>
    </row>
    <row r="337" spans="2:9" x14ac:dyDescent="0.25">
      <c r="B337" s="16"/>
      <c r="C337" s="16"/>
      <c r="D337" s="46"/>
      <c r="E337" s="16"/>
      <c r="F337" s="16"/>
      <c r="G337" s="16"/>
      <c r="H337" s="16"/>
      <c r="I337" s="16"/>
    </row>
    <row r="338" spans="2:9" x14ac:dyDescent="0.25">
      <c r="B338" s="16"/>
      <c r="C338" s="16"/>
      <c r="D338" s="46"/>
      <c r="E338" s="16"/>
      <c r="F338" s="16"/>
      <c r="G338" s="16"/>
      <c r="H338" s="16"/>
      <c r="I338" s="16"/>
    </row>
    <row r="339" spans="2:9" x14ac:dyDescent="0.25">
      <c r="B339" s="16"/>
      <c r="C339" s="16"/>
      <c r="D339" s="46"/>
      <c r="E339" s="16"/>
      <c r="F339" s="16"/>
      <c r="G339" s="16"/>
      <c r="H339" s="16"/>
      <c r="I339" s="16"/>
    </row>
    <row r="340" spans="2:9" x14ac:dyDescent="0.25">
      <c r="B340" s="16"/>
      <c r="C340" s="16"/>
      <c r="D340" s="46"/>
      <c r="E340" s="16"/>
      <c r="F340" s="16"/>
      <c r="G340" s="16"/>
      <c r="H340" s="16"/>
      <c r="I340" s="16"/>
    </row>
    <row r="341" spans="2:9" x14ac:dyDescent="0.25">
      <c r="B341" s="16"/>
      <c r="C341" s="16"/>
      <c r="D341" s="46"/>
      <c r="E341" s="16"/>
      <c r="F341" s="16"/>
      <c r="G341" s="16"/>
      <c r="H341" s="16"/>
      <c r="I341" s="16"/>
    </row>
    <row r="342" spans="2:9" x14ac:dyDescent="0.25">
      <c r="B342" s="16"/>
      <c r="C342" s="16"/>
      <c r="D342" s="46"/>
      <c r="E342" s="16"/>
      <c r="F342" s="16"/>
      <c r="G342" s="16"/>
      <c r="H342" s="16"/>
      <c r="I342" s="16"/>
    </row>
    <row r="343" spans="2:9" x14ac:dyDescent="0.25">
      <c r="B343" s="16"/>
      <c r="C343" s="16"/>
      <c r="D343" s="46"/>
      <c r="E343" s="16"/>
      <c r="F343" s="16"/>
      <c r="G343" s="16"/>
      <c r="H343" s="16"/>
      <c r="I343" s="16"/>
    </row>
    <row r="344" spans="2:9" x14ac:dyDescent="0.25">
      <c r="B344" s="16"/>
      <c r="C344" s="16"/>
      <c r="D344" s="46"/>
      <c r="E344" s="16"/>
      <c r="F344" s="16"/>
      <c r="G344" s="16"/>
      <c r="H344" s="16"/>
      <c r="I344" s="16"/>
    </row>
    <row r="345" spans="2:9" x14ac:dyDescent="0.25">
      <c r="B345" s="16"/>
      <c r="C345" s="16"/>
      <c r="D345" s="46"/>
      <c r="E345" s="16"/>
      <c r="F345" s="16"/>
      <c r="G345" s="16"/>
      <c r="H345" s="16"/>
      <c r="I345" s="16"/>
    </row>
    <row r="346" spans="2:9" x14ac:dyDescent="0.25">
      <c r="B346" s="16"/>
      <c r="C346" s="16"/>
      <c r="D346" s="46"/>
      <c r="E346" s="16"/>
      <c r="F346" s="16"/>
      <c r="G346" s="16"/>
      <c r="H346" s="16"/>
      <c r="I346" s="16"/>
    </row>
    <row r="347" spans="2:9" x14ac:dyDescent="0.25">
      <c r="B347" s="16"/>
      <c r="C347" s="16"/>
      <c r="D347" s="46"/>
      <c r="E347" s="16"/>
      <c r="F347" s="16"/>
      <c r="G347" s="16"/>
      <c r="H347" s="16"/>
      <c r="I347" s="16"/>
    </row>
    <row r="348" spans="2:9" x14ac:dyDescent="0.25">
      <c r="B348" s="16"/>
      <c r="C348" s="16"/>
      <c r="D348" s="46"/>
      <c r="E348" s="16"/>
      <c r="F348" s="16"/>
      <c r="G348" s="16"/>
      <c r="H348" s="16"/>
      <c r="I348" s="16"/>
    </row>
    <row r="349" spans="2:9" x14ac:dyDescent="0.25">
      <c r="B349" s="16"/>
      <c r="C349" s="16"/>
      <c r="D349" s="46"/>
      <c r="E349" s="16"/>
      <c r="F349" s="16"/>
      <c r="G349" s="16"/>
      <c r="H349" s="16"/>
      <c r="I349" s="16"/>
    </row>
    <row r="350" spans="2:9" x14ac:dyDescent="0.25">
      <c r="B350" s="16"/>
      <c r="C350" s="16"/>
      <c r="D350" s="46"/>
      <c r="E350" s="16"/>
      <c r="F350" s="16"/>
      <c r="G350" s="16"/>
      <c r="H350" s="16"/>
      <c r="I350" s="16"/>
    </row>
    <row r="351" spans="2:9" x14ac:dyDescent="0.25">
      <c r="B351" s="16"/>
      <c r="C351" s="16"/>
      <c r="D351" s="46"/>
      <c r="E351" s="16"/>
      <c r="F351" s="16"/>
      <c r="G351" s="16"/>
      <c r="H351" s="16"/>
      <c r="I351" s="16"/>
    </row>
    <row r="352" spans="2:9" x14ac:dyDescent="0.25">
      <c r="B352" s="16"/>
      <c r="C352" s="16"/>
      <c r="D352" s="46"/>
      <c r="E352" s="16"/>
      <c r="F352" s="16"/>
      <c r="G352" s="16"/>
      <c r="H352" s="16"/>
      <c r="I352" s="16"/>
    </row>
    <row r="353" spans="2:9" x14ac:dyDescent="0.25">
      <c r="B353" s="16"/>
      <c r="C353" s="16"/>
      <c r="D353" s="46"/>
      <c r="E353" s="16"/>
      <c r="F353" s="16"/>
      <c r="G353" s="16"/>
      <c r="H353" s="16"/>
      <c r="I353" s="16"/>
    </row>
    <row r="354" spans="2:9" x14ac:dyDescent="0.25">
      <c r="B354" s="16"/>
      <c r="C354" s="16"/>
      <c r="D354" s="46"/>
      <c r="E354" s="16"/>
      <c r="F354" s="16"/>
      <c r="G354" s="16"/>
      <c r="H354" s="16"/>
      <c r="I354" s="16"/>
    </row>
    <row r="355" spans="2:9" x14ac:dyDescent="0.25">
      <c r="B355" s="16"/>
      <c r="C355" s="16"/>
      <c r="D355" s="46"/>
      <c r="E355" s="16"/>
      <c r="F355" s="16"/>
      <c r="G355" s="16"/>
      <c r="H355" s="16"/>
      <c r="I355" s="16"/>
    </row>
    <row r="356" spans="2:9" x14ac:dyDescent="0.25">
      <c r="B356" s="16"/>
      <c r="C356" s="16"/>
      <c r="D356" s="46"/>
      <c r="E356" s="16"/>
      <c r="F356" s="16"/>
      <c r="G356" s="16"/>
      <c r="H356" s="16"/>
      <c r="I356" s="16"/>
    </row>
    <row r="357" spans="2:9" x14ac:dyDescent="0.25">
      <c r="B357" s="16"/>
      <c r="C357" s="16"/>
      <c r="D357" s="46"/>
      <c r="E357" s="16"/>
      <c r="F357" s="16"/>
      <c r="G357" s="16"/>
      <c r="H357" s="16"/>
      <c r="I357" s="16"/>
    </row>
    <row r="358" spans="2:9" x14ac:dyDescent="0.25">
      <c r="B358" s="16"/>
      <c r="C358" s="16"/>
      <c r="D358" s="46"/>
      <c r="E358" s="16"/>
      <c r="F358" s="16"/>
      <c r="G358" s="16"/>
      <c r="H358" s="16"/>
      <c r="I358" s="16"/>
    </row>
    <row r="359" spans="2:9" x14ac:dyDescent="0.25">
      <c r="B359" s="16"/>
      <c r="C359" s="16"/>
      <c r="D359" s="46"/>
      <c r="E359" s="16"/>
      <c r="F359" s="16"/>
      <c r="G359" s="16"/>
      <c r="H359" s="16"/>
      <c r="I359" s="16"/>
    </row>
    <row r="360" spans="2:9" x14ac:dyDescent="0.25">
      <c r="B360" s="16"/>
      <c r="C360" s="16"/>
      <c r="D360" s="46"/>
      <c r="E360" s="16"/>
      <c r="F360" s="16"/>
      <c r="G360" s="16"/>
      <c r="H360" s="16"/>
      <c r="I360" s="16"/>
    </row>
    <row r="361" spans="2:9" x14ac:dyDescent="0.25">
      <c r="B361" s="16"/>
      <c r="C361" s="16"/>
      <c r="D361" s="46"/>
      <c r="E361" s="16"/>
      <c r="F361" s="16"/>
      <c r="G361" s="16"/>
      <c r="H361" s="16"/>
      <c r="I361" s="16"/>
    </row>
    <row r="362" spans="2:9" x14ac:dyDescent="0.25">
      <c r="B362" s="16"/>
      <c r="C362" s="16"/>
      <c r="D362" s="46"/>
      <c r="E362" s="16"/>
      <c r="F362" s="16"/>
      <c r="G362" s="16"/>
      <c r="H362" s="16"/>
      <c r="I362" s="16"/>
    </row>
    <row r="363" spans="2:9" x14ac:dyDescent="0.25">
      <c r="B363" s="16"/>
      <c r="C363" s="16"/>
      <c r="D363" s="46"/>
      <c r="E363" s="16"/>
      <c r="F363" s="16"/>
      <c r="G363" s="16"/>
      <c r="H363" s="16"/>
      <c r="I363" s="16"/>
    </row>
    <row r="364" spans="2:9" x14ac:dyDescent="0.25">
      <c r="B364" s="16"/>
      <c r="C364" s="16"/>
      <c r="D364" s="46"/>
      <c r="E364" s="16"/>
      <c r="F364" s="16"/>
      <c r="G364" s="16"/>
      <c r="H364" s="16"/>
      <c r="I364" s="16"/>
    </row>
    <row r="365" spans="2:9" x14ac:dyDescent="0.25">
      <c r="B365" s="16"/>
      <c r="C365" s="16"/>
      <c r="D365" s="46"/>
      <c r="E365" s="16"/>
      <c r="F365" s="16"/>
      <c r="G365" s="16"/>
      <c r="H365" s="16"/>
      <c r="I365" s="16"/>
    </row>
    <row r="366" spans="2:9" x14ac:dyDescent="0.25">
      <c r="B366" s="16"/>
      <c r="C366" s="16"/>
      <c r="D366" s="46"/>
      <c r="E366" s="16"/>
      <c r="F366" s="16"/>
      <c r="G366" s="16"/>
      <c r="H366" s="16"/>
      <c r="I366" s="16"/>
    </row>
    <row r="367" spans="2:9" x14ac:dyDescent="0.25">
      <c r="B367" s="16"/>
      <c r="C367" s="16"/>
      <c r="D367" s="46"/>
      <c r="E367" s="16"/>
      <c r="F367" s="16"/>
      <c r="G367" s="16"/>
      <c r="H367" s="16"/>
      <c r="I367" s="16"/>
    </row>
    <row r="368" spans="2:9" x14ac:dyDescent="0.25">
      <c r="B368" s="16"/>
      <c r="C368" s="16"/>
      <c r="D368" s="46"/>
      <c r="E368" s="16"/>
      <c r="F368" s="16"/>
      <c r="G368" s="16"/>
      <c r="H368" s="16"/>
      <c r="I368" s="16"/>
    </row>
    <row r="369" spans="2:9" x14ac:dyDescent="0.25">
      <c r="B369" s="16"/>
      <c r="C369" s="16"/>
      <c r="D369" s="46"/>
      <c r="E369" s="16"/>
      <c r="F369" s="16"/>
      <c r="G369" s="16"/>
      <c r="H369" s="16"/>
      <c r="I369" s="16"/>
    </row>
    <row r="370" spans="2:9" x14ac:dyDescent="0.25">
      <c r="B370" s="16"/>
      <c r="C370" s="16"/>
      <c r="D370" s="46"/>
      <c r="E370" s="16"/>
      <c r="F370" s="16"/>
      <c r="G370" s="16"/>
      <c r="H370" s="16"/>
      <c r="I370" s="16"/>
    </row>
    <row r="371" spans="2:9" x14ac:dyDescent="0.25">
      <c r="B371" s="16"/>
      <c r="C371" s="16"/>
      <c r="D371" s="46"/>
      <c r="E371" s="16"/>
      <c r="F371" s="16"/>
      <c r="G371" s="16"/>
      <c r="H371" s="16"/>
      <c r="I371" s="16"/>
    </row>
    <row r="372" spans="2:9" x14ac:dyDescent="0.25">
      <c r="B372" s="16"/>
      <c r="C372" s="16"/>
      <c r="D372" s="46"/>
      <c r="E372" s="16"/>
      <c r="F372" s="16"/>
      <c r="G372" s="16"/>
      <c r="H372" s="16"/>
      <c r="I372" s="16"/>
    </row>
    <row r="373" spans="2:9" x14ac:dyDescent="0.25">
      <c r="B373" s="16"/>
      <c r="C373" s="16"/>
      <c r="D373" s="46"/>
      <c r="E373" s="16"/>
      <c r="F373" s="16"/>
      <c r="G373" s="16"/>
      <c r="H373" s="16"/>
      <c r="I373" s="16"/>
    </row>
    <row r="374" spans="2:9" x14ac:dyDescent="0.25">
      <c r="B374" s="16"/>
      <c r="C374" s="16"/>
      <c r="D374" s="46"/>
      <c r="E374" s="16"/>
      <c r="F374" s="16"/>
      <c r="G374" s="16"/>
      <c r="H374" s="16"/>
      <c r="I374" s="16"/>
    </row>
    <row r="375" spans="2:9" x14ac:dyDescent="0.25">
      <c r="B375" s="16"/>
      <c r="C375" s="16"/>
      <c r="D375" s="46"/>
      <c r="E375" s="16"/>
      <c r="F375" s="16"/>
      <c r="G375" s="16"/>
      <c r="H375" s="16"/>
      <c r="I375" s="16"/>
    </row>
    <row r="376" spans="2:9" x14ac:dyDescent="0.25">
      <c r="B376" s="16"/>
      <c r="C376" s="16"/>
      <c r="D376" s="46"/>
      <c r="E376" s="16"/>
      <c r="F376" s="16"/>
      <c r="G376" s="16"/>
      <c r="H376" s="16"/>
      <c r="I376" s="16"/>
    </row>
    <row r="377" spans="2:9" x14ac:dyDescent="0.25">
      <c r="B377" s="16"/>
      <c r="C377" s="16"/>
      <c r="D377" s="46"/>
      <c r="E377" s="16"/>
      <c r="F377" s="16"/>
      <c r="G377" s="16"/>
      <c r="H377" s="16"/>
      <c r="I377" s="16"/>
    </row>
    <row r="378" spans="2:9" x14ac:dyDescent="0.25">
      <c r="B378" s="16"/>
      <c r="C378" s="16"/>
      <c r="D378" s="46"/>
      <c r="E378" s="16"/>
      <c r="F378" s="16"/>
      <c r="G378" s="16"/>
      <c r="H378" s="16"/>
      <c r="I378" s="16"/>
    </row>
    <row r="379" spans="2:9" x14ac:dyDescent="0.25">
      <c r="B379" s="16"/>
      <c r="C379" s="16"/>
      <c r="D379" s="46"/>
      <c r="E379" s="16"/>
      <c r="F379" s="16"/>
      <c r="G379" s="16"/>
      <c r="H379" s="16"/>
      <c r="I379" s="16"/>
    </row>
    <row r="380" spans="2:9" x14ac:dyDescent="0.25">
      <c r="B380" s="16"/>
      <c r="C380" s="16"/>
      <c r="D380" s="46"/>
      <c r="E380" s="16"/>
      <c r="F380" s="16"/>
      <c r="G380" s="16"/>
      <c r="H380" s="16"/>
      <c r="I380" s="16"/>
    </row>
    <row r="381" spans="2:9" x14ac:dyDescent="0.25">
      <c r="B381" s="16"/>
      <c r="C381" s="16"/>
      <c r="D381" s="46"/>
      <c r="E381" s="16"/>
      <c r="F381" s="16"/>
      <c r="G381" s="16"/>
      <c r="H381" s="16"/>
      <c r="I381" s="16"/>
    </row>
    <row r="382" spans="2:9" x14ac:dyDescent="0.25">
      <c r="B382" s="16"/>
      <c r="C382" s="16"/>
      <c r="D382" s="46"/>
      <c r="E382" s="16"/>
      <c r="F382" s="16"/>
      <c r="G382" s="16"/>
      <c r="H382" s="16"/>
      <c r="I382" s="16"/>
    </row>
    <row r="383" spans="2:9" x14ac:dyDescent="0.25">
      <c r="B383" s="16"/>
      <c r="C383" s="16"/>
      <c r="D383" s="46"/>
      <c r="E383" s="16"/>
      <c r="F383" s="16"/>
      <c r="G383" s="16"/>
      <c r="H383" s="16"/>
      <c r="I383" s="16"/>
    </row>
    <row r="384" spans="2:9" x14ac:dyDescent="0.25">
      <c r="B384" s="16"/>
      <c r="C384" s="16"/>
      <c r="D384" s="46"/>
      <c r="E384" s="16"/>
      <c r="F384" s="16"/>
      <c r="G384" s="16"/>
      <c r="H384" s="16"/>
      <c r="I384" s="16"/>
    </row>
    <row r="385" spans="2:9" x14ac:dyDescent="0.25">
      <c r="B385" s="16"/>
      <c r="C385" s="16"/>
      <c r="D385" s="46"/>
      <c r="E385" s="16"/>
      <c r="F385" s="16"/>
      <c r="G385" s="16"/>
      <c r="H385" s="16"/>
      <c r="I385" s="16"/>
    </row>
    <row r="386" spans="2:9" x14ac:dyDescent="0.25">
      <c r="B386" s="16"/>
      <c r="C386" s="16"/>
      <c r="D386" s="46"/>
      <c r="E386" s="16"/>
      <c r="F386" s="16"/>
      <c r="G386" s="16"/>
      <c r="H386" s="16"/>
      <c r="I386" s="16"/>
    </row>
    <row r="387" spans="2:9" x14ac:dyDescent="0.25">
      <c r="B387" s="16"/>
      <c r="C387" s="16"/>
      <c r="D387" s="46"/>
      <c r="E387" s="16"/>
      <c r="F387" s="16"/>
      <c r="G387" s="16"/>
      <c r="H387" s="16"/>
      <c r="I387" s="16"/>
    </row>
    <row r="388" spans="2:9" x14ac:dyDescent="0.25">
      <c r="B388" s="16"/>
      <c r="C388" s="16"/>
      <c r="D388" s="46"/>
      <c r="E388" s="16"/>
      <c r="F388" s="16"/>
      <c r="G388" s="16"/>
      <c r="H388" s="16"/>
      <c r="I388" s="16"/>
    </row>
    <row r="389" spans="2:9" x14ac:dyDescent="0.25">
      <c r="B389" s="16"/>
      <c r="C389" s="16"/>
      <c r="D389" s="46"/>
      <c r="E389" s="16"/>
      <c r="F389" s="16"/>
      <c r="G389" s="16"/>
      <c r="H389" s="16"/>
      <c r="I389" s="16"/>
    </row>
    <row r="390" spans="2:9" x14ac:dyDescent="0.25">
      <c r="B390" s="16"/>
      <c r="C390" s="16"/>
      <c r="D390" s="46"/>
      <c r="E390" s="16"/>
      <c r="F390" s="16"/>
      <c r="G390" s="16"/>
      <c r="H390" s="16"/>
      <c r="I390" s="16"/>
    </row>
    <row r="391" spans="2:9" x14ac:dyDescent="0.25">
      <c r="B391" s="16"/>
      <c r="C391" s="16"/>
      <c r="D391" s="46"/>
      <c r="E391" s="16"/>
      <c r="F391" s="16"/>
      <c r="G391" s="16"/>
      <c r="H391" s="16"/>
      <c r="I391" s="16"/>
    </row>
    <row r="392" spans="2:9" x14ac:dyDescent="0.25">
      <c r="B392" s="16"/>
      <c r="C392" s="16"/>
      <c r="D392" s="46"/>
      <c r="E392" s="16"/>
      <c r="F392" s="16"/>
      <c r="G392" s="16"/>
      <c r="H392" s="16"/>
      <c r="I392" s="16"/>
    </row>
    <row r="393" spans="2:9" x14ac:dyDescent="0.25">
      <c r="B393" s="16"/>
      <c r="C393" s="16"/>
      <c r="D393" s="46"/>
      <c r="E393" s="16"/>
      <c r="F393" s="16"/>
      <c r="G393" s="16"/>
      <c r="H393" s="16"/>
      <c r="I393" s="16"/>
    </row>
    <row r="394" spans="2:9" x14ac:dyDescent="0.25">
      <c r="B394" s="16"/>
      <c r="C394" s="16"/>
      <c r="D394" s="46"/>
      <c r="E394" s="16"/>
      <c r="F394" s="16"/>
      <c r="G394" s="16"/>
      <c r="H394" s="16"/>
      <c r="I394" s="16"/>
    </row>
    <row r="395" spans="2:9" x14ac:dyDescent="0.25">
      <c r="B395" s="16"/>
      <c r="C395" s="16"/>
      <c r="D395" s="46"/>
      <c r="E395" s="16"/>
      <c r="F395" s="16"/>
      <c r="G395" s="16"/>
      <c r="H395" s="16"/>
      <c r="I395" s="16"/>
    </row>
    <row r="396" spans="2:9" x14ac:dyDescent="0.25">
      <c r="B396" s="16"/>
      <c r="C396" s="16"/>
      <c r="D396" s="46"/>
      <c r="E396" s="16"/>
      <c r="F396" s="16"/>
      <c r="G396" s="16"/>
      <c r="H396" s="16"/>
      <c r="I396" s="16"/>
    </row>
    <row r="397" spans="2:9" x14ac:dyDescent="0.25">
      <c r="B397" s="16"/>
      <c r="C397" s="16"/>
      <c r="D397" s="46"/>
      <c r="E397" s="16"/>
      <c r="F397" s="16"/>
      <c r="G397" s="16"/>
      <c r="H397" s="16"/>
      <c r="I397" s="16"/>
    </row>
    <row r="398" spans="2:9" x14ac:dyDescent="0.25">
      <c r="B398" s="16"/>
      <c r="C398" s="16"/>
      <c r="D398" s="46"/>
      <c r="E398" s="16"/>
      <c r="F398" s="16"/>
      <c r="G398" s="16"/>
      <c r="H398" s="16"/>
      <c r="I398" s="16"/>
    </row>
    <row r="399" spans="2:9" x14ac:dyDescent="0.25">
      <c r="B399" s="16"/>
      <c r="C399" s="16"/>
      <c r="D399" s="46"/>
      <c r="E399" s="16"/>
      <c r="F399" s="16"/>
      <c r="G399" s="16"/>
      <c r="H399" s="16"/>
      <c r="I399" s="16"/>
    </row>
    <row r="400" spans="2:9" x14ac:dyDescent="0.25">
      <c r="B400" s="16"/>
      <c r="C400" s="16"/>
      <c r="D400" s="46"/>
      <c r="E400" s="16"/>
      <c r="F400" s="16"/>
      <c r="G400" s="16"/>
      <c r="H400" s="16"/>
      <c r="I400" s="16"/>
    </row>
    <row r="401" spans="2:9" x14ac:dyDescent="0.25">
      <c r="B401" s="16"/>
      <c r="C401" s="16"/>
      <c r="D401" s="46"/>
      <c r="E401" s="16"/>
      <c r="F401" s="16"/>
      <c r="G401" s="16"/>
      <c r="H401" s="16"/>
      <c r="I401" s="16"/>
    </row>
    <row r="402" spans="2:9" x14ac:dyDescent="0.25">
      <c r="B402" s="16"/>
      <c r="C402" s="16"/>
      <c r="D402" s="46"/>
      <c r="E402" s="16"/>
      <c r="F402" s="16"/>
      <c r="G402" s="16"/>
      <c r="H402" s="16"/>
      <c r="I402" s="16"/>
    </row>
    <row r="403" spans="2:9" x14ac:dyDescent="0.25">
      <c r="B403" s="16"/>
      <c r="C403" s="16"/>
      <c r="D403" s="46"/>
      <c r="E403" s="16"/>
      <c r="F403" s="16"/>
      <c r="G403" s="16"/>
      <c r="H403" s="16"/>
      <c r="I403" s="16"/>
    </row>
    <row r="404" spans="2:9" x14ac:dyDescent="0.25">
      <c r="B404" s="16"/>
      <c r="C404" s="16"/>
      <c r="D404" s="46"/>
      <c r="E404" s="16"/>
      <c r="F404" s="16"/>
      <c r="G404" s="16"/>
      <c r="H404" s="16"/>
      <c r="I404" s="16"/>
    </row>
    <row r="405" spans="2:9" x14ac:dyDescent="0.25">
      <c r="B405" s="16"/>
      <c r="C405" s="16"/>
      <c r="D405" s="46"/>
      <c r="E405" s="16"/>
      <c r="F405" s="16"/>
      <c r="G405" s="16"/>
      <c r="H405" s="16"/>
      <c r="I405" s="16"/>
    </row>
    <row r="406" spans="2:9" x14ac:dyDescent="0.25">
      <c r="B406" s="16"/>
      <c r="C406" s="16"/>
      <c r="D406" s="46"/>
      <c r="E406" s="16"/>
      <c r="F406" s="16"/>
      <c r="G406" s="16"/>
      <c r="H406" s="16"/>
      <c r="I406" s="16"/>
    </row>
    <row r="407" spans="2:9" x14ac:dyDescent="0.25">
      <c r="B407" s="16"/>
      <c r="C407" s="16"/>
      <c r="D407" s="46"/>
      <c r="E407" s="16"/>
      <c r="F407" s="16"/>
      <c r="G407" s="16"/>
      <c r="H407" s="16"/>
      <c r="I407" s="16"/>
    </row>
    <row r="408" spans="2:9" x14ac:dyDescent="0.25">
      <c r="B408" s="16"/>
      <c r="C408" s="16"/>
      <c r="D408" s="46"/>
      <c r="E408" s="16"/>
      <c r="F408" s="16"/>
      <c r="G408" s="16"/>
      <c r="H408" s="16"/>
      <c r="I408" s="16"/>
    </row>
    <row r="409" spans="2:9" x14ac:dyDescent="0.25">
      <c r="B409" s="16"/>
      <c r="C409" s="16"/>
      <c r="D409" s="46"/>
      <c r="E409" s="16"/>
      <c r="F409" s="16"/>
      <c r="G409" s="16"/>
      <c r="H409" s="16"/>
      <c r="I409" s="16"/>
    </row>
    <row r="410" spans="2:9" x14ac:dyDescent="0.25">
      <c r="B410" s="16"/>
      <c r="C410" s="16"/>
      <c r="D410" s="46"/>
      <c r="E410" s="16"/>
      <c r="F410" s="16"/>
      <c r="G410" s="16"/>
      <c r="H410" s="16"/>
      <c r="I410" s="16"/>
    </row>
    <row r="411" spans="2:9" x14ac:dyDescent="0.25">
      <c r="B411" s="16"/>
      <c r="C411" s="16"/>
      <c r="D411" s="46"/>
      <c r="E411" s="16"/>
      <c r="F411" s="16"/>
      <c r="G411" s="16"/>
      <c r="H411" s="16"/>
      <c r="I411" s="16"/>
    </row>
    <row r="412" spans="2:9" x14ac:dyDescent="0.25">
      <c r="B412" s="16"/>
      <c r="C412" s="16"/>
      <c r="D412" s="46"/>
      <c r="E412" s="16"/>
      <c r="F412" s="16"/>
      <c r="G412" s="16"/>
      <c r="H412" s="16"/>
      <c r="I412" s="16"/>
    </row>
    <row r="413" spans="2:9" x14ac:dyDescent="0.25">
      <c r="B413" s="16"/>
      <c r="C413" s="16"/>
      <c r="D413" s="46"/>
      <c r="E413" s="16"/>
      <c r="F413" s="16"/>
      <c r="G413" s="16"/>
      <c r="H413" s="16"/>
      <c r="I413" s="16"/>
    </row>
    <row r="414" spans="2:9" x14ac:dyDescent="0.25">
      <c r="B414" s="16"/>
      <c r="C414" s="16"/>
      <c r="D414" s="46"/>
      <c r="E414" s="16"/>
      <c r="F414" s="16"/>
      <c r="G414" s="16"/>
      <c r="H414" s="16"/>
      <c r="I414" s="16"/>
    </row>
    <row r="415" spans="2:9" x14ac:dyDescent="0.25">
      <c r="B415" s="16"/>
      <c r="C415" s="16"/>
      <c r="D415" s="46"/>
      <c r="E415" s="16"/>
      <c r="F415" s="16"/>
      <c r="G415" s="16"/>
      <c r="H415" s="16"/>
      <c r="I415" s="16"/>
    </row>
    <row r="416" spans="2:9" x14ac:dyDescent="0.25">
      <c r="B416" s="16"/>
      <c r="C416" s="16"/>
      <c r="D416" s="46"/>
      <c r="E416" s="16"/>
      <c r="F416" s="16"/>
      <c r="G416" s="16"/>
      <c r="H416" s="16"/>
      <c r="I416" s="16"/>
    </row>
    <row r="417" spans="2:9" x14ac:dyDescent="0.25">
      <c r="B417" s="16"/>
      <c r="C417" s="16"/>
      <c r="D417" s="46"/>
      <c r="E417" s="16"/>
      <c r="F417" s="16"/>
      <c r="G417" s="16"/>
      <c r="H417" s="16"/>
      <c r="I417" s="16"/>
    </row>
    <row r="418" spans="2:9" x14ac:dyDescent="0.25">
      <c r="B418" s="16"/>
      <c r="C418" s="16"/>
      <c r="D418" s="46"/>
      <c r="E418" s="16"/>
      <c r="F418" s="16"/>
      <c r="G418" s="16"/>
      <c r="H418" s="16"/>
      <c r="I418" s="16"/>
    </row>
    <row r="419" spans="2:9" x14ac:dyDescent="0.25">
      <c r="B419" s="16"/>
      <c r="C419" s="16"/>
      <c r="D419" s="46"/>
      <c r="E419" s="16"/>
      <c r="F419" s="16"/>
      <c r="G419" s="16"/>
      <c r="H419" s="16"/>
      <c r="I419" s="16"/>
    </row>
    <row r="420" spans="2:9" x14ac:dyDescent="0.25">
      <c r="B420" s="16"/>
      <c r="C420" s="16"/>
      <c r="D420" s="46"/>
      <c r="E420" s="16"/>
      <c r="F420" s="16"/>
      <c r="G420" s="16"/>
      <c r="H420" s="16"/>
      <c r="I420" s="16"/>
    </row>
    <row r="421" spans="2:9" x14ac:dyDescent="0.25">
      <c r="B421" s="16"/>
      <c r="C421" s="16"/>
      <c r="D421" s="46"/>
      <c r="E421" s="16"/>
      <c r="F421" s="16"/>
      <c r="G421" s="16"/>
      <c r="H421" s="16"/>
      <c r="I421" s="16"/>
    </row>
    <row r="422" spans="2:9" x14ac:dyDescent="0.25">
      <c r="B422" s="16"/>
      <c r="C422" s="16"/>
      <c r="D422" s="46"/>
      <c r="E422" s="16"/>
      <c r="F422" s="16"/>
      <c r="G422" s="16"/>
      <c r="H422" s="16"/>
      <c r="I422" s="16"/>
    </row>
    <row r="423" spans="2:9" x14ac:dyDescent="0.25">
      <c r="B423" s="16"/>
      <c r="C423" s="16"/>
      <c r="D423" s="46"/>
      <c r="E423" s="16"/>
      <c r="F423" s="16"/>
      <c r="G423" s="16"/>
      <c r="H423" s="16"/>
      <c r="I423" s="16"/>
    </row>
    <row r="424" spans="2:9" x14ac:dyDescent="0.25">
      <c r="B424" s="16"/>
      <c r="C424" s="16"/>
      <c r="D424" s="46"/>
      <c r="E424" s="16"/>
      <c r="F424" s="16"/>
      <c r="G424" s="16"/>
      <c r="H424" s="16"/>
      <c r="I424" s="16"/>
    </row>
    <row r="425" spans="2:9" x14ac:dyDescent="0.25">
      <c r="B425" s="16"/>
      <c r="C425" s="16"/>
      <c r="D425" s="46"/>
      <c r="E425" s="16"/>
      <c r="F425" s="16"/>
      <c r="G425" s="16"/>
      <c r="H425" s="16"/>
      <c r="I425" s="16"/>
    </row>
    <row r="426" spans="2:9" x14ac:dyDescent="0.25">
      <c r="B426" s="16"/>
      <c r="C426" s="16"/>
      <c r="D426" s="46"/>
      <c r="E426" s="16"/>
      <c r="F426" s="16"/>
      <c r="G426" s="16"/>
      <c r="H426" s="16"/>
      <c r="I426" s="16"/>
    </row>
    <row r="427" spans="2:9" x14ac:dyDescent="0.25">
      <c r="B427" s="16"/>
      <c r="C427" s="16"/>
      <c r="D427" s="46"/>
      <c r="E427" s="16"/>
      <c r="F427" s="16"/>
      <c r="G427" s="16"/>
      <c r="H427" s="16"/>
      <c r="I427" s="16"/>
    </row>
    <row r="428" spans="2:9" x14ac:dyDescent="0.25">
      <c r="B428" s="16"/>
      <c r="C428" s="16"/>
      <c r="D428" s="46"/>
      <c r="E428" s="16"/>
      <c r="F428" s="16"/>
      <c r="G428" s="16"/>
      <c r="H428" s="16"/>
      <c r="I428" s="16"/>
    </row>
    <row r="429" spans="2:9" x14ac:dyDescent="0.25">
      <c r="B429" s="16"/>
      <c r="C429" s="16"/>
      <c r="D429" s="46"/>
      <c r="E429" s="16"/>
      <c r="F429" s="16"/>
      <c r="G429" s="16"/>
      <c r="H429" s="16"/>
      <c r="I429" s="16"/>
    </row>
    <row r="430" spans="2:9" x14ac:dyDescent="0.25">
      <c r="B430" s="16"/>
      <c r="C430" s="16"/>
      <c r="D430" s="46"/>
      <c r="E430" s="16"/>
      <c r="F430" s="16"/>
      <c r="G430" s="16"/>
      <c r="H430" s="16"/>
      <c r="I430" s="16"/>
    </row>
    <row r="431" spans="2:9" x14ac:dyDescent="0.25">
      <c r="B431" s="16"/>
      <c r="C431" s="16"/>
      <c r="D431" s="46"/>
      <c r="E431" s="16"/>
      <c r="F431" s="16"/>
      <c r="G431" s="16"/>
      <c r="H431" s="16"/>
      <c r="I431" s="16"/>
    </row>
    <row r="432" spans="2:9" x14ac:dyDescent="0.25">
      <c r="B432" s="16"/>
      <c r="C432" s="16"/>
      <c r="D432" s="46"/>
      <c r="E432" s="16"/>
      <c r="F432" s="16"/>
      <c r="G432" s="16"/>
      <c r="H432" s="16"/>
      <c r="I432" s="16"/>
    </row>
    <row r="433" spans="2:9" x14ac:dyDescent="0.25">
      <c r="B433" s="16"/>
      <c r="C433" s="16"/>
      <c r="D433" s="46"/>
      <c r="E433" s="16"/>
      <c r="F433" s="16"/>
      <c r="G433" s="16"/>
      <c r="H433" s="16"/>
      <c r="I433" s="16"/>
    </row>
    <row r="434" spans="2:9" x14ac:dyDescent="0.25">
      <c r="B434" s="16"/>
      <c r="C434" s="16"/>
      <c r="D434" s="46"/>
      <c r="E434" s="16"/>
      <c r="F434" s="16"/>
      <c r="G434" s="16"/>
      <c r="H434" s="16"/>
      <c r="I434" s="16"/>
    </row>
    <row r="435" spans="2:9" x14ac:dyDescent="0.25">
      <c r="B435" s="16"/>
      <c r="C435" s="16"/>
      <c r="D435" s="46"/>
      <c r="E435" s="16"/>
      <c r="F435" s="16"/>
      <c r="G435" s="16"/>
      <c r="H435" s="16"/>
      <c r="I435" s="16"/>
    </row>
    <row r="436" spans="2:9" x14ac:dyDescent="0.25">
      <c r="B436" s="16"/>
      <c r="C436" s="16"/>
      <c r="D436" s="46"/>
      <c r="E436" s="16"/>
      <c r="F436" s="16"/>
      <c r="G436" s="16"/>
      <c r="H436" s="16"/>
      <c r="I436" s="16"/>
    </row>
    <row r="437" spans="2:9" x14ac:dyDescent="0.25">
      <c r="B437" s="16"/>
      <c r="C437" s="16"/>
      <c r="D437" s="46"/>
      <c r="E437" s="16"/>
      <c r="F437" s="16"/>
      <c r="G437" s="16"/>
      <c r="H437" s="16"/>
      <c r="I437" s="16"/>
    </row>
    <row r="438" spans="2:9" x14ac:dyDescent="0.25">
      <c r="B438" s="16"/>
      <c r="C438" s="16"/>
      <c r="D438" s="46"/>
      <c r="E438" s="16"/>
      <c r="F438" s="16"/>
      <c r="G438" s="16"/>
      <c r="H438" s="16"/>
      <c r="I438" s="16"/>
    </row>
    <row r="439" spans="2:9" x14ac:dyDescent="0.25">
      <c r="B439" s="16"/>
      <c r="C439" s="16"/>
      <c r="D439" s="46"/>
      <c r="E439" s="16"/>
      <c r="F439" s="16"/>
      <c r="G439" s="16"/>
      <c r="H439" s="16"/>
      <c r="I439" s="16"/>
    </row>
    <row r="440" spans="2:9" x14ac:dyDescent="0.25">
      <c r="B440" s="16"/>
      <c r="C440" s="16"/>
      <c r="D440" s="46"/>
      <c r="E440" s="16"/>
      <c r="F440" s="16"/>
      <c r="G440" s="16"/>
      <c r="H440" s="16"/>
      <c r="I440" s="16"/>
    </row>
    <row r="441" spans="2:9" x14ac:dyDescent="0.25">
      <c r="B441" s="16"/>
      <c r="C441" s="16"/>
      <c r="D441" s="46"/>
      <c r="E441" s="16"/>
      <c r="F441" s="16"/>
      <c r="G441" s="16"/>
      <c r="H441" s="16"/>
      <c r="I441" s="16"/>
    </row>
    <row r="442" spans="2:9" x14ac:dyDescent="0.25">
      <c r="B442" s="16"/>
      <c r="C442" s="16"/>
      <c r="D442" s="46"/>
      <c r="E442" s="16"/>
      <c r="F442" s="16"/>
      <c r="G442" s="16"/>
      <c r="H442" s="16"/>
      <c r="I442" s="16"/>
    </row>
    <row r="443" spans="2:9" x14ac:dyDescent="0.25">
      <c r="B443" s="16"/>
      <c r="C443" s="16"/>
      <c r="D443" s="46"/>
      <c r="E443" s="16"/>
      <c r="F443" s="16"/>
      <c r="G443" s="16"/>
      <c r="H443" s="16"/>
      <c r="I443" s="16"/>
    </row>
    <row r="444" spans="2:9" x14ac:dyDescent="0.25">
      <c r="B444" s="16"/>
      <c r="C444" s="16"/>
      <c r="D444" s="46"/>
      <c r="E444" s="16"/>
      <c r="F444" s="16"/>
      <c r="G444" s="16"/>
      <c r="H444" s="16"/>
      <c r="I444" s="16"/>
    </row>
    <row r="445" spans="2:9" x14ac:dyDescent="0.25">
      <c r="B445" s="16"/>
      <c r="C445" s="16"/>
      <c r="D445" s="46"/>
      <c r="E445" s="16"/>
      <c r="F445" s="16"/>
      <c r="G445" s="16"/>
      <c r="H445" s="16"/>
      <c r="I445" s="16"/>
    </row>
    <row r="446" spans="2:9" x14ac:dyDescent="0.25">
      <c r="B446" s="16"/>
      <c r="C446" s="16"/>
      <c r="D446" s="46"/>
      <c r="E446" s="16"/>
      <c r="F446" s="16"/>
      <c r="G446" s="16"/>
      <c r="H446" s="16"/>
      <c r="I446" s="16"/>
    </row>
    <row r="447" spans="2:9" x14ac:dyDescent="0.25">
      <c r="B447" s="16"/>
      <c r="C447" s="16"/>
      <c r="D447" s="46"/>
      <c r="E447" s="16"/>
      <c r="F447" s="16"/>
      <c r="G447" s="16"/>
      <c r="H447" s="16"/>
      <c r="I447" s="16"/>
    </row>
    <row r="448" spans="2:9" x14ac:dyDescent="0.25">
      <c r="B448" s="16"/>
      <c r="C448" s="16"/>
      <c r="D448" s="46"/>
      <c r="E448" s="16"/>
      <c r="F448" s="16"/>
      <c r="G448" s="16"/>
      <c r="H448" s="16"/>
      <c r="I448" s="16"/>
    </row>
    <row r="449" spans="2:9" x14ac:dyDescent="0.25">
      <c r="B449" s="16"/>
      <c r="C449" s="16"/>
      <c r="D449" s="46"/>
      <c r="E449" s="16"/>
      <c r="F449" s="16"/>
      <c r="G449" s="16"/>
      <c r="H449" s="16"/>
      <c r="I449" s="16"/>
    </row>
    <row r="450" spans="2:9" x14ac:dyDescent="0.25">
      <c r="B450" s="16"/>
      <c r="C450" s="16"/>
      <c r="D450" s="46"/>
      <c r="E450" s="16"/>
      <c r="F450" s="16"/>
      <c r="G450" s="16"/>
      <c r="H450" s="16"/>
      <c r="I450" s="16"/>
    </row>
    <row r="451" spans="2:9" x14ac:dyDescent="0.25">
      <c r="B451" s="16"/>
      <c r="C451" s="16"/>
      <c r="D451" s="46"/>
      <c r="E451" s="16"/>
      <c r="F451" s="16"/>
      <c r="G451" s="16"/>
      <c r="H451" s="16"/>
      <c r="I451" s="16"/>
    </row>
    <row r="452" spans="2:9" x14ac:dyDescent="0.25">
      <c r="B452" s="16"/>
      <c r="C452" s="16"/>
      <c r="D452" s="46"/>
      <c r="E452" s="16"/>
      <c r="F452" s="16"/>
      <c r="G452" s="16"/>
      <c r="H452" s="16"/>
      <c r="I452" s="16"/>
    </row>
    <row r="453" spans="2:9" x14ac:dyDescent="0.25">
      <c r="B453" s="16"/>
      <c r="C453" s="16"/>
      <c r="D453" s="46"/>
      <c r="E453" s="16"/>
      <c r="F453" s="16"/>
      <c r="G453" s="16"/>
      <c r="H453" s="16"/>
      <c r="I453" s="16"/>
    </row>
    <row r="454" spans="2:9" x14ac:dyDescent="0.25">
      <c r="B454" s="16"/>
      <c r="C454" s="16"/>
      <c r="D454" s="46"/>
      <c r="E454" s="16"/>
      <c r="F454" s="16"/>
      <c r="G454" s="16"/>
      <c r="H454" s="16"/>
      <c r="I454" s="16"/>
    </row>
    <row r="455" spans="2:9" x14ac:dyDescent="0.25">
      <c r="B455" s="16"/>
      <c r="C455" s="16"/>
      <c r="D455" s="46"/>
      <c r="E455" s="16"/>
      <c r="F455" s="16"/>
      <c r="G455" s="16"/>
      <c r="H455" s="16"/>
      <c r="I455" s="16"/>
    </row>
    <row r="456" spans="2:9" x14ac:dyDescent="0.25">
      <c r="B456" s="16"/>
      <c r="C456" s="16"/>
      <c r="D456" s="46"/>
      <c r="E456" s="16"/>
      <c r="F456" s="16"/>
      <c r="G456" s="16"/>
      <c r="H456" s="16"/>
      <c r="I456" s="16"/>
    </row>
    <row r="457" spans="2:9" x14ac:dyDescent="0.25">
      <c r="B457" s="16"/>
      <c r="C457" s="16"/>
      <c r="D457" s="46"/>
      <c r="E457" s="16"/>
      <c r="F457" s="16"/>
      <c r="G457" s="16"/>
      <c r="H457" s="16"/>
      <c r="I457" s="16"/>
    </row>
    <row r="458" spans="2:9" x14ac:dyDescent="0.25">
      <c r="B458" s="16"/>
      <c r="C458" s="16"/>
      <c r="D458" s="46"/>
      <c r="E458" s="16"/>
      <c r="F458" s="16"/>
      <c r="G458" s="16"/>
      <c r="H458" s="16"/>
      <c r="I458" s="16"/>
    </row>
    <row r="459" spans="2:9" x14ac:dyDescent="0.25">
      <c r="B459" s="16"/>
      <c r="C459" s="16"/>
      <c r="D459" s="46"/>
      <c r="E459" s="16"/>
      <c r="F459" s="16"/>
      <c r="G459" s="16"/>
      <c r="H459" s="16"/>
      <c r="I459" s="16"/>
    </row>
    <row r="460" spans="2:9" x14ac:dyDescent="0.25">
      <c r="B460" s="16"/>
      <c r="C460" s="16"/>
      <c r="D460" s="46"/>
      <c r="E460" s="16"/>
      <c r="F460" s="16"/>
      <c r="G460" s="16"/>
      <c r="H460" s="16"/>
      <c r="I460" s="16"/>
    </row>
    <row r="461" spans="2:9" x14ac:dyDescent="0.25">
      <c r="B461" s="16"/>
      <c r="C461" s="16"/>
      <c r="D461" s="46"/>
      <c r="E461" s="16"/>
      <c r="F461" s="16"/>
      <c r="G461" s="16"/>
      <c r="H461" s="16"/>
      <c r="I461" s="16"/>
    </row>
    <row r="462" spans="2:9" x14ac:dyDescent="0.25">
      <c r="B462" s="16"/>
      <c r="C462" s="16"/>
      <c r="D462" s="46"/>
      <c r="E462" s="16"/>
      <c r="F462" s="16"/>
      <c r="G462" s="16"/>
      <c r="H462" s="16"/>
      <c r="I462" s="16"/>
    </row>
    <row r="463" spans="2:9" x14ac:dyDescent="0.25">
      <c r="B463" s="16"/>
      <c r="C463" s="16"/>
      <c r="D463" s="46"/>
      <c r="E463" s="16"/>
      <c r="F463" s="16"/>
      <c r="G463" s="16"/>
      <c r="H463" s="16"/>
      <c r="I463" s="16"/>
    </row>
    <row r="464" spans="2:9" x14ac:dyDescent="0.25">
      <c r="B464" s="16"/>
      <c r="C464" s="16"/>
      <c r="D464" s="46"/>
      <c r="E464" s="16"/>
      <c r="F464" s="16"/>
      <c r="G464" s="16"/>
      <c r="H464" s="16"/>
      <c r="I464" s="16"/>
    </row>
    <row r="465" spans="2:9" x14ac:dyDescent="0.25">
      <c r="B465" s="16"/>
      <c r="C465" s="16"/>
      <c r="D465" s="46"/>
      <c r="E465" s="16"/>
      <c r="F465" s="16"/>
      <c r="G465" s="16"/>
      <c r="H465" s="16"/>
      <c r="I465" s="16"/>
    </row>
    <row r="466" spans="2:9" x14ac:dyDescent="0.25">
      <c r="B466" s="16"/>
      <c r="C466" s="16"/>
      <c r="D466" s="46"/>
      <c r="E466" s="16"/>
      <c r="F466" s="16"/>
      <c r="G466" s="16"/>
      <c r="H466" s="16"/>
      <c r="I466" s="16"/>
    </row>
    <row r="467" spans="2:9" x14ac:dyDescent="0.25">
      <c r="B467" s="16"/>
      <c r="C467" s="16"/>
      <c r="D467" s="46"/>
      <c r="E467" s="16"/>
      <c r="F467" s="16"/>
      <c r="G467" s="16"/>
      <c r="H467" s="16"/>
      <c r="I467" s="16"/>
    </row>
    <row r="468" spans="2:9" x14ac:dyDescent="0.25">
      <c r="B468" s="16"/>
      <c r="C468" s="16"/>
      <c r="D468" s="46"/>
      <c r="E468" s="16"/>
      <c r="F468" s="16"/>
      <c r="G468" s="16"/>
      <c r="H468" s="16"/>
      <c r="I468" s="16"/>
    </row>
    <row r="469" spans="2:9" x14ac:dyDescent="0.25">
      <c r="B469" s="16"/>
      <c r="C469" s="16"/>
      <c r="D469" s="46"/>
      <c r="E469" s="16"/>
      <c r="F469" s="16"/>
      <c r="G469" s="16"/>
      <c r="H469" s="16"/>
      <c r="I469" s="16"/>
    </row>
    <row r="470" spans="2:9" x14ac:dyDescent="0.25">
      <c r="B470" s="16"/>
      <c r="C470" s="16"/>
      <c r="D470" s="46"/>
      <c r="E470" s="16"/>
      <c r="F470" s="16"/>
      <c r="G470" s="16"/>
      <c r="H470" s="16"/>
      <c r="I470" s="16"/>
    </row>
    <row r="471" spans="2:9" x14ac:dyDescent="0.25">
      <c r="B471" s="16"/>
      <c r="C471" s="16"/>
      <c r="D471" s="46"/>
      <c r="E471" s="16"/>
      <c r="F471" s="16"/>
      <c r="G471" s="16"/>
      <c r="H471" s="16"/>
      <c r="I471" s="16"/>
    </row>
    <row r="472" spans="2:9" x14ac:dyDescent="0.25">
      <c r="B472" s="16"/>
      <c r="C472" s="16"/>
      <c r="D472" s="46"/>
      <c r="E472" s="16"/>
      <c r="F472" s="16"/>
      <c r="G472" s="16"/>
      <c r="H472" s="16"/>
      <c r="I472" s="16"/>
    </row>
    <row r="473" spans="2:9" x14ac:dyDescent="0.25">
      <c r="B473" s="16"/>
      <c r="C473" s="16"/>
      <c r="D473" s="46"/>
      <c r="E473" s="16"/>
      <c r="F473" s="16"/>
      <c r="G473" s="16"/>
      <c r="H473" s="16"/>
      <c r="I473" s="16"/>
    </row>
    <row r="474" spans="2:9" x14ac:dyDescent="0.25">
      <c r="B474" s="16"/>
      <c r="C474" s="16"/>
      <c r="D474" s="46"/>
      <c r="E474" s="16"/>
      <c r="F474" s="16"/>
      <c r="G474" s="16"/>
      <c r="H474" s="16"/>
      <c r="I474" s="16"/>
    </row>
    <row r="475" spans="2:9" x14ac:dyDescent="0.25">
      <c r="B475" s="16"/>
      <c r="C475" s="16"/>
      <c r="D475" s="46"/>
      <c r="E475" s="16"/>
      <c r="F475" s="16"/>
      <c r="G475" s="16"/>
      <c r="H475" s="16"/>
      <c r="I475" s="16"/>
    </row>
    <row r="476" spans="2:9" x14ac:dyDescent="0.25">
      <c r="B476" s="16"/>
      <c r="C476" s="16"/>
      <c r="D476" s="46"/>
      <c r="E476" s="16"/>
      <c r="F476" s="16"/>
      <c r="G476" s="16"/>
      <c r="H476" s="16"/>
      <c r="I476" s="16"/>
    </row>
    <row r="477" spans="2:9" x14ac:dyDescent="0.25">
      <c r="B477" s="16"/>
      <c r="C477" s="16"/>
      <c r="D477" s="46"/>
      <c r="E477" s="16"/>
      <c r="F477" s="16"/>
      <c r="G477" s="16"/>
      <c r="H477" s="16"/>
      <c r="I477" s="16"/>
    </row>
    <row r="478" spans="2:9" x14ac:dyDescent="0.25">
      <c r="B478" s="16"/>
      <c r="C478" s="16"/>
      <c r="D478" s="46"/>
      <c r="E478" s="16"/>
      <c r="F478" s="16"/>
      <c r="G478" s="16"/>
      <c r="H478" s="16"/>
      <c r="I478" s="16"/>
    </row>
    <row r="479" spans="2:9" x14ac:dyDescent="0.25">
      <c r="B479" s="16"/>
      <c r="C479" s="16"/>
      <c r="D479" s="46"/>
      <c r="E479" s="16"/>
      <c r="F479" s="16"/>
      <c r="G479" s="16"/>
      <c r="H479" s="16"/>
      <c r="I479" s="16"/>
    </row>
    <row r="480" spans="2:9" x14ac:dyDescent="0.25">
      <c r="B480" s="16"/>
      <c r="C480" s="16"/>
      <c r="D480" s="46"/>
      <c r="E480" s="16"/>
      <c r="F480" s="16"/>
      <c r="G480" s="16"/>
      <c r="H480" s="16"/>
      <c r="I480" s="16"/>
    </row>
    <row r="481" spans="2:9" x14ac:dyDescent="0.25">
      <c r="B481" s="16"/>
      <c r="C481" s="16"/>
      <c r="D481" s="46"/>
      <c r="E481" s="16"/>
      <c r="F481" s="16"/>
      <c r="G481" s="16"/>
      <c r="H481" s="16"/>
      <c r="I481" s="16"/>
    </row>
    <row r="482" spans="2:9" x14ac:dyDescent="0.25">
      <c r="B482" s="16"/>
      <c r="C482" s="16"/>
      <c r="D482" s="46"/>
      <c r="E482" s="16"/>
      <c r="F482" s="16"/>
      <c r="G482" s="16"/>
      <c r="H482" s="16"/>
      <c r="I482" s="16"/>
    </row>
    <row r="483" spans="2:9" x14ac:dyDescent="0.25">
      <c r="B483" s="16"/>
      <c r="C483" s="16"/>
      <c r="D483" s="46"/>
      <c r="E483" s="16"/>
      <c r="F483" s="16"/>
      <c r="G483" s="16"/>
      <c r="H483" s="16"/>
      <c r="I483" s="16"/>
    </row>
    <row r="484" spans="2:9" x14ac:dyDescent="0.25">
      <c r="B484" s="16"/>
      <c r="C484" s="16"/>
      <c r="D484" s="46"/>
      <c r="E484" s="16"/>
      <c r="F484" s="16"/>
      <c r="G484" s="16"/>
      <c r="H484" s="16"/>
      <c r="I484" s="16"/>
    </row>
    <row r="485" spans="2:9" x14ac:dyDescent="0.25">
      <c r="B485" s="16"/>
      <c r="C485" s="16"/>
      <c r="D485" s="46"/>
      <c r="E485" s="16"/>
      <c r="F485" s="16"/>
      <c r="G485" s="16"/>
      <c r="H485" s="16"/>
      <c r="I485" s="16"/>
    </row>
    <row r="486" spans="2:9" x14ac:dyDescent="0.25">
      <c r="B486" s="16"/>
      <c r="C486" s="16"/>
      <c r="D486" s="46"/>
      <c r="E486" s="16"/>
      <c r="F486" s="16"/>
      <c r="G486" s="16"/>
      <c r="H486" s="16"/>
      <c r="I486" s="16"/>
    </row>
    <row r="487" spans="2:9" x14ac:dyDescent="0.25">
      <c r="B487" s="16"/>
      <c r="C487" s="16"/>
      <c r="D487" s="46"/>
      <c r="E487" s="16"/>
      <c r="F487" s="16"/>
      <c r="G487" s="16"/>
      <c r="H487" s="16"/>
      <c r="I487" s="16"/>
    </row>
    <row r="488" spans="2:9" x14ac:dyDescent="0.25">
      <c r="B488" s="16"/>
      <c r="C488" s="16"/>
      <c r="D488" s="46"/>
      <c r="E488" s="16"/>
      <c r="F488" s="16"/>
      <c r="G488" s="16"/>
      <c r="H488" s="16"/>
      <c r="I488" s="16"/>
    </row>
    <row r="489" spans="2:9" x14ac:dyDescent="0.25">
      <c r="B489" s="16"/>
      <c r="C489" s="16"/>
      <c r="D489" s="46"/>
      <c r="E489" s="16"/>
      <c r="F489" s="16"/>
      <c r="G489" s="16"/>
      <c r="H489" s="16"/>
      <c r="I489" s="16"/>
    </row>
    <row r="490" spans="2:9" x14ac:dyDescent="0.25">
      <c r="B490" s="16"/>
      <c r="C490" s="16"/>
      <c r="D490" s="46"/>
      <c r="E490" s="16"/>
      <c r="F490" s="16"/>
      <c r="G490" s="16"/>
      <c r="H490" s="16"/>
      <c r="I490" s="16"/>
    </row>
    <row r="491" spans="2:9" x14ac:dyDescent="0.25">
      <c r="B491" s="16"/>
      <c r="C491" s="16"/>
      <c r="D491" s="46"/>
      <c r="E491" s="16"/>
      <c r="F491" s="16"/>
      <c r="G491" s="16"/>
      <c r="H491" s="16"/>
      <c r="I491" s="16"/>
    </row>
    <row r="492" spans="2:9" x14ac:dyDescent="0.25">
      <c r="B492" s="16"/>
      <c r="C492" s="16"/>
      <c r="D492" s="46"/>
      <c r="E492" s="16"/>
      <c r="F492" s="16"/>
      <c r="G492" s="16"/>
      <c r="H492" s="16"/>
      <c r="I492" s="16"/>
    </row>
    <row r="493" spans="2:9" x14ac:dyDescent="0.25">
      <c r="B493" s="16"/>
      <c r="C493" s="16"/>
      <c r="D493" s="46"/>
      <c r="E493" s="16"/>
      <c r="F493" s="16"/>
      <c r="G493" s="16"/>
      <c r="H493" s="16"/>
      <c r="I493" s="16"/>
    </row>
    <row r="494" spans="2:9" x14ac:dyDescent="0.25">
      <c r="B494" s="16"/>
      <c r="C494" s="16"/>
      <c r="D494" s="46"/>
      <c r="E494" s="16"/>
      <c r="F494" s="16"/>
      <c r="G494" s="16"/>
      <c r="H494" s="16"/>
      <c r="I494" s="16"/>
    </row>
    <row r="495" spans="2:9" x14ac:dyDescent="0.25">
      <c r="B495" s="16"/>
      <c r="C495" s="16"/>
      <c r="D495" s="46"/>
      <c r="E495" s="16"/>
      <c r="F495" s="16"/>
      <c r="G495" s="16"/>
      <c r="H495" s="16"/>
      <c r="I495" s="16"/>
    </row>
    <row r="496" spans="2:9" x14ac:dyDescent="0.25">
      <c r="B496" s="16"/>
      <c r="C496" s="16"/>
      <c r="D496" s="46"/>
      <c r="E496" s="16"/>
      <c r="F496" s="16"/>
      <c r="G496" s="16"/>
      <c r="H496" s="16"/>
      <c r="I496" s="16"/>
    </row>
    <row r="497" spans="2:9" x14ac:dyDescent="0.25">
      <c r="B497" s="16"/>
      <c r="C497" s="16"/>
      <c r="D497" s="46"/>
      <c r="E497" s="16"/>
      <c r="F497" s="16"/>
      <c r="G497" s="16"/>
      <c r="H497" s="16"/>
      <c r="I497" s="16"/>
    </row>
    <row r="498" spans="2:9" x14ac:dyDescent="0.25">
      <c r="B498" s="16"/>
      <c r="C498" s="16"/>
      <c r="D498" s="46"/>
      <c r="E498" s="16"/>
      <c r="F498" s="16"/>
      <c r="G498" s="16"/>
      <c r="H498" s="16"/>
      <c r="I498" s="16"/>
    </row>
    <row r="499" spans="2:9" x14ac:dyDescent="0.25">
      <c r="B499" s="16"/>
      <c r="C499" s="16"/>
      <c r="D499" s="46"/>
      <c r="E499" s="16"/>
      <c r="F499" s="16"/>
      <c r="G499" s="16"/>
      <c r="H499" s="16"/>
      <c r="I499" s="16"/>
    </row>
    <row r="500" spans="2:9" x14ac:dyDescent="0.25">
      <c r="B500" s="16"/>
      <c r="C500" s="16"/>
      <c r="D500" s="46"/>
      <c r="E500" s="16"/>
      <c r="F500" s="16"/>
      <c r="G500" s="16"/>
      <c r="H500" s="16"/>
      <c r="I500" s="16"/>
    </row>
    <row r="501" spans="2:9" x14ac:dyDescent="0.25">
      <c r="B501" s="16"/>
      <c r="C501" s="16"/>
      <c r="D501" s="46"/>
      <c r="E501" s="16"/>
      <c r="F501" s="16"/>
      <c r="G501" s="16"/>
      <c r="H501" s="16"/>
      <c r="I501" s="16"/>
    </row>
    <row r="502" spans="2:9" x14ac:dyDescent="0.25">
      <c r="B502" s="16"/>
      <c r="C502" s="16"/>
      <c r="D502" s="46"/>
      <c r="E502" s="16"/>
      <c r="F502" s="16"/>
      <c r="G502" s="16"/>
      <c r="H502" s="16"/>
      <c r="I502" s="16"/>
    </row>
    <row r="503" spans="2:9" x14ac:dyDescent="0.25">
      <c r="B503" s="16"/>
      <c r="C503" s="16"/>
      <c r="D503" s="46"/>
      <c r="E503" s="16"/>
      <c r="F503" s="16"/>
      <c r="G503" s="16"/>
      <c r="H503" s="16"/>
      <c r="I503" s="16"/>
    </row>
    <row r="504" spans="2:9" x14ac:dyDescent="0.25">
      <c r="B504" s="16"/>
      <c r="C504" s="16"/>
      <c r="D504" s="46"/>
      <c r="E504" s="16"/>
      <c r="F504" s="16"/>
      <c r="G504" s="16"/>
      <c r="H504" s="16"/>
      <c r="I504" s="16"/>
    </row>
    <row r="505" spans="2:9" x14ac:dyDescent="0.25">
      <c r="B505" s="16"/>
      <c r="C505" s="16"/>
      <c r="D505" s="46"/>
      <c r="E505" s="16"/>
      <c r="F505" s="16"/>
      <c r="G505" s="16"/>
      <c r="H505" s="16"/>
      <c r="I505" s="16"/>
    </row>
    <row r="506" spans="2:9" x14ac:dyDescent="0.25">
      <c r="B506" s="16"/>
      <c r="C506" s="16"/>
      <c r="D506" s="46"/>
      <c r="E506" s="16"/>
      <c r="F506" s="16"/>
      <c r="G506" s="16"/>
      <c r="H506" s="16"/>
      <c r="I506" s="16"/>
    </row>
    <row r="507" spans="2:9" x14ac:dyDescent="0.25">
      <c r="B507" s="16"/>
      <c r="C507" s="16"/>
      <c r="D507" s="46"/>
      <c r="E507" s="16"/>
      <c r="F507" s="16"/>
      <c r="G507" s="16"/>
      <c r="H507" s="16"/>
      <c r="I507" s="16"/>
    </row>
    <row r="508" spans="2:9" x14ac:dyDescent="0.25">
      <c r="B508" s="16"/>
      <c r="C508" s="16"/>
      <c r="D508" s="46"/>
      <c r="E508" s="16"/>
      <c r="F508" s="16"/>
      <c r="G508" s="16"/>
      <c r="H508" s="16"/>
      <c r="I508" s="16"/>
    </row>
    <row r="509" spans="2:9" x14ac:dyDescent="0.25">
      <c r="B509" s="16"/>
      <c r="C509" s="16"/>
      <c r="D509" s="46"/>
      <c r="E509" s="16"/>
      <c r="F509" s="16"/>
      <c r="G509" s="16"/>
      <c r="H509" s="16"/>
      <c r="I509" s="16"/>
    </row>
    <row r="510" spans="2:9" x14ac:dyDescent="0.25">
      <c r="B510" s="16"/>
      <c r="C510" s="16"/>
      <c r="D510" s="46"/>
      <c r="E510" s="16"/>
      <c r="F510" s="16"/>
      <c r="G510" s="16"/>
      <c r="H510" s="16"/>
      <c r="I510" s="16"/>
    </row>
    <row r="511" spans="2:9" x14ac:dyDescent="0.25">
      <c r="B511" s="16"/>
      <c r="C511" s="16"/>
      <c r="D511" s="46"/>
      <c r="E511" s="16"/>
      <c r="F511" s="16"/>
      <c r="G511" s="16"/>
      <c r="H511" s="16"/>
      <c r="I511" s="16"/>
    </row>
    <row r="512" spans="2:9" x14ac:dyDescent="0.25">
      <c r="B512" s="16"/>
      <c r="C512" s="16"/>
      <c r="D512" s="46"/>
      <c r="E512" s="16"/>
      <c r="F512" s="16"/>
      <c r="G512" s="16"/>
      <c r="H512" s="16"/>
      <c r="I512" s="16"/>
    </row>
    <row r="513" spans="2:9" x14ac:dyDescent="0.25">
      <c r="B513" s="16"/>
      <c r="C513" s="16"/>
      <c r="D513" s="46"/>
      <c r="E513" s="16"/>
      <c r="F513" s="16"/>
      <c r="G513" s="16"/>
      <c r="H513" s="16"/>
      <c r="I513" s="16"/>
    </row>
    <row r="514" spans="2:9" x14ac:dyDescent="0.25">
      <c r="B514" s="16"/>
      <c r="C514" s="16"/>
      <c r="D514" s="46"/>
      <c r="E514" s="16"/>
      <c r="F514" s="16"/>
      <c r="G514" s="16"/>
      <c r="H514" s="16"/>
      <c r="I514" s="16"/>
    </row>
    <row r="515" spans="2:9" x14ac:dyDescent="0.25">
      <c r="B515" s="16"/>
      <c r="C515" s="16"/>
      <c r="D515" s="46"/>
      <c r="E515" s="16"/>
      <c r="F515" s="16"/>
      <c r="G515" s="16"/>
      <c r="H515" s="16"/>
      <c r="I515" s="16"/>
    </row>
    <row r="516" spans="2:9" x14ac:dyDescent="0.25">
      <c r="B516" s="16"/>
      <c r="C516" s="16"/>
      <c r="D516" s="46"/>
      <c r="E516" s="16"/>
      <c r="F516" s="16"/>
      <c r="G516" s="16"/>
      <c r="H516" s="16"/>
      <c r="I516" s="16"/>
    </row>
    <row r="517" spans="2:9" x14ac:dyDescent="0.25">
      <c r="B517" s="16"/>
      <c r="C517" s="16"/>
      <c r="D517" s="46"/>
      <c r="E517" s="16"/>
      <c r="F517" s="16"/>
      <c r="G517" s="16"/>
      <c r="H517" s="16"/>
      <c r="I517" s="16"/>
    </row>
    <row r="518" spans="2:9" x14ac:dyDescent="0.25">
      <c r="B518" s="16"/>
      <c r="C518" s="16"/>
      <c r="D518" s="46"/>
      <c r="E518" s="16"/>
      <c r="F518" s="16"/>
      <c r="G518" s="16"/>
      <c r="H518" s="16"/>
      <c r="I518" s="16"/>
    </row>
    <row r="519" spans="2:9" x14ac:dyDescent="0.25">
      <c r="B519" s="16"/>
      <c r="C519" s="16"/>
      <c r="D519" s="46"/>
      <c r="E519" s="16"/>
      <c r="F519" s="16"/>
      <c r="G519" s="16"/>
      <c r="H519" s="16"/>
      <c r="I519" s="16"/>
    </row>
    <row r="520" spans="2:9" x14ac:dyDescent="0.25">
      <c r="B520" s="16"/>
      <c r="C520" s="16"/>
      <c r="D520" s="46"/>
      <c r="E520" s="16"/>
      <c r="F520" s="16"/>
      <c r="G520" s="16"/>
      <c r="H520" s="16"/>
      <c r="I520" s="16"/>
    </row>
    <row r="521" spans="2:9" x14ac:dyDescent="0.25">
      <c r="B521" s="16"/>
      <c r="C521" s="16"/>
      <c r="D521" s="46"/>
      <c r="E521" s="16"/>
      <c r="F521" s="16"/>
      <c r="G521" s="16"/>
      <c r="H521" s="16"/>
      <c r="I521" s="16"/>
    </row>
    <row r="522" spans="2:9" x14ac:dyDescent="0.25">
      <c r="B522" s="16"/>
      <c r="C522" s="16"/>
      <c r="D522" s="46"/>
      <c r="E522" s="16"/>
      <c r="F522" s="16"/>
      <c r="G522" s="16"/>
      <c r="H522" s="16"/>
      <c r="I522" s="16"/>
    </row>
    <row r="523" spans="2:9" x14ac:dyDescent="0.25">
      <c r="B523" s="16"/>
      <c r="C523" s="16"/>
      <c r="D523" s="46"/>
      <c r="E523" s="16"/>
      <c r="F523" s="16"/>
      <c r="G523" s="16"/>
      <c r="H523" s="16"/>
      <c r="I523" s="16"/>
    </row>
    <row r="524" spans="2:9" x14ac:dyDescent="0.25">
      <c r="B524" s="16"/>
      <c r="C524" s="16"/>
      <c r="D524" s="46"/>
      <c r="E524" s="16"/>
      <c r="F524" s="16"/>
      <c r="G524" s="16"/>
      <c r="H524" s="16"/>
      <c r="I524" s="16"/>
    </row>
    <row r="525" spans="2:9" x14ac:dyDescent="0.25">
      <c r="B525" s="16"/>
      <c r="C525" s="16"/>
      <c r="D525" s="46"/>
      <c r="E525" s="16"/>
      <c r="F525" s="16"/>
      <c r="G525" s="16"/>
      <c r="H525" s="16"/>
      <c r="I525" s="16"/>
    </row>
    <row r="526" spans="2:9" x14ac:dyDescent="0.25">
      <c r="B526" s="16"/>
      <c r="C526" s="16"/>
      <c r="D526" s="46"/>
      <c r="E526" s="16"/>
      <c r="F526" s="16"/>
      <c r="G526" s="16"/>
      <c r="H526" s="16"/>
      <c r="I526" s="16"/>
    </row>
    <row r="527" spans="2:9" x14ac:dyDescent="0.25">
      <c r="B527" s="16"/>
      <c r="C527" s="16"/>
      <c r="D527" s="46"/>
      <c r="E527" s="16"/>
      <c r="F527" s="16"/>
      <c r="G527" s="16"/>
      <c r="H527" s="16"/>
      <c r="I527" s="16"/>
    </row>
    <row r="528" spans="2:9" x14ac:dyDescent="0.25">
      <c r="B528" s="16"/>
      <c r="C528" s="16"/>
      <c r="D528" s="46"/>
      <c r="E528" s="16"/>
      <c r="F528" s="16"/>
      <c r="G528" s="16"/>
      <c r="H528" s="16"/>
      <c r="I528" s="16"/>
    </row>
    <row r="529" spans="2:9" x14ac:dyDescent="0.25">
      <c r="B529" s="16"/>
      <c r="C529" s="16"/>
      <c r="D529" s="46"/>
      <c r="E529" s="16"/>
      <c r="F529" s="16"/>
      <c r="G529" s="16"/>
      <c r="H529" s="16"/>
      <c r="I529" s="16"/>
    </row>
    <row r="530" spans="2:9" x14ac:dyDescent="0.25">
      <c r="B530" s="16"/>
      <c r="C530" s="16"/>
      <c r="D530" s="46"/>
      <c r="E530" s="16"/>
      <c r="F530" s="16"/>
      <c r="G530" s="16"/>
      <c r="H530" s="16"/>
      <c r="I530" s="16"/>
    </row>
    <row r="531" spans="2:9" x14ac:dyDescent="0.25">
      <c r="B531" s="16"/>
      <c r="C531" s="16"/>
      <c r="D531" s="46"/>
      <c r="E531" s="16"/>
      <c r="F531" s="16"/>
      <c r="G531" s="16"/>
      <c r="H531" s="16"/>
      <c r="I531" s="16"/>
    </row>
    <row r="532" spans="2:9" x14ac:dyDescent="0.25">
      <c r="B532" s="16"/>
      <c r="C532" s="16"/>
      <c r="D532" s="46"/>
      <c r="E532" s="16"/>
      <c r="F532" s="16"/>
      <c r="G532" s="16"/>
      <c r="H532" s="16"/>
      <c r="I532" s="16"/>
    </row>
    <row r="533" spans="2:9" x14ac:dyDescent="0.25">
      <c r="B533" s="16"/>
      <c r="C533" s="16"/>
      <c r="D533" s="46"/>
      <c r="E533" s="16"/>
      <c r="F533" s="16"/>
      <c r="G533" s="16"/>
      <c r="H533" s="16"/>
      <c r="I533" s="16"/>
    </row>
    <row r="534" spans="2:9" x14ac:dyDescent="0.25">
      <c r="B534" s="16"/>
      <c r="C534" s="16"/>
      <c r="D534" s="46"/>
      <c r="E534" s="16"/>
      <c r="F534" s="16"/>
      <c r="G534" s="16"/>
      <c r="H534" s="16"/>
      <c r="I534" s="16"/>
    </row>
    <row r="535" spans="2:9" x14ac:dyDescent="0.25">
      <c r="B535" s="16"/>
      <c r="C535" s="16"/>
      <c r="D535" s="46"/>
      <c r="E535" s="16"/>
      <c r="F535" s="16"/>
      <c r="G535" s="16"/>
      <c r="H535" s="16"/>
      <c r="I535" s="16"/>
    </row>
    <row r="536" spans="2:9" x14ac:dyDescent="0.25">
      <c r="B536" s="16"/>
      <c r="C536" s="16"/>
      <c r="D536" s="46"/>
      <c r="E536" s="16"/>
      <c r="F536" s="16"/>
      <c r="G536" s="16"/>
      <c r="H536" s="16"/>
      <c r="I536" s="16"/>
    </row>
    <row r="537" spans="2:9" x14ac:dyDescent="0.25">
      <c r="B537" s="16"/>
      <c r="C537" s="16"/>
      <c r="D537" s="46"/>
      <c r="E537" s="16"/>
      <c r="F537" s="16"/>
      <c r="G537" s="16"/>
      <c r="H537" s="16"/>
      <c r="I537" s="16"/>
    </row>
    <row r="538" spans="2:9" x14ac:dyDescent="0.25">
      <c r="B538" s="16"/>
      <c r="C538" s="16"/>
      <c r="D538" s="46"/>
      <c r="E538" s="16"/>
      <c r="F538" s="16"/>
      <c r="G538" s="16"/>
      <c r="H538" s="16"/>
      <c r="I538" s="16"/>
    </row>
    <row r="539" spans="2:9" x14ac:dyDescent="0.25">
      <c r="B539" s="16"/>
      <c r="C539" s="16"/>
      <c r="D539" s="46"/>
      <c r="E539" s="16"/>
      <c r="F539" s="16"/>
      <c r="G539" s="16"/>
      <c r="H539" s="16"/>
      <c r="I539" s="16"/>
    </row>
    <row r="540" spans="2:9" x14ac:dyDescent="0.25">
      <c r="B540" s="16"/>
      <c r="C540" s="16"/>
      <c r="D540" s="46"/>
      <c r="E540" s="16"/>
      <c r="F540" s="16"/>
      <c r="G540" s="16"/>
      <c r="H540" s="16"/>
      <c r="I540" s="16"/>
    </row>
    <row r="541" spans="2:9" x14ac:dyDescent="0.25">
      <c r="B541" s="16"/>
      <c r="C541" s="16"/>
      <c r="D541" s="46"/>
      <c r="E541" s="16"/>
      <c r="F541" s="16"/>
      <c r="G541" s="16"/>
      <c r="H541" s="16"/>
      <c r="I541" s="16"/>
    </row>
    <row r="542" spans="2:9" x14ac:dyDescent="0.25">
      <c r="B542" s="16"/>
      <c r="C542" s="16"/>
      <c r="D542" s="46"/>
      <c r="E542" s="16"/>
      <c r="F542" s="16"/>
      <c r="G542" s="16"/>
      <c r="H542" s="16"/>
      <c r="I542" s="16"/>
    </row>
    <row r="543" spans="2:9" x14ac:dyDescent="0.25">
      <c r="B543" s="16"/>
      <c r="C543" s="16"/>
      <c r="D543" s="46"/>
      <c r="E543" s="16"/>
      <c r="F543" s="16"/>
      <c r="G543" s="16"/>
      <c r="H543" s="16"/>
      <c r="I543" s="16"/>
    </row>
    <row r="544" spans="2:9" x14ac:dyDescent="0.25">
      <c r="B544" s="16"/>
      <c r="C544" s="16"/>
      <c r="D544" s="46"/>
      <c r="E544" s="16"/>
      <c r="F544" s="16"/>
      <c r="G544" s="16"/>
      <c r="H544" s="16"/>
      <c r="I544" s="16"/>
    </row>
    <row r="545" spans="2:9" x14ac:dyDescent="0.25">
      <c r="B545" s="16"/>
      <c r="C545" s="16"/>
      <c r="D545" s="46"/>
      <c r="E545" s="16"/>
      <c r="F545" s="16"/>
      <c r="G545" s="16"/>
      <c r="H545" s="16"/>
      <c r="I545" s="16"/>
    </row>
    <row r="546" spans="2:9" x14ac:dyDescent="0.25">
      <c r="B546" s="16"/>
      <c r="C546" s="16"/>
      <c r="D546" s="46"/>
      <c r="E546" s="16"/>
      <c r="F546" s="16"/>
      <c r="G546" s="16"/>
      <c r="H546" s="16"/>
      <c r="I546" s="16"/>
    </row>
    <row r="547" spans="2:9" x14ac:dyDescent="0.25">
      <c r="B547" s="16"/>
      <c r="C547" s="16"/>
      <c r="D547" s="46"/>
      <c r="E547" s="16"/>
      <c r="F547" s="16"/>
      <c r="G547" s="16"/>
      <c r="H547" s="16"/>
      <c r="I547" s="16"/>
    </row>
    <row r="548" spans="2:9" x14ac:dyDescent="0.25">
      <c r="B548" s="16"/>
      <c r="C548" s="16"/>
      <c r="D548" s="46"/>
      <c r="E548" s="16"/>
      <c r="F548" s="16"/>
      <c r="G548" s="16"/>
      <c r="H548" s="16"/>
      <c r="I548" s="16"/>
    </row>
    <row r="549" spans="2:9" x14ac:dyDescent="0.25">
      <c r="B549" s="16"/>
      <c r="C549" s="16"/>
      <c r="D549" s="46"/>
      <c r="E549" s="16"/>
      <c r="F549" s="16"/>
      <c r="G549" s="16"/>
      <c r="H549" s="16"/>
      <c r="I549" s="16"/>
    </row>
    <row r="550" spans="2:9" x14ac:dyDescent="0.25">
      <c r="B550" s="16"/>
      <c r="C550" s="16"/>
      <c r="D550" s="46"/>
      <c r="E550" s="16"/>
      <c r="F550" s="16"/>
      <c r="G550" s="16"/>
      <c r="H550" s="16"/>
      <c r="I550" s="16"/>
    </row>
    <row r="551" spans="2:9" x14ac:dyDescent="0.25">
      <c r="B551" s="16"/>
      <c r="C551" s="16"/>
      <c r="D551" s="46"/>
      <c r="E551" s="16"/>
      <c r="F551" s="16"/>
      <c r="G551" s="16"/>
      <c r="H551" s="16"/>
      <c r="I551" s="16"/>
    </row>
    <row r="552" spans="2:9" x14ac:dyDescent="0.25">
      <c r="B552" s="16"/>
      <c r="C552" s="16"/>
      <c r="D552" s="46"/>
      <c r="E552" s="16"/>
      <c r="F552" s="16"/>
      <c r="G552" s="16"/>
      <c r="H552" s="16"/>
      <c r="I552" s="16"/>
    </row>
    <row r="553" spans="2:9" x14ac:dyDescent="0.25">
      <c r="B553" s="16"/>
      <c r="C553" s="16"/>
      <c r="D553" s="46"/>
      <c r="E553" s="16"/>
      <c r="F553" s="16"/>
      <c r="G553" s="16"/>
      <c r="H553" s="16"/>
      <c r="I553" s="16"/>
    </row>
    <row r="554" spans="2:9" x14ac:dyDescent="0.25">
      <c r="B554" s="16"/>
      <c r="C554" s="16"/>
      <c r="D554" s="46"/>
      <c r="E554" s="16"/>
      <c r="F554" s="16"/>
      <c r="G554" s="16"/>
      <c r="H554" s="16"/>
      <c r="I554" s="16"/>
    </row>
    <row r="555" spans="2:9" x14ac:dyDescent="0.25">
      <c r="B555" s="16"/>
      <c r="C555" s="16"/>
      <c r="D555" s="46"/>
      <c r="E555" s="16"/>
      <c r="F555" s="16"/>
      <c r="G555" s="16"/>
      <c r="H555" s="16"/>
      <c r="I555" s="16"/>
    </row>
    <row r="556" spans="2:9" x14ac:dyDescent="0.25">
      <c r="B556" s="16"/>
      <c r="C556" s="16"/>
      <c r="D556" s="46"/>
      <c r="E556" s="16"/>
      <c r="F556" s="16"/>
      <c r="G556" s="16"/>
      <c r="H556" s="16"/>
      <c r="I556" s="16"/>
    </row>
    <row r="557" spans="2:9" x14ac:dyDescent="0.25">
      <c r="B557" s="16"/>
      <c r="C557" s="16"/>
      <c r="D557" s="46"/>
      <c r="E557" s="16"/>
      <c r="F557" s="16"/>
      <c r="G557" s="16"/>
      <c r="H557" s="16"/>
      <c r="I557" s="16"/>
    </row>
    <row r="558" spans="2:9" x14ac:dyDescent="0.25">
      <c r="B558" s="16"/>
      <c r="C558" s="16"/>
      <c r="D558" s="46"/>
      <c r="E558" s="16"/>
      <c r="F558" s="16"/>
      <c r="G558" s="16"/>
      <c r="H558" s="16"/>
      <c r="I558" s="16"/>
    </row>
    <row r="559" spans="2:9" x14ac:dyDescent="0.25">
      <c r="B559" s="16"/>
      <c r="C559" s="16"/>
      <c r="D559" s="46"/>
      <c r="E559" s="16"/>
      <c r="F559" s="16"/>
      <c r="G559" s="16"/>
      <c r="H559" s="16"/>
      <c r="I559" s="16"/>
    </row>
    <row r="560" spans="2:9" x14ac:dyDescent="0.25">
      <c r="B560" s="16"/>
      <c r="C560" s="16"/>
      <c r="D560" s="46"/>
      <c r="E560" s="16"/>
      <c r="F560" s="16"/>
      <c r="G560" s="16"/>
      <c r="H560" s="16"/>
      <c r="I560" s="16"/>
    </row>
    <row r="561" spans="2:9" x14ac:dyDescent="0.25">
      <c r="B561" s="16"/>
      <c r="C561" s="16"/>
      <c r="D561" s="46"/>
      <c r="E561" s="16"/>
      <c r="F561" s="16"/>
      <c r="G561" s="16"/>
      <c r="H561" s="16"/>
      <c r="I561" s="16"/>
    </row>
    <row r="562" spans="2:9" x14ac:dyDescent="0.25">
      <c r="B562" s="16"/>
      <c r="C562" s="16"/>
      <c r="D562" s="46"/>
      <c r="E562" s="16"/>
      <c r="F562" s="16"/>
      <c r="G562" s="16"/>
      <c r="H562" s="16"/>
      <c r="I562" s="16"/>
    </row>
    <row r="563" spans="2:9" x14ac:dyDescent="0.25">
      <c r="B563" s="16"/>
      <c r="C563" s="16"/>
      <c r="D563" s="46"/>
      <c r="E563" s="16"/>
      <c r="F563" s="16"/>
      <c r="G563" s="16"/>
      <c r="H563" s="16"/>
      <c r="I563" s="16"/>
    </row>
    <row r="564" spans="2:9" x14ac:dyDescent="0.25">
      <c r="B564" s="16"/>
      <c r="C564" s="16"/>
      <c r="D564" s="46"/>
      <c r="E564" s="16"/>
      <c r="F564" s="16"/>
      <c r="G564" s="16"/>
      <c r="H564" s="16"/>
      <c r="I564" s="16"/>
    </row>
    <row r="565" spans="2:9" x14ac:dyDescent="0.25">
      <c r="B565" s="16"/>
      <c r="C565" s="16"/>
      <c r="D565" s="46"/>
      <c r="E565" s="16"/>
      <c r="F565" s="16"/>
      <c r="G565" s="16"/>
      <c r="H565" s="16"/>
      <c r="I565" s="16"/>
    </row>
    <row r="566" spans="2:9" x14ac:dyDescent="0.25">
      <c r="B566" s="16"/>
      <c r="C566" s="16"/>
      <c r="D566" s="46"/>
      <c r="E566" s="16"/>
      <c r="F566" s="16"/>
      <c r="G566" s="16"/>
      <c r="H566" s="16"/>
      <c r="I566" s="16"/>
    </row>
    <row r="567" spans="2:9" x14ac:dyDescent="0.25">
      <c r="B567" s="16"/>
      <c r="C567" s="16"/>
      <c r="D567" s="46"/>
      <c r="E567" s="16"/>
      <c r="F567" s="16"/>
      <c r="G567" s="16"/>
      <c r="H567" s="16"/>
      <c r="I567" s="16"/>
    </row>
    <row r="568" spans="2:9" x14ac:dyDescent="0.25">
      <c r="B568" s="16"/>
      <c r="C568" s="16"/>
      <c r="D568" s="46"/>
      <c r="E568" s="16"/>
      <c r="F568" s="16"/>
      <c r="G568" s="16"/>
      <c r="H568" s="16"/>
      <c r="I568" s="16"/>
    </row>
    <row r="569" spans="2:9" x14ac:dyDescent="0.25">
      <c r="B569" s="16"/>
      <c r="C569" s="16"/>
      <c r="D569" s="46"/>
      <c r="E569" s="16"/>
      <c r="F569" s="16"/>
      <c r="G569" s="16"/>
      <c r="H569" s="16"/>
      <c r="I569" s="16"/>
    </row>
    <row r="570" spans="2:9" x14ac:dyDescent="0.25">
      <c r="B570" s="16"/>
      <c r="C570" s="16"/>
      <c r="D570" s="46"/>
      <c r="E570" s="16"/>
      <c r="F570" s="16"/>
      <c r="G570" s="16"/>
      <c r="H570" s="16"/>
      <c r="I570" s="16"/>
    </row>
    <row r="571" spans="2:9" x14ac:dyDescent="0.25">
      <c r="B571" s="16"/>
      <c r="C571" s="16"/>
      <c r="D571" s="46"/>
      <c r="E571" s="16"/>
      <c r="F571" s="16"/>
      <c r="G571" s="16"/>
      <c r="H571" s="16"/>
      <c r="I571" s="16"/>
    </row>
    <row r="572" spans="2:9" x14ac:dyDescent="0.25">
      <c r="B572" s="16"/>
      <c r="C572" s="16"/>
      <c r="D572" s="46"/>
      <c r="E572" s="16"/>
      <c r="F572" s="16"/>
      <c r="G572" s="16"/>
      <c r="H572" s="16"/>
      <c r="I572" s="16"/>
    </row>
    <row r="573" spans="2:9" x14ac:dyDescent="0.25">
      <c r="B573" s="16"/>
      <c r="C573" s="16"/>
      <c r="D573" s="46"/>
      <c r="E573" s="16"/>
      <c r="F573" s="16"/>
      <c r="G573" s="16"/>
      <c r="H573" s="16"/>
      <c r="I573" s="16"/>
    </row>
    <row r="574" spans="2:9" x14ac:dyDescent="0.25">
      <c r="B574" s="16"/>
      <c r="C574" s="16"/>
      <c r="D574" s="46"/>
      <c r="E574" s="16"/>
      <c r="F574" s="16"/>
      <c r="G574" s="16"/>
      <c r="H574" s="16"/>
      <c r="I574" s="16"/>
    </row>
    <row r="575" spans="2:9" x14ac:dyDescent="0.25">
      <c r="B575" s="16"/>
      <c r="C575" s="16"/>
      <c r="D575" s="46"/>
      <c r="E575" s="16"/>
      <c r="F575" s="16"/>
      <c r="G575" s="16"/>
      <c r="H575" s="16"/>
      <c r="I575" s="16"/>
    </row>
    <row r="576" spans="2:9" x14ac:dyDescent="0.25">
      <c r="B576" s="16"/>
      <c r="C576" s="16"/>
      <c r="D576" s="46"/>
      <c r="E576" s="16"/>
      <c r="F576" s="16"/>
      <c r="G576" s="16"/>
      <c r="H576" s="16"/>
      <c r="I576" s="16"/>
    </row>
    <row r="577" spans="2:9" x14ac:dyDescent="0.25">
      <c r="B577" s="16"/>
      <c r="C577" s="16"/>
      <c r="D577" s="46"/>
      <c r="E577" s="16"/>
      <c r="F577" s="16"/>
      <c r="G577" s="16"/>
      <c r="H577" s="16"/>
      <c r="I577" s="16"/>
    </row>
    <row r="578" spans="2:9" x14ac:dyDescent="0.25">
      <c r="B578" s="16"/>
      <c r="C578" s="16"/>
      <c r="D578" s="46"/>
      <c r="E578" s="16"/>
      <c r="F578" s="16"/>
      <c r="G578" s="16"/>
      <c r="H578" s="16"/>
      <c r="I578" s="16"/>
    </row>
    <row r="579" spans="2:9" x14ac:dyDescent="0.25">
      <c r="B579" s="16"/>
      <c r="C579" s="16"/>
      <c r="D579" s="46"/>
      <c r="E579" s="16"/>
      <c r="F579" s="16"/>
      <c r="G579" s="16"/>
      <c r="H579" s="16"/>
      <c r="I579" s="16"/>
    </row>
    <row r="580" spans="2:9" x14ac:dyDescent="0.25">
      <c r="B580" s="16"/>
      <c r="C580" s="16"/>
      <c r="D580" s="46"/>
      <c r="E580" s="16"/>
      <c r="F580" s="16"/>
      <c r="G580" s="16"/>
      <c r="H580" s="16"/>
      <c r="I580" s="16"/>
    </row>
    <row r="581" spans="2:9" x14ac:dyDescent="0.25">
      <c r="B581" s="16"/>
      <c r="C581" s="16"/>
      <c r="D581" s="46"/>
      <c r="E581" s="16"/>
      <c r="F581" s="16"/>
      <c r="G581" s="16"/>
      <c r="H581" s="16"/>
      <c r="I581" s="16"/>
    </row>
    <row r="582" spans="2:9" x14ac:dyDescent="0.25">
      <c r="B582" s="16"/>
      <c r="C582" s="16"/>
      <c r="D582" s="46"/>
      <c r="E582" s="16"/>
      <c r="F582" s="16"/>
      <c r="G582" s="16"/>
      <c r="H582" s="16"/>
      <c r="I582" s="16"/>
    </row>
    <row r="583" spans="2:9" x14ac:dyDescent="0.25">
      <c r="B583" s="16"/>
      <c r="C583" s="16"/>
      <c r="D583" s="46"/>
      <c r="E583" s="16"/>
      <c r="F583" s="16"/>
      <c r="G583" s="16"/>
      <c r="H583" s="16"/>
      <c r="I583" s="16"/>
    </row>
    <row r="584" spans="2:9" x14ac:dyDescent="0.25">
      <c r="B584" s="16"/>
      <c r="C584" s="16"/>
      <c r="D584" s="46"/>
      <c r="E584" s="16"/>
      <c r="F584" s="16"/>
      <c r="G584" s="16"/>
      <c r="H584" s="16"/>
      <c r="I584" s="16"/>
    </row>
    <row r="585" spans="2:9" x14ac:dyDescent="0.25">
      <c r="B585" s="16"/>
      <c r="C585" s="16"/>
      <c r="D585" s="46"/>
      <c r="E585" s="16"/>
      <c r="F585" s="16"/>
      <c r="G585" s="16"/>
      <c r="H585" s="16"/>
      <c r="I585" s="16"/>
    </row>
    <row r="586" spans="2:9" x14ac:dyDescent="0.25">
      <c r="B586" s="16"/>
      <c r="C586" s="16"/>
      <c r="D586" s="46"/>
      <c r="E586" s="16"/>
      <c r="F586" s="16"/>
      <c r="G586" s="16"/>
      <c r="H586" s="16"/>
      <c r="I586" s="16"/>
    </row>
    <row r="587" spans="2:9" x14ac:dyDescent="0.25">
      <c r="B587" s="16"/>
      <c r="C587" s="16"/>
      <c r="D587" s="46"/>
      <c r="E587" s="16"/>
      <c r="F587" s="16"/>
      <c r="G587" s="16"/>
      <c r="H587" s="16"/>
      <c r="I587" s="16"/>
    </row>
    <row r="588" spans="2:9" x14ac:dyDescent="0.25">
      <c r="B588" s="16"/>
      <c r="C588" s="16"/>
      <c r="D588" s="46"/>
      <c r="E588" s="16"/>
      <c r="F588" s="16"/>
      <c r="G588" s="16"/>
      <c r="H588" s="16"/>
      <c r="I588" s="16"/>
    </row>
    <row r="589" spans="2:9" x14ac:dyDescent="0.25">
      <c r="B589" s="16"/>
      <c r="C589" s="16"/>
      <c r="D589" s="46"/>
      <c r="E589" s="16"/>
      <c r="F589" s="16"/>
      <c r="G589" s="16"/>
      <c r="H589" s="16"/>
      <c r="I589" s="16"/>
    </row>
    <row r="590" spans="2:9" x14ac:dyDescent="0.25">
      <c r="B590" s="16"/>
      <c r="C590" s="16"/>
      <c r="D590" s="46"/>
      <c r="E590" s="16"/>
      <c r="F590" s="16"/>
      <c r="G590" s="16"/>
      <c r="H590" s="16"/>
      <c r="I590" s="16"/>
    </row>
    <row r="591" spans="2:9" x14ac:dyDescent="0.25">
      <c r="B591" s="16"/>
      <c r="C591" s="16"/>
      <c r="D591" s="46"/>
      <c r="E591" s="16"/>
      <c r="F591" s="16"/>
      <c r="G591" s="16"/>
      <c r="H591" s="16"/>
      <c r="I591" s="16"/>
    </row>
    <row r="592" spans="2:9" x14ac:dyDescent="0.25">
      <c r="B592" s="16"/>
      <c r="C592" s="16"/>
      <c r="D592" s="46"/>
      <c r="E592" s="16"/>
      <c r="F592" s="16"/>
      <c r="G592" s="16"/>
      <c r="H592" s="16"/>
      <c r="I592" s="16"/>
    </row>
    <row r="593" spans="2:9" x14ac:dyDescent="0.25">
      <c r="B593" s="16"/>
      <c r="C593" s="16"/>
      <c r="D593" s="46"/>
      <c r="E593" s="16"/>
      <c r="F593" s="16"/>
      <c r="G593" s="16"/>
      <c r="H593" s="16"/>
      <c r="I593"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T60"/>
  <sheetViews>
    <sheetView showGridLines="0" showRowColHeaders="0" workbookViewId="0">
      <selection activeCell="G21" sqref="G21"/>
    </sheetView>
  </sheetViews>
  <sheetFormatPr baseColWidth="10" defaultRowHeight="15" x14ac:dyDescent="0.25"/>
  <cols>
    <col min="1" max="1" width="4.5703125" customWidth="1"/>
    <col min="2" max="2" width="22" customWidth="1"/>
    <col min="3" max="3" width="22.42578125" customWidth="1"/>
    <col min="4" max="4" width="8.5703125" bestFit="1" customWidth="1"/>
    <col min="5" max="5" width="6.7109375" customWidth="1"/>
    <col min="6" max="6" width="10.5703125" customWidth="1"/>
    <col min="7" max="7" width="8.5703125" bestFit="1" customWidth="1"/>
    <col min="8" max="8" width="6.7109375" customWidth="1"/>
    <col min="9" max="9" width="9.42578125" customWidth="1"/>
    <col min="10" max="10" width="4" customWidth="1"/>
    <col min="11" max="11" width="7.7109375" customWidth="1"/>
    <col min="12" max="12" width="11.42578125" customWidth="1"/>
    <col min="13" max="13" width="4" customWidth="1"/>
    <col min="14" max="14" width="6.7109375" customWidth="1"/>
    <col min="15" max="15" width="12.28515625" customWidth="1"/>
    <col min="16" max="16" width="4" customWidth="1"/>
    <col min="17" max="17" width="6.7109375" customWidth="1"/>
    <col min="18" max="18" width="8" customWidth="1"/>
    <col min="19" max="19" width="10" customWidth="1"/>
    <col min="20" max="20" width="7.7109375" customWidth="1"/>
  </cols>
  <sheetData>
    <row r="2" spans="2:20" ht="18" x14ac:dyDescent="0.25">
      <c r="C2" s="55" t="s">
        <v>268</v>
      </c>
    </row>
    <row r="3" spans="2:20" ht="15.75" x14ac:dyDescent="0.25">
      <c r="C3" s="56" t="s">
        <v>234</v>
      </c>
    </row>
    <row r="4" spans="2:20" ht="15.75" x14ac:dyDescent="0.25">
      <c r="C4" s="56"/>
    </row>
    <row r="5" spans="2:20" x14ac:dyDescent="0.25">
      <c r="B5" s="92" t="s">
        <v>111</v>
      </c>
      <c r="C5" s="93" t="s">
        <v>170</v>
      </c>
    </row>
    <row r="7" spans="2:20" x14ac:dyDescent="0.25">
      <c r="B7" s="93"/>
      <c r="C7" s="94" t="s">
        <v>169</v>
      </c>
      <c r="D7" s="93"/>
      <c r="E7" s="93"/>
      <c r="F7" s="93"/>
      <c r="G7" s="93"/>
      <c r="H7" s="93"/>
      <c r="I7" s="93"/>
      <c r="J7" s="93"/>
      <c r="K7" s="93"/>
      <c r="L7" s="93"/>
      <c r="M7" s="93"/>
      <c r="N7" s="93"/>
      <c r="O7" s="93"/>
      <c r="P7" s="93"/>
      <c r="Q7" s="93"/>
      <c r="R7" s="93"/>
      <c r="S7" s="93"/>
      <c r="T7" s="93"/>
    </row>
    <row r="8" spans="2:20" x14ac:dyDescent="0.25">
      <c r="B8" s="93"/>
      <c r="C8" s="111" t="s">
        <v>151</v>
      </c>
      <c r="D8" s="111"/>
      <c r="E8" s="111"/>
      <c r="F8" s="112" t="s">
        <v>150</v>
      </c>
      <c r="G8" s="112"/>
      <c r="H8" s="112"/>
      <c r="I8" s="113" t="s">
        <v>146</v>
      </c>
      <c r="J8" s="113"/>
      <c r="K8" s="113"/>
      <c r="L8" s="114" t="s">
        <v>149</v>
      </c>
      <c r="M8" s="114"/>
      <c r="N8" s="114"/>
      <c r="O8" s="115" t="s">
        <v>153</v>
      </c>
      <c r="P8" s="115"/>
      <c r="Q8" s="115"/>
      <c r="R8" s="116" t="s">
        <v>194</v>
      </c>
      <c r="S8" s="116" t="s">
        <v>192</v>
      </c>
      <c r="T8" s="116" t="s">
        <v>196</v>
      </c>
    </row>
    <row r="9" spans="2:20" x14ac:dyDescent="0.25">
      <c r="B9" s="94" t="s">
        <v>198</v>
      </c>
      <c r="C9" s="117" t="s">
        <v>195</v>
      </c>
      <c r="D9" s="117" t="s">
        <v>193</v>
      </c>
      <c r="E9" s="117" t="s">
        <v>197</v>
      </c>
      <c r="F9" s="118" t="s">
        <v>195</v>
      </c>
      <c r="G9" s="118" t="s">
        <v>193</v>
      </c>
      <c r="H9" s="118" t="s">
        <v>197</v>
      </c>
      <c r="I9" s="119" t="s">
        <v>195</v>
      </c>
      <c r="J9" s="119" t="s">
        <v>193</v>
      </c>
      <c r="K9" s="119" t="s">
        <v>197</v>
      </c>
      <c r="L9" s="120" t="s">
        <v>195</v>
      </c>
      <c r="M9" s="120" t="s">
        <v>193</v>
      </c>
      <c r="N9" s="120" t="s">
        <v>197</v>
      </c>
      <c r="O9" s="121" t="s">
        <v>195</v>
      </c>
      <c r="P9" s="121" t="s">
        <v>193</v>
      </c>
      <c r="Q9" s="121" t="s">
        <v>197</v>
      </c>
      <c r="R9" s="116"/>
      <c r="S9" s="116"/>
      <c r="T9" s="116"/>
    </row>
    <row r="10" spans="2:20" x14ac:dyDescent="0.25">
      <c r="B10" s="86" t="s">
        <v>119</v>
      </c>
      <c r="C10" s="87"/>
      <c r="D10" s="88"/>
      <c r="E10" s="89">
        <v>0</v>
      </c>
      <c r="F10" s="87"/>
      <c r="G10" s="90"/>
      <c r="H10" s="89">
        <v>0</v>
      </c>
      <c r="I10" s="87"/>
      <c r="J10" s="87"/>
      <c r="K10" s="91">
        <v>0</v>
      </c>
      <c r="L10" s="87"/>
      <c r="M10" s="87"/>
      <c r="N10" s="84">
        <v>0</v>
      </c>
      <c r="O10" s="87">
        <v>1</v>
      </c>
      <c r="P10" s="87">
        <v>200</v>
      </c>
      <c r="Q10" s="89">
        <v>1</v>
      </c>
      <c r="R10" s="87">
        <v>1</v>
      </c>
      <c r="S10" s="90">
        <v>200</v>
      </c>
      <c r="T10" s="91">
        <v>1</v>
      </c>
    </row>
    <row r="11" spans="2:20" x14ac:dyDescent="0.25">
      <c r="B11" s="86" t="s">
        <v>118</v>
      </c>
      <c r="C11" s="87"/>
      <c r="D11" s="88"/>
      <c r="E11" s="89">
        <v>0</v>
      </c>
      <c r="F11" s="87"/>
      <c r="G11" s="90"/>
      <c r="H11" s="89">
        <v>0</v>
      </c>
      <c r="I11" s="87">
        <v>1</v>
      </c>
      <c r="J11" s="87">
        <v>200</v>
      </c>
      <c r="K11" s="91">
        <v>1</v>
      </c>
      <c r="L11" s="87"/>
      <c r="M11" s="87"/>
      <c r="N11" s="84">
        <v>0</v>
      </c>
      <c r="O11" s="87"/>
      <c r="P11" s="87"/>
      <c r="Q11" s="89">
        <v>0</v>
      </c>
      <c r="R11" s="87">
        <v>1</v>
      </c>
      <c r="S11" s="90">
        <v>200</v>
      </c>
      <c r="T11" s="91">
        <v>1</v>
      </c>
    </row>
    <row r="12" spans="2:20" x14ac:dyDescent="0.25">
      <c r="B12" s="86" t="s">
        <v>117</v>
      </c>
      <c r="C12" s="87"/>
      <c r="D12" s="88"/>
      <c r="E12" s="89">
        <v>0</v>
      </c>
      <c r="F12" s="87"/>
      <c r="G12" s="90"/>
      <c r="H12" s="89">
        <v>0</v>
      </c>
      <c r="I12" s="87"/>
      <c r="J12" s="87"/>
      <c r="K12" s="91">
        <v>0</v>
      </c>
      <c r="L12" s="87">
        <v>1</v>
      </c>
      <c r="M12" s="87">
        <v>300</v>
      </c>
      <c r="N12" s="84">
        <v>1</v>
      </c>
      <c r="O12" s="87"/>
      <c r="P12" s="87"/>
      <c r="Q12" s="89">
        <v>0</v>
      </c>
      <c r="R12" s="87">
        <v>1</v>
      </c>
      <c r="S12" s="87">
        <v>300</v>
      </c>
      <c r="T12" s="91">
        <v>1</v>
      </c>
    </row>
    <row r="13" spans="2:20" x14ac:dyDescent="0.25">
      <c r="B13" s="86" t="s">
        <v>32</v>
      </c>
      <c r="C13" s="87"/>
      <c r="D13" s="88"/>
      <c r="E13" s="89">
        <v>0</v>
      </c>
      <c r="F13" s="87">
        <v>1</v>
      </c>
      <c r="G13" s="90">
        <v>200</v>
      </c>
      <c r="H13" s="89">
        <v>1</v>
      </c>
      <c r="I13" s="87"/>
      <c r="J13" s="87"/>
      <c r="K13" s="91">
        <v>0</v>
      </c>
      <c r="L13" s="87"/>
      <c r="M13" s="87"/>
      <c r="N13" s="84">
        <v>0</v>
      </c>
      <c r="O13" s="87"/>
      <c r="P13" s="87"/>
      <c r="Q13" s="89">
        <v>0</v>
      </c>
      <c r="R13" s="87">
        <v>1</v>
      </c>
      <c r="S13" s="87">
        <v>200</v>
      </c>
      <c r="T13" s="91">
        <v>1</v>
      </c>
    </row>
    <row r="14" spans="2:20" x14ac:dyDescent="0.25">
      <c r="B14" s="86" t="s">
        <v>123</v>
      </c>
      <c r="C14" s="87">
        <v>1</v>
      </c>
      <c r="D14" s="88">
        <v>200</v>
      </c>
      <c r="E14" s="89">
        <v>0.5</v>
      </c>
      <c r="F14" s="87">
        <v>1</v>
      </c>
      <c r="G14" s="90">
        <v>200</v>
      </c>
      <c r="H14" s="89">
        <v>0.5</v>
      </c>
      <c r="I14" s="87"/>
      <c r="J14" s="87"/>
      <c r="K14" s="91">
        <v>0</v>
      </c>
      <c r="L14" s="87"/>
      <c r="M14" s="87"/>
      <c r="N14" s="84">
        <v>0</v>
      </c>
      <c r="O14" s="87"/>
      <c r="P14" s="87"/>
      <c r="Q14" s="89">
        <v>0</v>
      </c>
      <c r="R14" s="87">
        <v>2</v>
      </c>
      <c r="S14" s="87">
        <v>400</v>
      </c>
      <c r="T14" s="91">
        <v>1</v>
      </c>
    </row>
    <row r="15" spans="2:20" x14ac:dyDescent="0.25">
      <c r="B15" s="86" t="s">
        <v>120</v>
      </c>
      <c r="C15" s="87"/>
      <c r="D15" s="88"/>
      <c r="E15" s="89">
        <v>0</v>
      </c>
      <c r="F15" s="87"/>
      <c r="G15" s="90"/>
      <c r="H15" s="89">
        <v>0</v>
      </c>
      <c r="I15" s="87"/>
      <c r="J15" s="87"/>
      <c r="K15" s="91">
        <v>0</v>
      </c>
      <c r="L15" s="87">
        <v>1</v>
      </c>
      <c r="M15" s="87">
        <v>200</v>
      </c>
      <c r="N15" s="84">
        <v>1</v>
      </c>
      <c r="O15" s="87"/>
      <c r="P15" s="87"/>
      <c r="Q15" s="89">
        <v>0</v>
      </c>
      <c r="R15" s="87">
        <v>1</v>
      </c>
      <c r="S15" s="87">
        <v>200</v>
      </c>
      <c r="T15" s="91">
        <v>1</v>
      </c>
    </row>
    <row r="16" spans="2:20" x14ac:dyDescent="0.25">
      <c r="B16" s="95" t="s">
        <v>168</v>
      </c>
      <c r="C16" s="96">
        <v>1</v>
      </c>
      <c r="D16" s="97">
        <v>200</v>
      </c>
      <c r="E16" s="98">
        <v>0.14285714285714285</v>
      </c>
      <c r="F16" s="99">
        <v>2</v>
      </c>
      <c r="G16" s="100">
        <v>400</v>
      </c>
      <c r="H16" s="101">
        <v>0.2857142857142857</v>
      </c>
      <c r="I16" s="102">
        <v>1</v>
      </c>
      <c r="J16" s="102">
        <v>200</v>
      </c>
      <c r="K16" s="103">
        <v>0.14285714285714285</v>
      </c>
      <c r="L16" s="104">
        <v>2</v>
      </c>
      <c r="M16" s="104">
        <v>500</v>
      </c>
      <c r="N16" s="105">
        <v>0.2857142857142857</v>
      </c>
      <c r="O16" s="106">
        <v>1</v>
      </c>
      <c r="P16" s="106">
        <v>200</v>
      </c>
      <c r="Q16" s="107">
        <v>0.14285714285714285</v>
      </c>
      <c r="R16" s="108">
        <v>7</v>
      </c>
      <c r="S16" s="109">
        <v>1500</v>
      </c>
      <c r="T16" s="110">
        <v>1</v>
      </c>
    </row>
    <row r="17" spans="4:19" x14ac:dyDescent="0.25">
      <c r="D17" s="28"/>
    </row>
    <row r="18" spans="4:19" x14ac:dyDescent="0.25">
      <c r="D18" s="28"/>
    </row>
    <row r="19" spans="4:19" x14ac:dyDescent="0.25">
      <c r="D19" s="28"/>
    </row>
    <row r="20" spans="4:19" x14ac:dyDescent="0.25">
      <c r="D20" s="28"/>
    </row>
    <row r="21" spans="4:19" x14ac:dyDescent="0.25">
      <c r="D21" s="28"/>
    </row>
    <row r="22" spans="4:19" x14ac:dyDescent="0.25">
      <c r="D22" s="28"/>
    </row>
    <row r="23" spans="4:19" x14ac:dyDescent="0.25">
      <c r="D23" s="28"/>
    </row>
    <row r="24" spans="4:19" x14ac:dyDescent="0.25">
      <c r="D24" s="28"/>
      <c r="G24" s="28"/>
      <c r="J24" s="28"/>
      <c r="P24" s="28"/>
      <c r="S24" s="28"/>
    </row>
    <row r="25" spans="4:19" x14ac:dyDescent="0.25">
      <c r="D25" s="28"/>
      <c r="G25" s="28"/>
      <c r="J25" s="28"/>
      <c r="P25" s="28"/>
      <c r="S25" s="28"/>
    </row>
    <row r="26" spans="4:19" x14ac:dyDescent="0.25">
      <c r="D26" s="28"/>
      <c r="G26" s="28"/>
      <c r="J26" s="28"/>
      <c r="P26" s="28"/>
      <c r="S26" s="28"/>
    </row>
    <row r="27" spans="4:19" x14ac:dyDescent="0.25">
      <c r="D27" s="28"/>
      <c r="G27" s="28"/>
      <c r="J27" s="28"/>
      <c r="P27" s="28"/>
      <c r="S27" s="28"/>
    </row>
    <row r="28" spans="4:19" x14ac:dyDescent="0.25">
      <c r="D28" s="28"/>
      <c r="G28" s="28"/>
      <c r="J28" s="28"/>
      <c r="P28" s="28"/>
      <c r="S28" s="28"/>
    </row>
    <row r="29" spans="4:19" x14ac:dyDescent="0.25">
      <c r="D29" s="28"/>
      <c r="G29" s="28"/>
      <c r="J29" s="28"/>
      <c r="P29" s="28"/>
      <c r="S29" s="28"/>
    </row>
    <row r="30" spans="4:19" x14ac:dyDescent="0.25">
      <c r="D30" s="28"/>
      <c r="G30" s="28"/>
      <c r="J30" s="28"/>
      <c r="P30" s="28"/>
      <c r="S30" s="28"/>
    </row>
    <row r="31" spans="4:19" x14ac:dyDescent="0.25">
      <c r="D31" s="28"/>
      <c r="G31" s="28"/>
      <c r="J31" s="28"/>
      <c r="P31" s="28"/>
      <c r="S31" s="28"/>
    </row>
    <row r="32" spans="4:19" x14ac:dyDescent="0.25">
      <c r="D32" s="28"/>
      <c r="G32" s="28"/>
      <c r="J32" s="28"/>
      <c r="P32" s="28"/>
      <c r="S32" s="28"/>
    </row>
    <row r="33" spans="4:19" x14ac:dyDescent="0.25">
      <c r="D33" s="28"/>
      <c r="G33" s="28"/>
      <c r="J33" s="28"/>
      <c r="P33" s="28"/>
      <c r="S33" s="28"/>
    </row>
    <row r="34" spans="4:19" x14ac:dyDescent="0.25">
      <c r="D34" s="28"/>
      <c r="G34" s="28"/>
      <c r="J34" s="28"/>
      <c r="P34" s="28"/>
      <c r="S34" s="28"/>
    </row>
    <row r="35" spans="4:19" x14ac:dyDescent="0.25">
      <c r="D35" s="28"/>
      <c r="G35" s="28"/>
      <c r="J35" s="28"/>
      <c r="P35" s="28"/>
      <c r="S35" s="28"/>
    </row>
    <row r="36" spans="4:19" x14ac:dyDescent="0.25">
      <c r="D36" s="28"/>
      <c r="G36" s="28"/>
      <c r="J36" s="28"/>
      <c r="P36" s="28"/>
      <c r="S36" s="28"/>
    </row>
    <row r="37" spans="4:19" x14ac:dyDescent="0.25">
      <c r="D37" s="28"/>
      <c r="G37" s="28"/>
      <c r="J37" s="28"/>
      <c r="P37" s="28"/>
      <c r="S37" s="28"/>
    </row>
    <row r="38" spans="4:19" x14ac:dyDescent="0.25">
      <c r="D38" s="28"/>
      <c r="G38" s="28"/>
      <c r="J38" s="28"/>
      <c r="P38" s="28"/>
      <c r="S38" s="28"/>
    </row>
    <row r="39" spans="4:19" x14ac:dyDescent="0.25">
      <c r="D39" s="28"/>
      <c r="G39" s="28"/>
      <c r="J39" s="28"/>
      <c r="P39" s="28"/>
      <c r="S39" s="28"/>
    </row>
    <row r="40" spans="4:19" x14ac:dyDescent="0.25">
      <c r="D40" s="28"/>
      <c r="G40" s="28"/>
      <c r="J40" s="28"/>
      <c r="P40" s="28"/>
      <c r="S40" s="28"/>
    </row>
    <row r="41" spans="4:19" x14ac:dyDescent="0.25">
      <c r="D41" s="28"/>
      <c r="G41" s="28"/>
      <c r="J41" s="28"/>
      <c r="P41" s="28"/>
      <c r="S41" s="28"/>
    </row>
    <row r="42" spans="4:19" x14ac:dyDescent="0.25">
      <c r="D42" s="28"/>
      <c r="G42" s="28"/>
      <c r="J42" s="28"/>
      <c r="P42" s="28"/>
      <c r="S42" s="28"/>
    </row>
    <row r="43" spans="4:19" x14ac:dyDescent="0.25">
      <c r="D43" s="28"/>
      <c r="G43" s="28"/>
      <c r="J43" s="28"/>
      <c r="P43" s="28"/>
      <c r="S43" s="28"/>
    </row>
    <row r="44" spans="4:19" x14ac:dyDescent="0.25">
      <c r="D44" s="28"/>
      <c r="G44" s="28"/>
      <c r="J44" s="28"/>
      <c r="P44" s="28"/>
      <c r="S44" s="28"/>
    </row>
    <row r="45" spans="4:19" x14ac:dyDescent="0.25">
      <c r="D45" s="28"/>
      <c r="G45" s="28"/>
      <c r="J45" s="28"/>
      <c r="P45" s="28"/>
      <c r="S45" s="28"/>
    </row>
    <row r="46" spans="4:19" x14ac:dyDescent="0.25">
      <c r="D46" s="28"/>
      <c r="G46" s="28"/>
      <c r="J46" s="28"/>
      <c r="P46" s="28"/>
      <c r="S46" s="28"/>
    </row>
    <row r="47" spans="4:19" x14ac:dyDescent="0.25">
      <c r="D47" s="28"/>
      <c r="G47" s="28"/>
      <c r="J47" s="28"/>
      <c r="P47" s="28"/>
    </row>
    <row r="48" spans="4:19" x14ac:dyDescent="0.25">
      <c r="D48" s="28"/>
      <c r="G48" s="28"/>
      <c r="J48" s="28"/>
      <c r="P48" s="28"/>
    </row>
    <row r="49" spans="4:16" x14ac:dyDescent="0.25">
      <c r="D49" s="28"/>
      <c r="G49" s="28"/>
      <c r="J49" s="28"/>
      <c r="P49" s="28"/>
    </row>
    <row r="50" spans="4:16" x14ac:dyDescent="0.25">
      <c r="D50" s="28"/>
      <c r="G50" s="28"/>
      <c r="J50" s="28"/>
      <c r="P50" s="28"/>
    </row>
    <row r="51" spans="4:16" x14ac:dyDescent="0.25">
      <c r="D51" s="28"/>
      <c r="G51" s="28"/>
      <c r="P51" s="28"/>
    </row>
    <row r="52" spans="4:16" x14ac:dyDescent="0.25">
      <c r="D52" s="28"/>
      <c r="G52" s="28"/>
      <c r="P52" s="28"/>
    </row>
    <row r="53" spans="4:16" x14ac:dyDescent="0.25">
      <c r="D53" s="28"/>
      <c r="G53" s="28"/>
      <c r="P53" s="28"/>
    </row>
    <row r="54" spans="4:16" x14ac:dyDescent="0.25">
      <c r="D54" s="28"/>
      <c r="G54" s="28"/>
      <c r="P54" s="28"/>
    </row>
    <row r="55" spans="4:16" x14ac:dyDescent="0.25">
      <c r="D55" s="28"/>
      <c r="G55" s="28"/>
    </row>
    <row r="56" spans="4:16" x14ac:dyDescent="0.25">
      <c r="D56" s="28"/>
      <c r="G56" s="28"/>
    </row>
    <row r="57" spans="4:16" x14ac:dyDescent="0.25">
      <c r="D57" s="28"/>
      <c r="G57" s="28"/>
    </row>
    <row r="58" spans="4:16" x14ac:dyDescent="0.25">
      <c r="D58" s="28"/>
      <c r="G58" s="28"/>
    </row>
    <row r="59" spans="4:16" x14ac:dyDescent="0.25">
      <c r="D59" s="28"/>
      <c r="G59" s="28"/>
    </row>
    <row r="60" spans="4:16" x14ac:dyDescent="0.25">
      <c r="G60" s="28"/>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V104"/>
  <sheetViews>
    <sheetView showGridLines="0" workbookViewId="0">
      <selection activeCell="D10" sqref="D10"/>
    </sheetView>
  </sheetViews>
  <sheetFormatPr baseColWidth="10" defaultRowHeight="15" x14ac:dyDescent="0.25"/>
  <cols>
    <col min="1" max="1" width="5.28515625" customWidth="1"/>
    <col min="2" max="3" width="18.5703125" customWidth="1"/>
    <col min="4" max="4" width="21.5703125" bestFit="1" customWidth="1"/>
    <col min="5" max="5" width="17" customWidth="1"/>
    <col min="6" max="6" width="21.140625" customWidth="1"/>
    <col min="7" max="7" width="10.5703125" bestFit="1" customWidth="1"/>
    <col min="9" max="9" width="15" bestFit="1" customWidth="1"/>
    <col min="12" max="12" width="13.5703125" customWidth="1"/>
    <col min="16" max="16" width="18.42578125" bestFit="1" customWidth="1"/>
    <col min="18" max="18" width="20.42578125" bestFit="1" customWidth="1"/>
    <col min="19" max="19" width="20.42578125" customWidth="1"/>
  </cols>
  <sheetData>
    <row r="2" spans="2:22" ht="18" x14ac:dyDescent="0.25">
      <c r="C2" s="55" t="s">
        <v>267</v>
      </c>
    </row>
    <row r="3" spans="2:22" ht="19.5" customHeight="1" x14ac:dyDescent="0.25">
      <c r="C3" s="56" t="s">
        <v>234</v>
      </c>
    </row>
    <row r="4" spans="2:22" ht="19.5" customHeight="1" x14ac:dyDescent="0.25">
      <c r="B4" s="122" t="s">
        <v>269</v>
      </c>
      <c r="C4" s="122"/>
      <c r="D4" s="56"/>
    </row>
    <row r="5" spans="2:22" ht="36" customHeight="1" x14ac:dyDescent="0.25">
      <c r="B5" s="124" t="s">
        <v>270</v>
      </c>
      <c r="C5" s="124" t="s">
        <v>271</v>
      </c>
      <c r="D5" s="123" t="s">
        <v>138</v>
      </c>
      <c r="E5" s="123" t="s">
        <v>103</v>
      </c>
      <c r="F5" s="123" t="s">
        <v>112</v>
      </c>
      <c r="G5" s="123" t="s">
        <v>297</v>
      </c>
      <c r="H5" s="123" t="s">
        <v>104</v>
      </c>
      <c r="I5" s="123" t="s">
        <v>105</v>
      </c>
      <c r="J5" s="124" t="s">
        <v>139</v>
      </c>
      <c r="K5" s="123" t="s">
        <v>106</v>
      </c>
      <c r="L5" s="124" t="s">
        <v>107</v>
      </c>
      <c r="M5" s="123" t="s">
        <v>110</v>
      </c>
      <c r="N5" s="123" t="s">
        <v>108</v>
      </c>
      <c r="O5" s="123" t="s">
        <v>109</v>
      </c>
      <c r="P5" s="123" t="s">
        <v>111</v>
      </c>
      <c r="Q5" s="123" t="s">
        <v>140</v>
      </c>
      <c r="R5" s="123" t="s">
        <v>141</v>
      </c>
      <c r="S5" s="123" t="s">
        <v>272</v>
      </c>
      <c r="T5" s="123" t="s">
        <v>142</v>
      </c>
      <c r="U5" s="123" t="s">
        <v>155</v>
      </c>
      <c r="V5" s="123" t="s">
        <v>154</v>
      </c>
    </row>
    <row r="6" spans="2:22" ht="25.5" x14ac:dyDescent="0.25">
      <c r="B6" s="21" t="s">
        <v>218</v>
      </c>
      <c r="C6" s="21" t="s">
        <v>279</v>
      </c>
      <c r="D6" s="21" t="str">
        <f>IFERROR(VLOOKUP(B6,'PE-Def Proyectos Estratégicos'!$C$6:$G$102,2,0),"")</f>
        <v>Nombre del proyecto 1</v>
      </c>
      <c r="E6" s="21" t="str">
        <f>IFERROR(VLOOKUP(B6,'PE-Def Proyectos Estratégicos'!$C$6:$G$102,4,0),"")</f>
        <v>Estrategia de TI</v>
      </c>
      <c r="F6" s="22" t="str">
        <f>IFERROR(VLOOKUP(B6,'PE-Def Proyectos Estratégicos'!$C$6:$G$102,5,0),"")</f>
        <v>Definición de politicas de TI</v>
      </c>
      <c r="G6" s="22" t="s">
        <v>298</v>
      </c>
      <c r="H6" s="21" t="s">
        <v>143</v>
      </c>
      <c r="I6" s="22" t="s">
        <v>144</v>
      </c>
      <c r="J6" s="21"/>
      <c r="K6" s="23">
        <v>300</v>
      </c>
      <c r="L6" s="21" t="s">
        <v>145</v>
      </c>
      <c r="M6" s="21" t="s">
        <v>149</v>
      </c>
      <c r="N6" s="24"/>
      <c r="O6" s="24"/>
      <c r="P6" s="21" t="s">
        <v>125</v>
      </c>
      <c r="Q6" s="21"/>
      <c r="R6" s="21"/>
      <c r="S6" s="21" t="s">
        <v>273</v>
      </c>
      <c r="T6" s="21"/>
      <c r="U6" s="21"/>
      <c r="V6" s="25"/>
    </row>
    <row r="7" spans="2:22" ht="25.5" x14ac:dyDescent="0.25">
      <c r="B7" s="21" t="s">
        <v>218</v>
      </c>
      <c r="C7" s="21" t="s">
        <v>280</v>
      </c>
      <c r="D7" s="21" t="str">
        <f>IFERROR(VLOOKUP(B7,'PE-Def Proyectos Estratégicos'!$C$6:$G$102,2,0),"")</f>
        <v>Nombre del proyecto 1</v>
      </c>
      <c r="E7" s="21" t="str">
        <f>IFERROR(VLOOKUP(B7,'PE-Def Proyectos Estratégicos'!$C$6:$G$102,4,0),"")</f>
        <v>Estrategia de TI</v>
      </c>
      <c r="F7" s="22" t="str">
        <f>IFERROR(VLOOKUP(B7,'PE-Def Proyectos Estratégicos'!$C$6:$G$102,5,0),"")</f>
        <v>Definición de politicas de TI</v>
      </c>
      <c r="G7" s="22" t="s">
        <v>299</v>
      </c>
      <c r="H7" s="21" t="s">
        <v>158</v>
      </c>
      <c r="I7" s="22" t="s">
        <v>159</v>
      </c>
      <c r="J7" s="21"/>
      <c r="K7" s="23">
        <v>200</v>
      </c>
      <c r="L7" s="21"/>
      <c r="M7" s="21" t="s">
        <v>150</v>
      </c>
      <c r="N7" s="24"/>
      <c r="O7" s="24"/>
      <c r="P7" s="21" t="s">
        <v>125</v>
      </c>
      <c r="Q7" s="21"/>
      <c r="R7" s="21"/>
      <c r="S7" s="21"/>
      <c r="T7" s="21"/>
      <c r="U7" s="21"/>
      <c r="V7" s="25"/>
    </row>
    <row r="8" spans="2:22" ht="25.5" x14ac:dyDescent="0.25">
      <c r="B8" s="21" t="s">
        <v>218</v>
      </c>
      <c r="C8" s="21" t="s">
        <v>281</v>
      </c>
      <c r="D8" s="21" t="str">
        <f>IFERROR(VLOOKUP(B8,'PE-Def Proyectos Estratégicos'!$C$6:$G$102,2,0),"")</f>
        <v>Nombre del proyecto 1</v>
      </c>
      <c r="E8" s="21" t="str">
        <f>IFERROR(VLOOKUP(B8,'PE-Def Proyectos Estratégicos'!$C$6:$G$102,4,0),"")</f>
        <v>Estrategia de TI</v>
      </c>
      <c r="F8" s="22" t="str">
        <f>IFERROR(VLOOKUP(B8,'PE-Def Proyectos Estratégicos'!$C$6:$G$102,5,0),"")</f>
        <v>Definición de politicas de TI</v>
      </c>
      <c r="G8" s="22" t="s">
        <v>300</v>
      </c>
      <c r="H8" s="21" t="s">
        <v>182</v>
      </c>
      <c r="I8" s="22" t="s">
        <v>187</v>
      </c>
      <c r="J8" s="21"/>
      <c r="K8" s="23">
        <v>200</v>
      </c>
      <c r="L8" s="21"/>
      <c r="M8" s="21" t="s">
        <v>151</v>
      </c>
      <c r="N8" s="24"/>
      <c r="O8" s="24"/>
      <c r="P8" s="21" t="s">
        <v>125</v>
      </c>
      <c r="Q8" s="21"/>
      <c r="R8" s="21"/>
      <c r="S8" s="21"/>
      <c r="T8" s="21"/>
      <c r="U8" s="21"/>
      <c r="V8" s="25"/>
    </row>
    <row r="9" spans="2:22" ht="51" x14ac:dyDescent="0.25">
      <c r="B9" s="21" t="s">
        <v>219</v>
      </c>
      <c r="C9" s="21" t="s">
        <v>291</v>
      </c>
      <c r="D9" s="21" t="str">
        <f>IFERROR(VLOOKUP(B9,'PE-Def Proyectos Estratégicos'!$C$6:$G$102,2,0),"")</f>
        <v>Nombre del proyecto 2</v>
      </c>
      <c r="E9" s="21" t="str">
        <f>IFERROR(VLOOKUP(B9,'PE-Def Proyectos Estratégicos'!$C$6:$G$102,4,0),"")</f>
        <v>Gobierno de TI</v>
      </c>
      <c r="F9" s="22" t="str">
        <f>IFERROR(VLOOKUP(B9,'PE-Def Proyectos Estratégicos'!$C$6:$G$102,5,0),"")</f>
        <v>Fortalecimiento de la estructura organizacional para la gestión de TI</v>
      </c>
      <c r="G9" s="22" t="s">
        <v>301</v>
      </c>
      <c r="H9" s="21" t="s">
        <v>183</v>
      </c>
      <c r="I9" s="22" t="s">
        <v>188</v>
      </c>
      <c r="J9" s="21"/>
      <c r="K9" s="23">
        <v>200</v>
      </c>
      <c r="L9" s="21"/>
      <c r="M9" s="21" t="s">
        <v>146</v>
      </c>
      <c r="N9" s="24"/>
      <c r="O9" s="24"/>
      <c r="P9" s="21" t="s">
        <v>125</v>
      </c>
      <c r="Q9" s="21"/>
      <c r="R9" s="21"/>
      <c r="S9" s="21"/>
      <c r="T9" s="21"/>
      <c r="U9" s="21"/>
      <c r="V9" s="25"/>
    </row>
    <row r="10" spans="2:22" ht="51" x14ac:dyDescent="0.25">
      <c r="B10" s="21" t="s">
        <v>219</v>
      </c>
      <c r="C10" s="21" t="s">
        <v>292</v>
      </c>
      <c r="D10" s="21" t="str">
        <f>IFERROR(VLOOKUP(B10,'PE-Def Proyectos Estratégicos'!$C$6:$G$102,2,0),"")</f>
        <v>Nombre del proyecto 2</v>
      </c>
      <c r="E10" s="21" t="str">
        <f>IFERROR(VLOOKUP(B10,'PE-Def Proyectos Estratégicos'!$C$6:$G$102,4,0),"")</f>
        <v>Gobierno de TI</v>
      </c>
      <c r="F10" s="22" t="str">
        <f>IFERROR(VLOOKUP(B10,'PE-Def Proyectos Estratégicos'!$C$6:$G$102,5,0),"")</f>
        <v>Fortalecimiento de la estructura organizacional para la gestión de TI</v>
      </c>
      <c r="G10" s="22" t="s">
        <v>302</v>
      </c>
      <c r="H10" s="21" t="s">
        <v>184</v>
      </c>
      <c r="I10" s="22" t="s">
        <v>189</v>
      </c>
      <c r="J10" s="21"/>
      <c r="K10" s="23">
        <v>200</v>
      </c>
      <c r="L10" s="21"/>
      <c r="M10" s="21" t="s">
        <v>153</v>
      </c>
      <c r="N10" s="24"/>
      <c r="O10" s="24"/>
      <c r="P10" s="21" t="s">
        <v>125</v>
      </c>
      <c r="Q10" s="21"/>
      <c r="R10" s="21"/>
      <c r="S10" s="21"/>
      <c r="T10" s="21"/>
      <c r="U10" s="21"/>
      <c r="V10" s="25"/>
    </row>
    <row r="11" spans="2:22" ht="25.5" x14ac:dyDescent="0.25">
      <c r="B11" s="21" t="s">
        <v>220</v>
      </c>
      <c r="C11" s="21" t="s">
        <v>293</v>
      </c>
      <c r="D11" s="21" t="str">
        <f>IFERROR(VLOOKUP(B11,'PE-Def Proyectos Estratégicos'!$C$6:$G$102,2,0),"")</f>
        <v>Nombre del proyecto 3</v>
      </c>
      <c r="E11" s="21" t="str">
        <f>IFERROR(VLOOKUP(B11,'PE-Def Proyectos Estratégicos'!$C$6:$G$102,4,0),"")</f>
        <v>Gestionar la información</v>
      </c>
      <c r="F11" s="22" t="str">
        <f>IFERROR(VLOOKUP(B11,'PE-Def Proyectos Estratégicos'!$C$6:$G$102,5,0),"")</f>
        <v>Herramientas para el analisis de información</v>
      </c>
      <c r="G11" s="22" t="s">
        <v>303</v>
      </c>
      <c r="H11" s="21" t="s">
        <v>185</v>
      </c>
      <c r="I11" s="22" t="s">
        <v>190</v>
      </c>
      <c r="J11" s="21"/>
      <c r="K11" s="23">
        <v>200</v>
      </c>
      <c r="L11" s="21"/>
      <c r="M11" s="21" t="s">
        <v>149</v>
      </c>
      <c r="N11" s="24"/>
      <c r="O11" s="24"/>
      <c r="P11" s="21" t="s">
        <v>125</v>
      </c>
      <c r="Q11" s="21"/>
      <c r="R11" s="21"/>
      <c r="S11" s="21"/>
      <c r="T11" s="21"/>
      <c r="U11" s="21"/>
      <c r="V11" s="25"/>
    </row>
    <row r="12" spans="2:22" ht="25.5" x14ac:dyDescent="0.25">
      <c r="B12" s="21" t="s">
        <v>220</v>
      </c>
      <c r="C12" s="21" t="s">
        <v>293</v>
      </c>
      <c r="D12" s="21" t="str">
        <f>IFERROR(VLOOKUP(B12,'PE-Def Proyectos Estratégicos'!$C$6:$G$102,2,0),"")</f>
        <v>Nombre del proyecto 3</v>
      </c>
      <c r="E12" s="21" t="str">
        <f>IFERROR(VLOOKUP(B12,'PE-Def Proyectos Estratégicos'!$C$6:$G$102,4,0),"")</f>
        <v>Gestionar la información</v>
      </c>
      <c r="F12" s="22" t="str">
        <f>IFERROR(VLOOKUP(B12,'PE-Def Proyectos Estratégicos'!$C$6:$G$102,5,0),"")</f>
        <v>Herramientas para el analisis de información</v>
      </c>
      <c r="G12" s="22" t="s">
        <v>304</v>
      </c>
      <c r="H12" s="21" t="s">
        <v>186</v>
      </c>
      <c r="I12" s="22" t="s">
        <v>191</v>
      </c>
      <c r="J12" s="21"/>
      <c r="K12" s="23">
        <v>200</v>
      </c>
      <c r="L12" s="21"/>
      <c r="M12" s="21" t="s">
        <v>150</v>
      </c>
      <c r="N12" s="24"/>
      <c r="O12" s="24"/>
      <c r="P12" s="21" t="s">
        <v>125</v>
      </c>
      <c r="Q12" s="21"/>
      <c r="R12" s="21"/>
      <c r="S12" s="21"/>
      <c r="T12" s="21"/>
      <c r="U12" s="21"/>
      <c r="V12" s="25"/>
    </row>
    <row r="13" spans="2:22" x14ac:dyDescent="0.25">
      <c r="B13" s="21"/>
      <c r="C13" s="21"/>
      <c r="D13" s="21" t="str">
        <f>IFERROR(VLOOKUP(B13,'PE-Def Proyectos Estratégicos'!$C$6:$G$102,2,0),"")</f>
        <v/>
      </c>
      <c r="E13" s="21" t="str">
        <f>IFERROR(VLOOKUP(B13,'PE-Def Proyectos Estratégicos'!$C$6:$G$102,4,0),"")</f>
        <v/>
      </c>
      <c r="F13" s="22" t="str">
        <f>IFERROR(VLOOKUP(B13,'PE-Def Proyectos Estratégicos'!$C$6:$G$102,5,0),"")</f>
        <v/>
      </c>
      <c r="G13" s="22"/>
      <c r="H13" s="21"/>
      <c r="I13" s="22"/>
      <c r="J13" s="21"/>
      <c r="K13" s="23"/>
      <c r="L13" s="21"/>
      <c r="M13" s="21"/>
      <c r="N13" s="24"/>
      <c r="O13" s="24"/>
      <c r="P13" s="21"/>
      <c r="Q13" s="21"/>
      <c r="R13" s="21"/>
      <c r="S13" s="21"/>
      <c r="T13" s="21"/>
      <c r="U13" s="21"/>
      <c r="V13" s="25"/>
    </row>
    <row r="14" spans="2:22" x14ac:dyDescent="0.25">
      <c r="B14" s="21"/>
      <c r="C14" s="21"/>
      <c r="D14" s="21" t="str">
        <f>IFERROR(VLOOKUP(B14,'PE-Def Proyectos Estratégicos'!$C$6:$G$102,2,0),"")</f>
        <v/>
      </c>
      <c r="E14" s="21" t="str">
        <f>IFERROR(VLOOKUP(B14,'PE-Def Proyectos Estratégicos'!$C$6:$G$102,4,0),"")</f>
        <v/>
      </c>
      <c r="F14" s="22" t="str">
        <f>IFERROR(VLOOKUP(B14,'PE-Def Proyectos Estratégicos'!$C$6:$G$102,5,0),"")</f>
        <v/>
      </c>
      <c r="G14" s="22"/>
      <c r="H14" s="21"/>
      <c r="I14" s="22"/>
      <c r="J14" s="21"/>
      <c r="K14" s="23"/>
      <c r="L14" s="21"/>
      <c r="M14" s="21"/>
      <c r="N14" s="24"/>
      <c r="O14" s="24"/>
      <c r="P14" s="21"/>
      <c r="Q14" s="21"/>
      <c r="R14" s="21"/>
      <c r="S14" s="21"/>
      <c r="T14" s="21"/>
      <c r="U14" s="21"/>
      <c r="V14" s="25"/>
    </row>
    <row r="15" spans="2:22" x14ac:dyDescent="0.25">
      <c r="B15" s="21"/>
      <c r="C15" s="21"/>
      <c r="D15" s="21" t="str">
        <f>IFERROR(VLOOKUP(B15,'PE-Def Proyectos Estratégicos'!$C$6:$G$102,2,0),"")</f>
        <v/>
      </c>
      <c r="E15" s="21" t="str">
        <f>IFERROR(VLOOKUP(B15,'PE-Def Proyectos Estratégicos'!$C$6:$G$102,4,0),"")</f>
        <v/>
      </c>
      <c r="F15" s="22" t="str">
        <f>IFERROR(VLOOKUP(B15,'PE-Def Proyectos Estratégicos'!$C$6:$G$102,5,0),"")</f>
        <v/>
      </c>
      <c r="G15" s="22"/>
      <c r="H15" s="21"/>
      <c r="I15" s="22"/>
      <c r="J15" s="21"/>
      <c r="K15" s="23"/>
      <c r="L15" s="21"/>
      <c r="M15" s="21"/>
      <c r="N15" s="24"/>
      <c r="O15" s="24"/>
      <c r="P15" s="21"/>
      <c r="Q15" s="21"/>
      <c r="R15" s="21"/>
      <c r="S15" s="21"/>
      <c r="T15" s="21"/>
      <c r="U15" s="21"/>
      <c r="V15" s="25"/>
    </row>
    <row r="16" spans="2:22" x14ac:dyDescent="0.25">
      <c r="B16" s="21"/>
      <c r="C16" s="21"/>
      <c r="D16" s="21" t="str">
        <f>IFERROR(VLOOKUP(B16,'PE-Def Proyectos Estratégicos'!$C$6:$G$102,2,0),"")</f>
        <v/>
      </c>
      <c r="E16" s="21" t="str">
        <f>IFERROR(VLOOKUP(B16,'PE-Def Proyectos Estratégicos'!$C$6:$G$102,4,0),"")</f>
        <v/>
      </c>
      <c r="F16" s="22" t="str">
        <f>IFERROR(VLOOKUP(B16,'PE-Def Proyectos Estratégicos'!$C$6:$G$102,5,0),"")</f>
        <v/>
      </c>
      <c r="G16" s="22"/>
      <c r="H16" s="21"/>
      <c r="I16" s="22"/>
      <c r="J16" s="21"/>
      <c r="K16" s="23"/>
      <c r="L16" s="21"/>
      <c r="M16" s="21"/>
      <c r="N16" s="24"/>
      <c r="O16" s="24"/>
      <c r="P16" s="21"/>
      <c r="Q16" s="21"/>
      <c r="R16" s="21"/>
      <c r="S16" s="21"/>
      <c r="T16" s="21"/>
      <c r="U16" s="21"/>
      <c r="V16" s="25"/>
    </row>
    <row r="17" spans="2:22" x14ac:dyDescent="0.25">
      <c r="B17" s="21"/>
      <c r="C17" s="21"/>
      <c r="D17" s="21" t="str">
        <f>IFERROR(VLOOKUP(B17,'PE-Def Proyectos Estratégicos'!$C$6:$G$102,2,0),"")</f>
        <v/>
      </c>
      <c r="E17" s="21" t="str">
        <f>IFERROR(VLOOKUP(B17,'PE-Def Proyectos Estratégicos'!$C$6:$G$102,4,0),"")</f>
        <v/>
      </c>
      <c r="F17" s="22" t="str">
        <f>IFERROR(VLOOKUP(B17,'PE-Def Proyectos Estratégicos'!$C$6:$G$102,5,0),"")</f>
        <v/>
      </c>
      <c r="G17" s="22"/>
      <c r="H17" s="21"/>
      <c r="I17" s="22"/>
      <c r="J17" s="21"/>
      <c r="K17" s="23"/>
      <c r="L17" s="21"/>
      <c r="M17" s="21"/>
      <c r="N17" s="24"/>
      <c r="O17" s="24"/>
      <c r="P17" s="21"/>
      <c r="Q17" s="21"/>
      <c r="R17" s="21"/>
      <c r="S17" s="21"/>
      <c r="T17" s="21"/>
      <c r="U17" s="21"/>
      <c r="V17" s="25"/>
    </row>
    <row r="18" spans="2:22" x14ac:dyDescent="0.25">
      <c r="B18" s="21"/>
      <c r="C18" s="21"/>
      <c r="D18" s="21" t="str">
        <f>IFERROR(VLOOKUP(B18,'PE-Def Proyectos Estratégicos'!$C$6:$G$102,2,0),"")</f>
        <v/>
      </c>
      <c r="E18" s="21" t="str">
        <f>IFERROR(VLOOKUP(B18,'PE-Def Proyectos Estratégicos'!$C$6:$G$102,4,0),"")</f>
        <v/>
      </c>
      <c r="F18" s="22" t="str">
        <f>IFERROR(VLOOKUP(B18,'PE-Def Proyectos Estratégicos'!$C$6:$G$102,5,0),"")</f>
        <v/>
      </c>
      <c r="G18" s="22"/>
      <c r="H18" s="21"/>
      <c r="I18" s="22"/>
      <c r="J18" s="21"/>
      <c r="K18" s="23"/>
      <c r="L18" s="21"/>
      <c r="M18" s="21"/>
      <c r="N18" s="24"/>
      <c r="O18" s="24"/>
      <c r="P18" s="21"/>
      <c r="Q18" s="21"/>
      <c r="R18" s="21"/>
      <c r="S18" s="21"/>
      <c r="T18" s="21"/>
      <c r="U18" s="21"/>
      <c r="V18" s="25"/>
    </row>
    <row r="19" spans="2:22" x14ac:dyDescent="0.25">
      <c r="B19" s="21"/>
      <c r="C19" s="21"/>
      <c r="D19" s="21" t="str">
        <f>IFERROR(VLOOKUP(B19,'PE-Def Proyectos Estratégicos'!$C$6:$G$102,2,0),"")</f>
        <v/>
      </c>
      <c r="E19" s="21" t="str">
        <f>IFERROR(VLOOKUP(B19,'PE-Def Proyectos Estratégicos'!$C$6:$G$102,4,0),"")</f>
        <v/>
      </c>
      <c r="F19" s="22" t="str">
        <f>IFERROR(VLOOKUP(B19,'PE-Def Proyectos Estratégicos'!$C$6:$G$102,5,0),"")</f>
        <v/>
      </c>
      <c r="G19" s="22"/>
      <c r="H19" s="21"/>
      <c r="I19" s="22"/>
      <c r="J19" s="21"/>
      <c r="K19" s="23"/>
      <c r="L19" s="21"/>
      <c r="M19" s="21"/>
      <c r="N19" s="24"/>
      <c r="O19" s="24"/>
      <c r="P19" s="21"/>
      <c r="Q19" s="21"/>
      <c r="R19" s="21"/>
      <c r="S19" s="21"/>
      <c r="T19" s="21"/>
      <c r="U19" s="21"/>
      <c r="V19" s="25"/>
    </row>
    <row r="20" spans="2:22" x14ac:dyDescent="0.25">
      <c r="B20" s="21"/>
      <c r="C20" s="21"/>
      <c r="D20" s="21" t="str">
        <f>IFERROR(VLOOKUP(B20,'PE-Def Proyectos Estratégicos'!$C$6:$G$102,2,0),"")</f>
        <v/>
      </c>
      <c r="E20" s="21" t="str">
        <f>IFERROR(VLOOKUP(B20,'PE-Def Proyectos Estratégicos'!$C$6:$G$102,4,0),"")</f>
        <v/>
      </c>
      <c r="F20" s="22" t="str">
        <f>IFERROR(VLOOKUP(B20,'PE-Def Proyectos Estratégicos'!$C$6:$G$102,5,0),"")</f>
        <v/>
      </c>
      <c r="G20" s="22"/>
      <c r="H20" s="21"/>
      <c r="I20" s="22"/>
      <c r="J20" s="21"/>
      <c r="K20" s="23"/>
      <c r="L20" s="21"/>
      <c r="M20" s="21"/>
      <c r="N20" s="24"/>
      <c r="O20" s="24"/>
      <c r="P20" s="21"/>
      <c r="Q20" s="21"/>
      <c r="R20" s="21"/>
      <c r="S20" s="21"/>
      <c r="T20" s="21"/>
      <c r="U20" s="21"/>
      <c r="V20" s="25"/>
    </row>
    <row r="21" spans="2:22" x14ac:dyDescent="0.25">
      <c r="B21" s="21"/>
      <c r="C21" s="21"/>
      <c r="D21" s="21" t="str">
        <f>IFERROR(VLOOKUP(B21,'PE-Def Proyectos Estratégicos'!$C$6:$G$102,2,0),"")</f>
        <v/>
      </c>
      <c r="E21" s="21" t="str">
        <f>IFERROR(VLOOKUP(B21,'PE-Def Proyectos Estratégicos'!$C$6:$G$102,4,0),"")</f>
        <v/>
      </c>
      <c r="F21" s="22" t="str">
        <f>IFERROR(VLOOKUP(B21,'PE-Def Proyectos Estratégicos'!$C$6:$G$102,5,0),"")</f>
        <v/>
      </c>
      <c r="G21" s="22"/>
      <c r="H21" s="21"/>
      <c r="I21" s="22"/>
      <c r="J21" s="21"/>
      <c r="K21" s="23"/>
      <c r="L21" s="21"/>
      <c r="M21" s="21"/>
      <c r="N21" s="24"/>
      <c r="O21" s="24"/>
      <c r="P21" s="21"/>
      <c r="Q21" s="21"/>
      <c r="R21" s="21"/>
      <c r="S21" s="21"/>
      <c r="T21" s="21"/>
      <c r="U21" s="21"/>
      <c r="V21" s="25"/>
    </row>
    <row r="22" spans="2:22" x14ac:dyDescent="0.25">
      <c r="B22" s="21"/>
      <c r="C22" s="21"/>
      <c r="D22" s="21" t="str">
        <f>IFERROR(VLOOKUP(B22,'PE-Def Proyectos Estratégicos'!$C$6:$G$102,2,0),"")</f>
        <v/>
      </c>
      <c r="E22" s="21" t="str">
        <f>IFERROR(VLOOKUP(B22,'PE-Def Proyectos Estratégicos'!$C$6:$G$102,4,0),"")</f>
        <v/>
      </c>
      <c r="F22" s="22" t="str">
        <f>IFERROR(VLOOKUP(B22,'PE-Def Proyectos Estratégicos'!$C$6:$G$102,5,0),"")</f>
        <v/>
      </c>
      <c r="G22" s="22"/>
      <c r="H22" s="21"/>
      <c r="I22" s="22"/>
      <c r="J22" s="21"/>
      <c r="K22" s="23"/>
      <c r="L22" s="21"/>
      <c r="M22" s="21"/>
      <c r="N22" s="24"/>
      <c r="O22" s="24"/>
      <c r="P22" s="21"/>
      <c r="Q22" s="21"/>
      <c r="R22" s="21"/>
      <c r="S22" s="21"/>
      <c r="T22" s="21"/>
      <c r="U22" s="21"/>
      <c r="V22" s="25"/>
    </row>
    <row r="23" spans="2:22" x14ac:dyDescent="0.25">
      <c r="B23" s="21"/>
      <c r="C23" s="21"/>
      <c r="D23" s="21" t="str">
        <f>IFERROR(VLOOKUP(B23,'PE-Def Proyectos Estratégicos'!$C$6:$G$102,2,0),"")</f>
        <v/>
      </c>
      <c r="E23" s="21" t="str">
        <f>IFERROR(VLOOKUP(B23,'PE-Def Proyectos Estratégicos'!$C$6:$G$102,4,0),"")</f>
        <v/>
      </c>
      <c r="F23" s="22" t="str">
        <f>IFERROR(VLOOKUP(B23,'PE-Def Proyectos Estratégicos'!$C$6:$G$102,5,0),"")</f>
        <v/>
      </c>
      <c r="G23" s="22"/>
      <c r="H23" s="21"/>
      <c r="I23" s="22"/>
      <c r="J23" s="21"/>
      <c r="K23" s="23"/>
      <c r="L23" s="21"/>
      <c r="M23" s="21"/>
      <c r="N23" s="24"/>
      <c r="O23" s="24"/>
      <c r="P23" s="21"/>
      <c r="Q23" s="21"/>
      <c r="R23" s="21"/>
      <c r="S23" s="21"/>
      <c r="T23" s="21"/>
      <c r="U23" s="21"/>
      <c r="V23" s="25"/>
    </row>
    <row r="24" spans="2:22" x14ac:dyDescent="0.25">
      <c r="B24" s="21"/>
      <c r="C24" s="21"/>
      <c r="D24" s="21" t="str">
        <f>IFERROR(VLOOKUP(B24,'PE-Def Proyectos Estratégicos'!$C$6:$G$102,2,0),"")</f>
        <v/>
      </c>
      <c r="E24" s="21" t="str">
        <f>IFERROR(VLOOKUP(B24,'PE-Def Proyectos Estratégicos'!$C$6:$G$102,4,0),"")</f>
        <v/>
      </c>
      <c r="F24" s="22" t="str">
        <f>IFERROR(VLOOKUP(B24,'PE-Def Proyectos Estratégicos'!$C$6:$G$102,5,0),"")</f>
        <v/>
      </c>
      <c r="G24" s="22"/>
      <c r="H24" s="21"/>
      <c r="I24" s="22"/>
      <c r="J24" s="21"/>
      <c r="K24" s="23"/>
      <c r="L24" s="21"/>
      <c r="M24" s="21"/>
      <c r="N24" s="24"/>
      <c r="O24" s="24"/>
      <c r="P24" s="21"/>
      <c r="Q24" s="21"/>
      <c r="R24" s="21"/>
      <c r="S24" s="21"/>
      <c r="T24" s="21"/>
      <c r="U24" s="21"/>
      <c r="V24" s="25"/>
    </row>
    <row r="25" spans="2:22" x14ac:dyDescent="0.25">
      <c r="B25" s="21"/>
      <c r="C25" s="21"/>
      <c r="D25" s="21" t="str">
        <f>IFERROR(VLOOKUP(B25,'PE-Def Proyectos Estratégicos'!$C$6:$G$102,2,0),"")</f>
        <v/>
      </c>
      <c r="E25" s="21" t="str">
        <f>IFERROR(VLOOKUP(B25,'PE-Def Proyectos Estratégicos'!$C$6:$G$102,4,0),"")</f>
        <v/>
      </c>
      <c r="F25" s="22" t="str">
        <f>IFERROR(VLOOKUP(B25,'PE-Def Proyectos Estratégicos'!$C$6:$G$102,5,0),"")</f>
        <v/>
      </c>
      <c r="G25" s="22"/>
      <c r="H25" s="21"/>
      <c r="I25" s="22"/>
      <c r="J25" s="21"/>
      <c r="K25" s="23"/>
      <c r="L25" s="21"/>
      <c r="M25" s="21"/>
      <c r="N25" s="24"/>
      <c r="O25" s="24"/>
      <c r="P25" s="21"/>
      <c r="Q25" s="21"/>
      <c r="R25" s="21"/>
      <c r="S25" s="21"/>
      <c r="T25" s="21"/>
      <c r="U25" s="21"/>
      <c r="V25" s="25"/>
    </row>
    <row r="26" spans="2:22" x14ac:dyDescent="0.25">
      <c r="B26" s="21"/>
      <c r="C26" s="21"/>
      <c r="D26" s="21" t="str">
        <f>IFERROR(VLOOKUP(B26,'PE-Def Proyectos Estratégicos'!$C$6:$G$102,2,0),"")</f>
        <v/>
      </c>
      <c r="E26" s="21" t="str">
        <f>IFERROR(VLOOKUP(B26,'PE-Def Proyectos Estratégicos'!$C$6:$G$102,4,0),"")</f>
        <v/>
      </c>
      <c r="F26" s="22" t="str">
        <f>IFERROR(VLOOKUP(B26,'PE-Def Proyectos Estratégicos'!$C$6:$G$102,5,0),"")</f>
        <v/>
      </c>
      <c r="G26" s="22"/>
      <c r="H26" s="21"/>
      <c r="I26" s="22"/>
      <c r="J26" s="21"/>
      <c r="K26" s="23"/>
      <c r="L26" s="21"/>
      <c r="M26" s="21"/>
      <c r="N26" s="24"/>
      <c r="O26" s="24"/>
      <c r="P26" s="21"/>
      <c r="Q26" s="21"/>
      <c r="R26" s="21"/>
      <c r="S26" s="21"/>
      <c r="T26" s="21"/>
      <c r="U26" s="21"/>
      <c r="V26" s="25"/>
    </row>
    <row r="27" spans="2:22" x14ac:dyDescent="0.25">
      <c r="B27" s="21"/>
      <c r="C27" s="21"/>
      <c r="D27" s="21" t="str">
        <f>IFERROR(VLOOKUP(B27,'PE-Def Proyectos Estratégicos'!$C$6:$G$102,2,0),"")</f>
        <v/>
      </c>
      <c r="E27" s="21" t="str">
        <f>IFERROR(VLOOKUP(B27,'PE-Def Proyectos Estratégicos'!$C$6:$G$102,4,0),"")</f>
        <v/>
      </c>
      <c r="F27" s="22" t="str">
        <f>IFERROR(VLOOKUP(B27,'PE-Def Proyectos Estratégicos'!$C$6:$G$102,5,0),"")</f>
        <v/>
      </c>
      <c r="G27" s="22"/>
      <c r="H27" s="21"/>
      <c r="I27" s="22"/>
      <c r="J27" s="21"/>
      <c r="K27" s="23"/>
      <c r="L27" s="21"/>
      <c r="M27" s="21"/>
      <c r="N27" s="24"/>
      <c r="O27" s="24"/>
      <c r="P27" s="21"/>
      <c r="Q27" s="21"/>
      <c r="R27" s="21"/>
      <c r="S27" s="21"/>
      <c r="T27" s="21"/>
      <c r="U27" s="21"/>
      <c r="V27" s="25"/>
    </row>
    <row r="28" spans="2:22" x14ac:dyDescent="0.25">
      <c r="B28" s="21"/>
      <c r="C28" s="21"/>
      <c r="D28" s="21" t="str">
        <f>IFERROR(VLOOKUP(B28,'PE-Def Proyectos Estratégicos'!$C$6:$G$102,2,0),"")</f>
        <v/>
      </c>
      <c r="E28" s="21" t="str">
        <f>IFERROR(VLOOKUP(B28,'PE-Def Proyectos Estratégicos'!$C$6:$G$102,4,0),"")</f>
        <v/>
      </c>
      <c r="F28" s="22" t="str">
        <f>IFERROR(VLOOKUP(B28,'PE-Def Proyectos Estratégicos'!$C$6:$G$102,5,0),"")</f>
        <v/>
      </c>
      <c r="G28" s="22"/>
      <c r="H28" s="21"/>
      <c r="I28" s="22"/>
      <c r="J28" s="21"/>
      <c r="K28" s="23"/>
      <c r="L28" s="21"/>
      <c r="M28" s="21"/>
      <c r="N28" s="24"/>
      <c r="O28" s="24"/>
      <c r="P28" s="21"/>
      <c r="Q28" s="21"/>
      <c r="R28" s="21"/>
      <c r="S28" s="21"/>
      <c r="T28" s="21"/>
      <c r="U28" s="21"/>
      <c r="V28" s="25"/>
    </row>
    <row r="29" spans="2:22" x14ac:dyDescent="0.25">
      <c r="B29" s="21"/>
      <c r="C29" s="21"/>
      <c r="D29" s="21" t="str">
        <f>IFERROR(VLOOKUP(B29,'PE-Def Proyectos Estratégicos'!$C$6:$G$102,2,0),"")</f>
        <v/>
      </c>
      <c r="E29" s="21" t="str">
        <f>IFERROR(VLOOKUP(B29,'PE-Def Proyectos Estratégicos'!$C$6:$G$102,4,0),"")</f>
        <v/>
      </c>
      <c r="F29" s="22" t="str">
        <f>IFERROR(VLOOKUP(B29,'PE-Def Proyectos Estratégicos'!$C$6:$G$102,5,0),"")</f>
        <v/>
      </c>
      <c r="G29" s="22"/>
      <c r="H29" s="21"/>
      <c r="I29" s="22"/>
      <c r="J29" s="21"/>
      <c r="K29" s="23"/>
      <c r="L29" s="21"/>
      <c r="M29" s="21"/>
      <c r="N29" s="24"/>
      <c r="O29" s="24"/>
      <c r="P29" s="21"/>
      <c r="Q29" s="21"/>
      <c r="R29" s="21"/>
      <c r="S29" s="21"/>
      <c r="T29" s="21"/>
      <c r="U29" s="21"/>
      <c r="V29" s="25"/>
    </row>
    <row r="30" spans="2:22" x14ac:dyDescent="0.25">
      <c r="B30" s="21"/>
      <c r="C30" s="21"/>
      <c r="D30" s="21" t="str">
        <f>IFERROR(VLOOKUP(B30,'PE-Def Proyectos Estratégicos'!$C$6:$G$102,2,0),"")</f>
        <v/>
      </c>
      <c r="E30" s="21" t="str">
        <f>IFERROR(VLOOKUP(B30,'PE-Def Proyectos Estratégicos'!$C$6:$G$102,4,0),"")</f>
        <v/>
      </c>
      <c r="F30" s="22" t="str">
        <f>IFERROR(VLOOKUP(B30,'PE-Def Proyectos Estratégicos'!$C$6:$G$102,5,0),"")</f>
        <v/>
      </c>
      <c r="G30" s="22"/>
      <c r="H30" s="21"/>
      <c r="I30" s="22"/>
      <c r="J30" s="21"/>
      <c r="K30" s="23"/>
      <c r="L30" s="21"/>
      <c r="M30" s="21"/>
      <c r="N30" s="24"/>
      <c r="O30" s="24"/>
      <c r="P30" s="21"/>
      <c r="Q30" s="21"/>
      <c r="R30" s="21"/>
      <c r="S30" s="21"/>
      <c r="T30" s="21"/>
      <c r="U30" s="21"/>
      <c r="V30" s="25"/>
    </row>
    <row r="31" spans="2:22" x14ac:dyDescent="0.25">
      <c r="B31" s="21"/>
      <c r="C31" s="21"/>
      <c r="D31" s="21" t="str">
        <f>IFERROR(VLOOKUP(B31,'PE-Def Proyectos Estratégicos'!$C$6:$G$102,2,0),"")</f>
        <v/>
      </c>
      <c r="E31" s="21" t="str">
        <f>IFERROR(VLOOKUP(B31,'PE-Def Proyectos Estratégicos'!$C$6:$G$102,4,0),"")</f>
        <v/>
      </c>
      <c r="F31" s="22" t="str">
        <f>IFERROR(VLOOKUP(B31,'PE-Def Proyectos Estratégicos'!$C$6:$G$102,5,0),"")</f>
        <v/>
      </c>
      <c r="G31" s="22"/>
      <c r="H31" s="21"/>
      <c r="I31" s="22"/>
      <c r="J31" s="21"/>
      <c r="K31" s="23"/>
      <c r="L31" s="21"/>
      <c r="M31" s="21"/>
      <c r="N31" s="24"/>
      <c r="O31" s="24"/>
      <c r="P31" s="21"/>
      <c r="Q31" s="21"/>
      <c r="R31" s="21"/>
      <c r="S31" s="21"/>
      <c r="T31" s="21"/>
      <c r="U31" s="21"/>
      <c r="V31" s="25"/>
    </row>
    <row r="32" spans="2:22" x14ac:dyDescent="0.25">
      <c r="B32" s="21"/>
      <c r="C32" s="21"/>
      <c r="D32" s="21" t="str">
        <f>IFERROR(VLOOKUP(B32,'PE-Def Proyectos Estratégicos'!$C$6:$G$102,2,0),"")</f>
        <v/>
      </c>
      <c r="E32" s="21" t="str">
        <f>IFERROR(VLOOKUP(B32,'PE-Def Proyectos Estratégicos'!$C$6:$G$102,4,0),"")</f>
        <v/>
      </c>
      <c r="F32" s="22" t="str">
        <f>IFERROR(VLOOKUP(B32,'PE-Def Proyectos Estratégicos'!$C$6:$G$102,5,0),"")</f>
        <v/>
      </c>
      <c r="G32" s="22"/>
      <c r="H32" s="21"/>
      <c r="I32" s="22"/>
      <c r="J32" s="21"/>
      <c r="K32" s="23"/>
      <c r="L32" s="21"/>
      <c r="M32" s="21"/>
      <c r="N32" s="24"/>
      <c r="O32" s="24"/>
      <c r="P32" s="21"/>
      <c r="Q32" s="21"/>
      <c r="R32" s="21"/>
      <c r="S32" s="21"/>
      <c r="T32" s="21"/>
      <c r="U32" s="21"/>
      <c r="V32" s="25"/>
    </row>
    <row r="33" spans="2:22" x14ac:dyDescent="0.25">
      <c r="B33" s="21"/>
      <c r="C33" s="21"/>
      <c r="D33" s="21" t="str">
        <f>IFERROR(VLOOKUP(B33,'PE-Def Proyectos Estratégicos'!$C$6:$G$102,2,0),"")</f>
        <v/>
      </c>
      <c r="E33" s="21" t="str">
        <f>IFERROR(VLOOKUP(B33,'PE-Def Proyectos Estratégicos'!$C$6:$G$102,4,0),"")</f>
        <v/>
      </c>
      <c r="F33" s="22" t="str">
        <f>IFERROR(VLOOKUP(B33,'PE-Def Proyectos Estratégicos'!$C$6:$G$102,5,0),"")</f>
        <v/>
      </c>
      <c r="G33" s="22"/>
      <c r="H33" s="21"/>
      <c r="I33" s="22"/>
      <c r="J33" s="21"/>
      <c r="K33" s="23"/>
      <c r="L33" s="21"/>
      <c r="M33" s="21"/>
      <c r="N33" s="24"/>
      <c r="O33" s="24"/>
      <c r="P33" s="21"/>
      <c r="Q33" s="21"/>
      <c r="R33" s="21"/>
      <c r="S33" s="21"/>
      <c r="T33" s="21"/>
      <c r="U33" s="21"/>
      <c r="V33" s="25"/>
    </row>
    <row r="34" spans="2:22" x14ac:dyDescent="0.25">
      <c r="B34" s="21"/>
      <c r="C34" s="21"/>
      <c r="D34" s="21" t="str">
        <f>IFERROR(VLOOKUP(B34,'PE-Def Proyectos Estratégicos'!$C$6:$G$102,2,0),"")</f>
        <v/>
      </c>
      <c r="E34" s="21" t="str">
        <f>IFERROR(VLOOKUP(B34,'PE-Def Proyectos Estratégicos'!$C$6:$G$102,4,0),"")</f>
        <v/>
      </c>
      <c r="F34" s="22" t="str">
        <f>IFERROR(VLOOKUP(B34,'PE-Def Proyectos Estratégicos'!$C$6:$G$102,5,0),"")</f>
        <v/>
      </c>
      <c r="G34" s="22"/>
      <c r="H34" s="21"/>
      <c r="I34" s="22"/>
      <c r="J34" s="21"/>
      <c r="K34" s="23"/>
      <c r="L34" s="21"/>
      <c r="M34" s="21"/>
      <c r="N34" s="24"/>
      <c r="O34" s="24"/>
      <c r="P34" s="21"/>
      <c r="Q34" s="21"/>
      <c r="R34" s="21"/>
      <c r="S34" s="21"/>
      <c r="T34" s="21"/>
      <c r="U34" s="21"/>
      <c r="V34" s="25"/>
    </row>
    <row r="35" spans="2:22" x14ac:dyDescent="0.25">
      <c r="B35" s="21"/>
      <c r="C35" s="21"/>
      <c r="D35" s="21" t="str">
        <f>IFERROR(VLOOKUP(B35,'PE-Def Proyectos Estratégicos'!$C$6:$G$102,2,0),"")</f>
        <v/>
      </c>
      <c r="E35" s="21" t="str">
        <f>IFERROR(VLOOKUP(B35,'PE-Def Proyectos Estratégicos'!$C$6:$G$102,4,0),"")</f>
        <v/>
      </c>
      <c r="F35" s="22" t="str">
        <f>IFERROR(VLOOKUP(B35,'PE-Def Proyectos Estratégicos'!$C$6:$G$102,5,0),"")</f>
        <v/>
      </c>
      <c r="G35" s="22"/>
      <c r="H35" s="21"/>
      <c r="I35" s="22"/>
      <c r="J35" s="21"/>
      <c r="K35" s="23"/>
      <c r="L35" s="21"/>
      <c r="M35" s="21"/>
      <c r="N35" s="24"/>
      <c r="O35" s="24"/>
      <c r="P35" s="21"/>
      <c r="Q35" s="21"/>
      <c r="R35" s="21"/>
      <c r="S35" s="21"/>
      <c r="T35" s="21"/>
      <c r="U35" s="21"/>
      <c r="V35" s="25"/>
    </row>
    <row r="36" spans="2:22" x14ac:dyDescent="0.25">
      <c r="B36" s="21"/>
      <c r="C36" s="21"/>
      <c r="D36" s="21" t="str">
        <f>IFERROR(VLOOKUP(B36,'PE-Def Proyectos Estratégicos'!$C$6:$G$102,2,0),"")</f>
        <v/>
      </c>
      <c r="E36" s="21" t="str">
        <f>IFERROR(VLOOKUP(B36,'PE-Def Proyectos Estratégicos'!$C$6:$G$102,4,0),"")</f>
        <v/>
      </c>
      <c r="F36" s="22" t="str">
        <f>IFERROR(VLOOKUP(B36,'PE-Def Proyectos Estratégicos'!$C$6:$G$102,5,0),"")</f>
        <v/>
      </c>
      <c r="G36" s="22"/>
      <c r="H36" s="21"/>
      <c r="I36" s="22"/>
      <c r="J36" s="21"/>
      <c r="K36" s="23"/>
      <c r="L36" s="21"/>
      <c r="M36" s="21"/>
      <c r="N36" s="24"/>
      <c r="O36" s="24"/>
      <c r="P36" s="21"/>
      <c r="Q36" s="21"/>
      <c r="R36" s="21"/>
      <c r="S36" s="21"/>
      <c r="T36" s="21"/>
      <c r="U36" s="21"/>
      <c r="V36" s="25"/>
    </row>
    <row r="37" spans="2:22" x14ac:dyDescent="0.25">
      <c r="B37" s="21"/>
      <c r="C37" s="21"/>
      <c r="D37" s="21" t="str">
        <f>IFERROR(VLOOKUP(B37,'PE-Def Proyectos Estratégicos'!$C$6:$G$102,2,0),"")</f>
        <v/>
      </c>
      <c r="E37" s="21" t="str">
        <f>IFERROR(VLOOKUP(B37,'PE-Def Proyectos Estratégicos'!$C$6:$G$102,4,0),"")</f>
        <v/>
      </c>
      <c r="F37" s="22" t="str">
        <f>IFERROR(VLOOKUP(B37,'PE-Def Proyectos Estratégicos'!$C$6:$G$102,5,0),"")</f>
        <v/>
      </c>
      <c r="G37" s="22"/>
      <c r="H37" s="21"/>
      <c r="I37" s="22"/>
      <c r="J37" s="21"/>
      <c r="K37" s="23"/>
      <c r="L37" s="21"/>
      <c r="M37" s="21"/>
      <c r="N37" s="24"/>
      <c r="O37" s="24"/>
      <c r="P37" s="21"/>
      <c r="Q37" s="21"/>
      <c r="R37" s="21"/>
      <c r="S37" s="21"/>
      <c r="T37" s="21"/>
      <c r="U37" s="21"/>
      <c r="V37" s="25"/>
    </row>
    <row r="38" spans="2:22" x14ac:dyDescent="0.25">
      <c r="B38" s="21"/>
      <c r="C38" s="21"/>
      <c r="D38" s="21" t="str">
        <f>IFERROR(VLOOKUP(B38,'PE-Def Proyectos Estratégicos'!$C$6:$G$102,2,0),"")</f>
        <v/>
      </c>
      <c r="E38" s="21" t="str">
        <f>IFERROR(VLOOKUP(B38,'PE-Def Proyectos Estratégicos'!$C$6:$G$102,4,0),"")</f>
        <v/>
      </c>
      <c r="F38" s="22" t="str">
        <f>IFERROR(VLOOKUP(B38,'PE-Def Proyectos Estratégicos'!$C$6:$G$102,5,0),"")</f>
        <v/>
      </c>
      <c r="G38" s="22"/>
      <c r="H38" s="21"/>
      <c r="I38" s="22"/>
      <c r="J38" s="21"/>
      <c r="K38" s="23"/>
      <c r="L38" s="21"/>
      <c r="M38" s="21"/>
      <c r="N38" s="24"/>
      <c r="O38" s="24"/>
      <c r="P38" s="21"/>
      <c r="Q38" s="21"/>
      <c r="R38" s="21"/>
      <c r="S38" s="21"/>
      <c r="T38" s="21"/>
      <c r="U38" s="21"/>
      <c r="V38" s="25"/>
    </row>
    <row r="39" spans="2:22" x14ac:dyDescent="0.25">
      <c r="B39" s="21"/>
      <c r="C39" s="21"/>
      <c r="D39" s="21" t="str">
        <f>IFERROR(VLOOKUP(B39,'PE-Def Proyectos Estratégicos'!$C$6:$G$102,2,0),"")</f>
        <v/>
      </c>
      <c r="E39" s="21" t="str">
        <f>IFERROR(VLOOKUP(B39,'PE-Def Proyectos Estratégicos'!$C$6:$G$102,4,0),"")</f>
        <v/>
      </c>
      <c r="F39" s="22" t="str">
        <f>IFERROR(VLOOKUP(B39,'PE-Def Proyectos Estratégicos'!$C$6:$G$102,5,0),"")</f>
        <v/>
      </c>
      <c r="G39" s="22"/>
      <c r="H39" s="21"/>
      <c r="I39" s="22"/>
      <c r="J39" s="21"/>
      <c r="K39" s="23"/>
      <c r="L39" s="21"/>
      <c r="M39" s="21"/>
      <c r="N39" s="24"/>
      <c r="O39" s="24"/>
      <c r="P39" s="21"/>
      <c r="Q39" s="21"/>
      <c r="R39" s="21"/>
      <c r="S39" s="21"/>
      <c r="T39" s="21"/>
      <c r="U39" s="21"/>
      <c r="V39" s="25"/>
    </row>
    <row r="40" spans="2:22" x14ac:dyDescent="0.25">
      <c r="B40" s="21"/>
      <c r="C40" s="21"/>
      <c r="D40" s="21" t="str">
        <f>IFERROR(VLOOKUP(B40,'PE-Def Proyectos Estratégicos'!$C$6:$G$102,2,0),"")</f>
        <v/>
      </c>
      <c r="E40" s="21" t="str">
        <f>IFERROR(VLOOKUP(B40,'PE-Def Proyectos Estratégicos'!$C$6:$G$102,4,0),"")</f>
        <v/>
      </c>
      <c r="F40" s="22" t="str">
        <f>IFERROR(VLOOKUP(B40,'PE-Def Proyectos Estratégicos'!$C$6:$G$102,5,0),"")</f>
        <v/>
      </c>
      <c r="G40" s="22"/>
      <c r="H40" s="21"/>
      <c r="I40" s="22"/>
      <c r="J40" s="21"/>
      <c r="K40" s="23"/>
      <c r="L40" s="21"/>
      <c r="M40" s="21"/>
      <c r="N40" s="24"/>
      <c r="O40" s="24"/>
      <c r="P40" s="21"/>
      <c r="Q40" s="21"/>
      <c r="R40" s="21"/>
      <c r="S40" s="21"/>
      <c r="T40" s="21"/>
      <c r="U40" s="21"/>
      <c r="V40" s="25"/>
    </row>
    <row r="41" spans="2:22" x14ac:dyDescent="0.25">
      <c r="B41" s="21"/>
      <c r="C41" s="21"/>
      <c r="D41" s="21" t="str">
        <f>IFERROR(VLOOKUP(B41,'PE-Def Proyectos Estratégicos'!$C$6:$G$102,2,0),"")</f>
        <v/>
      </c>
      <c r="E41" s="21" t="str">
        <f>IFERROR(VLOOKUP(B41,'PE-Def Proyectos Estratégicos'!$C$6:$G$102,4,0),"")</f>
        <v/>
      </c>
      <c r="F41" s="22" t="str">
        <f>IFERROR(VLOOKUP(B41,'PE-Def Proyectos Estratégicos'!$C$6:$G$102,5,0),"")</f>
        <v/>
      </c>
      <c r="G41" s="22"/>
      <c r="H41" s="21"/>
      <c r="I41" s="22"/>
      <c r="J41" s="21"/>
      <c r="K41" s="23"/>
      <c r="L41" s="21"/>
      <c r="M41" s="21"/>
      <c r="N41" s="24"/>
      <c r="O41" s="24"/>
      <c r="P41" s="21"/>
      <c r="Q41" s="21"/>
      <c r="R41" s="21"/>
      <c r="S41" s="21"/>
      <c r="T41" s="21"/>
      <c r="U41" s="21"/>
      <c r="V41" s="25"/>
    </row>
    <row r="42" spans="2:22" x14ac:dyDescent="0.25">
      <c r="B42" s="21"/>
      <c r="C42" s="21"/>
      <c r="D42" s="21" t="str">
        <f>IFERROR(VLOOKUP(B42,'PE-Def Proyectos Estratégicos'!$C$6:$G$102,2,0),"")</f>
        <v/>
      </c>
      <c r="E42" s="21" t="str">
        <f>IFERROR(VLOOKUP(B42,'PE-Def Proyectos Estratégicos'!$C$6:$G$102,4,0),"")</f>
        <v/>
      </c>
      <c r="F42" s="22" t="str">
        <f>IFERROR(VLOOKUP(B42,'PE-Def Proyectos Estratégicos'!$C$6:$G$102,5,0),"")</f>
        <v/>
      </c>
      <c r="G42" s="22"/>
      <c r="H42" s="21"/>
      <c r="I42" s="22"/>
      <c r="J42" s="21"/>
      <c r="K42" s="23"/>
      <c r="L42" s="21"/>
      <c r="M42" s="21"/>
      <c r="N42" s="24"/>
      <c r="O42" s="24"/>
      <c r="P42" s="21"/>
      <c r="Q42" s="21"/>
      <c r="R42" s="21"/>
      <c r="S42" s="21"/>
      <c r="T42" s="21"/>
      <c r="U42" s="21"/>
      <c r="V42" s="25"/>
    </row>
    <row r="43" spans="2:22" x14ac:dyDescent="0.25">
      <c r="B43" s="21"/>
      <c r="C43" s="21"/>
      <c r="D43" s="21" t="str">
        <f>IFERROR(VLOOKUP(B43,'PE-Def Proyectos Estratégicos'!$C$6:$G$102,2,0),"")</f>
        <v/>
      </c>
      <c r="E43" s="21" t="str">
        <f>IFERROR(VLOOKUP(B43,'PE-Def Proyectos Estratégicos'!$C$6:$G$102,4,0),"")</f>
        <v/>
      </c>
      <c r="F43" s="22" t="str">
        <f>IFERROR(VLOOKUP(B43,'PE-Def Proyectos Estratégicos'!$C$6:$G$102,5,0),"")</f>
        <v/>
      </c>
      <c r="G43" s="22"/>
      <c r="H43" s="21"/>
      <c r="I43" s="22"/>
      <c r="J43" s="21"/>
      <c r="K43" s="23"/>
      <c r="L43" s="21"/>
      <c r="M43" s="21"/>
      <c r="N43" s="24"/>
      <c r="O43" s="24"/>
      <c r="P43" s="21"/>
      <c r="Q43" s="21"/>
      <c r="R43" s="21"/>
      <c r="S43" s="21"/>
      <c r="T43" s="21"/>
      <c r="U43" s="21"/>
      <c r="V43" s="25"/>
    </row>
    <row r="44" spans="2:22" x14ac:dyDescent="0.25">
      <c r="B44" s="21"/>
      <c r="C44" s="21"/>
      <c r="D44" s="21" t="str">
        <f>IFERROR(VLOOKUP(B44,'PE-Def Proyectos Estratégicos'!$C$6:$G$102,2,0),"")</f>
        <v/>
      </c>
      <c r="E44" s="21" t="str">
        <f>IFERROR(VLOOKUP(B44,'PE-Def Proyectos Estratégicos'!$C$6:$G$102,4,0),"")</f>
        <v/>
      </c>
      <c r="F44" s="22" t="str">
        <f>IFERROR(VLOOKUP(B44,'PE-Def Proyectos Estratégicos'!$C$6:$G$102,5,0),"")</f>
        <v/>
      </c>
      <c r="G44" s="22"/>
      <c r="H44" s="21"/>
      <c r="I44" s="22"/>
      <c r="J44" s="21"/>
      <c r="K44" s="23"/>
      <c r="L44" s="21"/>
      <c r="M44" s="21"/>
      <c r="N44" s="24"/>
      <c r="O44" s="24"/>
      <c r="P44" s="21"/>
      <c r="Q44" s="21"/>
      <c r="R44" s="21"/>
      <c r="S44" s="21"/>
      <c r="T44" s="21"/>
      <c r="U44" s="21"/>
      <c r="V44" s="25"/>
    </row>
    <row r="45" spans="2:22" x14ac:dyDescent="0.25">
      <c r="B45" s="21"/>
      <c r="C45" s="21"/>
      <c r="D45" s="21" t="str">
        <f>IFERROR(VLOOKUP(B45,'PE-Def Proyectos Estratégicos'!$C$6:$G$102,2,0),"")</f>
        <v/>
      </c>
      <c r="E45" s="21" t="str">
        <f>IFERROR(VLOOKUP(B45,'PE-Def Proyectos Estratégicos'!$C$6:$G$102,4,0),"")</f>
        <v/>
      </c>
      <c r="F45" s="22" t="str">
        <f>IFERROR(VLOOKUP(B45,'PE-Def Proyectos Estratégicos'!$C$6:$G$102,5,0),"")</f>
        <v/>
      </c>
      <c r="G45" s="22"/>
      <c r="H45" s="21"/>
      <c r="I45" s="22"/>
      <c r="J45" s="21"/>
      <c r="K45" s="23"/>
      <c r="L45" s="21"/>
      <c r="M45" s="21"/>
      <c r="N45" s="24"/>
      <c r="O45" s="24"/>
      <c r="P45" s="21"/>
      <c r="Q45" s="21"/>
      <c r="R45" s="21"/>
      <c r="S45" s="21"/>
      <c r="T45" s="21"/>
      <c r="U45" s="21"/>
      <c r="V45" s="25"/>
    </row>
    <row r="46" spans="2:22" x14ac:dyDescent="0.25">
      <c r="B46" s="21"/>
      <c r="C46" s="21"/>
      <c r="D46" s="21" t="str">
        <f>IFERROR(VLOOKUP(B46,'PE-Def Proyectos Estratégicos'!$C$6:$G$102,2,0),"")</f>
        <v/>
      </c>
      <c r="E46" s="21" t="str">
        <f>IFERROR(VLOOKUP(B46,'PE-Def Proyectos Estratégicos'!$C$6:$G$102,4,0),"")</f>
        <v/>
      </c>
      <c r="F46" s="22" t="str">
        <f>IFERROR(VLOOKUP(B46,'PE-Def Proyectos Estratégicos'!$C$6:$G$102,5,0),"")</f>
        <v/>
      </c>
      <c r="G46" s="22"/>
      <c r="H46" s="21"/>
      <c r="I46" s="22"/>
      <c r="J46" s="21"/>
      <c r="K46" s="23"/>
      <c r="L46" s="21"/>
      <c r="M46" s="21"/>
      <c r="N46" s="24"/>
      <c r="O46" s="24"/>
      <c r="P46" s="21"/>
      <c r="Q46" s="21"/>
      <c r="R46" s="21"/>
      <c r="S46" s="21"/>
      <c r="T46" s="21"/>
      <c r="U46" s="21"/>
      <c r="V46" s="25"/>
    </row>
    <row r="47" spans="2:22" x14ac:dyDescent="0.25">
      <c r="B47" s="21"/>
      <c r="C47" s="21"/>
      <c r="D47" s="21" t="str">
        <f>IFERROR(VLOOKUP(B47,'PE-Def Proyectos Estratégicos'!$C$6:$G$102,2,0),"")</f>
        <v/>
      </c>
      <c r="E47" s="21" t="str">
        <f>IFERROR(VLOOKUP(B47,'PE-Def Proyectos Estratégicos'!$C$6:$G$102,4,0),"")</f>
        <v/>
      </c>
      <c r="F47" s="22" t="str">
        <f>IFERROR(VLOOKUP(B47,'PE-Def Proyectos Estratégicos'!$C$6:$G$102,5,0),"")</f>
        <v/>
      </c>
      <c r="G47" s="22"/>
      <c r="H47" s="21"/>
      <c r="I47" s="22"/>
      <c r="J47" s="21"/>
      <c r="K47" s="23"/>
      <c r="L47" s="21"/>
      <c r="M47" s="21"/>
      <c r="N47" s="24"/>
      <c r="O47" s="24"/>
      <c r="P47" s="21"/>
      <c r="Q47" s="21"/>
      <c r="R47" s="21"/>
      <c r="S47" s="21"/>
      <c r="T47" s="21"/>
      <c r="U47" s="21"/>
      <c r="V47" s="25"/>
    </row>
    <row r="48" spans="2:22" x14ac:dyDescent="0.25">
      <c r="B48" s="21"/>
      <c r="C48" s="21"/>
      <c r="D48" s="21" t="str">
        <f>IFERROR(VLOOKUP(B48,'PE-Def Proyectos Estratégicos'!$C$6:$G$102,2,0),"")</f>
        <v/>
      </c>
      <c r="E48" s="21" t="str">
        <f>IFERROR(VLOOKUP(B48,'PE-Def Proyectos Estratégicos'!$C$6:$G$102,4,0),"")</f>
        <v/>
      </c>
      <c r="F48" s="22" t="str">
        <f>IFERROR(VLOOKUP(B48,'PE-Def Proyectos Estratégicos'!$C$6:$G$102,5,0),"")</f>
        <v/>
      </c>
      <c r="G48" s="22"/>
      <c r="H48" s="21"/>
      <c r="I48" s="22"/>
      <c r="J48" s="21"/>
      <c r="K48" s="23"/>
      <c r="L48" s="21"/>
      <c r="M48" s="21"/>
      <c r="N48" s="24"/>
      <c r="O48" s="24"/>
      <c r="P48" s="21"/>
      <c r="Q48" s="21"/>
      <c r="R48" s="21"/>
      <c r="S48" s="21"/>
      <c r="T48" s="21"/>
      <c r="U48" s="21"/>
      <c r="V48" s="25"/>
    </row>
    <row r="49" spans="2:22" x14ac:dyDescent="0.25">
      <c r="B49" s="21"/>
      <c r="C49" s="21"/>
      <c r="D49" s="21" t="str">
        <f>IFERROR(VLOOKUP(B49,'PE-Def Proyectos Estratégicos'!$C$6:$G$102,2,0),"")</f>
        <v/>
      </c>
      <c r="E49" s="21" t="str">
        <f>IFERROR(VLOOKUP(B49,'PE-Def Proyectos Estratégicos'!$C$6:$G$102,4,0),"")</f>
        <v/>
      </c>
      <c r="F49" s="22" t="str">
        <f>IFERROR(VLOOKUP(B49,'PE-Def Proyectos Estratégicos'!$C$6:$G$102,5,0),"")</f>
        <v/>
      </c>
      <c r="G49" s="22"/>
      <c r="H49" s="21"/>
      <c r="I49" s="22"/>
      <c r="J49" s="21"/>
      <c r="K49" s="23"/>
      <c r="L49" s="21"/>
      <c r="M49" s="21"/>
      <c r="N49" s="24"/>
      <c r="O49" s="24"/>
      <c r="P49" s="21"/>
      <c r="Q49" s="21"/>
      <c r="R49" s="21"/>
      <c r="S49" s="21"/>
      <c r="T49" s="21"/>
      <c r="U49" s="21"/>
      <c r="V49" s="25"/>
    </row>
    <row r="50" spans="2:22" x14ac:dyDescent="0.25">
      <c r="B50" s="21"/>
      <c r="C50" s="21"/>
      <c r="D50" s="21" t="str">
        <f>IFERROR(VLOOKUP(B50,'PE-Def Proyectos Estratégicos'!$C$6:$G$102,2,0),"")</f>
        <v/>
      </c>
      <c r="E50" s="21" t="str">
        <f>IFERROR(VLOOKUP(B50,'PE-Def Proyectos Estratégicos'!$C$6:$G$102,4,0),"")</f>
        <v/>
      </c>
      <c r="F50" s="22" t="str">
        <f>IFERROR(VLOOKUP(B50,'PE-Def Proyectos Estratégicos'!$C$6:$G$102,5,0),"")</f>
        <v/>
      </c>
      <c r="G50" s="22"/>
      <c r="H50" s="21"/>
      <c r="I50" s="22"/>
      <c r="J50" s="21"/>
      <c r="K50" s="23"/>
      <c r="L50" s="21"/>
      <c r="M50" s="21"/>
      <c r="N50" s="24"/>
      <c r="O50" s="24"/>
      <c r="P50" s="21"/>
      <c r="Q50" s="21"/>
      <c r="R50" s="21"/>
      <c r="S50" s="21"/>
      <c r="T50" s="21"/>
      <c r="U50" s="21"/>
      <c r="V50" s="25"/>
    </row>
    <row r="51" spans="2:22" x14ac:dyDescent="0.25">
      <c r="B51" s="21"/>
      <c r="C51" s="21"/>
      <c r="D51" s="21" t="str">
        <f>IFERROR(VLOOKUP(B51,'PE-Def Proyectos Estratégicos'!$C$6:$G$102,2,0),"")</f>
        <v/>
      </c>
      <c r="E51" s="21" t="str">
        <f>IFERROR(VLOOKUP(B51,'PE-Def Proyectos Estratégicos'!$C$6:$G$102,4,0),"")</f>
        <v/>
      </c>
      <c r="F51" s="22" t="str">
        <f>IFERROR(VLOOKUP(B51,'PE-Def Proyectos Estratégicos'!$C$6:$G$102,5,0),"")</f>
        <v/>
      </c>
      <c r="G51" s="22"/>
      <c r="H51" s="21"/>
      <c r="I51" s="22"/>
      <c r="J51" s="21"/>
      <c r="K51" s="23"/>
      <c r="L51" s="21"/>
      <c r="M51" s="21"/>
      <c r="N51" s="24"/>
      <c r="O51" s="24"/>
      <c r="P51" s="21"/>
      <c r="Q51" s="21"/>
      <c r="R51" s="21"/>
      <c r="S51" s="21"/>
      <c r="T51" s="21"/>
      <c r="U51" s="21"/>
      <c r="V51" s="25"/>
    </row>
    <row r="52" spans="2:22" x14ac:dyDescent="0.25">
      <c r="B52" s="21"/>
      <c r="C52" s="21"/>
      <c r="D52" s="21" t="str">
        <f>IFERROR(VLOOKUP(B52,'PE-Def Proyectos Estratégicos'!$C$6:$G$102,2,0),"")</f>
        <v/>
      </c>
      <c r="E52" s="21" t="str">
        <f>IFERROR(VLOOKUP(B52,'PE-Def Proyectos Estratégicos'!$C$6:$G$102,4,0),"")</f>
        <v/>
      </c>
      <c r="F52" s="22" t="str">
        <f>IFERROR(VLOOKUP(B52,'PE-Def Proyectos Estratégicos'!$C$6:$G$102,5,0),"")</f>
        <v/>
      </c>
      <c r="G52" s="22"/>
      <c r="H52" s="21"/>
      <c r="I52" s="22"/>
      <c r="J52" s="21"/>
      <c r="K52" s="23"/>
      <c r="L52" s="21"/>
      <c r="M52" s="21"/>
      <c r="N52" s="24"/>
      <c r="O52" s="24"/>
      <c r="P52" s="21"/>
      <c r="Q52" s="21"/>
      <c r="R52" s="21"/>
      <c r="S52" s="21"/>
      <c r="T52" s="21"/>
      <c r="U52" s="21"/>
      <c r="V52" s="25"/>
    </row>
    <row r="53" spans="2:22" x14ac:dyDescent="0.25">
      <c r="B53" s="21"/>
      <c r="C53" s="21"/>
      <c r="D53" s="21" t="str">
        <f>IFERROR(VLOOKUP(B53,'PE-Def Proyectos Estratégicos'!$C$6:$G$102,2,0),"")</f>
        <v/>
      </c>
      <c r="E53" s="21" t="str">
        <f>IFERROR(VLOOKUP(B53,'PE-Def Proyectos Estratégicos'!$C$6:$G$102,4,0),"")</f>
        <v/>
      </c>
      <c r="F53" s="22" t="str">
        <f>IFERROR(VLOOKUP(B53,'PE-Def Proyectos Estratégicos'!$C$6:$G$102,5,0),"")</f>
        <v/>
      </c>
      <c r="G53" s="22"/>
      <c r="H53" s="21"/>
      <c r="I53" s="22"/>
      <c r="J53" s="21"/>
      <c r="K53" s="23"/>
      <c r="L53" s="21"/>
      <c r="M53" s="21"/>
      <c r="N53" s="24"/>
      <c r="O53" s="24"/>
      <c r="P53" s="21"/>
      <c r="Q53" s="21"/>
      <c r="R53" s="21"/>
      <c r="S53" s="21"/>
      <c r="T53" s="21"/>
      <c r="U53" s="21"/>
      <c r="V53" s="25"/>
    </row>
    <row r="54" spans="2:22" x14ac:dyDescent="0.25">
      <c r="B54" s="21"/>
      <c r="C54" s="21"/>
      <c r="D54" s="21" t="str">
        <f>IFERROR(VLOOKUP(B54,'PE-Def Proyectos Estratégicos'!$C$6:$G$102,2,0),"")</f>
        <v/>
      </c>
      <c r="E54" s="21" t="str">
        <f>IFERROR(VLOOKUP(B54,'PE-Def Proyectos Estratégicos'!$C$6:$G$102,4,0),"")</f>
        <v/>
      </c>
      <c r="F54" s="22" t="str">
        <f>IFERROR(VLOOKUP(B54,'PE-Def Proyectos Estratégicos'!$C$6:$G$102,5,0),"")</f>
        <v/>
      </c>
      <c r="G54" s="22"/>
      <c r="H54" s="21"/>
      <c r="I54" s="22"/>
      <c r="J54" s="21"/>
      <c r="K54" s="23"/>
      <c r="L54" s="21"/>
      <c r="M54" s="21"/>
      <c r="N54" s="24"/>
      <c r="O54" s="24"/>
      <c r="P54" s="21"/>
      <c r="Q54" s="21"/>
      <c r="R54" s="21"/>
      <c r="S54" s="21"/>
      <c r="T54" s="21"/>
      <c r="U54" s="21"/>
      <c r="V54" s="25"/>
    </row>
    <row r="55" spans="2:22" x14ac:dyDescent="0.25">
      <c r="B55" s="21"/>
      <c r="C55" s="21"/>
      <c r="D55" s="21" t="str">
        <f>IFERROR(VLOOKUP(B55,'PE-Def Proyectos Estratégicos'!$C$6:$G$102,2,0),"")</f>
        <v/>
      </c>
      <c r="E55" s="21" t="str">
        <f>IFERROR(VLOOKUP(B55,'PE-Def Proyectos Estratégicos'!$C$6:$G$102,4,0),"")</f>
        <v/>
      </c>
      <c r="F55" s="22" t="str">
        <f>IFERROR(VLOOKUP(B55,'PE-Def Proyectos Estratégicos'!$C$6:$G$102,5,0),"")</f>
        <v/>
      </c>
      <c r="G55" s="22"/>
      <c r="H55" s="21"/>
      <c r="I55" s="22"/>
      <c r="J55" s="21"/>
      <c r="K55" s="23"/>
      <c r="L55" s="21"/>
      <c r="M55" s="21"/>
      <c r="N55" s="24"/>
      <c r="O55" s="24"/>
      <c r="P55" s="21"/>
      <c r="Q55" s="21"/>
      <c r="R55" s="21"/>
      <c r="S55" s="21"/>
      <c r="T55" s="21"/>
      <c r="U55" s="21"/>
      <c r="V55" s="25"/>
    </row>
    <row r="56" spans="2:22" x14ac:dyDescent="0.25">
      <c r="B56" s="21"/>
      <c r="C56" s="21"/>
      <c r="D56" s="21" t="str">
        <f>IFERROR(VLOOKUP(B56,'PE-Def Proyectos Estratégicos'!$C$6:$G$102,2,0),"")</f>
        <v/>
      </c>
      <c r="E56" s="21" t="str">
        <f>IFERROR(VLOOKUP(B56,'PE-Def Proyectos Estratégicos'!$C$6:$G$102,4,0),"")</f>
        <v/>
      </c>
      <c r="F56" s="22" t="str">
        <f>IFERROR(VLOOKUP(B56,'PE-Def Proyectos Estratégicos'!$C$6:$G$102,5,0),"")</f>
        <v/>
      </c>
      <c r="G56" s="22"/>
      <c r="H56" s="21"/>
      <c r="I56" s="22"/>
      <c r="J56" s="21"/>
      <c r="K56" s="23"/>
      <c r="L56" s="21"/>
      <c r="M56" s="21"/>
      <c r="N56" s="24"/>
      <c r="O56" s="24"/>
      <c r="P56" s="21"/>
      <c r="Q56" s="21"/>
      <c r="R56" s="21"/>
      <c r="S56" s="21"/>
      <c r="T56" s="21"/>
      <c r="U56" s="21"/>
      <c r="V56" s="25"/>
    </row>
    <row r="57" spans="2:22" x14ac:dyDescent="0.25">
      <c r="B57" s="21"/>
      <c r="C57" s="21"/>
      <c r="D57" s="21" t="str">
        <f>IFERROR(VLOOKUP(B57,'PE-Def Proyectos Estratégicos'!$C$6:$G$102,2,0),"")</f>
        <v/>
      </c>
      <c r="E57" s="21" t="str">
        <f>IFERROR(VLOOKUP(B57,'PE-Def Proyectos Estratégicos'!$C$6:$G$102,4,0),"")</f>
        <v/>
      </c>
      <c r="F57" s="22" t="str">
        <f>IFERROR(VLOOKUP(B57,'PE-Def Proyectos Estratégicos'!$C$6:$G$102,5,0),"")</f>
        <v/>
      </c>
      <c r="G57" s="22"/>
      <c r="H57" s="21"/>
      <c r="I57" s="22"/>
      <c r="J57" s="21"/>
      <c r="K57" s="23"/>
      <c r="L57" s="21"/>
      <c r="M57" s="21"/>
      <c r="N57" s="24"/>
      <c r="O57" s="24"/>
      <c r="P57" s="21"/>
      <c r="Q57" s="21"/>
      <c r="R57" s="21"/>
      <c r="S57" s="21"/>
      <c r="T57" s="21"/>
      <c r="U57" s="21"/>
      <c r="V57" s="25"/>
    </row>
    <row r="58" spans="2:22" x14ac:dyDescent="0.25">
      <c r="B58" s="21"/>
      <c r="C58" s="21"/>
      <c r="D58" s="21" t="str">
        <f>IFERROR(VLOOKUP(B58,'PE-Def Proyectos Estratégicos'!$C$6:$G$102,2,0),"")</f>
        <v/>
      </c>
      <c r="E58" s="21" t="str">
        <f>IFERROR(VLOOKUP(B58,'PE-Def Proyectos Estratégicos'!$C$6:$G$102,4,0),"")</f>
        <v/>
      </c>
      <c r="F58" s="22" t="str">
        <f>IFERROR(VLOOKUP(B58,'PE-Def Proyectos Estratégicos'!$C$6:$G$102,5,0),"")</f>
        <v/>
      </c>
      <c r="G58" s="22"/>
      <c r="H58" s="21"/>
      <c r="I58" s="22"/>
      <c r="J58" s="21"/>
      <c r="K58" s="23"/>
      <c r="L58" s="21"/>
      <c r="M58" s="21"/>
      <c r="N58" s="24"/>
      <c r="O58" s="24"/>
      <c r="P58" s="21"/>
      <c r="Q58" s="21"/>
      <c r="R58" s="21"/>
      <c r="S58" s="21"/>
      <c r="T58" s="21"/>
      <c r="U58" s="21"/>
      <c r="V58" s="25"/>
    </row>
    <row r="59" spans="2:22" x14ac:dyDescent="0.25">
      <c r="B59" s="21"/>
      <c r="C59" s="21"/>
      <c r="D59" s="21" t="str">
        <f>IFERROR(VLOOKUP(B59,'PE-Def Proyectos Estratégicos'!$C$6:$G$102,2,0),"")</f>
        <v/>
      </c>
      <c r="E59" s="21" t="str">
        <f>IFERROR(VLOOKUP(B59,'PE-Def Proyectos Estratégicos'!$C$6:$G$102,4,0),"")</f>
        <v/>
      </c>
      <c r="F59" s="22" t="str">
        <f>IFERROR(VLOOKUP(B59,'PE-Def Proyectos Estratégicos'!$C$6:$G$102,5,0),"")</f>
        <v/>
      </c>
      <c r="G59" s="22"/>
      <c r="H59" s="21"/>
      <c r="I59" s="22"/>
      <c r="J59" s="21"/>
      <c r="K59" s="23"/>
      <c r="L59" s="21"/>
      <c r="M59" s="21"/>
      <c r="N59" s="24"/>
      <c r="O59" s="24"/>
      <c r="P59" s="21"/>
      <c r="Q59" s="21"/>
      <c r="R59" s="21"/>
      <c r="S59" s="21"/>
      <c r="T59" s="21"/>
      <c r="U59" s="21"/>
      <c r="V59" s="25"/>
    </row>
    <row r="60" spans="2:22" x14ac:dyDescent="0.25">
      <c r="B60" s="21"/>
      <c r="C60" s="21"/>
      <c r="D60" s="21" t="str">
        <f>IFERROR(VLOOKUP(B60,'PE-Def Proyectos Estratégicos'!$C$6:$G$102,2,0),"")</f>
        <v/>
      </c>
      <c r="E60" s="21" t="str">
        <f>IFERROR(VLOOKUP(B60,'PE-Def Proyectos Estratégicos'!$C$6:$G$102,4,0),"")</f>
        <v/>
      </c>
      <c r="F60" s="22" t="str">
        <f>IFERROR(VLOOKUP(B60,'PE-Def Proyectos Estratégicos'!$C$6:$G$102,5,0),"")</f>
        <v/>
      </c>
      <c r="G60" s="22"/>
      <c r="H60" s="21"/>
      <c r="I60" s="22"/>
      <c r="J60" s="21"/>
      <c r="K60" s="23"/>
      <c r="L60" s="21"/>
      <c r="M60" s="21"/>
      <c r="N60" s="24"/>
      <c r="O60" s="24"/>
      <c r="P60" s="21"/>
      <c r="Q60" s="21"/>
      <c r="R60" s="21"/>
      <c r="S60" s="21"/>
      <c r="T60" s="21"/>
      <c r="U60" s="21"/>
      <c r="V60" s="25"/>
    </row>
    <row r="61" spans="2:22" x14ac:dyDescent="0.25">
      <c r="B61" s="21"/>
      <c r="C61" s="21"/>
      <c r="D61" s="21" t="str">
        <f>IFERROR(VLOOKUP(B61,'PE-Def Proyectos Estratégicos'!$C$6:$G$102,2,0),"")</f>
        <v/>
      </c>
      <c r="E61" s="21" t="str">
        <f>IFERROR(VLOOKUP(B61,'PE-Def Proyectos Estratégicos'!$C$6:$G$102,4,0),"")</f>
        <v/>
      </c>
      <c r="F61" s="22" t="str">
        <f>IFERROR(VLOOKUP(B61,'PE-Def Proyectos Estratégicos'!$C$6:$G$102,5,0),"")</f>
        <v/>
      </c>
      <c r="G61" s="22"/>
      <c r="H61" s="21"/>
      <c r="I61" s="22"/>
      <c r="J61" s="21"/>
      <c r="K61" s="23"/>
      <c r="L61" s="21"/>
      <c r="M61" s="21"/>
      <c r="N61" s="24"/>
      <c r="O61" s="24"/>
      <c r="P61" s="21"/>
      <c r="Q61" s="21"/>
      <c r="R61" s="21"/>
      <c r="S61" s="21"/>
      <c r="T61" s="21"/>
      <c r="U61" s="21"/>
      <c r="V61" s="25"/>
    </row>
    <row r="62" spans="2:22" x14ac:dyDescent="0.25">
      <c r="B62" s="21"/>
      <c r="C62" s="21"/>
      <c r="D62" s="21" t="str">
        <f>IFERROR(VLOOKUP(B62,'PE-Def Proyectos Estratégicos'!$C$6:$G$102,2,0),"")</f>
        <v/>
      </c>
      <c r="E62" s="21" t="str">
        <f>IFERROR(VLOOKUP(B62,'PE-Def Proyectos Estratégicos'!$C$6:$G$102,4,0),"")</f>
        <v/>
      </c>
      <c r="F62" s="22" t="str">
        <f>IFERROR(VLOOKUP(B62,'PE-Def Proyectos Estratégicos'!$C$6:$G$102,5,0),"")</f>
        <v/>
      </c>
      <c r="G62" s="22"/>
      <c r="H62" s="21"/>
      <c r="I62" s="22"/>
      <c r="J62" s="21"/>
      <c r="K62" s="23"/>
      <c r="L62" s="21"/>
      <c r="M62" s="21"/>
      <c r="N62" s="24"/>
      <c r="O62" s="24"/>
      <c r="P62" s="21"/>
      <c r="Q62" s="21"/>
      <c r="R62" s="21"/>
      <c r="S62" s="21"/>
      <c r="T62" s="21"/>
      <c r="U62" s="21"/>
      <c r="V62" s="25"/>
    </row>
    <row r="63" spans="2:22" x14ac:dyDescent="0.25">
      <c r="B63" s="21"/>
      <c r="C63" s="21"/>
      <c r="D63" s="21" t="str">
        <f>IFERROR(VLOOKUP(B63,'PE-Def Proyectos Estratégicos'!$C$6:$G$102,2,0),"")</f>
        <v/>
      </c>
      <c r="E63" s="21" t="str">
        <f>IFERROR(VLOOKUP(B63,'PE-Def Proyectos Estratégicos'!$C$6:$G$102,4,0),"")</f>
        <v/>
      </c>
      <c r="F63" s="22" t="str">
        <f>IFERROR(VLOOKUP(B63,'PE-Def Proyectos Estratégicos'!$C$6:$G$102,5,0),"")</f>
        <v/>
      </c>
      <c r="G63" s="22"/>
      <c r="H63" s="21"/>
      <c r="I63" s="22"/>
      <c r="J63" s="21"/>
      <c r="K63" s="23"/>
      <c r="L63" s="21"/>
      <c r="M63" s="21"/>
      <c r="N63" s="24"/>
      <c r="O63" s="24"/>
      <c r="P63" s="21"/>
      <c r="Q63" s="21"/>
      <c r="R63" s="21"/>
      <c r="S63" s="21"/>
      <c r="T63" s="21"/>
      <c r="U63" s="21"/>
      <c r="V63" s="25"/>
    </row>
    <row r="64" spans="2:22" x14ac:dyDescent="0.25">
      <c r="B64" s="21"/>
      <c r="C64" s="21"/>
      <c r="D64" s="21" t="str">
        <f>IFERROR(VLOOKUP(B64,'PE-Def Proyectos Estratégicos'!$C$6:$G$102,2,0),"")</f>
        <v/>
      </c>
      <c r="E64" s="21" t="str">
        <f>IFERROR(VLOOKUP(B64,'PE-Def Proyectos Estratégicos'!$C$6:$G$102,4,0),"")</f>
        <v/>
      </c>
      <c r="F64" s="22" t="str">
        <f>IFERROR(VLOOKUP(B64,'PE-Def Proyectos Estratégicos'!$C$6:$G$102,5,0),"")</f>
        <v/>
      </c>
      <c r="G64" s="22"/>
      <c r="H64" s="21"/>
      <c r="I64" s="22"/>
      <c r="J64" s="21"/>
      <c r="K64" s="23"/>
      <c r="L64" s="21"/>
      <c r="M64" s="21"/>
      <c r="N64" s="24"/>
      <c r="O64" s="24"/>
      <c r="P64" s="21"/>
      <c r="Q64" s="21"/>
      <c r="R64" s="21"/>
      <c r="S64" s="21"/>
      <c r="T64" s="21"/>
      <c r="U64" s="21"/>
      <c r="V64" s="25"/>
    </row>
    <row r="65" spans="2:22" x14ac:dyDescent="0.25">
      <c r="B65" s="21"/>
      <c r="C65" s="21"/>
      <c r="D65" s="21" t="str">
        <f>IFERROR(VLOOKUP(B65,'PE-Def Proyectos Estratégicos'!$C$6:$G$102,2,0),"")</f>
        <v/>
      </c>
      <c r="E65" s="21" t="str">
        <f>IFERROR(VLOOKUP(B65,'PE-Def Proyectos Estratégicos'!$C$6:$G$102,4,0),"")</f>
        <v/>
      </c>
      <c r="F65" s="22" t="str">
        <f>IFERROR(VLOOKUP(B65,'PE-Def Proyectos Estratégicos'!$C$6:$G$102,5,0),"")</f>
        <v/>
      </c>
      <c r="G65" s="22"/>
      <c r="H65" s="21"/>
      <c r="I65" s="22"/>
      <c r="J65" s="21"/>
      <c r="K65" s="23"/>
      <c r="L65" s="21"/>
      <c r="M65" s="21"/>
      <c r="N65" s="24"/>
      <c r="O65" s="24"/>
      <c r="P65" s="21"/>
      <c r="Q65" s="21"/>
      <c r="R65" s="21"/>
      <c r="S65" s="21"/>
      <c r="T65" s="21"/>
      <c r="U65" s="21"/>
      <c r="V65" s="25"/>
    </row>
    <row r="66" spans="2:22" x14ac:dyDescent="0.25">
      <c r="B66" s="21"/>
      <c r="C66" s="21"/>
      <c r="D66" s="21" t="str">
        <f>IFERROR(VLOOKUP(B66,'PE-Def Proyectos Estratégicos'!$C$6:$G$102,2,0),"")</f>
        <v/>
      </c>
      <c r="E66" s="21" t="str">
        <f>IFERROR(VLOOKUP(B66,'PE-Def Proyectos Estratégicos'!$C$6:$G$102,4,0),"")</f>
        <v/>
      </c>
      <c r="F66" s="22" t="str">
        <f>IFERROR(VLOOKUP(B66,'PE-Def Proyectos Estratégicos'!$C$6:$G$102,5,0),"")</f>
        <v/>
      </c>
      <c r="G66" s="22"/>
      <c r="H66" s="21"/>
      <c r="I66" s="22"/>
      <c r="J66" s="21"/>
      <c r="K66" s="23"/>
      <c r="L66" s="21"/>
      <c r="M66" s="21"/>
      <c r="N66" s="24"/>
      <c r="O66" s="24"/>
      <c r="P66" s="21"/>
      <c r="Q66" s="21"/>
      <c r="R66" s="21"/>
      <c r="S66" s="21"/>
      <c r="T66" s="21"/>
      <c r="U66" s="21"/>
      <c r="V66" s="25"/>
    </row>
    <row r="67" spans="2:22" x14ac:dyDescent="0.25">
      <c r="B67" s="21"/>
      <c r="C67" s="21"/>
      <c r="D67" s="21" t="str">
        <f>IFERROR(VLOOKUP(B67,'PE-Def Proyectos Estratégicos'!$C$6:$G$102,2,0),"")</f>
        <v/>
      </c>
      <c r="E67" s="21" t="str">
        <f>IFERROR(VLOOKUP(B67,'PE-Def Proyectos Estratégicos'!$C$6:$G$102,4,0),"")</f>
        <v/>
      </c>
      <c r="F67" s="22" t="str">
        <f>IFERROR(VLOOKUP(B67,'PE-Def Proyectos Estratégicos'!$C$6:$G$102,5,0),"")</f>
        <v/>
      </c>
      <c r="G67" s="22"/>
      <c r="H67" s="21"/>
      <c r="I67" s="22"/>
      <c r="J67" s="21"/>
      <c r="K67" s="23"/>
      <c r="L67" s="21"/>
      <c r="M67" s="21"/>
      <c r="N67" s="24"/>
      <c r="O67" s="24"/>
      <c r="P67" s="21"/>
      <c r="Q67" s="21"/>
      <c r="R67" s="21"/>
      <c r="S67" s="21"/>
      <c r="T67" s="21"/>
      <c r="U67" s="21"/>
      <c r="V67" s="25"/>
    </row>
    <row r="68" spans="2:22" x14ac:dyDescent="0.25">
      <c r="B68" s="21"/>
      <c r="C68" s="21"/>
      <c r="D68" s="21" t="str">
        <f>IFERROR(VLOOKUP(B68,'PE-Def Proyectos Estratégicos'!$C$6:$G$102,2,0),"")</f>
        <v/>
      </c>
      <c r="E68" s="21" t="str">
        <f>IFERROR(VLOOKUP(B68,'PE-Def Proyectos Estratégicos'!$C$6:$G$102,4,0),"")</f>
        <v/>
      </c>
      <c r="F68" s="22" t="str">
        <f>IFERROR(VLOOKUP(B68,'PE-Def Proyectos Estratégicos'!$C$6:$G$102,5,0),"")</f>
        <v/>
      </c>
      <c r="G68" s="22"/>
      <c r="H68" s="21"/>
      <c r="I68" s="22"/>
      <c r="J68" s="21"/>
      <c r="K68" s="23"/>
      <c r="L68" s="21"/>
      <c r="M68" s="21"/>
      <c r="N68" s="24"/>
      <c r="O68" s="24"/>
      <c r="P68" s="21"/>
      <c r="Q68" s="21"/>
      <c r="R68" s="21"/>
      <c r="S68" s="21"/>
      <c r="T68" s="21"/>
      <c r="U68" s="21"/>
      <c r="V68" s="25"/>
    </row>
    <row r="69" spans="2:22" x14ac:dyDescent="0.25">
      <c r="B69" s="21"/>
      <c r="C69" s="21"/>
      <c r="D69" s="21" t="str">
        <f>IFERROR(VLOOKUP(B69,'PE-Def Proyectos Estratégicos'!$C$6:$G$102,2,0),"")</f>
        <v/>
      </c>
      <c r="E69" s="21" t="str">
        <f>IFERROR(VLOOKUP(B69,'PE-Def Proyectos Estratégicos'!$C$6:$G$102,4,0),"")</f>
        <v/>
      </c>
      <c r="F69" s="22" t="str">
        <f>IFERROR(VLOOKUP(B69,'PE-Def Proyectos Estratégicos'!$C$6:$G$102,5,0),"")</f>
        <v/>
      </c>
      <c r="G69" s="22"/>
      <c r="H69" s="21"/>
      <c r="I69" s="22"/>
      <c r="J69" s="21"/>
      <c r="K69" s="23"/>
      <c r="L69" s="21"/>
      <c r="M69" s="21"/>
      <c r="N69" s="24"/>
      <c r="O69" s="24"/>
      <c r="P69" s="21"/>
      <c r="Q69" s="21"/>
      <c r="R69" s="21"/>
      <c r="S69" s="21"/>
      <c r="T69" s="21"/>
      <c r="U69" s="21"/>
      <c r="V69" s="25"/>
    </row>
    <row r="70" spans="2:22" x14ac:dyDescent="0.25">
      <c r="B70" s="21"/>
      <c r="C70" s="21"/>
      <c r="D70" s="21" t="str">
        <f>IFERROR(VLOOKUP(B70,'PE-Def Proyectos Estratégicos'!$C$6:$G$102,2,0),"")</f>
        <v/>
      </c>
      <c r="E70" s="21" t="str">
        <f>IFERROR(VLOOKUP(B70,'PE-Def Proyectos Estratégicos'!$C$6:$G$102,4,0),"")</f>
        <v/>
      </c>
      <c r="F70" s="22" t="str">
        <f>IFERROR(VLOOKUP(B70,'PE-Def Proyectos Estratégicos'!$C$6:$G$102,5,0),"")</f>
        <v/>
      </c>
      <c r="G70" s="22"/>
      <c r="H70" s="21"/>
      <c r="I70" s="22"/>
      <c r="J70" s="21"/>
      <c r="K70" s="23"/>
      <c r="L70" s="21"/>
      <c r="M70" s="21"/>
      <c r="N70" s="24"/>
      <c r="O70" s="24"/>
      <c r="P70" s="21"/>
      <c r="Q70" s="21"/>
      <c r="R70" s="21"/>
      <c r="S70" s="21"/>
      <c r="T70" s="21"/>
      <c r="U70" s="21"/>
      <c r="V70" s="25"/>
    </row>
    <row r="71" spans="2:22" x14ac:dyDescent="0.25">
      <c r="B71" s="21"/>
      <c r="C71" s="21"/>
      <c r="D71" s="21" t="str">
        <f>IFERROR(VLOOKUP(B71,'PE-Def Proyectos Estratégicos'!$C$6:$G$102,2,0),"")</f>
        <v/>
      </c>
      <c r="E71" s="21" t="str">
        <f>IFERROR(VLOOKUP(B71,'PE-Def Proyectos Estratégicos'!$C$6:$G$102,4,0),"")</f>
        <v/>
      </c>
      <c r="F71" s="22" t="str">
        <f>IFERROR(VLOOKUP(B71,'PE-Def Proyectos Estratégicos'!$C$6:$G$102,5,0),"")</f>
        <v/>
      </c>
      <c r="G71" s="22"/>
      <c r="H71" s="21"/>
      <c r="I71" s="22"/>
      <c r="J71" s="21"/>
      <c r="K71" s="23"/>
      <c r="L71" s="21"/>
      <c r="M71" s="21"/>
      <c r="N71" s="24"/>
      <c r="O71" s="24"/>
      <c r="P71" s="21"/>
      <c r="Q71" s="21"/>
      <c r="R71" s="21"/>
      <c r="S71" s="21"/>
      <c r="T71" s="21"/>
      <c r="U71" s="21"/>
      <c r="V71" s="25"/>
    </row>
    <row r="72" spans="2:22" x14ac:dyDescent="0.25">
      <c r="B72" s="21"/>
      <c r="C72" s="21"/>
      <c r="D72" s="21" t="str">
        <f>IFERROR(VLOOKUP(B72,'PE-Def Proyectos Estratégicos'!$C$6:$G$102,2,0),"")</f>
        <v/>
      </c>
      <c r="E72" s="21" t="str">
        <f>IFERROR(VLOOKUP(B72,'PE-Def Proyectos Estratégicos'!$C$6:$G$102,4,0),"")</f>
        <v/>
      </c>
      <c r="F72" s="22" t="str">
        <f>IFERROR(VLOOKUP(B72,'PE-Def Proyectos Estratégicos'!$C$6:$G$102,5,0),"")</f>
        <v/>
      </c>
      <c r="G72" s="22"/>
      <c r="H72" s="21"/>
      <c r="I72" s="22"/>
      <c r="J72" s="21"/>
      <c r="K72" s="23"/>
      <c r="L72" s="21"/>
      <c r="M72" s="21"/>
      <c r="N72" s="24"/>
      <c r="O72" s="24"/>
      <c r="P72" s="21"/>
      <c r="Q72" s="21"/>
      <c r="R72" s="21"/>
      <c r="S72" s="21"/>
      <c r="T72" s="21"/>
      <c r="U72" s="21"/>
      <c r="V72" s="25"/>
    </row>
    <row r="73" spans="2:22" x14ac:dyDescent="0.25">
      <c r="B73" s="21"/>
      <c r="C73" s="21"/>
      <c r="D73" s="21" t="str">
        <f>IFERROR(VLOOKUP(B73,'PE-Def Proyectos Estratégicos'!$C$6:$G$102,2,0),"")</f>
        <v/>
      </c>
      <c r="E73" s="21" t="str">
        <f>IFERROR(VLOOKUP(B73,'PE-Def Proyectos Estratégicos'!$C$6:$G$102,4,0),"")</f>
        <v/>
      </c>
      <c r="F73" s="22" t="str">
        <f>IFERROR(VLOOKUP(B73,'PE-Def Proyectos Estratégicos'!$C$6:$G$102,5,0),"")</f>
        <v/>
      </c>
      <c r="G73" s="22"/>
      <c r="H73" s="21"/>
      <c r="I73" s="22"/>
      <c r="J73" s="21"/>
      <c r="K73" s="23"/>
      <c r="L73" s="21"/>
      <c r="M73" s="21"/>
      <c r="N73" s="24"/>
      <c r="O73" s="24"/>
      <c r="P73" s="21"/>
      <c r="Q73" s="21"/>
      <c r="R73" s="21"/>
      <c r="S73" s="21"/>
      <c r="T73" s="21"/>
      <c r="U73" s="21"/>
      <c r="V73" s="25"/>
    </row>
    <row r="74" spans="2:22" x14ac:dyDescent="0.25">
      <c r="B74" s="21"/>
      <c r="C74" s="21"/>
      <c r="D74" s="21" t="str">
        <f>IFERROR(VLOOKUP(B74,'PE-Def Proyectos Estratégicos'!$C$6:$G$102,2,0),"")</f>
        <v/>
      </c>
      <c r="E74" s="21" t="str">
        <f>IFERROR(VLOOKUP(B74,'PE-Def Proyectos Estratégicos'!$C$6:$G$102,4,0),"")</f>
        <v/>
      </c>
      <c r="F74" s="22" t="str">
        <f>IFERROR(VLOOKUP(B74,'PE-Def Proyectos Estratégicos'!$C$6:$G$102,5,0),"")</f>
        <v/>
      </c>
      <c r="G74" s="22"/>
      <c r="H74" s="21"/>
      <c r="I74" s="22"/>
      <c r="J74" s="21"/>
      <c r="K74" s="23"/>
      <c r="L74" s="21"/>
      <c r="M74" s="21"/>
      <c r="N74" s="24"/>
      <c r="O74" s="24"/>
      <c r="P74" s="21"/>
      <c r="Q74" s="21"/>
      <c r="R74" s="21"/>
      <c r="S74" s="21"/>
      <c r="T74" s="21"/>
      <c r="U74" s="21"/>
      <c r="V74" s="25"/>
    </row>
    <row r="75" spans="2:22" x14ac:dyDescent="0.25">
      <c r="B75" s="21"/>
      <c r="C75" s="21"/>
      <c r="D75" s="21" t="str">
        <f>IFERROR(VLOOKUP(B75,'PE-Def Proyectos Estratégicos'!$C$6:$G$102,2,0),"")</f>
        <v/>
      </c>
      <c r="E75" s="21" t="str">
        <f>IFERROR(VLOOKUP(B75,'PE-Def Proyectos Estratégicos'!$C$6:$G$102,4,0),"")</f>
        <v/>
      </c>
      <c r="F75" s="22" t="str">
        <f>IFERROR(VLOOKUP(B75,'PE-Def Proyectos Estratégicos'!$C$6:$G$102,5,0),"")</f>
        <v/>
      </c>
      <c r="G75" s="22"/>
      <c r="H75" s="21"/>
      <c r="I75" s="22"/>
      <c r="J75" s="21"/>
      <c r="K75" s="23"/>
      <c r="L75" s="21"/>
      <c r="M75" s="21"/>
      <c r="N75" s="24"/>
      <c r="O75" s="24"/>
      <c r="P75" s="21"/>
      <c r="Q75" s="21"/>
      <c r="R75" s="21"/>
      <c r="S75" s="21"/>
      <c r="T75" s="21"/>
      <c r="U75" s="21"/>
      <c r="V75" s="25"/>
    </row>
    <row r="76" spans="2:22" x14ac:dyDescent="0.25">
      <c r="B76" s="21"/>
      <c r="C76" s="21"/>
      <c r="D76" s="21" t="str">
        <f>IFERROR(VLOOKUP(B76,'PE-Def Proyectos Estratégicos'!$C$6:$G$102,2,0),"")</f>
        <v/>
      </c>
      <c r="E76" s="21" t="str">
        <f>IFERROR(VLOOKUP(B76,'PE-Def Proyectos Estratégicos'!$C$6:$G$102,4,0),"")</f>
        <v/>
      </c>
      <c r="F76" s="22" t="str">
        <f>IFERROR(VLOOKUP(B76,'PE-Def Proyectos Estratégicos'!$C$6:$G$102,5,0),"")</f>
        <v/>
      </c>
      <c r="G76" s="22"/>
      <c r="H76" s="21"/>
      <c r="I76" s="22"/>
      <c r="J76" s="21"/>
      <c r="K76" s="23"/>
      <c r="L76" s="21"/>
      <c r="M76" s="21"/>
      <c r="N76" s="24"/>
      <c r="O76" s="24"/>
      <c r="P76" s="21"/>
      <c r="Q76" s="21"/>
      <c r="R76" s="21"/>
      <c r="S76" s="21"/>
      <c r="T76" s="21"/>
      <c r="U76" s="21"/>
      <c r="V76" s="25"/>
    </row>
    <row r="77" spans="2:22" x14ac:dyDescent="0.25">
      <c r="B77" s="21"/>
      <c r="C77" s="21"/>
      <c r="D77" s="21" t="str">
        <f>IFERROR(VLOOKUP(B77,'PE-Def Proyectos Estratégicos'!$C$6:$G$102,2,0),"")</f>
        <v/>
      </c>
      <c r="E77" s="21" t="str">
        <f>IFERROR(VLOOKUP(B77,'PE-Def Proyectos Estratégicos'!$C$6:$G$102,4,0),"")</f>
        <v/>
      </c>
      <c r="F77" s="22" t="str">
        <f>IFERROR(VLOOKUP(B77,'PE-Def Proyectos Estratégicos'!$C$6:$G$102,5,0),"")</f>
        <v/>
      </c>
      <c r="G77" s="22"/>
      <c r="H77" s="21"/>
      <c r="I77" s="22"/>
      <c r="J77" s="21"/>
      <c r="K77" s="23"/>
      <c r="L77" s="21"/>
      <c r="M77" s="21"/>
      <c r="N77" s="24"/>
      <c r="O77" s="24"/>
      <c r="P77" s="21"/>
      <c r="Q77" s="21"/>
      <c r="R77" s="21"/>
      <c r="S77" s="21"/>
      <c r="T77" s="21"/>
      <c r="U77" s="21"/>
      <c r="V77" s="25"/>
    </row>
    <row r="78" spans="2:22" x14ac:dyDescent="0.25">
      <c r="B78" s="21"/>
      <c r="C78" s="21"/>
      <c r="D78" s="21" t="str">
        <f>IFERROR(VLOOKUP(B78,'PE-Def Proyectos Estratégicos'!$C$6:$G$102,2,0),"")</f>
        <v/>
      </c>
      <c r="E78" s="21" t="str">
        <f>IFERROR(VLOOKUP(B78,'PE-Def Proyectos Estratégicos'!$C$6:$G$102,4,0),"")</f>
        <v/>
      </c>
      <c r="F78" s="22" t="str">
        <f>IFERROR(VLOOKUP(B78,'PE-Def Proyectos Estratégicos'!$C$6:$G$102,5,0),"")</f>
        <v/>
      </c>
      <c r="G78" s="22"/>
      <c r="H78" s="21"/>
      <c r="I78" s="22"/>
      <c r="J78" s="21"/>
      <c r="K78" s="23"/>
      <c r="L78" s="21"/>
      <c r="M78" s="21"/>
      <c r="N78" s="24"/>
      <c r="O78" s="24"/>
      <c r="P78" s="21"/>
      <c r="Q78" s="21"/>
      <c r="R78" s="21"/>
      <c r="S78" s="21"/>
      <c r="T78" s="21"/>
      <c r="U78" s="21"/>
      <c r="V78" s="25"/>
    </row>
    <row r="79" spans="2:22" x14ac:dyDescent="0.25">
      <c r="B79" s="21"/>
      <c r="C79" s="21"/>
      <c r="D79" s="21" t="str">
        <f>IFERROR(VLOOKUP(B79,'PE-Def Proyectos Estratégicos'!$C$6:$G$102,2,0),"")</f>
        <v/>
      </c>
      <c r="E79" s="21" t="str">
        <f>IFERROR(VLOOKUP(B79,'PE-Def Proyectos Estratégicos'!$C$6:$G$102,4,0),"")</f>
        <v/>
      </c>
      <c r="F79" s="22" t="str">
        <f>IFERROR(VLOOKUP(B79,'PE-Def Proyectos Estratégicos'!$C$6:$G$102,5,0),"")</f>
        <v/>
      </c>
      <c r="G79" s="22"/>
      <c r="H79" s="21"/>
      <c r="I79" s="22"/>
      <c r="J79" s="21"/>
      <c r="K79" s="23"/>
      <c r="L79" s="21"/>
      <c r="M79" s="21"/>
      <c r="N79" s="24"/>
      <c r="O79" s="24"/>
      <c r="P79" s="21"/>
      <c r="Q79" s="21"/>
      <c r="R79" s="21"/>
      <c r="S79" s="21"/>
      <c r="T79" s="21"/>
      <c r="U79" s="21"/>
      <c r="V79" s="25"/>
    </row>
    <row r="80" spans="2:22" x14ac:dyDescent="0.25">
      <c r="B80" s="21"/>
      <c r="C80" s="21"/>
      <c r="D80" s="21" t="str">
        <f>IFERROR(VLOOKUP(B80,'PE-Def Proyectos Estratégicos'!$C$6:$G$102,2,0),"")</f>
        <v/>
      </c>
      <c r="E80" s="21" t="str">
        <f>IFERROR(VLOOKUP(B80,'PE-Def Proyectos Estratégicos'!$C$6:$G$102,4,0),"")</f>
        <v/>
      </c>
      <c r="F80" s="22" t="str">
        <f>IFERROR(VLOOKUP(B80,'PE-Def Proyectos Estratégicos'!$C$6:$G$102,5,0),"")</f>
        <v/>
      </c>
      <c r="G80" s="22"/>
      <c r="H80" s="21"/>
      <c r="I80" s="22"/>
      <c r="J80" s="21"/>
      <c r="K80" s="23"/>
      <c r="L80" s="21"/>
      <c r="M80" s="21"/>
      <c r="N80" s="24"/>
      <c r="O80" s="24"/>
      <c r="P80" s="21"/>
      <c r="Q80" s="21"/>
      <c r="R80" s="21"/>
      <c r="S80" s="21"/>
      <c r="T80" s="21"/>
      <c r="U80" s="21"/>
      <c r="V80" s="25"/>
    </row>
    <row r="81" spans="2:22" x14ac:dyDescent="0.25">
      <c r="B81" s="21"/>
      <c r="C81" s="21"/>
      <c r="D81" s="21" t="str">
        <f>IFERROR(VLOOKUP(B81,'PE-Def Proyectos Estratégicos'!$C$6:$G$102,2,0),"")</f>
        <v/>
      </c>
      <c r="E81" s="21" t="str">
        <f>IFERROR(VLOOKUP(B81,'PE-Def Proyectos Estratégicos'!$C$6:$G$102,4,0),"")</f>
        <v/>
      </c>
      <c r="F81" s="22" t="str">
        <f>IFERROR(VLOOKUP(B81,'PE-Def Proyectos Estratégicos'!$C$6:$G$102,5,0),"")</f>
        <v/>
      </c>
      <c r="G81" s="22"/>
      <c r="H81" s="21"/>
      <c r="I81" s="22"/>
      <c r="J81" s="21"/>
      <c r="K81" s="23"/>
      <c r="L81" s="21"/>
      <c r="M81" s="21"/>
      <c r="N81" s="24"/>
      <c r="O81" s="24"/>
      <c r="P81" s="21"/>
      <c r="Q81" s="21"/>
      <c r="R81" s="21"/>
      <c r="S81" s="21"/>
      <c r="T81" s="21"/>
      <c r="U81" s="21"/>
      <c r="V81" s="25"/>
    </row>
    <row r="82" spans="2:22" x14ac:dyDescent="0.25">
      <c r="B82" s="21"/>
      <c r="C82" s="21"/>
      <c r="D82" s="21" t="str">
        <f>IFERROR(VLOOKUP(B82,'PE-Def Proyectos Estratégicos'!$C$6:$G$102,2,0),"")</f>
        <v/>
      </c>
      <c r="E82" s="21" t="str">
        <f>IFERROR(VLOOKUP(B82,'PE-Def Proyectos Estratégicos'!$C$6:$G$102,4,0),"")</f>
        <v/>
      </c>
      <c r="F82" s="22" t="str">
        <f>IFERROR(VLOOKUP(B82,'PE-Def Proyectos Estratégicos'!$C$6:$G$102,5,0),"")</f>
        <v/>
      </c>
      <c r="G82" s="22"/>
      <c r="H82" s="21"/>
      <c r="I82" s="22"/>
      <c r="J82" s="21"/>
      <c r="K82" s="23"/>
      <c r="L82" s="21"/>
      <c r="M82" s="21"/>
      <c r="N82" s="24"/>
      <c r="O82" s="24"/>
      <c r="P82" s="21"/>
      <c r="Q82" s="21"/>
      <c r="R82" s="21"/>
      <c r="S82" s="21"/>
      <c r="T82" s="21"/>
      <c r="U82" s="21"/>
      <c r="V82" s="25"/>
    </row>
    <row r="83" spans="2:22" x14ac:dyDescent="0.25">
      <c r="B83" s="21"/>
      <c r="C83" s="21"/>
      <c r="D83" s="21" t="str">
        <f>IFERROR(VLOOKUP(B83,'PE-Def Proyectos Estratégicos'!$C$6:$G$102,2,0),"")</f>
        <v/>
      </c>
      <c r="E83" s="21" t="str">
        <f>IFERROR(VLOOKUP(B83,'PE-Def Proyectos Estratégicos'!$C$6:$G$102,4,0),"")</f>
        <v/>
      </c>
      <c r="F83" s="22" t="str">
        <f>IFERROR(VLOOKUP(B83,'PE-Def Proyectos Estratégicos'!$C$6:$G$102,5,0),"")</f>
        <v/>
      </c>
      <c r="G83" s="22"/>
      <c r="H83" s="21"/>
      <c r="I83" s="22"/>
      <c r="J83" s="21"/>
      <c r="K83" s="23"/>
      <c r="L83" s="21"/>
      <c r="M83" s="21"/>
      <c r="N83" s="24"/>
      <c r="O83" s="24"/>
      <c r="P83" s="21"/>
      <c r="Q83" s="21"/>
      <c r="R83" s="21"/>
      <c r="S83" s="21"/>
      <c r="T83" s="21"/>
      <c r="U83" s="21"/>
      <c r="V83" s="25"/>
    </row>
    <row r="84" spans="2:22" x14ac:dyDescent="0.25">
      <c r="B84" s="21"/>
      <c r="C84" s="21"/>
      <c r="D84" s="21" t="str">
        <f>IFERROR(VLOOKUP(B84,'PE-Def Proyectos Estratégicos'!$C$6:$G$102,2,0),"")</f>
        <v/>
      </c>
      <c r="E84" s="21" t="str">
        <f>IFERROR(VLOOKUP(B84,'PE-Def Proyectos Estratégicos'!$C$6:$G$102,4,0),"")</f>
        <v/>
      </c>
      <c r="F84" s="22" t="str">
        <f>IFERROR(VLOOKUP(B84,'PE-Def Proyectos Estratégicos'!$C$6:$G$102,5,0),"")</f>
        <v/>
      </c>
      <c r="G84" s="22"/>
      <c r="H84" s="21"/>
      <c r="I84" s="22"/>
      <c r="J84" s="21"/>
      <c r="K84" s="23"/>
      <c r="L84" s="21"/>
      <c r="M84" s="21"/>
      <c r="N84" s="24"/>
      <c r="O84" s="24"/>
      <c r="P84" s="21"/>
      <c r="Q84" s="21"/>
      <c r="R84" s="21"/>
      <c r="S84" s="21"/>
      <c r="T84" s="21"/>
      <c r="U84" s="21"/>
      <c r="V84" s="25"/>
    </row>
    <row r="85" spans="2:22" x14ac:dyDescent="0.25">
      <c r="B85" s="21"/>
      <c r="C85" s="21"/>
      <c r="D85" s="21" t="str">
        <f>IFERROR(VLOOKUP(B85,'PE-Def Proyectos Estratégicos'!$C$6:$G$102,2,0),"")</f>
        <v/>
      </c>
      <c r="E85" s="21" t="str">
        <f>IFERROR(VLOOKUP(B85,'PE-Def Proyectos Estratégicos'!$C$6:$G$102,4,0),"")</f>
        <v/>
      </c>
      <c r="F85" s="22" t="str">
        <f>IFERROR(VLOOKUP(B85,'PE-Def Proyectos Estratégicos'!$C$6:$G$102,5,0),"")</f>
        <v/>
      </c>
      <c r="G85" s="22"/>
      <c r="H85" s="21"/>
      <c r="I85" s="22"/>
      <c r="J85" s="21"/>
      <c r="K85" s="23"/>
      <c r="L85" s="21"/>
      <c r="M85" s="21"/>
      <c r="N85" s="24"/>
      <c r="O85" s="24"/>
      <c r="P85" s="21"/>
      <c r="Q85" s="21"/>
      <c r="R85" s="21"/>
      <c r="S85" s="21"/>
      <c r="T85" s="21"/>
      <c r="U85" s="21"/>
      <c r="V85" s="25"/>
    </row>
    <row r="86" spans="2:22" x14ac:dyDescent="0.25">
      <c r="B86" s="21"/>
      <c r="C86" s="21"/>
      <c r="D86" s="21" t="str">
        <f>IFERROR(VLOOKUP(B86,'PE-Def Proyectos Estratégicos'!$C$6:$G$102,2,0),"")</f>
        <v/>
      </c>
      <c r="E86" s="21" t="str">
        <f>IFERROR(VLOOKUP(B86,'PE-Def Proyectos Estratégicos'!$C$6:$G$102,4,0),"")</f>
        <v/>
      </c>
      <c r="F86" s="22" t="str">
        <f>IFERROR(VLOOKUP(B86,'PE-Def Proyectos Estratégicos'!$C$6:$G$102,5,0),"")</f>
        <v/>
      </c>
      <c r="G86" s="22"/>
      <c r="H86" s="21"/>
      <c r="I86" s="22"/>
      <c r="J86" s="21"/>
      <c r="K86" s="23"/>
      <c r="L86" s="21"/>
      <c r="M86" s="21"/>
      <c r="N86" s="24"/>
      <c r="O86" s="24"/>
      <c r="P86" s="21"/>
      <c r="Q86" s="21"/>
      <c r="R86" s="21"/>
      <c r="S86" s="21"/>
      <c r="T86" s="21"/>
      <c r="U86" s="21"/>
      <c r="V86" s="25"/>
    </row>
    <row r="87" spans="2:22" x14ac:dyDescent="0.25">
      <c r="B87" s="21"/>
      <c r="C87" s="21"/>
      <c r="D87" s="21" t="str">
        <f>IFERROR(VLOOKUP(B87,'PE-Def Proyectos Estratégicos'!$C$6:$G$102,2,0),"")</f>
        <v/>
      </c>
      <c r="E87" s="21" t="str">
        <f>IFERROR(VLOOKUP(B87,'PE-Def Proyectos Estratégicos'!$C$6:$G$102,4,0),"")</f>
        <v/>
      </c>
      <c r="F87" s="22" t="str">
        <f>IFERROR(VLOOKUP(B87,'PE-Def Proyectos Estratégicos'!$C$6:$G$102,5,0),"")</f>
        <v/>
      </c>
      <c r="G87" s="22"/>
      <c r="H87" s="21"/>
      <c r="I87" s="22"/>
      <c r="J87" s="21"/>
      <c r="K87" s="23"/>
      <c r="L87" s="21"/>
      <c r="M87" s="21"/>
      <c r="N87" s="24"/>
      <c r="O87" s="24"/>
      <c r="P87" s="21"/>
      <c r="Q87" s="21"/>
      <c r="R87" s="21"/>
      <c r="S87" s="21"/>
      <c r="T87" s="21"/>
      <c r="U87" s="21"/>
      <c r="V87" s="25"/>
    </row>
    <row r="88" spans="2:22" x14ac:dyDescent="0.25">
      <c r="B88" s="21"/>
      <c r="C88" s="21"/>
      <c r="D88" s="21" t="str">
        <f>IFERROR(VLOOKUP(B88,'PE-Def Proyectos Estratégicos'!$C$6:$G$102,2,0),"")</f>
        <v/>
      </c>
      <c r="E88" s="21" t="str">
        <f>IFERROR(VLOOKUP(B88,'PE-Def Proyectos Estratégicos'!$C$6:$G$102,4,0),"")</f>
        <v/>
      </c>
      <c r="F88" s="22" t="str">
        <f>IFERROR(VLOOKUP(B88,'PE-Def Proyectos Estratégicos'!$C$6:$G$102,5,0),"")</f>
        <v/>
      </c>
      <c r="G88" s="22"/>
      <c r="H88" s="21"/>
      <c r="I88" s="22"/>
      <c r="J88" s="21"/>
      <c r="K88" s="23"/>
      <c r="L88" s="21"/>
      <c r="M88" s="21"/>
      <c r="N88" s="24"/>
      <c r="O88" s="24"/>
      <c r="P88" s="21"/>
      <c r="Q88" s="21"/>
      <c r="R88" s="21"/>
      <c r="S88" s="21"/>
      <c r="T88" s="21"/>
      <c r="U88" s="21"/>
      <c r="V88" s="25"/>
    </row>
    <row r="89" spans="2:22" x14ac:dyDescent="0.25">
      <c r="B89" s="21"/>
      <c r="C89" s="21"/>
      <c r="D89" s="21" t="str">
        <f>IFERROR(VLOOKUP(B89,'PE-Def Proyectos Estratégicos'!$C$6:$G$102,2,0),"")</f>
        <v/>
      </c>
      <c r="E89" s="21" t="str">
        <f>IFERROR(VLOOKUP(B89,'PE-Def Proyectos Estratégicos'!$C$6:$G$102,4,0),"")</f>
        <v/>
      </c>
      <c r="F89" s="22" t="str">
        <f>IFERROR(VLOOKUP(B89,'PE-Def Proyectos Estratégicos'!$C$6:$G$102,5,0),"")</f>
        <v/>
      </c>
      <c r="G89" s="22"/>
      <c r="H89" s="21"/>
      <c r="I89" s="22"/>
      <c r="J89" s="21"/>
      <c r="K89" s="23"/>
      <c r="L89" s="21"/>
      <c r="M89" s="21"/>
      <c r="N89" s="24"/>
      <c r="O89" s="24"/>
      <c r="P89" s="21"/>
      <c r="Q89" s="21"/>
      <c r="R89" s="21"/>
      <c r="S89" s="21"/>
      <c r="T89" s="21"/>
      <c r="U89" s="21"/>
      <c r="V89" s="25"/>
    </row>
    <row r="90" spans="2:22" x14ac:dyDescent="0.25">
      <c r="B90" s="21"/>
      <c r="C90" s="21"/>
      <c r="D90" s="21" t="str">
        <f>IFERROR(VLOOKUP(B90,'PE-Def Proyectos Estratégicos'!$C$6:$G$102,2,0),"")</f>
        <v/>
      </c>
      <c r="E90" s="21" t="str">
        <f>IFERROR(VLOOKUP(B90,'PE-Def Proyectos Estratégicos'!$C$6:$G$102,4,0),"")</f>
        <v/>
      </c>
      <c r="F90" s="22" t="str">
        <f>IFERROR(VLOOKUP(B90,'PE-Def Proyectos Estratégicos'!$C$6:$G$102,5,0),"")</f>
        <v/>
      </c>
      <c r="G90" s="22"/>
      <c r="H90" s="21"/>
      <c r="I90" s="22"/>
      <c r="J90" s="21"/>
      <c r="K90" s="23"/>
      <c r="L90" s="21"/>
      <c r="M90" s="21"/>
      <c r="N90" s="24"/>
      <c r="O90" s="24"/>
      <c r="P90" s="21"/>
      <c r="Q90" s="21"/>
      <c r="R90" s="21"/>
      <c r="S90" s="21"/>
      <c r="T90" s="21"/>
      <c r="U90" s="21"/>
      <c r="V90" s="25"/>
    </row>
    <row r="91" spans="2:22" x14ac:dyDescent="0.25">
      <c r="B91" s="21"/>
      <c r="C91" s="21"/>
      <c r="D91" s="21" t="str">
        <f>IFERROR(VLOOKUP(B91,'PE-Def Proyectos Estratégicos'!$C$6:$G$102,2,0),"")</f>
        <v/>
      </c>
      <c r="E91" s="21" t="str">
        <f>IFERROR(VLOOKUP(B91,'PE-Def Proyectos Estratégicos'!$C$6:$G$102,4,0),"")</f>
        <v/>
      </c>
      <c r="F91" s="22" t="str">
        <f>IFERROR(VLOOKUP(B91,'PE-Def Proyectos Estratégicos'!$C$6:$G$102,5,0),"")</f>
        <v/>
      </c>
      <c r="G91" s="22"/>
      <c r="H91" s="21"/>
      <c r="I91" s="22"/>
      <c r="J91" s="21"/>
      <c r="K91" s="23"/>
      <c r="L91" s="21"/>
      <c r="M91" s="21"/>
      <c r="N91" s="24"/>
      <c r="O91" s="24"/>
      <c r="P91" s="21"/>
      <c r="Q91" s="21"/>
      <c r="R91" s="21"/>
      <c r="S91" s="21"/>
      <c r="T91" s="21"/>
      <c r="U91" s="21"/>
      <c r="V91" s="25"/>
    </row>
    <row r="92" spans="2:22" x14ac:dyDescent="0.25">
      <c r="B92" s="21"/>
      <c r="C92" s="21"/>
      <c r="D92" s="21" t="str">
        <f>IFERROR(VLOOKUP(B92,'PE-Def Proyectos Estratégicos'!$C$6:$G$102,2,0),"")</f>
        <v/>
      </c>
      <c r="E92" s="21" t="str">
        <f>IFERROR(VLOOKUP(B92,'PE-Def Proyectos Estratégicos'!$C$6:$G$102,4,0),"")</f>
        <v/>
      </c>
      <c r="F92" s="22" t="str">
        <f>IFERROR(VLOOKUP(B92,'PE-Def Proyectos Estratégicos'!$C$6:$G$102,5,0),"")</f>
        <v/>
      </c>
      <c r="G92" s="22"/>
      <c r="H92" s="21"/>
      <c r="I92" s="22"/>
      <c r="J92" s="21"/>
      <c r="K92" s="23"/>
      <c r="L92" s="21"/>
      <c r="M92" s="21"/>
      <c r="N92" s="24"/>
      <c r="O92" s="24"/>
      <c r="P92" s="21"/>
      <c r="Q92" s="21"/>
      <c r="R92" s="21"/>
      <c r="S92" s="21"/>
      <c r="T92" s="21"/>
      <c r="U92" s="21"/>
      <c r="V92" s="25"/>
    </row>
    <row r="93" spans="2:22" x14ac:dyDescent="0.25">
      <c r="B93" s="21"/>
      <c r="C93" s="21"/>
      <c r="D93" s="21" t="str">
        <f>IFERROR(VLOOKUP(B93,'PE-Def Proyectos Estratégicos'!$C$6:$G$102,2,0),"")</f>
        <v/>
      </c>
      <c r="E93" s="21" t="str">
        <f>IFERROR(VLOOKUP(B93,'PE-Def Proyectos Estratégicos'!$C$6:$G$102,4,0),"")</f>
        <v/>
      </c>
      <c r="F93" s="22" t="str">
        <f>IFERROR(VLOOKUP(B93,'PE-Def Proyectos Estratégicos'!$C$6:$G$102,5,0),"")</f>
        <v/>
      </c>
      <c r="G93" s="22"/>
      <c r="H93" s="21"/>
      <c r="I93" s="22"/>
      <c r="J93" s="21"/>
      <c r="K93" s="23"/>
      <c r="L93" s="21"/>
      <c r="M93" s="21"/>
      <c r="N93" s="24"/>
      <c r="O93" s="24"/>
      <c r="P93" s="21"/>
      <c r="Q93" s="21"/>
      <c r="R93" s="21"/>
      <c r="S93" s="21"/>
      <c r="T93" s="21"/>
      <c r="U93" s="21"/>
      <c r="V93" s="25"/>
    </row>
    <row r="94" spans="2:22" x14ac:dyDescent="0.25">
      <c r="B94" s="21"/>
      <c r="C94" s="21"/>
      <c r="D94" s="21" t="str">
        <f>IFERROR(VLOOKUP(B94,'PE-Def Proyectos Estratégicos'!$C$6:$G$102,2,0),"")</f>
        <v/>
      </c>
      <c r="E94" s="21" t="str">
        <f>IFERROR(VLOOKUP(B94,'PE-Def Proyectos Estratégicos'!$C$6:$G$102,4,0),"")</f>
        <v/>
      </c>
      <c r="F94" s="22" t="str">
        <f>IFERROR(VLOOKUP(B94,'PE-Def Proyectos Estratégicos'!$C$6:$G$102,5,0),"")</f>
        <v/>
      </c>
      <c r="G94" s="22"/>
      <c r="H94" s="21"/>
      <c r="I94" s="22"/>
      <c r="J94" s="21"/>
      <c r="K94" s="23"/>
      <c r="L94" s="21"/>
      <c r="M94" s="21"/>
      <c r="N94" s="24"/>
      <c r="O94" s="24"/>
      <c r="P94" s="21"/>
      <c r="Q94" s="21"/>
      <c r="R94" s="21"/>
      <c r="S94" s="21"/>
      <c r="T94" s="21"/>
      <c r="U94" s="21"/>
      <c r="V94" s="25"/>
    </row>
    <row r="95" spans="2:22" x14ac:dyDescent="0.25">
      <c r="B95" s="21"/>
      <c r="C95" s="21"/>
      <c r="D95" s="21" t="str">
        <f>IFERROR(VLOOKUP(B95,'PE-Def Proyectos Estratégicos'!$C$6:$G$102,2,0),"")</f>
        <v/>
      </c>
      <c r="E95" s="21" t="str">
        <f>IFERROR(VLOOKUP(B95,'PE-Def Proyectos Estratégicos'!$C$6:$G$102,4,0),"")</f>
        <v/>
      </c>
      <c r="F95" s="22" t="str">
        <f>IFERROR(VLOOKUP(B95,'PE-Def Proyectos Estratégicos'!$C$6:$G$102,5,0),"")</f>
        <v/>
      </c>
      <c r="G95" s="22"/>
      <c r="H95" s="21"/>
      <c r="I95" s="22"/>
      <c r="J95" s="21"/>
      <c r="K95" s="23"/>
      <c r="L95" s="21"/>
      <c r="M95" s="21"/>
      <c r="N95" s="24"/>
      <c r="O95" s="24"/>
      <c r="P95" s="21"/>
      <c r="Q95" s="21"/>
      <c r="R95" s="21"/>
      <c r="S95" s="21"/>
      <c r="T95" s="21"/>
      <c r="U95" s="21"/>
      <c r="V95" s="25"/>
    </row>
    <row r="96" spans="2:22" x14ac:dyDescent="0.25">
      <c r="B96" s="21"/>
      <c r="C96" s="21"/>
      <c r="D96" s="21" t="str">
        <f>IFERROR(VLOOKUP(B96,'PE-Def Proyectos Estratégicos'!$C$6:$G$102,2,0),"")</f>
        <v/>
      </c>
      <c r="E96" s="21" t="str">
        <f>IFERROR(VLOOKUP(B96,'PE-Def Proyectos Estratégicos'!$C$6:$G$102,4,0),"")</f>
        <v/>
      </c>
      <c r="F96" s="22" t="str">
        <f>IFERROR(VLOOKUP(B96,'PE-Def Proyectos Estratégicos'!$C$6:$G$102,5,0),"")</f>
        <v/>
      </c>
      <c r="G96" s="22"/>
      <c r="H96" s="21"/>
      <c r="I96" s="22"/>
      <c r="J96" s="21"/>
      <c r="K96" s="23"/>
      <c r="L96" s="21"/>
      <c r="M96" s="21"/>
      <c r="N96" s="24"/>
      <c r="O96" s="24"/>
      <c r="P96" s="21"/>
      <c r="Q96" s="21"/>
      <c r="R96" s="21"/>
      <c r="S96" s="21"/>
      <c r="T96" s="21"/>
      <c r="U96" s="21"/>
      <c r="V96" s="25"/>
    </row>
    <row r="97" spans="2:22" x14ac:dyDescent="0.25">
      <c r="B97" s="21"/>
      <c r="C97" s="21"/>
      <c r="D97" s="21" t="str">
        <f>IFERROR(VLOOKUP(B97,'PE-Def Proyectos Estratégicos'!$C$6:$G$102,2,0),"")</f>
        <v/>
      </c>
      <c r="E97" s="21" t="str">
        <f>IFERROR(VLOOKUP(B97,'PE-Def Proyectos Estratégicos'!$C$6:$G$102,4,0),"")</f>
        <v/>
      </c>
      <c r="F97" s="22" t="str">
        <f>IFERROR(VLOOKUP(B97,'PE-Def Proyectos Estratégicos'!$C$6:$G$102,5,0),"")</f>
        <v/>
      </c>
      <c r="G97" s="22"/>
      <c r="H97" s="21"/>
      <c r="I97" s="22"/>
      <c r="J97" s="21"/>
      <c r="K97" s="23"/>
      <c r="L97" s="21"/>
      <c r="M97" s="21"/>
      <c r="N97" s="24"/>
      <c r="O97" s="24"/>
      <c r="P97" s="21"/>
      <c r="Q97" s="21"/>
      <c r="R97" s="21"/>
      <c r="S97" s="21"/>
      <c r="T97" s="21"/>
      <c r="U97" s="21"/>
      <c r="V97" s="25"/>
    </row>
    <row r="98" spans="2:22" x14ac:dyDescent="0.25">
      <c r="B98" s="21"/>
      <c r="C98" s="21"/>
      <c r="D98" s="21" t="str">
        <f>IFERROR(VLOOKUP(B98,'PE-Def Proyectos Estratégicos'!$C$6:$G$102,2,0),"")</f>
        <v/>
      </c>
      <c r="E98" s="21" t="str">
        <f>IFERROR(VLOOKUP(B98,'PE-Def Proyectos Estratégicos'!$C$6:$G$102,4,0),"")</f>
        <v/>
      </c>
      <c r="F98" s="22" t="str">
        <f>IFERROR(VLOOKUP(B98,'PE-Def Proyectos Estratégicos'!$C$6:$G$102,5,0),"")</f>
        <v/>
      </c>
      <c r="G98" s="22"/>
      <c r="H98" s="21"/>
      <c r="I98" s="22"/>
      <c r="J98" s="21"/>
      <c r="K98" s="23"/>
      <c r="L98" s="21"/>
      <c r="M98" s="21"/>
      <c r="N98" s="24"/>
      <c r="O98" s="24"/>
      <c r="P98" s="21"/>
      <c r="Q98" s="21"/>
      <c r="R98" s="21"/>
      <c r="S98" s="21"/>
      <c r="T98" s="21"/>
      <c r="U98" s="21"/>
      <c r="V98" s="25"/>
    </row>
    <row r="99" spans="2:22" x14ac:dyDescent="0.25">
      <c r="B99" s="21"/>
      <c r="C99" s="21"/>
      <c r="D99" s="21" t="str">
        <f>IFERROR(VLOOKUP(B99,'PE-Def Proyectos Estratégicos'!$C$6:$G$102,2,0),"")</f>
        <v/>
      </c>
      <c r="E99" s="21" t="str">
        <f>IFERROR(VLOOKUP(B99,'PE-Def Proyectos Estratégicos'!$C$6:$G$102,4,0),"")</f>
        <v/>
      </c>
      <c r="F99" s="22" t="str">
        <f>IFERROR(VLOOKUP(B99,'PE-Def Proyectos Estratégicos'!$C$6:$G$102,5,0),"")</f>
        <v/>
      </c>
      <c r="G99" s="22"/>
      <c r="H99" s="21"/>
      <c r="I99" s="22"/>
      <c r="J99" s="21"/>
      <c r="K99" s="23"/>
      <c r="L99" s="21"/>
      <c r="M99" s="21"/>
      <c r="N99" s="24"/>
      <c r="O99" s="24"/>
      <c r="P99" s="21"/>
      <c r="Q99" s="21"/>
      <c r="R99" s="21"/>
      <c r="S99" s="21"/>
      <c r="T99" s="21"/>
      <c r="U99" s="21"/>
      <c r="V99" s="25"/>
    </row>
    <row r="100" spans="2:22" x14ac:dyDescent="0.25">
      <c r="B100" s="21"/>
      <c r="C100" s="21"/>
      <c r="D100" s="21" t="str">
        <f>IFERROR(VLOOKUP(B100,'PE-Def Proyectos Estratégicos'!$C$6:$G$102,2,0),"")</f>
        <v/>
      </c>
      <c r="E100" s="21" t="str">
        <f>IFERROR(VLOOKUP(B100,'PE-Def Proyectos Estratégicos'!$C$6:$G$102,4,0),"")</f>
        <v/>
      </c>
      <c r="F100" s="22" t="str">
        <f>IFERROR(VLOOKUP(B100,'PE-Def Proyectos Estratégicos'!$C$6:$G$102,5,0),"")</f>
        <v/>
      </c>
      <c r="G100" s="22"/>
      <c r="H100" s="21"/>
      <c r="I100" s="22"/>
      <c r="J100" s="21"/>
      <c r="K100" s="23"/>
      <c r="L100" s="21"/>
      <c r="M100" s="21"/>
      <c r="N100" s="24"/>
      <c r="O100" s="24"/>
      <c r="P100" s="21"/>
      <c r="Q100" s="21"/>
      <c r="R100" s="21"/>
      <c r="S100" s="21"/>
      <c r="T100" s="21"/>
      <c r="U100" s="21"/>
      <c r="V100" s="25"/>
    </row>
    <row r="101" spans="2:22" x14ac:dyDescent="0.25">
      <c r="B101" s="21"/>
      <c r="C101" s="21"/>
      <c r="D101" s="21" t="str">
        <f>IFERROR(VLOOKUP(B101,'PE-Def Proyectos Estratégicos'!$C$6:$G$102,2,0),"")</f>
        <v/>
      </c>
      <c r="E101" s="21" t="str">
        <f>IFERROR(VLOOKUP(B101,'PE-Def Proyectos Estratégicos'!$C$6:$G$102,4,0),"")</f>
        <v/>
      </c>
      <c r="F101" s="22" t="str">
        <f>IFERROR(VLOOKUP(B101,'PE-Def Proyectos Estratégicos'!$C$6:$G$102,5,0),"")</f>
        <v/>
      </c>
      <c r="G101" s="22"/>
      <c r="H101" s="21"/>
      <c r="I101" s="22"/>
      <c r="J101" s="21"/>
      <c r="K101" s="23"/>
      <c r="L101" s="21"/>
      <c r="M101" s="21"/>
      <c r="N101" s="24"/>
      <c r="O101" s="24"/>
      <c r="P101" s="21"/>
      <c r="Q101" s="21"/>
      <c r="R101" s="21"/>
      <c r="S101" s="21"/>
      <c r="T101" s="21"/>
      <c r="U101" s="21"/>
      <c r="V101" s="25"/>
    </row>
    <row r="102" spans="2:22" x14ac:dyDescent="0.25">
      <c r="B102" s="21"/>
      <c r="C102" s="21"/>
      <c r="D102" s="21" t="str">
        <f>IFERROR(VLOOKUP(B102,'PE-Def Proyectos Estratégicos'!$C$6:$G$102,2,0),"")</f>
        <v/>
      </c>
      <c r="E102" s="21" t="str">
        <f>IFERROR(VLOOKUP(B102,'PE-Def Proyectos Estratégicos'!$C$6:$G$102,4,0),"")</f>
        <v/>
      </c>
      <c r="F102" s="22" t="str">
        <f>IFERROR(VLOOKUP(B102,'PE-Def Proyectos Estratégicos'!$C$6:$G$102,5,0),"")</f>
        <v/>
      </c>
      <c r="G102" s="22"/>
      <c r="H102" s="21"/>
      <c r="I102" s="22"/>
      <c r="J102" s="21"/>
      <c r="K102" s="23"/>
      <c r="L102" s="21"/>
      <c r="M102" s="21"/>
      <c r="N102" s="24"/>
      <c r="O102" s="24"/>
      <c r="P102" s="21"/>
      <c r="Q102" s="21"/>
      <c r="R102" s="21"/>
      <c r="S102" s="21"/>
      <c r="T102" s="21"/>
      <c r="U102" s="21"/>
      <c r="V102" s="25"/>
    </row>
    <row r="103" spans="2:22" x14ac:dyDescent="0.25">
      <c r="B103" s="21"/>
      <c r="C103" s="21"/>
      <c r="D103" s="21" t="str">
        <f>IFERROR(VLOOKUP(B103,'PE-Def Proyectos Estratégicos'!$C$6:$G$102,2,0),"")</f>
        <v/>
      </c>
      <c r="E103" s="21" t="str">
        <f>IFERROR(VLOOKUP(B103,'PE-Def Proyectos Estratégicos'!$C$6:$G$102,4,0),"")</f>
        <v/>
      </c>
      <c r="F103" s="22" t="str">
        <f>IFERROR(VLOOKUP(B103,'PE-Def Proyectos Estratégicos'!$C$6:$G$102,5,0),"")</f>
        <v/>
      </c>
      <c r="G103" s="22"/>
      <c r="H103" s="21"/>
      <c r="I103" s="22"/>
      <c r="J103" s="21"/>
      <c r="K103" s="23"/>
      <c r="L103" s="21"/>
      <c r="M103" s="21"/>
      <c r="N103" s="24"/>
      <c r="O103" s="24"/>
      <c r="P103" s="21"/>
      <c r="Q103" s="21"/>
      <c r="R103" s="21"/>
      <c r="S103" s="21"/>
      <c r="T103" s="21"/>
      <c r="U103" s="21"/>
      <c r="V103" s="25"/>
    </row>
    <row r="104" spans="2:22" x14ac:dyDescent="0.25">
      <c r="B104" s="21"/>
      <c r="C104" s="21"/>
      <c r="D104" s="21" t="str">
        <f>IFERROR(VLOOKUP(B104,'PE-Def Proyectos Estratégicos'!$C$6:$G$102,2,0),"")</f>
        <v/>
      </c>
      <c r="E104" s="21" t="str">
        <f>IFERROR(VLOOKUP(B104,'PE-Def Proyectos Estratégicos'!$C$6:$G$102,4,0),"")</f>
        <v/>
      </c>
      <c r="F104" s="22" t="str">
        <f>IFERROR(VLOOKUP(B104,'PE-Def Proyectos Estratégicos'!$C$6:$G$102,5,0),"")</f>
        <v/>
      </c>
      <c r="G104" s="22"/>
      <c r="H104" s="21"/>
      <c r="I104" s="22"/>
      <c r="J104" s="21"/>
      <c r="K104" s="23"/>
      <c r="L104" s="21"/>
      <c r="M104" s="21"/>
      <c r="N104" s="24"/>
      <c r="O104" s="24"/>
      <c r="P104" s="21"/>
      <c r="Q104" s="21"/>
      <c r="R104" s="21"/>
      <c r="S104" s="21"/>
      <c r="T104" s="21"/>
      <c r="U104" s="21"/>
      <c r="V104" s="25"/>
    </row>
  </sheetData>
  <dataValidations count="3">
    <dataValidation type="list" allowBlank="1" showInputMessage="1" showErrorMessage="1" sqref="M6:M104">
      <formula1>EstadoContractual</formula1>
    </dataValidation>
    <dataValidation type="list" allowBlank="1" showInputMessage="1" showErrorMessage="1" sqref="P6:P104">
      <formula1>FuenteRecursos</formula1>
    </dataValidation>
    <dataValidation type="list" allowBlank="1" showInputMessage="1" showErrorMessage="1" sqref="S6:S104">
      <formula1>ModalidadContratacion</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14</vt:i4>
      </vt:variant>
    </vt:vector>
  </HeadingPairs>
  <TitlesOfParts>
    <vt:vector size="26" baseType="lpstr">
      <vt:lpstr>INDICE</vt:lpstr>
      <vt:lpstr>PE-Variación presupuesto</vt:lpstr>
      <vt:lpstr>PE-Def Proyectos Estratégicos</vt:lpstr>
      <vt:lpstr>PE-Indicadores</vt:lpstr>
      <vt:lpstr>PT-Estado portafolio</vt:lpstr>
      <vt:lpstr>PT-Portafolio</vt:lpstr>
      <vt:lpstr>PT-Avance proyectos</vt:lpstr>
      <vt:lpstr>PC-Seguimiento plan de compras</vt:lpstr>
      <vt:lpstr>PC-Plan de compras</vt:lpstr>
      <vt:lpstr>PC- Ejecucion financiera</vt:lpstr>
      <vt:lpstr>Clasificación de actividades</vt:lpstr>
      <vt:lpstr>Parametros</vt:lpstr>
      <vt:lpstr>APROPIACIONTOTAL</vt:lpstr>
      <vt:lpstr>Componentes</vt:lpstr>
      <vt:lpstr>EstadoContractual</vt:lpstr>
      <vt:lpstr>EstadoProyectoT</vt:lpstr>
      <vt:lpstr>EstrategiadeTI</vt:lpstr>
      <vt:lpstr>FuenteRecursos</vt:lpstr>
      <vt:lpstr>Gestionarlainformación</vt:lpstr>
      <vt:lpstr>GobiernodeTI</vt:lpstr>
      <vt:lpstr>ModalidadContratacion</vt:lpstr>
      <vt:lpstr>Prioridad</vt:lpstr>
      <vt:lpstr>ServiciosTecnológicos</vt:lpstr>
      <vt:lpstr>Sistemasdeinformación</vt:lpstr>
      <vt:lpstr>TipoIndicador</vt:lpstr>
      <vt:lpstr>Usoyapropiación</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IT4+</dc:creator>
  <cp:lastModifiedBy>Diego Campos</cp:lastModifiedBy>
  <dcterms:created xsi:type="dcterms:W3CDTF">2013-12-31T15:10:30Z</dcterms:created>
  <dcterms:modified xsi:type="dcterms:W3CDTF">2013-12-31T17:52:09Z</dcterms:modified>
</cp:coreProperties>
</file>