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lpita Raut\Documents\MIM FIRST SEM\INFM600\Project\"/>
    </mc:Choice>
  </mc:AlternateContent>
  <xr:revisionPtr revIDLastSave="0" documentId="13_ncr:1_{B3EB6CE8-7830-4B4F-B96A-CA57CB403425}" xr6:coauthVersionLast="37" xr6:coauthVersionMax="37" xr10:uidLastSave="{00000000-0000-0000-0000-000000000000}"/>
  <bookViews>
    <workbookView xWindow="0" yWindow="0" windowWidth="23040" windowHeight="10404" xr2:uid="{00000000-000D-0000-FFFF-FFFF00000000}"/>
  </bookViews>
  <sheets>
    <sheet name="GanttChart" sheetId="9" r:id="rId1"/>
  </sheets>
  <definedNames>
    <definedName name="prevWBS" localSheetId="0">GanttChart!$A1048576</definedName>
    <definedName name="_xlnm.Print_Area" localSheetId="0">GanttChart!$A$1:$BN$46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9" i="9" l="1"/>
  <c r="G50" i="9"/>
  <c r="G51" i="9"/>
  <c r="I48" i="9"/>
  <c r="G48" i="9"/>
  <c r="I51" i="9"/>
  <c r="I50" i="9"/>
  <c r="I49" i="9"/>
  <c r="F47" i="9"/>
  <c r="I47" i="9" s="1"/>
  <c r="I46" i="9" l="1"/>
  <c r="F42" i="9"/>
  <c r="I42" i="9" s="1"/>
  <c r="I43" i="9"/>
  <c r="I44" i="9"/>
  <c r="I45" i="9"/>
  <c r="F41" i="9"/>
  <c r="I41" i="9" s="1"/>
  <c r="F40" i="9"/>
  <c r="I40" i="9" s="1"/>
  <c r="F39" i="9"/>
  <c r="I39" i="9" s="1"/>
  <c r="F38" i="9"/>
  <c r="I38" i="9" s="1"/>
  <c r="F37" i="9"/>
  <c r="I37" i="9" s="1"/>
  <c r="G27" i="9"/>
  <c r="G28" i="9"/>
  <c r="G29" i="9"/>
  <c r="G30" i="9"/>
  <c r="G26" i="9"/>
  <c r="G20" i="9"/>
  <c r="G21" i="9"/>
  <c r="G22" i="9"/>
  <c r="G23" i="9"/>
  <c r="G24" i="9"/>
  <c r="G19" i="9"/>
  <c r="I23" i="9"/>
  <c r="I24" i="9"/>
  <c r="G10" i="9"/>
  <c r="G11" i="9"/>
  <c r="G9" i="9"/>
  <c r="F8" i="9" l="1"/>
  <c r="I8" i="9" s="1"/>
  <c r="F31" i="9"/>
  <c r="I31" i="9" s="1"/>
  <c r="F25" i="9"/>
  <c r="I25" i="9" s="1"/>
  <c r="F18" i="9"/>
  <c r="I18" i="9" s="1"/>
  <c r="F12" i="9" l="1"/>
  <c r="K6" i="9"/>
  <c r="F15" i="9" l="1"/>
  <c r="I15" i="9" s="1"/>
  <c r="I12" i="9"/>
  <c r="I10" i="9"/>
  <c r="I9" i="9"/>
  <c r="F16" i="9"/>
  <c r="I16" i="9" s="1"/>
  <c r="K7" i="9"/>
  <c r="K4" i="9"/>
  <c r="A8" i="9"/>
  <c r="F13" i="9" l="1"/>
  <c r="I13" i="9" s="1"/>
  <c r="F14" i="9" l="1"/>
  <c r="I14" i="9" s="1"/>
  <c r="L6" i="9" l="1"/>
  <c r="I20" i="9" l="1"/>
  <c r="I19" i="9"/>
  <c r="I27" i="9"/>
  <c r="I26" i="9"/>
  <c r="F33" i="9"/>
  <c r="I33" i="9" s="1"/>
  <c r="F32" i="9"/>
  <c r="I32" i="9" s="1"/>
  <c r="M6" i="9"/>
  <c r="I28" i="9"/>
  <c r="F34" i="9" l="1"/>
  <c r="I34" i="9" s="1"/>
  <c r="N6" i="9"/>
  <c r="F35" i="9" l="1"/>
  <c r="I35" i="9" s="1"/>
  <c r="I29" i="9"/>
  <c r="O6" i="9"/>
  <c r="F17" i="9"/>
  <c r="I17" i="9" s="1"/>
  <c r="K5" i="9"/>
  <c r="F36" i="9" l="1"/>
  <c r="I36" i="9" s="1"/>
  <c r="I30" i="9"/>
  <c r="I11" i="9"/>
  <c r="P6" i="9"/>
  <c r="L7" i="9"/>
  <c r="Q6" i="9" l="1"/>
  <c r="M7" i="9"/>
  <c r="R6" i="9" l="1"/>
  <c r="N7" i="9"/>
  <c r="S6" i="9" l="1"/>
  <c r="O7" i="9"/>
  <c r="T6" i="9" l="1"/>
  <c r="P7" i="9"/>
  <c r="U6" i="9" l="1"/>
  <c r="Q7" i="9"/>
  <c r="V6" i="9" l="1"/>
  <c r="R7" i="9"/>
  <c r="R5" i="9"/>
  <c r="R4" i="9"/>
  <c r="W6" i="9" l="1"/>
  <c r="S7" i="9"/>
  <c r="X6" i="9" l="1"/>
  <c r="T7" i="9"/>
  <c r="Y6" i="9" l="1"/>
  <c r="U7" i="9"/>
  <c r="Z6" i="9" l="1"/>
  <c r="V7" i="9"/>
  <c r="AA6" i="9" l="1"/>
  <c r="X7" i="9"/>
  <c r="W7" i="9"/>
  <c r="AB6" i="9" l="1"/>
  <c r="Y5" i="9"/>
  <c r="Y4" i="9"/>
  <c r="Y7" i="9"/>
  <c r="AC6" i="9" l="1"/>
  <c r="Z7" i="9"/>
  <c r="AD6" i="9" l="1"/>
  <c r="AA7" i="9"/>
  <c r="AE6" i="9" l="1"/>
  <c r="AB7" i="9"/>
  <c r="AF6" i="9" l="1"/>
  <c r="AC7" i="9"/>
  <c r="AG6" i="9" l="1"/>
  <c r="AD7" i="9"/>
  <c r="AH6" i="9" l="1"/>
  <c r="AE7" i="9"/>
  <c r="AI6" i="9" l="1"/>
  <c r="AF4" i="9"/>
  <c r="AF7" i="9"/>
  <c r="AF5" i="9"/>
  <c r="AJ6" i="9" l="1"/>
  <c r="AG7" i="9"/>
  <c r="AK6" i="9" l="1"/>
  <c r="AH7" i="9"/>
  <c r="AL6" i="9" l="1"/>
  <c r="AI7" i="9"/>
  <c r="AM6" i="9" l="1"/>
  <c r="AJ7" i="9"/>
  <c r="AN6" i="9" l="1"/>
  <c r="AK7" i="9"/>
  <c r="AO6" i="9" l="1"/>
  <c r="AL7" i="9"/>
  <c r="AP6" i="9" l="1"/>
  <c r="AM7" i="9"/>
  <c r="AM5" i="9"/>
  <c r="AM4" i="9"/>
  <c r="AQ6" i="9" l="1"/>
  <c r="AN7" i="9"/>
  <c r="AR6" i="9" l="1"/>
  <c r="AO7" i="9"/>
  <c r="AS6" i="9" l="1"/>
  <c r="AP7" i="9"/>
  <c r="AT6" i="9" l="1"/>
  <c r="AQ7" i="9"/>
  <c r="AU6" i="9" l="1"/>
  <c r="AR7" i="9"/>
  <c r="AV6" i="9" l="1"/>
  <c r="AS7" i="9"/>
  <c r="AW6" i="9" l="1"/>
  <c r="AT7" i="9"/>
  <c r="AT5" i="9"/>
  <c r="AT4" i="9"/>
  <c r="AX6" i="9" l="1"/>
  <c r="AU7" i="9"/>
  <c r="AY6" i="9" l="1"/>
  <c r="AV7" i="9"/>
  <c r="AZ6" i="9" l="1"/>
  <c r="AW7" i="9"/>
  <c r="BA6" i="9" l="1"/>
  <c r="AX7" i="9"/>
  <c r="BB6" i="9" l="1"/>
  <c r="AY7" i="9"/>
  <c r="BC6" i="9" l="1"/>
  <c r="AZ7" i="9"/>
  <c r="BD6" i="9" l="1"/>
  <c r="BA5" i="9"/>
  <c r="BA4" i="9"/>
  <c r="BA7" i="9"/>
  <c r="BE6" i="9" l="1"/>
  <c r="BB7" i="9"/>
  <c r="BF6" i="9" l="1"/>
  <c r="BC7" i="9"/>
  <c r="BG6" i="9" l="1"/>
  <c r="BD7" i="9"/>
  <c r="BH6" i="9" l="1"/>
  <c r="BE7" i="9"/>
  <c r="BI6" i="9" l="1"/>
  <c r="BF7" i="9"/>
  <c r="BJ6" i="9" l="1"/>
  <c r="BG7" i="9"/>
  <c r="BK6" i="9" l="1"/>
  <c r="BH4" i="9"/>
  <c r="BH7" i="9"/>
  <c r="BH5" i="9"/>
  <c r="BL6" i="9" l="1"/>
  <c r="BI7" i="9"/>
  <c r="BM6" i="9" l="1"/>
  <c r="BJ7" i="9"/>
  <c r="BN6" i="9" l="1"/>
  <c r="BK7" i="9"/>
  <c r="BL7" i="9" l="1"/>
  <c r="BM7" i="9" l="1"/>
  <c r="BN7" i="9" l="1"/>
  <c r="A9" i="9" l="1"/>
  <c r="A10" i="9" s="1"/>
  <c r="A11" i="9" s="1"/>
  <c r="A12" i="9" l="1"/>
  <c r="A13" i="9" s="1"/>
  <c r="A14" i="9" s="1"/>
  <c r="A15" i="9" s="1"/>
  <c r="A16" i="9" s="1"/>
  <c r="A17" i="9" s="1"/>
  <c r="A18" i="9" s="1"/>
  <c r="A19" i="9" s="1"/>
  <c r="A20" i="9" s="1"/>
  <c r="A21" i="9" l="1"/>
  <c r="A22" i="9" s="1"/>
  <c r="A23" i="9" l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I21" i="9" l="1"/>
  <c r="I22" i="9" l="1"/>
</calcChain>
</file>

<file path=xl/sharedStrings.xml><?xml version="1.0" encoding="utf-8"?>
<sst xmlns="http://schemas.openxmlformats.org/spreadsheetml/2006/main" count="91" uniqueCount="51">
  <si>
    <t>[Task]</t>
  </si>
  <si>
    <t>PREDECESSOR</t>
  </si>
  <si>
    <t xml:space="preserve">Display Week </t>
  </si>
  <si>
    <t xml:space="preserve">Project Start Date </t>
  </si>
  <si>
    <t>[Sub-task]</t>
  </si>
  <si>
    <t>Work Plan</t>
  </si>
  <si>
    <t>Analysis and Structuring</t>
  </si>
  <si>
    <t>ALL</t>
  </si>
  <si>
    <t>Materializing and Planning</t>
  </si>
  <si>
    <t>Documentation</t>
  </si>
  <si>
    <t>Data Cleaning and Documentation Draft</t>
  </si>
  <si>
    <t>Work on feedback of previous task</t>
  </si>
  <si>
    <t>Data Segregation and compilation</t>
  </si>
  <si>
    <t>Data Wrangling</t>
  </si>
  <si>
    <t xml:space="preserve">Data Cleaning  </t>
  </si>
  <si>
    <t>Data Preparation</t>
  </si>
  <si>
    <t>Meeting with instructor</t>
  </si>
  <si>
    <t>Work Days</t>
  </si>
  <si>
    <t>% Done</t>
  </si>
  <si>
    <t>Days</t>
  </si>
  <si>
    <t>End Date</t>
  </si>
  <si>
    <t>Start Date</t>
  </si>
  <si>
    <t>Task</t>
  </si>
  <si>
    <t>Person</t>
  </si>
  <si>
    <t>#</t>
  </si>
  <si>
    <t>Project Schedule</t>
  </si>
  <si>
    <t>R Script Draft</t>
  </si>
  <si>
    <t>Data Wrangling R Script</t>
  </si>
  <si>
    <t>Data Cleaning R Script</t>
  </si>
  <si>
    <t>Data Preparation R Script</t>
  </si>
  <si>
    <t>Final documentation of all Scripts</t>
  </si>
  <si>
    <t>R Plot Draft</t>
  </si>
  <si>
    <t>R Plot research question 1</t>
  </si>
  <si>
    <t>R Plot research question 2</t>
  </si>
  <si>
    <t>R Plot research question 3</t>
  </si>
  <si>
    <t>Structure the presentation</t>
  </si>
  <si>
    <t>Compilation of all tasks</t>
  </si>
  <si>
    <t>Editing the presentation</t>
  </si>
  <si>
    <t>Group Members: Himanshi Manglunia, Kalpita Raut, Laura Walker</t>
  </si>
  <si>
    <t>Laura Walker</t>
  </si>
  <si>
    <t>Himanshi Manglunia</t>
  </si>
  <si>
    <t>Git Package</t>
  </si>
  <si>
    <t>Commit all documentations</t>
  </si>
  <si>
    <t>Commit R Script Drafts</t>
  </si>
  <si>
    <t>Commit R Plot Drafts</t>
  </si>
  <si>
    <t>Commit final presentation</t>
  </si>
  <si>
    <t>Kalpita Raut</t>
  </si>
  <si>
    <t>Presentation</t>
  </si>
  <si>
    <t>Administrivia</t>
  </si>
  <si>
    <t>Member out of town for conference</t>
  </si>
  <si>
    <t>Member out of town for work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</si>
</sst>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\(dddd\)"/>
    <numFmt numFmtId="165" formatCode="ddd\ m/dd/yy"/>
    <numFmt numFmtId="166" formatCode="d"/>
    <numFmt numFmtId="167" formatCode="d\ mmm\ yyyy"/>
    <numFmt numFmtId="168" formatCode="ddd\ m/d/yy"/>
  </numFmts>
  <fonts count="4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Arial"/>
      <family val="2"/>
    </font>
    <font>
      <sz val="9"/>
      <name val="Arial"/>
      <family val="2"/>
      <scheme val="minor"/>
    </font>
    <font>
      <sz val="10"/>
      <name val="Arial"/>
      <family val="1"/>
      <scheme val="major"/>
    </font>
    <font>
      <sz val="11"/>
      <name val="Arial"/>
      <family val="1"/>
      <scheme val="major"/>
    </font>
    <font>
      <sz val="10"/>
      <name val="Arial"/>
      <family val="2"/>
      <scheme val="minor"/>
    </font>
    <font>
      <b/>
      <sz val="11"/>
      <name val="Arial"/>
      <family val="2"/>
      <scheme val="minor"/>
    </font>
    <font>
      <sz val="9"/>
      <color rgb="FF000000"/>
      <name val="Arial"/>
      <family val="2"/>
      <scheme val="minor"/>
    </font>
    <font>
      <sz val="11"/>
      <name val="Arial"/>
      <family val="2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scheme val="major"/>
    </font>
    <font>
      <b/>
      <sz val="9"/>
      <name val="Arial"/>
      <family val="2"/>
      <scheme val="major"/>
    </font>
    <font>
      <b/>
      <sz val="8"/>
      <name val="Arial"/>
      <family val="2"/>
      <scheme val="major"/>
    </font>
    <font>
      <sz val="16"/>
      <color theme="4" tint="-0.249977111117893"/>
      <name val="Arial"/>
      <family val="1"/>
      <scheme val="major"/>
    </font>
    <font>
      <i/>
      <sz val="8"/>
      <color theme="1" tint="0.34998626667073579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  <scheme val="major"/>
    </font>
    <font>
      <b/>
      <sz val="11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medium">
        <color theme="0" tint="-0.24994659260841701"/>
      </right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4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4" fillId="5" borderId="7" applyNumberFormat="0" applyFont="0" applyAlignment="0" applyProtection="0"/>
    <xf numFmtId="0" fontId="20" fillId="17" borderId="8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39" fillId="0" borderId="0"/>
    <xf numFmtId="0" fontId="40" fillId="0" borderId="0"/>
  </cellStyleXfs>
  <cellXfs count="98">
    <xf numFmtId="0" fontId="0" fillId="0" borderId="0" xfId="0"/>
    <xf numFmtId="0" fontId="0" fillId="0" borderId="0" xfId="0" applyProtection="1"/>
    <xf numFmtId="0" fontId="0" fillId="20" borderId="0" xfId="0" applyFill="1" applyBorder="1" applyProtection="1"/>
    <xf numFmtId="0" fontId="0" fillId="0" borderId="0" xfId="0" applyFill="1" applyBorder="1" applyProtection="1"/>
    <xf numFmtId="0" fontId="0" fillId="0" borderId="0" xfId="0" applyFill="1" applyAlignment="1" applyProtection="1"/>
    <xf numFmtId="0" fontId="0" fillId="0" borderId="0" xfId="0" applyNumberFormat="1" applyFill="1" applyBorder="1" applyProtection="1"/>
    <xf numFmtId="0" fontId="0" fillId="0" borderId="0" xfId="0" applyNumberFormat="1" applyProtection="1"/>
    <xf numFmtId="0" fontId="6" fillId="0" borderId="0" xfId="0" applyNumberFormat="1" applyFont="1" applyAlignment="1" applyProtection="1">
      <protection locked="0"/>
    </xf>
    <xf numFmtId="0" fontId="2" fillId="0" borderId="0" xfId="34" applyAlignment="1" applyProtection="1">
      <alignment horizontal="left"/>
    </xf>
    <xf numFmtId="0" fontId="0" fillId="0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Protection="1"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26" fillId="0" borderId="0" xfId="0" applyNumberFormat="1" applyFont="1" applyFill="1" applyBorder="1" applyProtection="1"/>
    <xf numFmtId="0" fontId="26" fillId="0" borderId="0" xfId="0" applyFont="1" applyProtection="1"/>
    <xf numFmtId="0" fontId="26" fillId="0" borderId="0" xfId="0" applyNumberFormat="1" applyFont="1" applyProtection="1"/>
    <xf numFmtId="0" fontId="27" fillId="0" borderId="0" xfId="0" applyNumberFormat="1" applyFont="1" applyAlignment="1" applyProtection="1">
      <alignment vertical="center"/>
      <protection locked="0"/>
    </xf>
    <xf numFmtId="0" fontId="29" fillId="21" borderId="10" xfId="0" applyNumberFormat="1" applyFont="1" applyFill="1" applyBorder="1" applyAlignment="1" applyProtection="1">
      <alignment horizontal="left" vertical="center"/>
    </xf>
    <xf numFmtId="0" fontId="29" fillId="21" borderId="10" xfId="0" applyFont="1" applyFill="1" applyBorder="1" applyAlignment="1" applyProtection="1">
      <alignment vertical="center"/>
    </xf>
    <xf numFmtId="0" fontId="25" fillId="21" borderId="10" xfId="0" applyFont="1" applyFill="1" applyBorder="1" applyAlignment="1" applyProtection="1">
      <alignment vertical="center"/>
    </xf>
    <xf numFmtId="0" fontId="25" fillId="21" borderId="10" xfId="0" applyNumberFormat="1" applyFont="1" applyFill="1" applyBorder="1" applyAlignment="1" applyProtection="1">
      <alignment horizontal="center" vertical="center"/>
    </xf>
    <xf numFmtId="1" fontId="25" fillId="21" borderId="10" xfId="40" applyNumberFormat="1" applyFont="1" applyFill="1" applyBorder="1" applyAlignment="1" applyProtection="1">
      <alignment horizontal="center" vertical="center"/>
    </xf>
    <xf numFmtId="9" fontId="25" fillId="21" borderId="10" xfId="40" applyFont="1" applyFill="1" applyBorder="1" applyAlignment="1" applyProtection="1">
      <alignment horizontal="center" vertical="center"/>
    </xf>
    <xf numFmtId="1" fontId="25" fillId="21" borderId="10" xfId="0" applyNumberFormat="1" applyFont="1" applyFill="1" applyBorder="1" applyAlignment="1" applyProtection="1">
      <alignment horizontal="center" vertical="center"/>
    </xf>
    <xf numFmtId="0" fontId="25" fillId="0" borderId="10" xfId="0" applyNumberFormat="1" applyFont="1" applyFill="1" applyBorder="1" applyAlignment="1" applyProtection="1">
      <alignment horizontal="left" vertical="center"/>
    </xf>
    <xf numFmtId="0" fontId="25" fillId="0" borderId="10" xfId="0" applyFont="1" applyFill="1" applyBorder="1" applyAlignment="1" applyProtection="1">
      <alignment vertical="center"/>
    </xf>
    <xf numFmtId="1" fontId="30" fillId="23" borderId="11" xfId="0" applyNumberFormat="1" applyFont="1" applyFill="1" applyBorder="1" applyAlignment="1" applyProtection="1">
      <alignment horizontal="center" vertical="center"/>
    </xf>
    <xf numFmtId="9" fontId="30" fillId="23" borderId="11" xfId="40" applyFont="1" applyFill="1" applyBorder="1" applyAlignment="1" applyProtection="1">
      <alignment horizontal="center" vertical="center"/>
    </xf>
    <xf numFmtId="1" fontId="30" fillId="0" borderId="11" xfId="0" applyNumberFormat="1" applyFont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vertical="center"/>
    </xf>
    <xf numFmtId="166" fontId="3" fillId="0" borderId="12" xfId="0" applyNumberFormat="1" applyFont="1" applyFill="1" applyBorder="1" applyAlignment="1" applyProtection="1">
      <alignment horizontal="center" vertical="center" shrinkToFit="1"/>
    </xf>
    <xf numFmtId="0" fontId="29" fillId="21" borderId="13" xfId="0" applyNumberFormat="1" applyFont="1" applyFill="1" applyBorder="1" applyAlignment="1" applyProtection="1">
      <alignment horizontal="left" vertical="center"/>
    </xf>
    <xf numFmtId="0" fontId="29" fillId="21" borderId="13" xfId="0" applyFont="1" applyFill="1" applyBorder="1" applyAlignment="1" applyProtection="1">
      <alignment vertical="center"/>
    </xf>
    <xf numFmtId="0" fontId="25" fillId="21" borderId="13" xfId="0" applyFont="1" applyFill="1" applyBorder="1" applyAlignment="1" applyProtection="1">
      <alignment vertical="center"/>
    </xf>
    <xf numFmtId="0" fontId="25" fillId="21" borderId="13" xfId="0" applyNumberFormat="1" applyFont="1" applyFill="1" applyBorder="1" applyAlignment="1" applyProtection="1">
      <alignment horizontal="center" vertical="center"/>
    </xf>
    <xf numFmtId="165" fontId="25" fillId="21" borderId="13" xfId="0" applyNumberFormat="1" applyFont="1" applyFill="1" applyBorder="1" applyAlignment="1" applyProtection="1">
      <alignment horizontal="right" vertical="center"/>
    </xf>
    <xf numFmtId="1" fontId="25" fillId="21" borderId="13" xfId="40" applyNumberFormat="1" applyFont="1" applyFill="1" applyBorder="1" applyAlignment="1" applyProtection="1">
      <alignment horizontal="center" vertical="center"/>
    </xf>
    <xf numFmtId="9" fontId="25" fillId="21" borderId="13" xfId="40" applyFont="1" applyFill="1" applyBorder="1" applyAlignment="1" applyProtection="1">
      <alignment horizontal="center" vertical="center"/>
    </xf>
    <xf numFmtId="1" fontId="25" fillId="21" borderId="13" xfId="0" applyNumberFormat="1" applyFont="1" applyFill="1" applyBorder="1" applyAlignment="1" applyProtection="1">
      <alignment horizontal="center" vertical="center"/>
    </xf>
    <xf numFmtId="166" fontId="3" fillId="0" borderId="14" xfId="0" applyNumberFormat="1" applyFont="1" applyFill="1" applyBorder="1" applyAlignment="1" applyProtection="1">
      <alignment horizontal="center" vertical="center" shrinkToFit="1"/>
    </xf>
    <xf numFmtId="166" fontId="3" fillId="0" borderId="15" xfId="0" applyNumberFormat="1" applyFont="1" applyFill="1" applyBorder="1" applyAlignment="1" applyProtection="1">
      <alignment horizontal="center" vertical="center" shrinkToFit="1"/>
    </xf>
    <xf numFmtId="1" fontId="32" fillId="21" borderId="13" xfId="0" applyNumberFormat="1" applyFont="1" applyFill="1" applyBorder="1" applyAlignment="1" applyProtection="1">
      <alignment horizontal="center" vertical="center"/>
    </xf>
    <xf numFmtId="1" fontId="33" fillId="0" borderId="11" xfId="0" applyNumberFormat="1" applyFont="1" applyBorder="1" applyAlignment="1" applyProtection="1">
      <alignment horizontal="center" vertical="center"/>
    </xf>
    <xf numFmtId="1" fontId="32" fillId="21" borderId="10" xfId="0" applyNumberFormat="1" applyFont="1" applyFill="1" applyBorder="1" applyAlignment="1" applyProtection="1">
      <alignment horizontal="center" vertical="center"/>
    </xf>
    <xf numFmtId="1" fontId="32" fillId="0" borderId="10" xfId="0" applyNumberFormat="1" applyFont="1" applyFill="1" applyBorder="1" applyAlignment="1" applyProtection="1">
      <alignment horizontal="center" vertical="center"/>
    </xf>
    <xf numFmtId="165" fontId="30" fillId="22" borderId="11" xfId="0" applyNumberFormat="1" applyFont="1" applyFill="1" applyBorder="1" applyAlignment="1" applyProtection="1">
      <alignment horizontal="center" vertical="center"/>
    </xf>
    <xf numFmtId="165" fontId="30" fillId="0" borderId="11" xfId="0" applyNumberFormat="1" applyFont="1" applyBorder="1" applyAlignment="1" applyProtection="1">
      <alignment horizontal="center" vertical="center"/>
    </xf>
    <xf numFmtId="165" fontId="25" fillId="21" borderId="10" xfId="0" applyNumberFormat="1" applyFont="1" applyFill="1" applyBorder="1" applyAlignment="1" applyProtection="1">
      <alignment horizontal="center" vertical="center"/>
    </xf>
    <xf numFmtId="0" fontId="25" fillId="21" borderId="13" xfId="0" applyFont="1" applyFill="1" applyBorder="1" applyAlignment="1" applyProtection="1">
      <alignment horizontal="left" vertical="center"/>
    </xf>
    <xf numFmtId="0" fontId="25" fillId="0" borderId="10" xfId="0" applyFont="1" applyFill="1" applyBorder="1" applyAlignment="1" applyProtection="1">
      <alignment horizontal="left" vertical="center"/>
    </xf>
    <xf numFmtId="9" fontId="25" fillId="0" borderId="10" xfId="0" applyNumberFormat="1" applyFont="1" applyFill="1" applyBorder="1" applyAlignment="1" applyProtection="1">
      <alignment horizontal="left" vertical="center"/>
    </xf>
    <xf numFmtId="0" fontId="25" fillId="21" borderId="10" xfId="0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Protection="1"/>
    <xf numFmtId="0" fontId="34" fillId="0" borderId="0" xfId="0" applyFont="1" applyFill="1" applyBorder="1" applyProtection="1"/>
    <xf numFmtId="0" fontId="1" fillId="0" borderId="0" xfId="0" applyFont="1" applyFill="1" applyBorder="1" applyProtection="1"/>
    <xf numFmtId="0" fontId="34" fillId="0" borderId="0" xfId="0" applyFont="1" applyProtection="1"/>
    <xf numFmtId="0" fontId="34" fillId="0" borderId="0" xfId="0" applyFont="1" applyFill="1" applyAlignment="1" applyProtection="1">
      <alignment horizontal="right" vertical="center"/>
    </xf>
    <xf numFmtId="165" fontId="25" fillId="21" borderId="13" xfId="0" applyNumberFormat="1" applyFont="1" applyFill="1" applyBorder="1" applyAlignment="1" applyProtection="1">
      <alignment horizontal="center" vertical="center"/>
    </xf>
    <xf numFmtId="0" fontId="35" fillId="0" borderId="16" xfId="0" applyNumberFormat="1" applyFont="1" applyFill="1" applyBorder="1" applyAlignment="1" applyProtection="1">
      <alignment horizontal="left" vertical="center"/>
    </xf>
    <xf numFmtId="0" fontId="35" fillId="0" borderId="16" xfId="0" applyFont="1" applyFill="1" applyBorder="1" applyAlignment="1" applyProtection="1">
      <alignment horizontal="left" vertical="center"/>
    </xf>
    <xf numFmtId="0" fontId="35" fillId="0" borderId="16" xfId="0" applyFont="1" applyFill="1" applyBorder="1" applyAlignment="1" applyProtection="1">
      <alignment horizontal="center" vertical="center" wrapText="1"/>
    </xf>
    <xf numFmtId="0" fontId="36" fillId="0" borderId="16" xfId="0" applyNumberFormat="1" applyFont="1" applyFill="1" applyBorder="1" applyAlignment="1" applyProtection="1">
      <alignment horizontal="center" vertical="center" wrapText="1"/>
    </xf>
    <xf numFmtId="0" fontId="35" fillId="0" borderId="16" xfId="0" applyFont="1" applyFill="1" applyBorder="1" applyAlignment="1" applyProtection="1">
      <alignment horizontal="center" vertical="center"/>
    </xf>
    <xf numFmtId="0" fontId="25" fillId="0" borderId="17" xfId="0" applyNumberFormat="1" applyFont="1" applyFill="1" applyBorder="1" applyAlignment="1" applyProtection="1">
      <alignment horizontal="center" vertical="center" shrinkToFit="1"/>
    </xf>
    <xf numFmtId="0" fontId="25" fillId="0" borderId="18" xfId="0" applyNumberFormat="1" applyFont="1" applyFill="1" applyBorder="1" applyAlignment="1" applyProtection="1">
      <alignment horizontal="center" vertical="center" shrinkToFit="1"/>
    </xf>
    <xf numFmtId="0" fontId="25" fillId="0" borderId="19" xfId="0" applyNumberFormat="1" applyFont="1" applyFill="1" applyBorder="1" applyAlignment="1" applyProtection="1">
      <alignment horizontal="center" vertical="center" shrinkToFit="1"/>
    </xf>
    <xf numFmtId="0" fontId="1" fillId="0" borderId="0" xfId="0" applyFont="1" applyFill="1" applyBorder="1" applyAlignment="1" applyProtection="1"/>
    <xf numFmtId="0" fontId="37" fillId="0" borderId="0" xfId="0" applyNumberFormat="1" applyFont="1" applyFill="1" applyBorder="1" applyAlignment="1" applyProtection="1">
      <alignment vertical="center"/>
      <protection locked="0"/>
    </xf>
    <xf numFmtId="0" fontId="25" fillId="0" borderId="10" xfId="0" applyFont="1" applyFill="1" applyBorder="1" applyAlignment="1" applyProtection="1">
      <alignment vertical="center" wrapText="1"/>
    </xf>
    <xf numFmtId="0" fontId="30" fillId="0" borderId="11" xfId="0" applyFont="1" applyFill="1" applyBorder="1" applyAlignment="1" applyProtection="1">
      <alignment horizontal="center" vertical="center"/>
    </xf>
    <xf numFmtId="0" fontId="25" fillId="0" borderId="10" xfId="0" applyFont="1" applyFill="1" applyBorder="1" applyAlignment="1" applyProtection="1">
      <alignment horizontal="left" vertical="center" wrapText="1" indent="1"/>
    </xf>
    <xf numFmtId="0" fontId="28" fillId="0" borderId="2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 vertical="center"/>
    </xf>
    <xf numFmtId="0" fontId="25" fillId="0" borderId="0" xfId="44" applyFont="1" applyBorder="1" applyAlignment="1">
      <alignment horizontal="left" wrapText="1"/>
    </xf>
    <xf numFmtId="0" fontId="25" fillId="0" borderId="0" xfId="44" applyFont="1" applyBorder="1"/>
    <xf numFmtId="0" fontId="25" fillId="0" borderId="0" xfId="44" applyFont="1" applyBorder="1" applyAlignment="1">
      <alignment wrapText="1"/>
    </xf>
    <xf numFmtId="0" fontId="25" fillId="0" borderId="0" xfId="45" applyFont="1" applyBorder="1" applyAlignment="1">
      <alignment horizontal="left" wrapText="1"/>
    </xf>
    <xf numFmtId="0" fontId="28" fillId="0" borderId="0" xfId="45" applyFont="1" applyBorder="1" applyAlignment="1">
      <alignment horizontal="left" wrapText="1"/>
    </xf>
    <xf numFmtId="1" fontId="33" fillId="0" borderId="0" xfId="0" applyNumberFormat="1" applyFont="1" applyBorder="1" applyAlignment="1" applyProtection="1">
      <alignment horizontal="center" vertical="center"/>
    </xf>
    <xf numFmtId="168" fontId="30" fillId="22" borderId="11" xfId="0" applyNumberFormat="1" applyFont="1" applyFill="1" applyBorder="1" applyAlignment="1" applyProtection="1">
      <alignment horizontal="center" vertical="center"/>
    </xf>
    <xf numFmtId="168" fontId="30" fillId="0" borderId="11" xfId="0" applyNumberFormat="1" applyFont="1" applyBorder="1" applyAlignment="1" applyProtection="1">
      <alignment horizontal="center" vertical="center"/>
    </xf>
    <xf numFmtId="168" fontId="25" fillId="21" borderId="10" xfId="0" applyNumberFormat="1" applyFont="1" applyFill="1" applyBorder="1" applyAlignment="1" applyProtection="1">
      <alignment horizontal="center" vertical="center"/>
    </xf>
    <xf numFmtId="0" fontId="25" fillId="21" borderId="0" xfId="0" applyFont="1" applyFill="1" applyBorder="1" applyAlignment="1" applyProtection="1">
      <alignment vertical="center"/>
    </xf>
    <xf numFmtId="0" fontId="38" fillId="0" borderId="0" xfId="34" applyFont="1" applyBorder="1" applyAlignment="1" applyProtection="1">
      <alignment horizontal="left" vertical="center"/>
    </xf>
    <xf numFmtId="0" fontId="31" fillId="0" borderId="14" xfId="0" applyNumberFormat="1" applyFont="1" applyFill="1" applyBorder="1" applyAlignment="1" applyProtection="1">
      <alignment horizontal="center" vertical="center"/>
    </xf>
    <xf numFmtId="0" fontId="31" fillId="0" borderId="12" xfId="0" applyNumberFormat="1" applyFont="1" applyFill="1" applyBorder="1" applyAlignment="1" applyProtection="1">
      <alignment horizontal="center" vertical="center"/>
    </xf>
    <xf numFmtId="0" fontId="31" fillId="0" borderId="15" xfId="0" applyNumberFormat="1" applyFont="1" applyFill="1" applyBorder="1" applyAlignment="1" applyProtection="1">
      <alignment horizontal="center" vertical="center"/>
    </xf>
    <xf numFmtId="167" fontId="28" fillId="0" borderId="14" xfId="0" applyNumberFormat="1" applyFont="1" applyFill="1" applyBorder="1" applyAlignment="1" applyProtection="1">
      <alignment horizontal="center" vertical="center"/>
    </xf>
    <xf numFmtId="167" fontId="28" fillId="0" borderId="12" xfId="0" applyNumberFormat="1" applyFont="1" applyFill="1" applyBorder="1" applyAlignment="1" applyProtection="1">
      <alignment horizontal="center" vertical="center"/>
    </xf>
    <xf numFmtId="167" fontId="28" fillId="0" borderId="15" xfId="0" applyNumberFormat="1" applyFont="1" applyFill="1" applyBorder="1" applyAlignment="1" applyProtection="1">
      <alignment horizontal="center" vertical="center"/>
    </xf>
    <xf numFmtId="0" fontId="41" fillId="0" borderId="0" xfId="0" applyFont="1" applyFill="1" applyAlignment="1" applyProtection="1">
      <alignment horizontal="right" vertical="center"/>
    </xf>
    <xf numFmtId="0" fontId="34" fillId="0" borderId="0" xfId="0" applyFont="1" applyFill="1" applyAlignment="1" applyProtection="1">
      <alignment horizontal="left" vertical="center"/>
    </xf>
    <xf numFmtId="164" fontId="28" fillId="0" borderId="20" xfId="0" applyNumberFormat="1" applyFont="1" applyFill="1" applyBorder="1" applyAlignment="1" applyProtection="1">
      <alignment horizontal="left" vertical="center" shrinkToFit="1"/>
      <protection locked="0"/>
    </xf>
    <xf numFmtId="0" fontId="42" fillId="24" borderId="0" xfId="0" applyFont="1" applyFill="1" applyAlignment="1" applyProtection="1">
      <alignment horizontal="center"/>
    </xf>
    <xf numFmtId="0" fontId="42" fillId="26" borderId="21" xfId="0" applyFont="1" applyFill="1" applyBorder="1" applyAlignment="1" applyProtection="1">
      <alignment horizontal="center"/>
    </xf>
    <xf numFmtId="0" fontId="24" fillId="25" borderId="0" xfId="0" applyFont="1" applyFill="1" applyAlignment="1" applyProtection="1">
      <alignment horizontal="center"/>
    </xf>
    <xf numFmtId="0" fontId="42" fillId="27" borderId="0" xfId="0" applyFont="1" applyFill="1" applyAlignment="1" applyProtection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4" xr:uid="{00000000-0005-0000-0000-000031000000}"/>
    <cellStyle name="Normal 3" xfId="45" xr:uid="{00000000-0005-0000-0000-000032000000}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8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3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1"/>
        </patternFill>
      </fill>
    </dxf>
    <dxf>
      <fill>
        <patternFill>
          <bgColor rgb="FFFFC000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00"/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4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453935</xdr:colOff>
      <xdr:row>5</xdr:row>
      <xdr:rowOff>142875</xdr:rowOff>
    </xdr:from>
    <xdr:to>
      <xdr:col>11</xdr:col>
      <xdr:colOff>94162</xdr:colOff>
      <xdr:row>10</xdr:row>
      <xdr:rowOff>80433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1</xdr:row>
          <xdr:rowOff>121920</xdr:rowOff>
        </xdr:from>
        <xdr:to>
          <xdr:col>27</xdr:col>
          <xdr:colOff>106680</xdr:colOff>
          <xdr:row>2</xdr:row>
          <xdr:rowOff>114300</xdr:rowOff>
        </xdr:to>
        <xdr:sp macro="" textlink="">
          <xdr:nvSpPr>
            <xdr:cNvPr id="8238" name="Scroll Bar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S52"/>
  <sheetViews>
    <sheetView showGridLines="0" tabSelected="1" zoomScale="70" zoomScaleNormal="70" workbookViewId="0">
      <pane ySplit="7" topLeftCell="A8" activePane="bottomLeft" state="frozen"/>
      <selection pane="bottomLeft" activeCell="I1" sqref="I1"/>
    </sheetView>
  </sheetViews>
  <sheetFormatPr defaultColWidth="9.109375" defaultRowHeight="13.2" x14ac:dyDescent="0.25"/>
  <cols>
    <col min="1" max="1" width="6.88671875" style="5" customWidth="1"/>
    <col min="2" max="2" width="42.21875" style="1" bestFit="1" customWidth="1"/>
    <col min="3" max="3" width="18.5546875" style="1" bestFit="1" customWidth="1"/>
    <col min="4" max="4" width="8.5546875" style="6" bestFit="1" customWidth="1"/>
    <col min="5" max="6" width="12" style="1" customWidth="1"/>
    <col min="7" max="7" width="6" style="1" customWidth="1"/>
    <col min="8" max="8" width="6.6640625" style="1" customWidth="1"/>
    <col min="9" max="9" width="6.44140625" style="1" customWidth="1"/>
    <col min="10" max="10" width="1.88671875" style="1" customWidth="1"/>
    <col min="11" max="66" width="2.44140625" style="1" customWidth="1"/>
    <col min="67" max="16384" width="9.109375" style="3"/>
  </cols>
  <sheetData>
    <row r="1" spans="1:66" ht="30" customHeight="1" x14ac:dyDescent="0.25">
      <c r="A1" s="68" t="s">
        <v>25</v>
      </c>
      <c r="B1" s="13"/>
      <c r="C1" s="13"/>
      <c r="D1" s="13"/>
      <c r="E1" s="13"/>
      <c r="F1" s="13"/>
      <c r="I1" s="73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</row>
    <row r="2" spans="1:66" ht="18" customHeight="1" x14ac:dyDescent="0.25">
      <c r="A2" s="17" t="s">
        <v>38</v>
      </c>
      <c r="B2" s="7"/>
      <c r="C2" s="7"/>
      <c r="D2" s="91"/>
      <c r="E2" s="7"/>
      <c r="F2" s="7"/>
      <c r="G2" s="7"/>
      <c r="H2" s="2"/>
    </row>
    <row r="3" spans="1:66" ht="13.8" x14ac:dyDescent="0.25">
      <c r="A3" s="17"/>
      <c r="B3" s="92" t="s">
        <v>3</v>
      </c>
      <c r="C3" s="93">
        <v>43370</v>
      </c>
      <c r="D3" s="93"/>
      <c r="E3" s="93"/>
      <c r="F3" s="4"/>
      <c r="G3" s="4"/>
      <c r="H3" s="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66" ht="17.25" customHeight="1" x14ac:dyDescent="0.25">
      <c r="A4" s="53"/>
      <c r="B4" s="94" t="s">
        <v>7</v>
      </c>
      <c r="C4" s="95" t="s">
        <v>40</v>
      </c>
      <c r="D4" s="95"/>
      <c r="E4" s="95"/>
      <c r="F4" s="54"/>
      <c r="G4" s="57" t="s">
        <v>2</v>
      </c>
      <c r="H4" s="72">
        <v>1</v>
      </c>
      <c r="I4" s="55"/>
      <c r="J4" s="15"/>
      <c r="K4" s="85" t="str">
        <f>"Week "&amp;(K6-($C$3-WEEKDAY($C$3,1)+2))/7+1</f>
        <v>Week 1</v>
      </c>
      <c r="L4" s="86"/>
      <c r="M4" s="86"/>
      <c r="N4" s="86"/>
      <c r="O4" s="86"/>
      <c r="P4" s="86"/>
      <c r="Q4" s="87"/>
      <c r="R4" s="85" t="str">
        <f>"Week "&amp;(R6-($C$3-WEEKDAY($C$3,1)+2))/7+1</f>
        <v>Week 2</v>
      </c>
      <c r="S4" s="86"/>
      <c r="T4" s="86"/>
      <c r="U4" s="86"/>
      <c r="V4" s="86"/>
      <c r="W4" s="86"/>
      <c r="X4" s="87"/>
      <c r="Y4" s="85" t="str">
        <f>"Week "&amp;(Y6-($C$3-WEEKDAY($C$3,1)+2))/7+1</f>
        <v>Week 3</v>
      </c>
      <c r="Z4" s="86"/>
      <c r="AA4" s="86"/>
      <c r="AB4" s="86"/>
      <c r="AC4" s="86"/>
      <c r="AD4" s="86"/>
      <c r="AE4" s="87"/>
      <c r="AF4" s="85" t="str">
        <f>"Week "&amp;(AF6-($C$3-WEEKDAY($C$3,1)+2))/7+1</f>
        <v>Week 4</v>
      </c>
      <c r="AG4" s="86"/>
      <c r="AH4" s="86"/>
      <c r="AI4" s="86"/>
      <c r="AJ4" s="86"/>
      <c r="AK4" s="86"/>
      <c r="AL4" s="87"/>
      <c r="AM4" s="85" t="str">
        <f>"Week "&amp;(AM6-($C$3-WEEKDAY($C$3,1)+2))/7+1</f>
        <v>Week 5</v>
      </c>
      <c r="AN4" s="86"/>
      <c r="AO4" s="86"/>
      <c r="AP4" s="86"/>
      <c r="AQ4" s="86"/>
      <c r="AR4" s="86"/>
      <c r="AS4" s="87"/>
      <c r="AT4" s="85" t="str">
        <f>"Week "&amp;(AT6-($C$3-WEEKDAY($C$3,1)+2))/7+1</f>
        <v>Week 6</v>
      </c>
      <c r="AU4" s="86"/>
      <c r="AV4" s="86"/>
      <c r="AW4" s="86"/>
      <c r="AX4" s="86"/>
      <c r="AY4" s="86"/>
      <c r="AZ4" s="87"/>
      <c r="BA4" s="85" t="str">
        <f>"Week "&amp;(BA6-($C$3-WEEKDAY($C$3,1)+2))/7+1</f>
        <v>Week 7</v>
      </c>
      <c r="BB4" s="86"/>
      <c r="BC4" s="86"/>
      <c r="BD4" s="86"/>
      <c r="BE4" s="86"/>
      <c r="BF4" s="86"/>
      <c r="BG4" s="87"/>
      <c r="BH4" s="85" t="str">
        <f>"Week "&amp;(BH6-($C$3-WEEKDAY($C$3,1)+2))/7+1</f>
        <v>Week 8</v>
      </c>
      <c r="BI4" s="86"/>
      <c r="BJ4" s="86"/>
      <c r="BK4" s="86"/>
      <c r="BL4" s="86"/>
      <c r="BM4" s="86"/>
      <c r="BN4" s="87"/>
    </row>
    <row r="5" spans="1:66" ht="17.25" customHeight="1" x14ac:dyDescent="0.25">
      <c r="A5" s="53"/>
      <c r="B5" s="96" t="s">
        <v>46</v>
      </c>
      <c r="C5" s="97" t="s">
        <v>39</v>
      </c>
      <c r="D5" s="97"/>
      <c r="E5" s="97"/>
      <c r="F5" s="56"/>
      <c r="G5" s="56"/>
      <c r="H5" s="56"/>
      <c r="I5" s="56"/>
      <c r="J5" s="15"/>
      <c r="K5" s="88">
        <f>K6</f>
        <v>43367</v>
      </c>
      <c r="L5" s="89"/>
      <c r="M5" s="89"/>
      <c r="N5" s="89"/>
      <c r="O5" s="89"/>
      <c r="P5" s="89"/>
      <c r="Q5" s="90"/>
      <c r="R5" s="88">
        <f>R6</f>
        <v>43374</v>
      </c>
      <c r="S5" s="89"/>
      <c r="T5" s="89"/>
      <c r="U5" s="89"/>
      <c r="V5" s="89"/>
      <c r="W5" s="89"/>
      <c r="X5" s="90"/>
      <c r="Y5" s="88">
        <f>Y6</f>
        <v>43381</v>
      </c>
      <c r="Z5" s="89"/>
      <c r="AA5" s="89"/>
      <c r="AB5" s="89"/>
      <c r="AC5" s="89"/>
      <c r="AD5" s="89"/>
      <c r="AE5" s="90"/>
      <c r="AF5" s="88">
        <f>AF6</f>
        <v>43388</v>
      </c>
      <c r="AG5" s="89"/>
      <c r="AH5" s="89"/>
      <c r="AI5" s="89"/>
      <c r="AJ5" s="89"/>
      <c r="AK5" s="89"/>
      <c r="AL5" s="90"/>
      <c r="AM5" s="88">
        <f>AM6</f>
        <v>43395</v>
      </c>
      <c r="AN5" s="89"/>
      <c r="AO5" s="89"/>
      <c r="AP5" s="89"/>
      <c r="AQ5" s="89"/>
      <c r="AR5" s="89"/>
      <c r="AS5" s="90"/>
      <c r="AT5" s="88">
        <f>AT6</f>
        <v>43402</v>
      </c>
      <c r="AU5" s="89"/>
      <c r="AV5" s="89"/>
      <c r="AW5" s="89"/>
      <c r="AX5" s="89"/>
      <c r="AY5" s="89"/>
      <c r="AZ5" s="90"/>
      <c r="BA5" s="88">
        <f>BA6</f>
        <v>43409</v>
      </c>
      <c r="BB5" s="89"/>
      <c r="BC5" s="89"/>
      <c r="BD5" s="89"/>
      <c r="BE5" s="89"/>
      <c r="BF5" s="89"/>
      <c r="BG5" s="90"/>
      <c r="BH5" s="88">
        <f>BH6</f>
        <v>43416</v>
      </c>
      <c r="BI5" s="89"/>
      <c r="BJ5" s="89"/>
      <c r="BK5" s="89"/>
      <c r="BL5" s="89"/>
      <c r="BM5" s="89"/>
      <c r="BN5" s="90"/>
    </row>
    <row r="6" spans="1:66" x14ac:dyDescent="0.25">
      <c r="A6" s="14"/>
      <c r="B6" s="15"/>
      <c r="C6" s="15"/>
      <c r="D6" s="16"/>
      <c r="E6" s="15"/>
      <c r="F6" s="15"/>
      <c r="G6" s="15"/>
      <c r="H6" s="15"/>
      <c r="I6" s="15"/>
      <c r="J6" s="15"/>
      <c r="K6" s="40">
        <f>C3-WEEKDAY(C3,1)+2+7*(H4-1)</f>
        <v>43367</v>
      </c>
      <c r="L6" s="31">
        <f t="shared" ref="L6:AQ6" si="0">K6+1</f>
        <v>43368</v>
      </c>
      <c r="M6" s="31">
        <f t="shared" si="0"/>
        <v>43369</v>
      </c>
      <c r="N6" s="31">
        <f t="shared" si="0"/>
        <v>43370</v>
      </c>
      <c r="O6" s="31">
        <f t="shared" si="0"/>
        <v>43371</v>
      </c>
      <c r="P6" s="31">
        <f t="shared" si="0"/>
        <v>43372</v>
      </c>
      <c r="Q6" s="41">
        <f t="shared" si="0"/>
        <v>43373</v>
      </c>
      <c r="R6" s="40">
        <f t="shared" si="0"/>
        <v>43374</v>
      </c>
      <c r="S6" s="31">
        <f t="shared" si="0"/>
        <v>43375</v>
      </c>
      <c r="T6" s="31">
        <f t="shared" si="0"/>
        <v>43376</v>
      </c>
      <c r="U6" s="31">
        <f t="shared" si="0"/>
        <v>43377</v>
      </c>
      <c r="V6" s="31">
        <f t="shared" si="0"/>
        <v>43378</v>
      </c>
      <c r="W6" s="31">
        <f t="shared" si="0"/>
        <v>43379</v>
      </c>
      <c r="X6" s="41">
        <f t="shared" si="0"/>
        <v>43380</v>
      </c>
      <c r="Y6" s="40">
        <f t="shared" si="0"/>
        <v>43381</v>
      </c>
      <c r="Z6" s="31">
        <f t="shared" si="0"/>
        <v>43382</v>
      </c>
      <c r="AA6" s="31">
        <f t="shared" si="0"/>
        <v>43383</v>
      </c>
      <c r="AB6" s="31">
        <f t="shared" si="0"/>
        <v>43384</v>
      </c>
      <c r="AC6" s="31">
        <f t="shared" si="0"/>
        <v>43385</v>
      </c>
      <c r="AD6" s="31">
        <f t="shared" si="0"/>
        <v>43386</v>
      </c>
      <c r="AE6" s="41">
        <f t="shared" si="0"/>
        <v>43387</v>
      </c>
      <c r="AF6" s="40">
        <f t="shared" si="0"/>
        <v>43388</v>
      </c>
      <c r="AG6" s="31">
        <f t="shared" si="0"/>
        <v>43389</v>
      </c>
      <c r="AH6" s="31">
        <f t="shared" si="0"/>
        <v>43390</v>
      </c>
      <c r="AI6" s="31">
        <f t="shared" si="0"/>
        <v>43391</v>
      </c>
      <c r="AJ6" s="31">
        <f t="shared" si="0"/>
        <v>43392</v>
      </c>
      <c r="AK6" s="31">
        <f t="shared" si="0"/>
        <v>43393</v>
      </c>
      <c r="AL6" s="41">
        <f t="shared" si="0"/>
        <v>43394</v>
      </c>
      <c r="AM6" s="40">
        <f t="shared" si="0"/>
        <v>43395</v>
      </c>
      <c r="AN6" s="31">
        <f t="shared" si="0"/>
        <v>43396</v>
      </c>
      <c r="AO6" s="31">
        <f t="shared" si="0"/>
        <v>43397</v>
      </c>
      <c r="AP6" s="31">
        <f t="shared" si="0"/>
        <v>43398</v>
      </c>
      <c r="AQ6" s="31">
        <f t="shared" si="0"/>
        <v>43399</v>
      </c>
      <c r="AR6" s="31">
        <f t="shared" ref="AR6:BN6" si="1">AQ6+1</f>
        <v>43400</v>
      </c>
      <c r="AS6" s="41">
        <f t="shared" si="1"/>
        <v>43401</v>
      </c>
      <c r="AT6" s="40">
        <f t="shared" si="1"/>
        <v>43402</v>
      </c>
      <c r="AU6" s="31">
        <f t="shared" si="1"/>
        <v>43403</v>
      </c>
      <c r="AV6" s="31">
        <f t="shared" si="1"/>
        <v>43404</v>
      </c>
      <c r="AW6" s="31">
        <f t="shared" si="1"/>
        <v>43405</v>
      </c>
      <c r="AX6" s="31">
        <f t="shared" si="1"/>
        <v>43406</v>
      </c>
      <c r="AY6" s="31">
        <f t="shared" si="1"/>
        <v>43407</v>
      </c>
      <c r="AZ6" s="41">
        <f t="shared" si="1"/>
        <v>43408</v>
      </c>
      <c r="BA6" s="40">
        <f t="shared" si="1"/>
        <v>43409</v>
      </c>
      <c r="BB6" s="31">
        <f t="shared" si="1"/>
        <v>43410</v>
      </c>
      <c r="BC6" s="31">
        <f t="shared" si="1"/>
        <v>43411</v>
      </c>
      <c r="BD6" s="31">
        <f t="shared" si="1"/>
        <v>43412</v>
      </c>
      <c r="BE6" s="31">
        <f t="shared" si="1"/>
        <v>43413</v>
      </c>
      <c r="BF6" s="31">
        <f t="shared" si="1"/>
        <v>43414</v>
      </c>
      <c r="BG6" s="41">
        <f t="shared" si="1"/>
        <v>43415</v>
      </c>
      <c r="BH6" s="40">
        <f t="shared" si="1"/>
        <v>43416</v>
      </c>
      <c r="BI6" s="31">
        <f t="shared" si="1"/>
        <v>43417</v>
      </c>
      <c r="BJ6" s="31">
        <f t="shared" si="1"/>
        <v>43418</v>
      </c>
      <c r="BK6" s="31">
        <f t="shared" si="1"/>
        <v>43419</v>
      </c>
      <c r="BL6" s="31">
        <f t="shared" si="1"/>
        <v>43420</v>
      </c>
      <c r="BM6" s="31">
        <f t="shared" si="1"/>
        <v>43421</v>
      </c>
      <c r="BN6" s="41">
        <f t="shared" si="1"/>
        <v>43422</v>
      </c>
    </row>
    <row r="7" spans="1:66" s="67" customFormat="1" ht="24.6" thickBot="1" x14ac:dyDescent="0.3">
      <c r="A7" s="59" t="s">
        <v>24</v>
      </c>
      <c r="B7" s="60" t="s">
        <v>22</v>
      </c>
      <c r="C7" s="61" t="s">
        <v>23</v>
      </c>
      <c r="D7" s="62" t="s">
        <v>1</v>
      </c>
      <c r="E7" s="63" t="s">
        <v>21</v>
      </c>
      <c r="F7" s="63" t="s">
        <v>20</v>
      </c>
      <c r="G7" s="61" t="s">
        <v>19</v>
      </c>
      <c r="H7" s="61" t="s">
        <v>18</v>
      </c>
      <c r="I7" s="61" t="s">
        <v>17</v>
      </c>
      <c r="J7" s="61"/>
      <c r="K7" s="64" t="str">
        <f t="shared" ref="K7:AP7" si="2">CHOOSE(WEEKDAY(K6,1),"S","M","T","W","T","F","S")</f>
        <v>M</v>
      </c>
      <c r="L7" s="65" t="str">
        <f t="shared" si="2"/>
        <v>T</v>
      </c>
      <c r="M7" s="65" t="str">
        <f t="shared" si="2"/>
        <v>W</v>
      </c>
      <c r="N7" s="65" t="str">
        <f t="shared" si="2"/>
        <v>T</v>
      </c>
      <c r="O7" s="65" t="str">
        <f t="shared" si="2"/>
        <v>F</v>
      </c>
      <c r="P7" s="65" t="str">
        <f t="shared" si="2"/>
        <v>S</v>
      </c>
      <c r="Q7" s="66" t="str">
        <f t="shared" si="2"/>
        <v>S</v>
      </c>
      <c r="R7" s="64" t="str">
        <f t="shared" si="2"/>
        <v>M</v>
      </c>
      <c r="S7" s="65" t="str">
        <f t="shared" si="2"/>
        <v>T</v>
      </c>
      <c r="T7" s="65" t="str">
        <f t="shared" si="2"/>
        <v>W</v>
      </c>
      <c r="U7" s="65" t="str">
        <f t="shared" si="2"/>
        <v>T</v>
      </c>
      <c r="V7" s="65" t="str">
        <f t="shared" si="2"/>
        <v>F</v>
      </c>
      <c r="W7" s="65" t="str">
        <f t="shared" si="2"/>
        <v>S</v>
      </c>
      <c r="X7" s="66" t="str">
        <f t="shared" si="2"/>
        <v>S</v>
      </c>
      <c r="Y7" s="64" t="str">
        <f t="shared" si="2"/>
        <v>M</v>
      </c>
      <c r="Z7" s="65" t="str">
        <f t="shared" si="2"/>
        <v>T</v>
      </c>
      <c r="AA7" s="65" t="str">
        <f t="shared" si="2"/>
        <v>W</v>
      </c>
      <c r="AB7" s="65" t="str">
        <f t="shared" si="2"/>
        <v>T</v>
      </c>
      <c r="AC7" s="65" t="str">
        <f t="shared" si="2"/>
        <v>F</v>
      </c>
      <c r="AD7" s="65" t="str">
        <f t="shared" si="2"/>
        <v>S</v>
      </c>
      <c r="AE7" s="66" t="str">
        <f t="shared" si="2"/>
        <v>S</v>
      </c>
      <c r="AF7" s="64" t="str">
        <f t="shared" si="2"/>
        <v>M</v>
      </c>
      <c r="AG7" s="65" t="str">
        <f t="shared" si="2"/>
        <v>T</v>
      </c>
      <c r="AH7" s="65" t="str">
        <f t="shared" si="2"/>
        <v>W</v>
      </c>
      <c r="AI7" s="65" t="str">
        <f t="shared" si="2"/>
        <v>T</v>
      </c>
      <c r="AJ7" s="65" t="str">
        <f t="shared" si="2"/>
        <v>F</v>
      </c>
      <c r="AK7" s="65" t="str">
        <f t="shared" si="2"/>
        <v>S</v>
      </c>
      <c r="AL7" s="66" t="str">
        <f t="shared" si="2"/>
        <v>S</v>
      </c>
      <c r="AM7" s="64" t="str">
        <f t="shared" si="2"/>
        <v>M</v>
      </c>
      <c r="AN7" s="65" t="str">
        <f t="shared" si="2"/>
        <v>T</v>
      </c>
      <c r="AO7" s="65" t="str">
        <f t="shared" si="2"/>
        <v>W</v>
      </c>
      <c r="AP7" s="65" t="str">
        <f t="shared" si="2"/>
        <v>T</v>
      </c>
      <c r="AQ7" s="65" t="str">
        <f t="shared" ref="AQ7:BN7" si="3">CHOOSE(WEEKDAY(AQ6,1),"S","M","T","W","T","F","S")</f>
        <v>F</v>
      </c>
      <c r="AR7" s="65" t="str">
        <f t="shared" si="3"/>
        <v>S</v>
      </c>
      <c r="AS7" s="66" t="str">
        <f t="shared" si="3"/>
        <v>S</v>
      </c>
      <c r="AT7" s="64" t="str">
        <f t="shared" si="3"/>
        <v>M</v>
      </c>
      <c r="AU7" s="65" t="str">
        <f t="shared" si="3"/>
        <v>T</v>
      </c>
      <c r="AV7" s="65" t="str">
        <f t="shared" si="3"/>
        <v>W</v>
      </c>
      <c r="AW7" s="65" t="str">
        <f t="shared" si="3"/>
        <v>T</v>
      </c>
      <c r="AX7" s="65" t="str">
        <f t="shared" si="3"/>
        <v>F</v>
      </c>
      <c r="AY7" s="65" t="str">
        <f t="shared" si="3"/>
        <v>S</v>
      </c>
      <c r="AZ7" s="66" t="str">
        <f t="shared" si="3"/>
        <v>S</v>
      </c>
      <c r="BA7" s="64" t="str">
        <f t="shared" si="3"/>
        <v>M</v>
      </c>
      <c r="BB7" s="65" t="str">
        <f t="shared" si="3"/>
        <v>T</v>
      </c>
      <c r="BC7" s="65" t="str">
        <f t="shared" si="3"/>
        <v>W</v>
      </c>
      <c r="BD7" s="65" t="str">
        <f t="shared" si="3"/>
        <v>T</v>
      </c>
      <c r="BE7" s="65" t="str">
        <f t="shared" si="3"/>
        <v>F</v>
      </c>
      <c r="BF7" s="65" t="str">
        <f t="shared" si="3"/>
        <v>S</v>
      </c>
      <c r="BG7" s="66" t="str">
        <f t="shared" si="3"/>
        <v>S</v>
      </c>
      <c r="BH7" s="64" t="str">
        <f t="shared" si="3"/>
        <v>M</v>
      </c>
      <c r="BI7" s="65" t="str">
        <f t="shared" si="3"/>
        <v>T</v>
      </c>
      <c r="BJ7" s="65" t="str">
        <f t="shared" si="3"/>
        <v>W</v>
      </c>
      <c r="BK7" s="65" t="str">
        <f t="shared" si="3"/>
        <v>T</v>
      </c>
      <c r="BL7" s="65" t="str">
        <f t="shared" si="3"/>
        <v>F</v>
      </c>
      <c r="BM7" s="65" t="str">
        <f t="shared" si="3"/>
        <v>S</v>
      </c>
      <c r="BN7" s="66" t="str">
        <f t="shared" si="3"/>
        <v>S</v>
      </c>
    </row>
    <row r="8" spans="1:66" s="20" customFormat="1" ht="17.399999999999999" x14ac:dyDescent="0.25">
      <c r="A8" s="32" t="str">
        <f>IF(ISERROR(VALUE(SUBSTITUTE(prevWBS,".",""))),"1",IF(ISERROR(FIND("`",SUBSTITUTE(prevWBS,".","`",1))),TEXT(VALUE(prevWBS)+1,"#"),TEXT(VALUE(LEFT(prevWBS,FIND("`",SUBSTITUTE(prevWBS,".","`",1))-1))+1,"#")))</f>
        <v>1</v>
      </c>
      <c r="B8" s="33" t="s">
        <v>5</v>
      </c>
      <c r="C8" s="34"/>
      <c r="D8" s="35"/>
      <c r="E8" s="36"/>
      <c r="F8" s="58" t="str">
        <f>IF(ISBLANK(E8)," - ",IF(G8=0,E8,E8+G8-1))</f>
        <v xml:space="preserve"> - </v>
      </c>
      <c r="G8" s="37"/>
      <c r="H8" s="38"/>
      <c r="I8" s="39" t="str">
        <f t="shared" ref="I8:I36" si="4">IF(OR(F8=0,E8=0)," - ",NETWORKDAYS(E8,F8))</f>
        <v xml:space="preserve"> - </v>
      </c>
      <c r="J8" s="42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</row>
    <row r="9" spans="1:66" s="26" customFormat="1" ht="17.399999999999999" x14ac:dyDescent="0.25">
      <c r="A9" s="25" t="str">
        <f t="shared" ref="A9:A17" si="5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9" s="69" t="s">
        <v>6</v>
      </c>
      <c r="C9" s="26" t="s">
        <v>7</v>
      </c>
      <c r="D9" s="70"/>
      <c r="E9" s="80">
        <v>43375</v>
      </c>
      <c r="F9" s="81">
        <v>43375</v>
      </c>
      <c r="G9" s="27">
        <f>F9-E9</f>
        <v>0</v>
      </c>
      <c r="H9" s="28">
        <v>1</v>
      </c>
      <c r="I9" s="29">
        <f t="shared" si="4"/>
        <v>1</v>
      </c>
      <c r="J9" s="43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</row>
    <row r="10" spans="1:66" s="26" customFormat="1" ht="17.399999999999999" x14ac:dyDescent="0.25">
      <c r="A10" s="25" t="str">
        <f t="shared" si="5"/>
        <v>1.2</v>
      </c>
      <c r="B10" s="69" t="s">
        <v>8</v>
      </c>
      <c r="C10" s="26" t="s">
        <v>7</v>
      </c>
      <c r="D10" s="70"/>
      <c r="E10" s="80">
        <v>43376</v>
      </c>
      <c r="F10" s="81">
        <v>43376</v>
      </c>
      <c r="G10" s="27">
        <f t="shared" ref="G10:G11" si="6">F10-E10</f>
        <v>0</v>
      </c>
      <c r="H10" s="28">
        <v>0.9</v>
      </c>
      <c r="I10" s="29">
        <f t="shared" si="4"/>
        <v>1</v>
      </c>
      <c r="J10" s="43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</row>
    <row r="11" spans="1:66" s="26" customFormat="1" ht="17.399999999999999" x14ac:dyDescent="0.2">
      <c r="A11" s="25" t="str">
        <f t="shared" si="5"/>
        <v>1.3</v>
      </c>
      <c r="B11" s="69" t="s">
        <v>9</v>
      </c>
      <c r="C11" s="76" t="s">
        <v>40</v>
      </c>
      <c r="D11" s="70"/>
      <c r="E11" s="80">
        <v>43375</v>
      </c>
      <c r="F11" s="81">
        <v>43378</v>
      </c>
      <c r="G11" s="27">
        <f t="shared" si="6"/>
        <v>3</v>
      </c>
      <c r="H11" s="28">
        <v>0.9</v>
      </c>
      <c r="I11" s="29">
        <f t="shared" si="4"/>
        <v>4</v>
      </c>
      <c r="J11" s="43"/>
      <c r="K11" s="50"/>
      <c r="L11" s="50"/>
      <c r="M11" s="51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</row>
    <row r="12" spans="1:66" s="26" customFormat="1" ht="17.399999999999999" hidden="1" x14ac:dyDescent="0.25">
      <c r="A12" s="25" t="str">
        <f t="shared" si="5"/>
        <v>1.4</v>
      </c>
      <c r="B12" s="69" t="s">
        <v>0</v>
      </c>
      <c r="D12" s="70"/>
      <c r="E12" s="46">
        <v>43132</v>
      </c>
      <c r="F12" s="47">
        <f t="shared" ref="F12:F36" si="7">IF(ISBLANK(E12)," - ",IF(G12=0,E12,E12+G12-1))</f>
        <v>43135</v>
      </c>
      <c r="G12" s="27">
        <v>4</v>
      </c>
      <c r="H12" s="28">
        <v>0.75</v>
      </c>
      <c r="I12" s="29">
        <f t="shared" si="4"/>
        <v>2</v>
      </c>
      <c r="J12" s="43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</row>
    <row r="13" spans="1:66" s="26" customFormat="1" ht="17.399999999999999" hidden="1" x14ac:dyDescent="0.25">
      <c r="A13" s="25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1.4.1</v>
      </c>
      <c r="B13" s="71" t="s">
        <v>4</v>
      </c>
      <c r="D13" s="70"/>
      <c r="E13" s="46">
        <v>43133</v>
      </c>
      <c r="F13" s="47">
        <f t="shared" si="7"/>
        <v>43134</v>
      </c>
      <c r="G13" s="27">
        <v>2</v>
      </c>
      <c r="H13" s="28">
        <v>0.5</v>
      </c>
      <c r="I13" s="29">
        <f t="shared" si="4"/>
        <v>1</v>
      </c>
      <c r="J13" s="43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</row>
    <row r="14" spans="1:66" s="26" customFormat="1" ht="17.399999999999999" hidden="1" x14ac:dyDescent="0.25">
      <c r="A14" s="25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1.4.2</v>
      </c>
      <c r="B14" s="71" t="s">
        <v>4</v>
      </c>
      <c r="D14" s="70"/>
      <c r="E14" s="46">
        <v>43135</v>
      </c>
      <c r="F14" s="47">
        <f t="shared" si="7"/>
        <v>43137</v>
      </c>
      <c r="G14" s="27">
        <v>3</v>
      </c>
      <c r="H14" s="28">
        <v>0.5</v>
      </c>
      <c r="I14" s="29">
        <f t="shared" si="4"/>
        <v>2</v>
      </c>
      <c r="J14" s="43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</row>
    <row r="15" spans="1:66" s="26" customFormat="1" ht="17.399999999999999" hidden="1" x14ac:dyDescent="0.25">
      <c r="A15" s="25" t="str">
        <f t="shared" si="5"/>
        <v>1.5</v>
      </c>
      <c r="B15" s="69" t="s">
        <v>0</v>
      </c>
      <c r="D15" s="70"/>
      <c r="E15" s="46">
        <v>43136</v>
      </c>
      <c r="F15" s="47">
        <f t="shared" si="7"/>
        <v>43140</v>
      </c>
      <c r="G15" s="27">
        <v>5</v>
      </c>
      <c r="H15" s="28">
        <v>0</v>
      </c>
      <c r="I15" s="29">
        <f t="shared" si="4"/>
        <v>5</v>
      </c>
      <c r="J15" s="43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</row>
    <row r="16" spans="1:66" s="26" customFormat="1" ht="17.399999999999999" hidden="1" x14ac:dyDescent="0.25">
      <c r="A16" s="25" t="str">
        <f t="shared" si="5"/>
        <v>1.6</v>
      </c>
      <c r="B16" s="69" t="s">
        <v>0</v>
      </c>
      <c r="D16" s="70"/>
      <c r="E16" s="46">
        <v>43134</v>
      </c>
      <c r="F16" s="47">
        <f t="shared" si="7"/>
        <v>43140</v>
      </c>
      <c r="G16" s="27">
        <v>7</v>
      </c>
      <c r="H16" s="28">
        <v>0</v>
      </c>
      <c r="I16" s="29">
        <f t="shared" si="4"/>
        <v>5</v>
      </c>
      <c r="J16" s="43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</row>
    <row r="17" spans="1:66" s="26" customFormat="1" ht="17.399999999999999" hidden="1" x14ac:dyDescent="0.25">
      <c r="A17" s="25" t="str">
        <f t="shared" si="5"/>
        <v>1.7</v>
      </c>
      <c r="B17" s="69" t="s">
        <v>0</v>
      </c>
      <c r="D17" s="70"/>
      <c r="E17" s="46">
        <v>43141</v>
      </c>
      <c r="F17" s="47">
        <f t="shared" si="7"/>
        <v>43147</v>
      </c>
      <c r="G17" s="27">
        <v>7</v>
      </c>
      <c r="H17" s="28">
        <v>0</v>
      </c>
      <c r="I17" s="29">
        <f t="shared" si="4"/>
        <v>5</v>
      </c>
      <c r="J17" s="43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</row>
    <row r="18" spans="1:66" s="20" customFormat="1" ht="17.399999999999999" x14ac:dyDescent="0.25">
      <c r="A18" s="18" t="str">
        <f>IF(ISERROR(VALUE(SUBSTITUTE(prevWBS,".",""))),"1",IF(ISERROR(FIND("`",SUBSTITUTE(prevWBS,".","`",1))),TEXT(VALUE(prevWBS)+1,"#"),TEXT(VALUE(LEFT(prevWBS,FIND("`",SUBSTITUTE(prevWBS,".","`",1))-1))+1,"#")))</f>
        <v>2</v>
      </c>
      <c r="B18" s="19" t="s">
        <v>10</v>
      </c>
      <c r="D18" s="21"/>
      <c r="E18" s="48"/>
      <c r="F18" s="48" t="str">
        <f t="shared" si="7"/>
        <v xml:space="preserve"> - </v>
      </c>
      <c r="G18" s="22"/>
      <c r="H18" s="23"/>
      <c r="I18" s="24" t="str">
        <f t="shared" si="4"/>
        <v xml:space="preserve"> - </v>
      </c>
      <c r="J18" s="44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</row>
    <row r="19" spans="1:66" s="26" customFormat="1" ht="17.399999999999999" x14ac:dyDescent="0.2">
      <c r="A19" s="25" t="str">
        <f t="shared" ref="A19:A24" si="8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19" s="74" t="s">
        <v>11</v>
      </c>
      <c r="C19" s="75" t="s">
        <v>7</v>
      </c>
      <c r="D19" s="70"/>
      <c r="E19" s="80">
        <v>43380</v>
      </c>
      <c r="F19" s="81">
        <v>43383</v>
      </c>
      <c r="G19" s="27">
        <f t="shared" ref="G19:G30" si="9">F19-E19</f>
        <v>3</v>
      </c>
      <c r="H19" s="28">
        <v>0</v>
      </c>
      <c r="I19" s="29">
        <f t="shared" si="4"/>
        <v>3</v>
      </c>
      <c r="J19" s="43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</row>
    <row r="20" spans="1:66" s="26" customFormat="1" ht="17.399999999999999" x14ac:dyDescent="0.2">
      <c r="A20" s="25" t="str">
        <f t="shared" si="8"/>
        <v>2.2</v>
      </c>
      <c r="B20" s="74" t="s">
        <v>12</v>
      </c>
      <c r="C20" s="76" t="s">
        <v>39</v>
      </c>
      <c r="D20" s="70"/>
      <c r="E20" s="80">
        <v>43383</v>
      </c>
      <c r="F20" s="81">
        <v>43387</v>
      </c>
      <c r="G20" s="27">
        <f t="shared" si="9"/>
        <v>4</v>
      </c>
      <c r="H20" s="28">
        <v>0</v>
      </c>
      <c r="I20" s="29">
        <f t="shared" si="4"/>
        <v>3</v>
      </c>
      <c r="J20" s="43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</row>
    <row r="21" spans="1:66" s="26" customFormat="1" ht="17.399999999999999" x14ac:dyDescent="0.2">
      <c r="A21" s="25" t="str">
        <f t="shared" si="8"/>
        <v>2.3</v>
      </c>
      <c r="B21" s="74" t="s">
        <v>13</v>
      </c>
      <c r="C21" s="76" t="s">
        <v>40</v>
      </c>
      <c r="D21" s="70"/>
      <c r="E21" s="80">
        <v>43388</v>
      </c>
      <c r="F21" s="81">
        <v>43392</v>
      </c>
      <c r="G21" s="27">
        <f t="shared" si="9"/>
        <v>4</v>
      </c>
      <c r="H21" s="28">
        <v>0</v>
      </c>
      <c r="I21" s="29">
        <f t="shared" si="4"/>
        <v>5</v>
      </c>
      <c r="J21" s="43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</row>
    <row r="22" spans="1:66" s="26" customFormat="1" ht="17.399999999999999" x14ac:dyDescent="0.2">
      <c r="A22" s="25" t="str">
        <f t="shared" si="8"/>
        <v>2.4</v>
      </c>
      <c r="B22" s="74" t="s">
        <v>14</v>
      </c>
      <c r="C22" s="76" t="s">
        <v>39</v>
      </c>
      <c r="D22" s="70"/>
      <c r="E22" s="80">
        <v>43393</v>
      </c>
      <c r="F22" s="81">
        <v>43397</v>
      </c>
      <c r="G22" s="27">
        <f t="shared" si="9"/>
        <v>4</v>
      </c>
      <c r="H22" s="28">
        <v>0</v>
      </c>
      <c r="I22" s="29">
        <f t="shared" si="4"/>
        <v>3</v>
      </c>
      <c r="J22" s="43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</row>
    <row r="23" spans="1:66" s="26" customFormat="1" ht="17.399999999999999" x14ac:dyDescent="0.2">
      <c r="A23" s="25" t="str">
        <f t="shared" si="8"/>
        <v>2.5</v>
      </c>
      <c r="B23" s="74" t="s">
        <v>15</v>
      </c>
      <c r="C23" s="26" t="s">
        <v>46</v>
      </c>
      <c r="D23" s="70"/>
      <c r="E23" s="80">
        <v>43398</v>
      </c>
      <c r="F23" s="81">
        <v>43402</v>
      </c>
      <c r="G23" s="27">
        <f t="shared" si="9"/>
        <v>4</v>
      </c>
      <c r="H23" s="28">
        <v>0</v>
      </c>
      <c r="I23" s="29">
        <f t="shared" ref="I23:I24" si="10">IF(OR(F23=0,E23=0)," - ",NETWORKDAYS(E23,F23))</f>
        <v>3</v>
      </c>
      <c r="J23" s="43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</row>
    <row r="24" spans="1:66" s="26" customFormat="1" ht="17.399999999999999" x14ac:dyDescent="0.2">
      <c r="A24" s="25" t="str">
        <f t="shared" si="8"/>
        <v>2.6</v>
      </c>
      <c r="B24" s="74" t="s">
        <v>9</v>
      </c>
      <c r="C24" s="26" t="s">
        <v>46</v>
      </c>
      <c r="D24" s="70"/>
      <c r="E24" s="80">
        <v>43403</v>
      </c>
      <c r="F24" s="81">
        <v>43405</v>
      </c>
      <c r="G24" s="27">
        <f t="shared" si="9"/>
        <v>2</v>
      </c>
      <c r="H24" s="28">
        <v>0</v>
      </c>
      <c r="I24" s="29">
        <f t="shared" si="10"/>
        <v>3</v>
      </c>
      <c r="J24" s="43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</row>
    <row r="25" spans="1:66" s="20" customFormat="1" ht="17.399999999999999" x14ac:dyDescent="0.25">
      <c r="A25" s="18" t="str">
        <f>IF(ISERROR(VALUE(SUBSTITUTE(prevWBS,".",""))),"1",IF(ISERROR(FIND("`",SUBSTITUTE(prevWBS,".","`",1))),TEXT(VALUE(prevWBS)+1,"#"),TEXT(VALUE(LEFT(prevWBS,FIND("`",SUBSTITUTE(prevWBS,".","`",1))-1))+1,"#")))</f>
        <v>3</v>
      </c>
      <c r="B25" s="19" t="s">
        <v>26</v>
      </c>
      <c r="D25" s="21"/>
      <c r="E25" s="48"/>
      <c r="F25" s="48" t="str">
        <f t="shared" si="7"/>
        <v xml:space="preserve"> - </v>
      </c>
      <c r="G25" s="22"/>
      <c r="H25" s="23"/>
      <c r="I25" s="24" t="str">
        <f t="shared" si="4"/>
        <v xml:space="preserve"> - </v>
      </c>
      <c r="J25" s="44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</row>
    <row r="26" spans="1:66" s="26" customFormat="1" ht="17.399999999999999" x14ac:dyDescent="0.2">
      <c r="A26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26" s="77" t="s">
        <v>11</v>
      </c>
      <c r="C26" s="26" t="s">
        <v>7</v>
      </c>
      <c r="D26" s="70"/>
      <c r="E26" s="80">
        <v>43409</v>
      </c>
      <c r="F26" s="81">
        <v>43411</v>
      </c>
      <c r="G26" s="27">
        <f t="shared" si="9"/>
        <v>2</v>
      </c>
      <c r="H26" s="28">
        <v>0</v>
      </c>
      <c r="I26" s="29">
        <f t="shared" si="4"/>
        <v>3</v>
      </c>
      <c r="J26" s="43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</row>
    <row r="27" spans="1:66" s="26" customFormat="1" ht="17.399999999999999" x14ac:dyDescent="0.2">
      <c r="A27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27" s="77" t="s">
        <v>27</v>
      </c>
      <c r="C27" s="26" t="s">
        <v>40</v>
      </c>
      <c r="D27" s="70"/>
      <c r="E27" s="80">
        <v>43411</v>
      </c>
      <c r="F27" s="81">
        <v>43413</v>
      </c>
      <c r="G27" s="27">
        <f t="shared" si="9"/>
        <v>2</v>
      </c>
      <c r="H27" s="28">
        <v>0</v>
      </c>
      <c r="I27" s="29">
        <f t="shared" si="4"/>
        <v>3</v>
      </c>
      <c r="J27" s="43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</row>
    <row r="28" spans="1:66" s="26" customFormat="1" ht="17.399999999999999" x14ac:dyDescent="0.2">
      <c r="A28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28" s="77" t="s">
        <v>28</v>
      </c>
      <c r="C28" s="26" t="s">
        <v>39</v>
      </c>
      <c r="D28" s="70"/>
      <c r="E28" s="80">
        <v>43413</v>
      </c>
      <c r="F28" s="81">
        <v>43415</v>
      </c>
      <c r="G28" s="27">
        <f t="shared" si="9"/>
        <v>2</v>
      </c>
      <c r="H28" s="28">
        <v>0</v>
      </c>
      <c r="I28" s="29">
        <f t="shared" si="4"/>
        <v>1</v>
      </c>
      <c r="J28" s="43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</row>
    <row r="29" spans="1:66" s="26" customFormat="1" ht="17.399999999999999" x14ac:dyDescent="0.2">
      <c r="A29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29" s="77" t="s">
        <v>29</v>
      </c>
      <c r="C29" s="26" t="s">
        <v>46</v>
      </c>
      <c r="D29" s="70"/>
      <c r="E29" s="80">
        <v>43415</v>
      </c>
      <c r="F29" s="81">
        <v>43417</v>
      </c>
      <c r="G29" s="27">
        <f t="shared" si="9"/>
        <v>2</v>
      </c>
      <c r="H29" s="28">
        <v>0</v>
      </c>
      <c r="I29" s="29">
        <f t="shared" si="4"/>
        <v>2</v>
      </c>
      <c r="J29" s="43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</row>
    <row r="30" spans="1:66" s="26" customFormat="1" ht="17.399999999999999" x14ac:dyDescent="0.2">
      <c r="A30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3.5</v>
      </c>
      <c r="B30" s="77" t="s">
        <v>30</v>
      </c>
      <c r="C30" s="26" t="s">
        <v>39</v>
      </c>
      <c r="D30" s="70"/>
      <c r="E30" s="80">
        <v>43417</v>
      </c>
      <c r="F30" s="81">
        <v>43419</v>
      </c>
      <c r="G30" s="27">
        <f t="shared" si="9"/>
        <v>2</v>
      </c>
      <c r="H30" s="28">
        <v>0</v>
      </c>
      <c r="I30" s="29">
        <f t="shared" si="4"/>
        <v>3</v>
      </c>
      <c r="J30" s="43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</row>
    <row r="31" spans="1:66" s="20" customFormat="1" ht="17.399999999999999" x14ac:dyDescent="0.25">
      <c r="A31" s="18" t="str">
        <f>IF(ISERROR(VALUE(SUBSTITUTE(prevWBS,".",""))),"1",IF(ISERROR(FIND("`",SUBSTITUTE(prevWBS,".","`",1))),TEXT(VALUE(prevWBS)+1,"#"),TEXT(VALUE(LEFT(prevWBS,FIND("`",SUBSTITUTE(prevWBS,".","`",1))-1))+1,"#")))</f>
        <v>4</v>
      </c>
      <c r="B31" s="19" t="s">
        <v>31</v>
      </c>
      <c r="D31" s="21"/>
      <c r="E31" s="82"/>
      <c r="F31" s="82" t="str">
        <f t="shared" si="7"/>
        <v xml:space="preserve"> - </v>
      </c>
      <c r="G31" s="22"/>
      <c r="H31" s="23"/>
      <c r="I31" s="24" t="str">
        <f t="shared" si="4"/>
        <v xml:space="preserve"> - </v>
      </c>
      <c r="J31" s="44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</row>
    <row r="32" spans="1:66" s="26" customFormat="1" ht="17.399999999999999" x14ac:dyDescent="0.2">
      <c r="A32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32" s="77" t="s">
        <v>11</v>
      </c>
      <c r="C32" s="26" t="s">
        <v>7</v>
      </c>
      <c r="D32" s="70"/>
      <c r="E32" s="80">
        <v>43419</v>
      </c>
      <c r="F32" s="81">
        <f t="shared" si="7"/>
        <v>43419</v>
      </c>
      <c r="G32" s="27">
        <v>1</v>
      </c>
      <c r="H32" s="28">
        <v>0</v>
      </c>
      <c r="I32" s="29">
        <f t="shared" si="4"/>
        <v>1</v>
      </c>
      <c r="J32" s="43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</row>
    <row r="33" spans="1:97" s="26" customFormat="1" ht="17.399999999999999" x14ac:dyDescent="0.2">
      <c r="A33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4.2</v>
      </c>
      <c r="B33" s="77" t="s">
        <v>32</v>
      </c>
      <c r="C33" s="26" t="s">
        <v>39</v>
      </c>
      <c r="D33" s="70"/>
      <c r="E33" s="80">
        <v>43421</v>
      </c>
      <c r="F33" s="81">
        <f t="shared" si="7"/>
        <v>43421</v>
      </c>
      <c r="G33" s="27">
        <v>1</v>
      </c>
      <c r="H33" s="28">
        <v>0</v>
      </c>
      <c r="I33" s="29">
        <f t="shared" si="4"/>
        <v>0</v>
      </c>
      <c r="J33" s="43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</row>
    <row r="34" spans="1:97" s="26" customFormat="1" ht="17.399999999999999" x14ac:dyDescent="0.2">
      <c r="A34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4.3</v>
      </c>
      <c r="B34" s="77" t="s">
        <v>33</v>
      </c>
      <c r="C34" s="26" t="s">
        <v>39</v>
      </c>
      <c r="D34" s="70"/>
      <c r="E34" s="80">
        <v>43423</v>
      </c>
      <c r="F34" s="81">
        <f t="shared" si="7"/>
        <v>43423</v>
      </c>
      <c r="G34" s="27">
        <v>1</v>
      </c>
      <c r="H34" s="28">
        <v>0</v>
      </c>
      <c r="I34" s="29">
        <f t="shared" si="4"/>
        <v>1</v>
      </c>
      <c r="J34" s="43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</row>
    <row r="35" spans="1:97" s="26" customFormat="1" ht="17.399999999999999" x14ac:dyDescent="0.2">
      <c r="A35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4.4</v>
      </c>
      <c r="B35" s="77" t="s">
        <v>34</v>
      </c>
      <c r="C35" s="26" t="s">
        <v>39</v>
      </c>
      <c r="D35" s="70"/>
      <c r="E35" s="80">
        <v>43425</v>
      </c>
      <c r="F35" s="81">
        <f t="shared" si="7"/>
        <v>43425</v>
      </c>
      <c r="G35" s="27">
        <v>1</v>
      </c>
      <c r="H35" s="28">
        <v>0</v>
      </c>
      <c r="I35" s="29">
        <f t="shared" si="4"/>
        <v>1</v>
      </c>
      <c r="J35" s="43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</row>
    <row r="36" spans="1:97" s="26" customFormat="1" ht="17.399999999999999" x14ac:dyDescent="0.2">
      <c r="A36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4.5</v>
      </c>
      <c r="B36" s="77" t="s">
        <v>30</v>
      </c>
      <c r="D36" s="70"/>
      <c r="E36" s="80">
        <v>43427</v>
      </c>
      <c r="F36" s="81">
        <f t="shared" si="7"/>
        <v>43427</v>
      </c>
      <c r="G36" s="27">
        <v>1</v>
      </c>
      <c r="H36" s="28">
        <v>0</v>
      </c>
      <c r="I36" s="29">
        <f t="shared" si="4"/>
        <v>1</v>
      </c>
      <c r="J36" s="43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</row>
    <row r="37" spans="1:97" s="30" customFormat="1" ht="17.399999999999999" x14ac:dyDescent="0.25">
      <c r="A37" s="18" t="str">
        <f>IF(ISERROR(VALUE(SUBSTITUTE(prevWBS,".",""))),"1",IF(ISERROR(FIND("`",SUBSTITUTE(prevWBS,".","`",1))),TEXT(VALUE(prevWBS)+1,"#"),TEXT(VALUE(LEFT(prevWBS,FIND("`",SUBSTITUTE(prevWBS,".","`",1))-1))+1,"#")))</f>
        <v>5</v>
      </c>
      <c r="B37" s="19" t="s">
        <v>47</v>
      </c>
      <c r="C37" s="20"/>
      <c r="D37" s="21"/>
      <c r="E37" s="82"/>
      <c r="F37" s="82" t="str">
        <f t="shared" ref="F37:F41" si="11">IF(ISBLANK(E37)," - ",IF(G37=0,E37,E37+G37-1))</f>
        <v xml:space="preserve"> - </v>
      </c>
      <c r="G37" s="22"/>
      <c r="H37" s="23"/>
      <c r="I37" s="24" t="str">
        <f t="shared" ref="I37:I41" si="12">IF(OR(F37=0,E37=0)," - ",NETWORKDAYS(E37,F37))</f>
        <v xml:space="preserve"> - </v>
      </c>
      <c r="J37" s="44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83"/>
      <c r="BP37" s="83"/>
      <c r="BQ37" s="83"/>
      <c r="BR37" s="83"/>
      <c r="BS37" s="83"/>
      <c r="BT37" s="83"/>
      <c r="BU37" s="83"/>
      <c r="BV37" s="83"/>
      <c r="BW37" s="83"/>
      <c r="BX37" s="83"/>
      <c r="BY37" s="83"/>
      <c r="BZ37" s="83"/>
      <c r="CA37" s="83"/>
      <c r="CB37" s="83"/>
      <c r="CC37" s="83"/>
      <c r="CD37" s="83"/>
      <c r="CE37" s="83"/>
      <c r="CF37" s="83"/>
      <c r="CG37" s="83"/>
      <c r="CH37" s="83"/>
      <c r="CI37" s="83"/>
      <c r="CJ37" s="83"/>
      <c r="CK37" s="83"/>
      <c r="CL37" s="83"/>
      <c r="CM37" s="83"/>
      <c r="CN37" s="83"/>
      <c r="CO37" s="83"/>
      <c r="CP37" s="83"/>
      <c r="CQ37" s="83"/>
      <c r="CR37" s="83"/>
      <c r="CS37" s="83"/>
    </row>
    <row r="38" spans="1:97" s="30" customFormat="1" ht="17.399999999999999" x14ac:dyDescent="0.2">
      <c r="A38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5.1</v>
      </c>
      <c r="B38" s="77" t="s">
        <v>11</v>
      </c>
      <c r="C38" s="26" t="s">
        <v>7</v>
      </c>
      <c r="D38" s="70"/>
      <c r="E38" s="80">
        <v>43419</v>
      </c>
      <c r="F38" s="81">
        <f t="shared" si="11"/>
        <v>43419</v>
      </c>
      <c r="G38" s="27">
        <v>1</v>
      </c>
      <c r="H38" s="28">
        <v>0</v>
      </c>
      <c r="I38" s="29">
        <f t="shared" si="12"/>
        <v>1</v>
      </c>
      <c r="J38" s="43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</row>
    <row r="39" spans="1:97" s="30" customFormat="1" ht="17.399999999999999" x14ac:dyDescent="0.2">
      <c r="A39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5.2</v>
      </c>
      <c r="B39" s="77" t="s">
        <v>35</v>
      </c>
      <c r="C39" s="26" t="s">
        <v>7</v>
      </c>
      <c r="D39" s="70"/>
      <c r="E39" s="80">
        <v>43421</v>
      </c>
      <c r="F39" s="81">
        <f t="shared" si="11"/>
        <v>43421</v>
      </c>
      <c r="G39" s="27">
        <v>1</v>
      </c>
      <c r="H39" s="28">
        <v>0</v>
      </c>
      <c r="I39" s="29">
        <f t="shared" si="12"/>
        <v>0</v>
      </c>
      <c r="J39" s="43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</row>
    <row r="40" spans="1:97" s="30" customFormat="1" ht="17.399999999999999" x14ac:dyDescent="0.2">
      <c r="A40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5.3</v>
      </c>
      <c r="B40" s="77" t="s">
        <v>36</v>
      </c>
      <c r="C40" s="26" t="s">
        <v>40</v>
      </c>
      <c r="D40" s="70"/>
      <c r="E40" s="80">
        <v>43423</v>
      </c>
      <c r="F40" s="81">
        <f t="shared" si="11"/>
        <v>43423</v>
      </c>
      <c r="G40" s="27">
        <v>1</v>
      </c>
      <c r="H40" s="28">
        <v>0</v>
      </c>
      <c r="I40" s="29">
        <f t="shared" si="12"/>
        <v>1</v>
      </c>
      <c r="J40" s="43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</row>
    <row r="41" spans="1:97" s="30" customFormat="1" ht="17.399999999999999" x14ac:dyDescent="0.2">
      <c r="A41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5.4</v>
      </c>
      <c r="B41" s="77" t="s">
        <v>37</v>
      </c>
      <c r="C41" s="26" t="s">
        <v>39</v>
      </c>
      <c r="D41" s="70"/>
      <c r="E41" s="80">
        <v>43425</v>
      </c>
      <c r="F41" s="81">
        <f t="shared" si="11"/>
        <v>43425</v>
      </c>
      <c r="G41" s="27">
        <v>1</v>
      </c>
      <c r="H41" s="28">
        <v>0</v>
      </c>
      <c r="I41" s="29">
        <f t="shared" si="12"/>
        <v>1</v>
      </c>
      <c r="J41" s="43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</row>
    <row r="42" spans="1:97" s="30" customFormat="1" ht="17.399999999999999" x14ac:dyDescent="0.25">
      <c r="A42" s="18" t="str">
        <f>IF(ISERROR(VALUE(SUBSTITUTE(prevWBS,".",""))),"1",IF(ISERROR(FIND("`",SUBSTITUTE(prevWBS,".","`",1))),TEXT(VALUE(prevWBS)+1,"#"),TEXT(VALUE(LEFT(prevWBS,FIND("`",SUBSTITUTE(prevWBS,".","`",1))-1))+1,"#")))</f>
        <v>6</v>
      </c>
      <c r="B42" s="19" t="s">
        <v>41</v>
      </c>
      <c r="C42" s="20"/>
      <c r="D42" s="21"/>
      <c r="E42" s="82"/>
      <c r="F42" s="82" t="str">
        <f t="shared" ref="F42" si="13">IF(ISBLANK(E42)," - ",IF(G42=0,E42,E42+G42-1))</f>
        <v xml:space="preserve"> - </v>
      </c>
      <c r="G42" s="22"/>
      <c r="H42" s="23"/>
      <c r="I42" s="24" t="str">
        <f t="shared" ref="I42" si="14">IF(OR(F42=0,E42=0)," - ",NETWORKDAYS(E42,F42))</f>
        <v xml:space="preserve"> - </v>
      </c>
      <c r="J42" s="44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83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3"/>
      <c r="CG42" s="83"/>
      <c r="CH42" s="83"/>
      <c r="CI42" s="83"/>
      <c r="CJ42" s="83"/>
      <c r="CK42" s="83"/>
      <c r="CL42" s="83"/>
      <c r="CM42" s="83"/>
      <c r="CN42" s="83"/>
      <c r="CO42" s="83"/>
      <c r="CP42" s="83"/>
      <c r="CQ42" s="83"/>
      <c r="CR42" s="83"/>
      <c r="CS42" s="83"/>
    </row>
    <row r="43" spans="1:97" s="30" customFormat="1" ht="17.399999999999999" x14ac:dyDescent="0.25">
      <c r="A43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6.1</v>
      </c>
      <c r="B43" s="78" t="s">
        <v>42</v>
      </c>
      <c r="C43" s="26" t="s">
        <v>40</v>
      </c>
      <c r="D43" s="70"/>
      <c r="E43" s="80">
        <v>43430</v>
      </c>
      <c r="F43" s="81">
        <v>43433</v>
      </c>
      <c r="G43" s="27">
        <v>1</v>
      </c>
      <c r="H43" s="28">
        <v>0</v>
      </c>
      <c r="I43" s="29">
        <f t="shared" ref="I43:I45" si="15">IF(OR(F43=0,E43=0)," - ",NETWORKDAYS(E43,F43))</f>
        <v>4</v>
      </c>
      <c r="J43" s="79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</row>
    <row r="44" spans="1:97" s="30" customFormat="1" ht="17.399999999999999" x14ac:dyDescent="0.25">
      <c r="A44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6.2</v>
      </c>
      <c r="B44" s="78" t="s">
        <v>43</v>
      </c>
      <c r="C44" s="26" t="s">
        <v>7</v>
      </c>
      <c r="D44" s="70"/>
      <c r="E44" s="80">
        <v>43430</v>
      </c>
      <c r="F44" s="81">
        <v>43433</v>
      </c>
      <c r="G44" s="27">
        <v>1</v>
      </c>
      <c r="H44" s="28">
        <v>0</v>
      </c>
      <c r="I44" s="29">
        <f t="shared" si="15"/>
        <v>4</v>
      </c>
      <c r="J44" s="79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</row>
    <row r="45" spans="1:97" s="30" customFormat="1" ht="17.399999999999999" x14ac:dyDescent="0.25">
      <c r="A45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6.3</v>
      </c>
      <c r="B45" s="78" t="s">
        <v>44</v>
      </c>
      <c r="C45" s="26" t="s">
        <v>7</v>
      </c>
      <c r="D45" s="70"/>
      <c r="E45" s="80">
        <v>43432</v>
      </c>
      <c r="F45" s="81">
        <v>43433</v>
      </c>
      <c r="G45" s="27">
        <v>1</v>
      </c>
      <c r="H45" s="28">
        <v>0</v>
      </c>
      <c r="I45" s="29">
        <f t="shared" si="15"/>
        <v>2</v>
      </c>
      <c r="J45" s="45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</row>
    <row r="46" spans="1:97" s="30" customFormat="1" ht="17.399999999999999" x14ac:dyDescent="0.25">
      <c r="A46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6.4</v>
      </c>
      <c r="B46" s="78" t="s">
        <v>45</v>
      </c>
      <c r="C46" s="26" t="s">
        <v>46</v>
      </c>
      <c r="D46" s="70"/>
      <c r="E46" s="80">
        <v>43432</v>
      </c>
      <c r="F46" s="81">
        <v>43433</v>
      </c>
      <c r="G46" s="27">
        <v>1</v>
      </c>
      <c r="H46" s="28">
        <v>0</v>
      </c>
      <c r="I46" s="29">
        <f t="shared" ref="I46:I50" si="16">IF(OR(F46=0,E46=0)," - ",NETWORKDAYS(E46,F46))</f>
        <v>2</v>
      </c>
      <c r="J46" s="45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</row>
    <row r="47" spans="1:97" s="30" customFormat="1" ht="17.399999999999999" x14ac:dyDescent="0.25">
      <c r="A47" s="18" t="str">
        <f>IF(ISERROR(VALUE(SUBSTITUTE(prevWBS,".",""))),"1",IF(ISERROR(FIND("`",SUBSTITUTE(prevWBS,".","`",1))),TEXT(VALUE(prevWBS)+1,"#"),TEXT(VALUE(LEFT(prevWBS,FIND("`",SUBSTITUTE(prevWBS,".","`",1))-1))+1,"#")))</f>
        <v>7</v>
      </c>
      <c r="B47" s="19" t="s">
        <v>48</v>
      </c>
      <c r="C47" s="20"/>
      <c r="D47" s="21"/>
      <c r="E47" s="82"/>
      <c r="F47" s="82" t="str">
        <f t="shared" ref="F47" si="17">IF(ISBLANK(E47)," - ",IF(G47=0,E47,E47+G47-1))</f>
        <v xml:space="preserve"> - </v>
      </c>
      <c r="G47" s="22"/>
      <c r="H47" s="23"/>
      <c r="I47" s="24" t="str">
        <f t="shared" si="16"/>
        <v xml:space="preserve"> - </v>
      </c>
      <c r="J47" s="44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</row>
    <row r="48" spans="1:97" s="30" customFormat="1" ht="17.399999999999999" x14ac:dyDescent="0.2">
      <c r="A48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7.1</v>
      </c>
      <c r="B48" s="74" t="s">
        <v>16</v>
      </c>
      <c r="C48" s="76" t="s">
        <v>7</v>
      </c>
      <c r="D48" s="70"/>
      <c r="E48" s="80">
        <v>43405</v>
      </c>
      <c r="F48" s="81">
        <v>43405</v>
      </c>
      <c r="G48" s="27">
        <f t="shared" ref="G48:G51" si="18">F48-E48</f>
        <v>0</v>
      </c>
      <c r="H48" s="28">
        <v>0</v>
      </c>
      <c r="I48" s="29">
        <f t="shared" si="16"/>
        <v>1</v>
      </c>
      <c r="J48" s="79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</row>
    <row r="49" spans="1:66" s="30" customFormat="1" ht="17.399999999999999" x14ac:dyDescent="0.25">
      <c r="A49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7.2</v>
      </c>
      <c r="B49" s="78" t="s">
        <v>49</v>
      </c>
      <c r="C49" s="26" t="s">
        <v>39</v>
      </c>
      <c r="D49" s="70"/>
      <c r="E49" s="80">
        <v>43407</v>
      </c>
      <c r="F49" s="81">
        <v>43410</v>
      </c>
      <c r="G49" s="27">
        <f t="shared" si="18"/>
        <v>3</v>
      </c>
      <c r="H49" s="28">
        <v>0</v>
      </c>
      <c r="I49" s="29">
        <f t="shared" si="16"/>
        <v>2</v>
      </c>
      <c r="J49" s="79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</row>
    <row r="50" spans="1:66" s="30" customFormat="1" ht="17.399999999999999" x14ac:dyDescent="0.25">
      <c r="A50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7.3</v>
      </c>
      <c r="B50" s="78" t="s">
        <v>50</v>
      </c>
      <c r="C50" s="26" t="s">
        <v>39</v>
      </c>
      <c r="D50" s="70"/>
      <c r="E50" s="80">
        <v>43397</v>
      </c>
      <c r="F50" s="81">
        <v>43399</v>
      </c>
      <c r="G50" s="27">
        <f t="shared" si="18"/>
        <v>2</v>
      </c>
      <c r="H50" s="28">
        <v>0</v>
      </c>
      <c r="I50" s="29">
        <f t="shared" si="16"/>
        <v>3</v>
      </c>
      <c r="J50" s="45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</row>
    <row r="51" spans="1:66" s="30" customFormat="1" ht="17.399999999999999" x14ac:dyDescent="0.25">
      <c r="A51" s="25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7.4</v>
      </c>
      <c r="B51" s="78" t="s">
        <v>45</v>
      </c>
      <c r="C51" s="26" t="s">
        <v>46</v>
      </c>
      <c r="D51" s="70"/>
      <c r="E51" s="80">
        <v>43432</v>
      </c>
      <c r="F51" s="81">
        <v>43433</v>
      </c>
      <c r="G51" s="27">
        <f t="shared" si="18"/>
        <v>1</v>
      </c>
      <c r="H51" s="28">
        <v>0</v>
      </c>
      <c r="I51" s="29">
        <f t="shared" ref="I51" si="19">IF(OR(F51=0,E51=0)," - ",NETWORKDAYS(E51,F51))</f>
        <v>2</v>
      </c>
      <c r="J51" s="45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</row>
    <row r="52" spans="1:66" s="12" customFormat="1" x14ac:dyDescent="0.25">
      <c r="A52" s="9"/>
      <c r="B52" s="10"/>
      <c r="C52" s="10"/>
      <c r="D52" s="1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</row>
  </sheetData>
  <sheetProtection formatCells="0" formatColumns="0" formatRows="0" insertRows="0" deleteRows="0"/>
  <mergeCells count="20">
    <mergeCell ref="AF4:AL4"/>
    <mergeCell ref="AF5:AL5"/>
    <mergeCell ref="BH4:BN4"/>
    <mergeCell ref="BH5:BN5"/>
    <mergeCell ref="AM5:AS5"/>
    <mergeCell ref="AT4:AZ4"/>
    <mergeCell ref="AT5:AZ5"/>
    <mergeCell ref="AM4:AS4"/>
    <mergeCell ref="BA4:BG4"/>
    <mergeCell ref="BA5:BG5"/>
    <mergeCell ref="K1:AE1"/>
    <mergeCell ref="R4:X4"/>
    <mergeCell ref="K4:Q4"/>
    <mergeCell ref="C3:E3"/>
    <mergeCell ref="R5:X5"/>
    <mergeCell ref="K5:Q5"/>
    <mergeCell ref="Y4:AE4"/>
    <mergeCell ref="Y5:AE5"/>
    <mergeCell ref="C4:E4"/>
    <mergeCell ref="C5:E5"/>
  </mergeCells>
  <phoneticPr fontId="3" type="noConversion"/>
  <conditionalFormatting sqref="K6:BN7">
    <cfRule type="expression" dxfId="7" priority="38">
      <formula>K$6=TODAY()</formula>
    </cfRule>
  </conditionalFormatting>
  <conditionalFormatting sqref="H8:H46">
    <cfRule type="dataBar" priority="17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{38978615-0775-46D1-BFC3-9FF6B6D18719}</x14:id>
        </ext>
      </extLst>
    </cfRule>
  </conditionalFormatting>
  <conditionalFormatting sqref="K42:BN51">
    <cfRule type="expression" dxfId="6" priority="16">
      <formula>AND($E42&lt;=K$6,ROUNDDOWN(($F42-$E42+1)*$H42,0)+$E42-1&gt;=K$6)</formula>
    </cfRule>
  </conditionalFormatting>
  <conditionalFormatting sqref="K8:BN46">
    <cfRule type="expression" dxfId="5" priority="15">
      <formula>K$6=TODAY()</formula>
    </cfRule>
  </conditionalFormatting>
  <conditionalFormatting sqref="K8:BN51">
    <cfRule type="expression" dxfId="4" priority="9">
      <formula>AND(NOT(ISBLANK($E8)),$E8&lt;=K$6,$F8&gt;=K$6,$C8="Kalpita Raut")</formula>
    </cfRule>
    <cfRule type="expression" dxfId="3" priority="10">
      <formula>AND(NOT(ISBLANK($E8)),$E8&lt;=K$6,$F8&gt;=K$6,$C8="ALL")</formula>
    </cfRule>
    <cfRule type="expression" dxfId="2" priority="11">
      <formula>AND(NOT(ISBLANK($E8)),$E8&lt;=K$6,$F8&gt;=K$6,$C8="Laura Walker")</formula>
    </cfRule>
    <cfRule type="expression" dxfId="1" priority="12">
      <formula>AND(NOT(ISBLANK($E8)),$E8&lt;=K$6,$F8&gt;=K$6,$C8="Himanshi Manglunia")</formula>
    </cfRule>
  </conditionalFormatting>
  <conditionalFormatting sqref="H49:H51 H47">
    <cfRule type="dataBar" priority="8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{98B2F38E-09C0-4965-9709-F9A7BF15125D}</x14:id>
        </ext>
      </extLst>
    </cfRule>
  </conditionalFormatting>
  <conditionalFormatting sqref="K47:BN51">
    <cfRule type="expression" dxfId="0" priority="6">
      <formula>K$6=TODAY()</formula>
    </cfRule>
  </conditionalFormatting>
  <conditionalFormatting sqref="H48">
    <cfRule type="dataBar" priority="1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{DF26C745-38D2-4A77-94F9-4FA78FF53E31}</x14:id>
        </ext>
      </extLst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4" xr:uid="{00000000-0002-0000-0000-000000000000}"/>
  </dataValidations>
  <pageMargins left="0.25" right="0.25" top="0.5" bottom="0.5" header="0.5" footer="0.25"/>
  <pageSetup scale="53" fitToHeight="0" orientation="landscape" r:id="rId1"/>
  <headerFooter alignWithMargins="0"/>
  <ignoredErrors>
    <ignoredError sqref="H9 G13:H13 G12 G16 G14:H14 E18 E25 E31 G15 G18:H18 G25:H25 G31:H35 H22 H20 H21 H26:H29" unlockedFormula="1"/>
    <ignoredError sqref="A31 A25 A18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r:id="rId4" name="Scroll Bar 46">
              <controlPr locked="0" defaultSize="0" print="0" autoPict="0">
                <anchor moveWithCells="1">
                  <from>
                    <xdr:col>9</xdr:col>
                    <xdr:colOff>99060</xdr:colOff>
                    <xdr:row>1</xdr:row>
                    <xdr:rowOff>121920</xdr:rowOff>
                  </from>
                  <to>
                    <xdr:col>27</xdr:col>
                    <xdr:colOff>106680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978615-0775-46D1-BFC3-9FF6B6D187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H8:H46</xm:sqref>
        </x14:conditionalFormatting>
        <x14:conditionalFormatting xmlns:xm="http://schemas.microsoft.com/office/excel/2006/main">
          <x14:cfRule type="dataBar" id="{98B2F38E-09C0-4965-9709-F9A7BF1512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H49:H51 H47</xm:sqref>
        </x14:conditionalFormatting>
        <x14:conditionalFormatting xmlns:xm="http://schemas.microsoft.com/office/excel/2006/main">
          <x14:cfRule type="dataBar" id="{DF26C745-38D2-4A77-94F9-4FA78FF53E3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GanttChart</vt:lpstr>
      <vt:lpstr>GanttChart!prevWBS</vt:lpstr>
      <vt:lpstr>GanttChart!Print_Area</vt:lpstr>
      <vt:lpstr>GanttChart!Print_Titles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creator>Vertex42.com</dc:creator>
  <dc:description>(c) 2006-2018 Vertex42 LLC. All Rights Reserved.</dc:description>
  <cp:lastModifiedBy>Kalpita Raut</cp:lastModifiedBy>
  <cp:lastPrinted>2018-10-05T18:35:19Z</cp:lastPrinted>
  <dcterms:created xsi:type="dcterms:W3CDTF">2010-06-09T16:05:03Z</dcterms:created>
  <dcterms:modified xsi:type="dcterms:W3CDTF">2018-10-06T01:22:16Z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3.1.0</vt:lpwstr>
  </property>
  <property fmtid="{D5CDD505-2E9C-101B-9397-08002B2CF9AE}" pid="4" name="Source">
    <vt:lpwstr>https://www.vertex42.com/ExcelTemplates/excel-gantt-chart.html</vt:lpwstr>
  </property>
</Properties>
</file>