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tabRatio="891"/>
  </bookViews>
  <sheets>
    <sheet name="CCS Ferme leblanc" sheetId="14"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6" i="14"/>
  <c r="F105"/>
  <c r="F104"/>
  <c r="F103"/>
  <c r="F102"/>
  <c r="F101"/>
  <c r="F100"/>
  <c r="F99"/>
  <c r="F98"/>
  <c r="F97"/>
  <c r="F90"/>
  <c r="F89"/>
  <c r="F85"/>
  <c r="D82"/>
  <c r="F82" s="1"/>
  <c r="F78"/>
  <c r="F79" s="1"/>
  <c r="F74"/>
  <c r="F73"/>
  <c r="F72"/>
  <c r="F71"/>
  <c r="F70"/>
  <c r="E69"/>
  <c r="F69" s="1"/>
  <c r="F68"/>
  <c r="F67"/>
  <c r="F66"/>
  <c r="F65"/>
  <c r="F64"/>
  <c r="F63"/>
  <c r="F62"/>
  <c r="F61"/>
  <c r="F60"/>
  <c r="F56"/>
  <c r="F57" s="1"/>
  <c r="F52"/>
  <c r="F50"/>
  <c r="F48"/>
  <c r="F46"/>
  <c r="F44"/>
  <c r="F107" l="1"/>
  <c r="F108" s="1"/>
  <c r="F91"/>
  <c r="F75"/>
  <c r="F86"/>
  <c r="F53"/>
  <c r="F40"/>
  <c r="F39"/>
  <c r="F36"/>
  <c r="F35"/>
  <c r="F34"/>
  <c r="F33"/>
  <c r="F32"/>
  <c r="F31"/>
  <c r="F30"/>
  <c r="F29"/>
  <c r="F28"/>
  <c r="F27"/>
  <c r="F26"/>
  <c r="F22"/>
  <c r="F23" s="1"/>
  <c r="F18"/>
  <c r="F16"/>
  <c r="F14"/>
  <c r="F9"/>
  <c r="F7"/>
  <c r="F41" l="1"/>
  <c r="F10"/>
  <c r="F19"/>
  <c r="F37"/>
</calcChain>
</file>

<file path=xl/sharedStrings.xml><?xml version="1.0" encoding="utf-8"?>
<sst xmlns="http://schemas.openxmlformats.org/spreadsheetml/2006/main" count="222" uniqueCount="142">
  <si>
    <t>Unité</t>
  </si>
  <si>
    <t>U</t>
  </si>
  <si>
    <t>ml</t>
  </si>
  <si>
    <t>Nº Item</t>
  </si>
  <si>
    <t>Désignation de l'activité</t>
  </si>
  <si>
    <t>Prix Unitaire Gourdes</t>
  </si>
  <si>
    <t>1</t>
  </si>
  <si>
    <t>1.1</t>
  </si>
  <si>
    <t xml:space="preserve">Mobilisation-Replis / Organisation de Chantier </t>
  </si>
  <si>
    <t>FFT</t>
  </si>
  <si>
    <t>1.2</t>
  </si>
  <si>
    <t xml:space="preserve">Total Mobilisation et Implantation </t>
  </si>
  <si>
    <t>2</t>
  </si>
  <si>
    <t>MOUVEMENTS DE TERRE ET FONDATION</t>
  </si>
  <si>
    <t>Total Mouvement de terre et Fondation</t>
  </si>
  <si>
    <t>3</t>
  </si>
  <si>
    <t xml:space="preserve">BETON DE PROPRETE </t>
  </si>
  <si>
    <t>4</t>
  </si>
  <si>
    <t>TRAVAUX EN BETON ARME</t>
  </si>
  <si>
    <t>4.1</t>
  </si>
  <si>
    <t>4.2</t>
  </si>
  <si>
    <t>Total travaux en beton arme</t>
  </si>
  <si>
    <t xml:space="preserve">MACONNERIE DE ROCHES ET DE BLOCS </t>
  </si>
  <si>
    <t>Total Maconnerie de Roches et de Blocs</t>
  </si>
  <si>
    <t>Total Beton de propreté</t>
  </si>
  <si>
    <t>Montant Total Gourdes</t>
  </si>
  <si>
    <t xml:space="preserve">Quantité </t>
  </si>
  <si>
    <t>FOURNITURES ET INSTALLATION EQUIPEMENT HYDRAULIQUES ET SANITAIRES</t>
  </si>
  <si>
    <t xml:space="preserve">Alimentation en eau potable </t>
  </si>
  <si>
    <t xml:space="preserve">Réseaux d'évacuation eaux vannes et ménagères </t>
  </si>
  <si>
    <t>1.3</t>
  </si>
  <si>
    <t>Fournitures d'appareils hydrauliques et sanitaires</t>
  </si>
  <si>
    <t>Total Travaux Hydrauliques et Sanitaires</t>
  </si>
  <si>
    <t>SYSTEME ELECTRIQUE / ECLAIRAGE</t>
  </si>
  <si>
    <t>Total Systeme Electrique</t>
  </si>
  <si>
    <t>MENUISERIES (PORTES - FENETRES - BRISES SOLEIL)</t>
  </si>
  <si>
    <t>Total Travaux Menuiserie</t>
  </si>
  <si>
    <t>PEINTURE ET POSE DE REVETMENT</t>
  </si>
  <si>
    <t>Total Travaux de finition</t>
  </si>
  <si>
    <t>1.4</t>
  </si>
  <si>
    <t>1.5</t>
  </si>
  <si>
    <t>Total Amenagement exterieur</t>
  </si>
  <si>
    <t>Béton de propreté d'épaisseur 5 cm des semelles et tranché + centre de sante et les allées de circulation dosé @200 kg/m³</t>
  </si>
  <si>
    <t>Aménagement de la pharmacie y compris placard et étagère pour les médicaments</t>
  </si>
  <si>
    <t>Aménagement du labo y compris paillasse et placard en bois du pays</t>
  </si>
  <si>
    <t>Ce prix rémunère pour l'achat des roches pour le foncage de la fondation du Centre de Santé, des dalles de parquet et des allées de circulation. Il inclut toutes les opérations de transport et de mise en oeuvre. Ce prix est calculé au metre carré a partir de la profondeur de fouille sur une hauteur de 5 cm. (voir les plans de détails d'exécution)</t>
  </si>
  <si>
    <t>Fournitures Sanitaires / Fosse septique + Puisard</t>
  </si>
  <si>
    <t>Reservoir semi-enterre</t>
  </si>
  <si>
    <t>Équipements de distribution de basse tension intérieure et extérieure apparent, y compris fouilles, pose tableau principal, safety switch pour breakers, fouille, conduits de fil, sorties pour prises 125 V - 15 A, sorties pour lumière, boîte de raccordement, pose appareils d'éclairage de type energy saver et toutes sujétions d'installation.</t>
  </si>
  <si>
    <t>Total Travaux Crepis et Enduit</t>
  </si>
  <si>
    <t>Ce prix rémunère au m2 pour le crepissage et l'enduissage des murs et plafond, la fourniture, le transport pour les cloisons, les plafonds et les murs d'ecran, suivant les prescriptions technique du cahier de charge. Il inclut également le colmatage des micro fissures à l’aide de mastic et toutes sujétions de mise en oeuvre.</t>
  </si>
  <si>
    <t>7.1</t>
  </si>
  <si>
    <t>7.2</t>
  </si>
  <si>
    <t>AMENAGEMENT</t>
  </si>
  <si>
    <t>Total Travaux d'Amenagement</t>
  </si>
  <si>
    <t>Enduisage murs + Plafonds (intérieures/extérieures Centre de Santé et Batiment residents)</t>
  </si>
  <si>
    <t>Ce prix rémunère au metre carré pour l'achat et Pose de céramiques anti-derapante dans le Centre de Santé, les allées de circulation, le dortoir, le batiment des residents, les blocs sanitaires, la fourniture, le transport et l’application de mastique de finition, suivant les prescriptions des produits choisis. Il inclut également le colmatage des micro fissures à l’aide de mastic et toutes sujétions de mise en oeuvre.</t>
  </si>
  <si>
    <t xml:space="preserve">Ce prix rémunère au forfait pour le ponçage, la fourniture, le transport et l’application  de trois (3) couches de peinture Sherwin Williams ou peinture vlou sur les cloisons, les murs d'ecran et les plafonds pour le Centre de Sante et le batiment des residents suivant les prescriptions des produits choisis. Il inclut également le colmatage des micro fissures à l’aide de mastic et toutes sujétions de mise en oeuvre. </t>
  </si>
  <si>
    <t>2.1</t>
  </si>
  <si>
    <t>3.1</t>
  </si>
  <si>
    <t>3.2</t>
  </si>
  <si>
    <t>3.3</t>
  </si>
  <si>
    <t>3.4</t>
  </si>
  <si>
    <t>3.5</t>
  </si>
  <si>
    <t>3.6</t>
  </si>
  <si>
    <t>3.7</t>
  </si>
  <si>
    <t>3.8</t>
  </si>
  <si>
    <t>3.9</t>
  </si>
  <si>
    <t>3.11</t>
  </si>
  <si>
    <t>3.12</t>
  </si>
  <si>
    <t>PEINTURE</t>
  </si>
  <si>
    <t>CERAMIQUE - POSE DE REVETMENT</t>
  </si>
  <si>
    <t>3.0</t>
  </si>
  <si>
    <t>1.0</t>
  </si>
  <si>
    <t>AMENAGEMENT EXTERIEUR - BACS A PLANTE -  INCINERATEUR - CLOTURE - MUR DE SOUTEMENET - GUERITE DE SECURITE - BUANDERIE</t>
  </si>
  <si>
    <t>RELEVE TOPOGRAPHIE - MOBILISATION, IMPLANTATION, DEMOLITION ET DEMOBILISATION</t>
  </si>
  <si>
    <t>Fenetres type A, de dimension  0.45 m x 0.45 m en lame de vitre  + grillage en fer forge
(voir cahier de decharge et plan de details)</t>
  </si>
  <si>
    <t>Fenetres type B1, de dimension  1.25 m x 1.20 m en lame d’aluminium et tuile + grillage en fer forge
(voir cahier de decharge et plan de details)</t>
  </si>
  <si>
    <t>Fenetres type B2, de dimension  0.80 m x 0.80 m en lame d’aluminium et tuile + grillage en fer forge
(voir cahier de decharge et plan de details)</t>
  </si>
  <si>
    <t>Fenetres type C1, de dimension  0.60 m x 0.70 m en lame d’aluminium et tuile + grillage en fer forge
(voir cahier de decharge et plan de details)</t>
  </si>
  <si>
    <t>Fenetres type C2, de dimension  2.80 m x 1.20 m en lame d’aluminium et tuile + grillage en fer forge
(voir cahier de decharge et plan de details)</t>
  </si>
  <si>
    <r>
      <t>DEVIS ESTIMATIFS CENTRE DE SANTE FERME LE BLANC
 (</t>
    </r>
    <r>
      <rPr>
        <b/>
        <sz val="15"/>
        <color rgb="FFFF0000"/>
        <rFont val="Georgia"/>
        <family val="1"/>
      </rPr>
      <t>Travaux Preliminaires</t>
    </r>
    <r>
      <rPr>
        <b/>
        <sz val="15"/>
        <rFont val="Georgia"/>
        <family val="1"/>
      </rPr>
      <t>)</t>
    </r>
  </si>
  <si>
    <t xml:space="preserve">Ce prix rémunère au forfait pour la mobilisation, la démolition, l'implantation de toute la construction du Centre de Santé Ferme le Blance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</si>
  <si>
    <t>Implantation par m² pour les différentes parties du Centre de Santé Ferme Le Blanc</t>
  </si>
  <si>
    <t xml:space="preserve">Ce prix rémunère au mètre carré (m2) pour l'établissement de l'implantation de toute la construction du Centre de Santé Ferme Le Blanc , du batiment logeant les residents et les lignes, les niveaux nécessaires pour les travaux d'excavation des fondations des ouvrages se trouvant sur le site du Centre de Santé Ferme Le Blanc.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</si>
  <si>
    <t>Fouilles de la Fondation du Centre de Santé Ferme Le Blanc</t>
  </si>
  <si>
    <t>Remblai Compacte du Centre de Sante Ferme Le Blanc et du batiment du Personnel Resident + Dalles Parquets + espaces de circulation…</t>
  </si>
  <si>
    <t>Foncage &amp; Purge de la Fondation du Centre de Santé Ferme Le Blanc + Dalles Parquets + Allées de circulation</t>
  </si>
  <si>
    <t>Ce prix rémunère au forfait pour l'amenagment complete de la pharmacie et du laboratoire du Centre de Sante Ferme Le Blanc y compris les fournitures pour la fabrication des placards, des etageres pour les medicaments, le transport, suivant les prescriptions technique du cahier de charge. Il inclut également letraitement des materiaux et le vernissage des elements a fabriques et toutes sujétions de mise en oeuvre.</t>
  </si>
  <si>
    <r>
      <t>m</t>
    </r>
    <r>
      <rPr>
        <vertAlign val="superscript"/>
        <sz val="12"/>
        <rFont val="Times New Roman"/>
        <family val="1"/>
      </rPr>
      <t>2</t>
    </r>
  </si>
  <si>
    <r>
      <t>Ce prix rémunère au mètre cube (m3) pour l'exécution des travaux de fouille pour le Centre de Santé Ferme Le Blanc,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</si>
  <si>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rFont val="Times New Roman"/>
        <family val="1"/>
      </rPr>
      <t>3</t>
    </r>
  </si>
  <si>
    <r>
      <t xml:space="preserve">Ce prix rémunère pour les deplacements (amene et repli) de materiel, d'equipements et de personnel necessaire pour les travaux de nivellage et de compactage pour </t>
    </r>
    <r>
      <rPr>
        <u/>
        <sz val="12"/>
        <rFont val="Times New Roman"/>
        <family val="1"/>
      </rPr>
      <t xml:space="preserve">la surface a construire </t>
    </r>
    <r>
      <rPr>
        <sz val="12"/>
        <rFont val="Times New Roman"/>
        <family val="1"/>
      </rPr>
      <t>(espace dalle de parquet, galerie, rampe d'acces et baque a plante et cuisine + base chateau d'eau).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</si>
  <si>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Ces prix rémunèrent pour la fabrication, le transport, le façonnage et la mise en œuvre du béton de propreté. Ils incluent tous les prix de fourniture, de transport des éléments constitutifs des bétons. Sont également compris les fournitures des matériaux, et des dispositifs de mise en œuvre. Béton de propreté BN PC 150, épaisseur de 5 cm pose sur une couche de remblai compacté </t>
    </r>
    <r>
      <rPr>
        <sz val="12"/>
        <color indexed="8"/>
        <rFont val="Times New Roman"/>
        <family val="1"/>
      </rPr>
      <t>et toutes sujétions comprises.</t>
    </r>
  </si>
  <si>
    <r>
      <t>Ces prix rémunèrent au metre cube (m3) pour</t>
    </r>
    <r>
      <rPr>
        <sz val="12"/>
        <rFont val="Times New Roman"/>
        <family val="1"/>
      </rPr>
      <t xml:space="preserve">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particulierement soignés, des décoffrages et des dispositifs de mise en œuvre (échafaudage, vibrateur, malaxeur etc) ainsi que tous les essais éventuels.                                                                                                                                              
</t>
    </r>
    <r>
      <rPr>
        <b/>
        <u/>
        <sz val="12"/>
        <rFont val="Times New Roman"/>
        <family val="1"/>
      </rPr>
      <t>NB.</t>
    </r>
    <r>
      <rPr>
        <sz val="12"/>
        <rFont val="Times New Roman"/>
        <family val="1"/>
      </rPr>
      <t xml:space="preserve"> </t>
    </r>
    <r>
      <rPr>
        <b/>
        <i/>
        <sz val="12"/>
        <rFont val="Times New Roman"/>
        <family val="1"/>
      </rPr>
      <t>Coffrage soigné pour semelle, socle, colonnes, chainages, bandes sismiques, poutres et dalle avec planches de bonne qualite sans imperfection qu'on prendra soin de huiler pour un meilleur decoffrage</t>
    </r>
    <r>
      <rPr>
        <sz val="12"/>
        <color indexed="8"/>
        <rFont val="Times New Roman"/>
        <family val="1"/>
      </rPr>
      <t xml:space="preserve"> et toutes sujétions comprises.</t>
    </r>
  </si>
  <si>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</si>
  <si>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</si>
  <si>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</si>
  <si>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de Santé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</si>
  <si>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le du Centre de Santé dosé @375 kg/m³ (Ferraillage 0.30m X 0.30m @ armature: fer ½ grade 60) et toutes sujétions de mise en œuvre</t>
    </r>
    <r>
      <rPr>
        <b/>
        <sz val="12"/>
        <rFont val="Times New Roman"/>
        <family val="1"/>
      </rPr>
      <t xml:space="preserve"> (voir cahier de charger)</t>
    </r>
  </si>
  <si>
    <r>
      <t xml:space="preserve">Béton Armé:  colonnes pour le Centre de Santé et le Batiment logeant les residents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</si>
  <si>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chainage intermediaire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</si>
  <si>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</si>
  <si>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Bande sismique des ouvertures (portes + fenetres) pour le Centre de Santé et le Batiment logeant les residents </t>
    </r>
    <r>
      <rPr>
        <sz val="12"/>
        <color rgb="FF000000"/>
        <rFont val="Times New Roman"/>
        <family val="1"/>
      </rPr>
      <t>dosé @ 375 kg/m³ (Barres armature 3/8 grade 60 longitudinales avec des épingleles en 3/8) espacement 12cm</t>
    </r>
    <r>
      <rPr>
        <b/>
        <sz val="12"/>
        <color indexed="8"/>
        <rFont val="Times New Roman"/>
        <family val="1"/>
      </rPr>
      <t xml:space="preserve"> (voir cahier de charger)</t>
    </r>
  </si>
  <si>
    <r>
      <t xml:space="preserve">Béton Armé: Cage d'escalier et escalier </t>
    </r>
    <r>
      <rPr>
        <sz val="12"/>
        <rFont val="Times New Roman"/>
        <family val="1"/>
      </rPr>
      <t>menant vers le batiment des resident a l'étage</t>
    </r>
    <r>
      <rPr>
        <b/>
        <sz val="12"/>
        <rFont val="Times New Roman"/>
        <family val="1"/>
      </rPr>
      <t xml:space="preserve"> (voir cahier de charger)</t>
    </r>
  </si>
  <si>
    <r>
      <t>Béton Armé: Dalle pleine du Centre de Santé et de la residence du personnel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</si>
  <si>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</si>
  <si>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rPr>
        <sz val="12"/>
        <rFont val="Times New Roman"/>
        <family val="1"/>
      </rPr>
      <t>Ces prix rémunèrent au metre carré (m2) pour l'achat, le transport et la mise en œuvre de la pose des blocs pour le Centre de Santé et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</si>
  <si>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Ce prix rémunère au forfait pour l'achat et la pose des fournitures et équipements hydrauliques et sanitaires pour le Centre de Santé Ferme Le Blanc et le batiment des residents, l'emplacement de deux (2) Chateaux d'eau un de 500 gallons et un deuxieme de 400 gallons, Conduite PVC 3/4'' et 1/2'' SCH 40, Fourniture et installation de goutières plastiques, 2 robinets) et toutes sujétions. (</t>
    </r>
    <r>
      <rPr>
        <b/>
        <sz val="12"/>
        <rFont val="Times New Roman"/>
        <family val="1"/>
      </rPr>
      <t>voir cahier de charges</t>
    </r>
    <r>
      <rPr>
        <sz val="12"/>
        <rFont val="Times New Roman"/>
        <family val="1"/>
      </rPr>
      <t xml:space="preserve">)                                                                                                                                                                                                                                                   </t>
    </r>
  </si>
  <si>
    <r>
      <t>Ce prix rémunère au forfait pour l'achat et la pose des fournitures et equipements pour les travaux du réseau de drainage en tuyaux 4" PVC SCH 40, Réseau de drainage en tuyaux 2" PVC SCH 40, l'epandage et toutes sujétions. (</t>
    </r>
    <r>
      <rPr>
        <b/>
        <sz val="12"/>
        <rFont val="Times New Roman"/>
        <family val="1"/>
      </rPr>
      <t>voir cahier de charges</t>
    </r>
    <r>
      <rPr>
        <sz val="12"/>
        <rFont val="Times New Roman"/>
        <family val="1"/>
      </rPr>
      <t>)</t>
    </r>
  </si>
  <si>
    <r>
      <t>Ce prix rémunère au forfait pour l'achat et la pose, l'installation des fournitures et equipements pour les blocs sanitaires, Water Closet complet (WC), Lavabo,  sur piedestal, evier complet, accessoires complets pour les douches  y compris barres d'appui, équipements et materiels de douche et toutes sujétions. (</t>
    </r>
    <r>
      <rPr>
        <b/>
        <sz val="12"/>
        <rFont val="Times New Roman"/>
        <family val="1"/>
      </rPr>
      <t>voir cahier de charges</t>
    </r>
    <r>
      <rPr>
        <sz val="12"/>
        <rFont val="Times New Roman"/>
        <family val="1"/>
      </rPr>
      <t>)</t>
    </r>
  </si>
  <si>
    <r>
      <t>Ce prix rémunère au forfait pour l'achat et la pose des fournitures et équipements pour la Construction de la fosse septique 6x2.2x2.4, soit 35m3, repartie en 2.8x2x1.2 et le puisard pour la mis en oeuvre et toutes sujétions. (</t>
    </r>
    <r>
      <rPr>
        <b/>
        <sz val="12"/>
        <rFont val="Times New Roman"/>
        <family val="1"/>
      </rPr>
      <t>voir cahier de charges</t>
    </r>
    <r>
      <rPr>
        <sz val="12"/>
        <rFont val="Times New Roman"/>
        <family val="1"/>
      </rPr>
      <t xml:space="preserve">) </t>
    </r>
  </si>
  <si>
    <r>
      <t>Ce prix rémunère au forfait pour l'achat et la pose des fournitures et équipements pour les travaux hydraulique de construction du reservoir semi-enterre de 45 m3 volume utile (6m x3m x2.5m) et linstallation de pompe 1Hp pour faire monter l’eau  dans les châteaux et toutes sujétions. (</t>
    </r>
    <r>
      <rPr>
        <b/>
        <sz val="12"/>
        <rFont val="Times New Roman"/>
        <family val="1"/>
      </rPr>
      <t>voir cahier de charges</t>
    </r>
    <r>
      <rPr>
        <sz val="12"/>
        <rFont val="Times New Roman"/>
        <family val="1"/>
      </rPr>
      <t>).</t>
    </r>
  </si>
  <si>
    <r>
      <t xml:space="preserve">Ce prix rémunère au forfait pour l'achat et l'installation des accessoires électriques et luminaires pour le Centre de Sante Ferme Le Blanc et du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</si>
  <si>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t xml:space="preserve">Ce prix rémunère l'achat, la fabrication, le montage/la fixation, le traitement des bois contre les termites, la quincaillerie, le transport et l’application  </t>
    </r>
    <r>
      <rPr>
        <u/>
        <sz val="12"/>
        <rFont val="Times New Roman"/>
        <family val="1"/>
      </rPr>
      <t>de trois (3) couches de peinture</t>
    </r>
    <r>
      <rPr>
        <sz val="12"/>
        <rFont val="Times New Roman"/>
        <family val="1"/>
      </rPr>
      <t xml:space="preserve"> à l'huile sur les portes, les fenetres, les rangements et les brises soleil en métal, suivant les prescription du produit choisi. Il inclut également le colmatage des micro fissures à l’aide de mastic et toutes sujétions de mise en oeuvre. (</t>
    </r>
    <r>
      <rPr>
        <b/>
        <i/>
        <sz val="12"/>
        <rFont val="Times New Roman"/>
        <family val="1"/>
      </rPr>
      <t>voir plan des portes et fenetres types</t>
    </r>
    <r>
      <rPr>
        <sz val="12"/>
        <rFont val="Times New Roman"/>
        <family val="1"/>
      </rPr>
      <t>)</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</si>
  <si>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</si>
  <si>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</si>
  <si>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</si>
  <si>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</si>
  <si>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</si>
  <si>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Fenetres type C2b, de dimension  2.60 m x 0.70 m en lame d’aluminium et tuile + grillage en fer forge</t>
    </r>
    <r>
      <rPr>
        <b/>
        <sz val="12"/>
        <rFont val="Times New Roman"/>
        <family val="1"/>
      </rPr>
      <t xml:space="preserve">
(voir cahier de decharge et plan de details)</t>
    </r>
  </si>
  <si>
    <r>
      <rPr>
        <sz val="12"/>
        <rFont val="Times New Roman"/>
        <family val="1"/>
      </rPr>
      <t>Fenetres type C3, de dimension  0.40 m x 0.70 m en lame d’aluminium et tuile + grillage en fer forge</t>
    </r>
    <r>
      <rPr>
        <b/>
        <sz val="12"/>
        <rFont val="Times New Roman"/>
        <family val="1"/>
      </rPr>
      <t xml:space="preserve">
(voir cahier de decharge et plan de details)</t>
    </r>
  </si>
  <si>
    <r>
      <rPr>
        <sz val="12"/>
        <rFont val="Times New Roman"/>
        <family val="1"/>
      </rPr>
      <t>Fenetres type C4, de dimension  2.60 m x 1.20 m en lame d’aluminium et tuile + grillage en fer forge</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</si>
  <si>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</si>
  <si>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rPr>
        <sz val="12"/>
        <rFont val="Times New Roman"/>
        <family val="1"/>
      </rPr>
      <t>Placard pour la cuisine et armoire dans les chambres avec bois du pays</t>
    </r>
    <r>
      <rPr>
        <b/>
        <sz val="12"/>
        <rFont val="Times New Roman"/>
        <family val="1"/>
      </rPr>
      <t xml:space="preserve">
(voir cahier de decharge et plan de details)</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</si>
  <si>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</si>
  <si>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</si>
  <si>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t>Ce prix rémunère pour les operations d'extraction de dechets et de surplus de terre meuble pour la preparation d'un nivellement dans les aires de circulation aux abords du Centre et toutes la cour du Centre de Sante, travaux fait a la main ou a l'aide d'engin de terrassement. Il inclut toutes les opérations d'extraction, de transport, de déchargement et de compactage. Ce prix remunere aussi tous les travaux de preparation pour la mise en place des bacs a plantes, des rampes d'acces, des gardes corps en fer forges, du parking pour l'ambulance, de la tonnelle d'attente et des marches/perrons exterieurs qui seront en blocs ou en maconnerie recouverts d'un petit beton de 8 cm d'epaisseur, de la construction complete de la cloture, la construction complete de l'incinerateur et de l'entrepot de stockage. Toutes sujestion comprises. Il s'entend au mètre carre mesuré sur place sans correction et toutes sujestions comprises. (</t>
    </r>
    <r>
      <rPr>
        <b/>
        <sz val="12"/>
        <rFont val="Times New Roman"/>
        <family val="1"/>
      </rPr>
      <t>voir specifications techniques dans les plans et le cahier de charge</t>
    </r>
    <r>
      <rPr>
        <sz val="12"/>
        <rFont val="Times New Roman"/>
        <family val="1"/>
      </rPr>
      <t>).</t>
    </r>
  </si>
  <si>
    <r>
      <rPr>
        <b/>
        <sz val="12"/>
        <rFont val="Times New Roman"/>
        <family val="1"/>
      </rPr>
      <t>Cloture en maconnerie de blocs complete du Centre de Sante Ferme Le Blanc</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pour le cloisonnement des blocs sanitaires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</si>
  <si>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Incinerateur comple</t>
    </r>
    <r>
      <rPr>
        <sz val="12"/>
        <rFont val="Times New Roman"/>
        <family val="1"/>
      </rPr>
      <t>t du Centre de Sante Ferme Le Blanc
Ces prix rémunèrent au metre forfait (fft)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</si>
  <si>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t>Mains courantes / Garde Corps</t>
    </r>
    <r>
      <rPr>
        <b/>
        <sz val="12"/>
        <rFont val="Times New Roman"/>
        <family val="1"/>
      </rPr>
      <t xml:space="preserve"> (voir Specification techniques dans le cahier de charge et plans de details).</t>
    </r>
  </si>
  <si>
    <r>
      <t>Amenagement des espaces de Parking ambulance et 4 voitures</t>
    </r>
    <r>
      <rPr>
        <b/>
        <sz val="12"/>
        <rFont val="Times New Roman"/>
        <family val="1"/>
      </rPr>
      <t xml:space="preserve"> (voir Specification techniques dans le cahier de charge et plans de details).</t>
    </r>
  </si>
  <si>
    <r>
      <t xml:space="preserve">Construction Rampes d'Acces + allees pietonnes </t>
    </r>
    <r>
      <rPr>
        <b/>
        <sz val="12"/>
        <rFont val="Times New Roman"/>
        <family val="1"/>
      </rPr>
      <t>(voir Specification techniques dans le cahier de charge et plans de details).</t>
    </r>
  </si>
  <si>
    <r>
      <t>Bacs a plantes</t>
    </r>
    <r>
      <rPr>
        <b/>
        <sz val="12"/>
        <rFont val="Times New Roman"/>
        <family val="1"/>
      </rPr>
      <t xml:space="preserve"> (voir Specification techniques dans le cahier de charge et plans de details).</t>
    </r>
  </si>
  <si>
    <r>
      <t>Construction perrons exterieurs</t>
    </r>
    <r>
      <rPr>
        <b/>
        <sz val="12"/>
        <rFont val="Times New Roman"/>
        <family val="1"/>
      </rPr>
      <t xml:space="preserve"> (voir Specification techniques dans le cahier de charge et plans de details).</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</si>
  <si>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et le parquet dede 8 cm en beton arme de cadrillage d'acier 3/8 apres avoir compacter le sol avec du touvenant de riviere sou 20 cm de compactage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</si>
  <si>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</si>
  <si>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</si>
  <si>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t>1.6</t>
  </si>
  <si>
    <t>1.7</t>
  </si>
  <si>
    <t>1.8</t>
  </si>
  <si>
    <t>Total General Des Travaux</t>
  </si>
</sst>
</file>

<file path=xl/styles.xml><?xml version="1.0" encoding="utf-8"?>
<styleSheet xmlns="http://schemas.openxmlformats.org/spreadsheetml/2006/main">
  <numFmts count="2">
    <numFmt numFmtId="43" formatCode="_(* #,##0.00_);_(* \(#,##0.00\);_(* &quot;-&quot;??_);_(@_)"/>
    <numFmt numFmtId="166" formatCode="0.0"/>
  </numFmts>
  <fonts count="26">
    <font>
      <sz val="11"/>
      <color theme="1"/>
      <name val="Calibri"/>
      <family val="2"/>
      <scheme val="minor"/>
    </font>
    <font>
      <sz val="11"/>
      <color theme="1"/>
      <name val="Calibri"/>
      <family val="2"/>
      <scheme val="minor"/>
    </font>
    <font>
      <sz val="11"/>
      <color theme="1"/>
      <name val="Georgia"/>
      <family val="1"/>
    </font>
    <font>
      <sz val="12"/>
      <name val="Georgia"/>
      <family val="1"/>
    </font>
    <font>
      <b/>
      <sz val="15"/>
      <name val="Georgia"/>
      <family val="1"/>
    </font>
    <font>
      <b/>
      <sz val="11"/>
      <name val="Georgia"/>
      <family val="1"/>
    </font>
    <font>
      <sz val="10"/>
      <name val="Arial"/>
      <family val="2"/>
    </font>
    <font>
      <b/>
      <sz val="15"/>
      <color rgb="FFFF0000"/>
      <name val="Georgia"/>
      <family val="1"/>
    </font>
    <font>
      <b/>
      <sz val="12"/>
      <name val="Times New Roman"/>
      <family val="1"/>
    </font>
    <font>
      <sz val="12"/>
      <name val="Times New Roman"/>
      <family val="1"/>
    </font>
    <font>
      <b/>
      <sz val="12"/>
      <color indexed="8"/>
      <name val="Times New Roman"/>
      <family val="1"/>
    </font>
    <font>
      <sz val="12"/>
      <color indexed="8"/>
      <name val="Times New Roman"/>
      <family val="1"/>
    </font>
    <font>
      <sz val="12"/>
      <color rgb="FFFF0000"/>
      <name val="Times New Roman"/>
      <family val="1"/>
    </font>
    <font>
      <vertAlign val="superscript"/>
      <sz val="12"/>
      <name val="Times New Roman"/>
      <family val="1"/>
    </font>
    <font>
      <b/>
      <sz val="14"/>
      <name val="Times New Roman"/>
      <family val="1"/>
    </font>
    <font>
      <sz val="14"/>
      <name val="Times New Roman"/>
      <family val="1"/>
    </font>
    <font>
      <b/>
      <sz val="14"/>
      <color indexed="8"/>
      <name val="Times New Roman"/>
      <family val="1"/>
    </font>
    <font>
      <sz val="12"/>
      <color theme="1"/>
      <name val="Times New Roman"/>
      <family val="1"/>
    </font>
    <font>
      <b/>
      <sz val="12"/>
      <color rgb="FFFF0000"/>
      <name val="Times New Roman"/>
      <family val="1"/>
    </font>
    <font>
      <b/>
      <sz val="12"/>
      <color rgb="FF000000"/>
      <name val="Times New Roman"/>
      <family val="1"/>
    </font>
    <font>
      <u/>
      <sz val="12"/>
      <name val="Times New Roman"/>
      <family val="1"/>
    </font>
    <font>
      <b/>
      <u/>
      <sz val="12"/>
      <name val="Times New Roman"/>
      <family val="1"/>
    </font>
    <font>
      <b/>
      <i/>
      <sz val="12"/>
      <name val="Times New Roman"/>
      <family val="1"/>
    </font>
    <font>
      <sz val="12"/>
      <color rgb="FF000000"/>
      <name val="Times New Roman"/>
      <family val="1"/>
    </font>
    <font>
      <b/>
      <sz val="12"/>
      <color theme="1"/>
      <name val="Times New Roman"/>
      <family val="1"/>
    </font>
    <font>
      <b/>
      <sz val="14"/>
      <color theme="1"/>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cellStyleXfs>
  <cellXfs count="75">
    <xf numFmtId="0" fontId="0" fillId="0" borderId="0" xfId="0"/>
    <xf numFmtId="0" fontId="8" fillId="2" borderId="1" xfId="0" applyFont="1" applyFill="1" applyBorder="1" applyAlignment="1" applyProtection="1">
      <alignment horizontal="center" vertical="center" wrapText="1"/>
      <protection locked="0"/>
    </xf>
    <xf numFmtId="0" fontId="8" fillId="2" borderId="1" xfId="0" applyFont="1" applyFill="1" applyBorder="1" applyAlignment="1">
      <alignment horizontal="center" vertical="center" wrapText="1"/>
    </xf>
    <xf numFmtId="43" fontId="8" fillId="2" borderId="1" xfId="1" applyFont="1" applyFill="1" applyBorder="1" applyAlignment="1">
      <alignment horizontal="center" vertical="center" wrapText="1"/>
    </xf>
    <xf numFmtId="0" fontId="9" fillId="0" borderId="1" xfId="0" applyFont="1" applyBorder="1" applyAlignment="1">
      <alignment horizontal="center"/>
    </xf>
    <xf numFmtId="2" fontId="9" fillId="0" borderId="1" xfId="0" applyNumberFormat="1" applyFont="1" applyBorder="1"/>
    <xf numFmtId="43" fontId="9" fillId="0" borderId="1" xfId="1" applyFont="1" applyBorder="1" applyAlignment="1"/>
    <xf numFmtId="49" fontId="8" fillId="0" borderId="1" xfId="0" applyNumberFormat="1" applyFont="1" applyBorder="1" applyAlignment="1">
      <alignment horizontal="center" vertical="center"/>
    </xf>
    <xf numFmtId="0" fontId="8" fillId="2" borderId="1" xfId="0" applyFont="1" applyFill="1" applyBorder="1" applyAlignment="1">
      <alignment horizontal="center" wrapText="1"/>
    </xf>
    <xf numFmtId="43" fontId="9" fillId="0" borderId="1" xfId="1" applyFont="1" applyBorder="1" applyAlignment="1" applyProtection="1">
      <protection locked="0"/>
    </xf>
    <xf numFmtId="0" fontId="10" fillId="0" borderId="1" xfId="0" applyFont="1" applyBorder="1"/>
    <xf numFmtId="49" fontId="9" fillId="0" borderId="1" xfId="0" applyNumberFormat="1" applyFont="1" applyBorder="1" applyAlignment="1">
      <alignment horizontal="center" vertical="center"/>
    </xf>
    <xf numFmtId="0" fontId="11" fillId="0" borderId="1" xfId="0" applyFont="1" applyBorder="1" applyAlignment="1">
      <alignment horizontal="justify" vertical="top" wrapText="1"/>
    </xf>
    <xf numFmtId="43" fontId="9" fillId="0" borderId="1" xfId="1" applyFont="1" applyBorder="1" applyAlignment="1">
      <alignment horizontal="right"/>
    </xf>
    <xf numFmtId="0" fontId="10" fillId="0" borderId="1" xfId="0" applyFont="1" applyBorder="1" applyAlignment="1">
      <alignment wrapText="1"/>
    </xf>
    <xf numFmtId="43" fontId="12" fillId="0" borderId="1" xfId="1" applyFont="1" applyBorder="1" applyAlignment="1">
      <alignment horizontal="right"/>
    </xf>
    <xf numFmtId="4" fontId="9" fillId="0" borderId="1" xfId="0" applyNumberFormat="1" applyFont="1" applyBorder="1" applyAlignment="1">
      <alignment horizontal="right"/>
    </xf>
    <xf numFmtId="4" fontId="9" fillId="0" borderId="1" xfId="0" applyNumberFormat="1" applyFont="1" applyBorder="1" applyAlignment="1">
      <alignment horizontal="center"/>
    </xf>
    <xf numFmtId="49" fontId="14" fillId="0" borderId="1" xfId="0" applyNumberFormat="1" applyFont="1" applyBorder="1" applyAlignment="1">
      <alignment horizontal="center" vertical="center"/>
    </xf>
    <xf numFmtId="0" fontId="15" fillId="3" borderId="1" xfId="0" applyFont="1" applyFill="1" applyBorder="1"/>
    <xf numFmtId="43" fontId="8" fillId="3" borderId="1" xfId="1" applyFont="1" applyFill="1" applyBorder="1" applyAlignment="1"/>
    <xf numFmtId="0" fontId="16" fillId="3" borderId="1" xfId="0" applyFont="1" applyFill="1" applyBorder="1" applyAlignment="1">
      <alignment horizontal="center"/>
    </xf>
    <xf numFmtId="43" fontId="17" fillId="0" borderId="1" xfId="1" applyFont="1" applyBorder="1" applyAlignment="1"/>
    <xf numFmtId="0" fontId="11" fillId="0" borderId="1" xfId="0" applyFont="1" applyBorder="1" applyAlignment="1">
      <alignment horizontal="justify" vertical="center" wrapText="1"/>
    </xf>
    <xf numFmtId="4" fontId="9" fillId="0" borderId="1" xfId="0" applyNumberFormat="1" applyFont="1" applyBorder="1"/>
    <xf numFmtId="0" fontId="8" fillId="0" borderId="1" xfId="0" applyFont="1" applyBorder="1" applyAlignment="1">
      <alignment horizontal="center" vertical="center"/>
    </xf>
    <xf numFmtId="0" fontId="8" fillId="0" borderId="1" xfId="0" applyFont="1" applyBorder="1" applyAlignment="1">
      <alignment horizontal="justify" vertical="top" wrapText="1"/>
    </xf>
    <xf numFmtId="4" fontId="12" fillId="0" borderId="1" xfId="0" applyNumberFormat="1" applyFont="1" applyBorder="1" applyAlignment="1">
      <alignment horizontal="center"/>
    </xf>
    <xf numFmtId="43" fontId="12" fillId="0" borderId="1" xfId="1" applyFont="1" applyBorder="1" applyAlignment="1"/>
    <xf numFmtId="49" fontId="18" fillId="0" borderId="1" xfId="0" applyNumberFormat="1" applyFont="1" applyBorder="1" applyAlignment="1">
      <alignment horizontal="center" vertical="center"/>
    </xf>
    <xf numFmtId="0" fontId="17" fillId="0" borderId="1" xfId="0" applyFont="1" applyBorder="1"/>
    <xf numFmtId="0" fontId="9" fillId="0" borderId="1" xfId="0" applyFont="1" applyBorder="1"/>
    <xf numFmtId="0" fontId="12" fillId="0" borderId="1" xfId="0" applyFont="1" applyBorder="1" applyAlignment="1">
      <alignment vertical="center"/>
    </xf>
    <xf numFmtId="0" fontId="9" fillId="0" borderId="1" xfId="0" applyFont="1" applyBorder="1" applyAlignment="1">
      <alignment horizontal="justify" vertical="top" wrapText="1"/>
    </xf>
    <xf numFmtId="43" fontId="9" fillId="0" borderId="1" xfId="1" applyFont="1" applyFill="1" applyBorder="1" applyAlignment="1" applyProtection="1">
      <protection locked="0"/>
    </xf>
    <xf numFmtId="43" fontId="9" fillId="0" borderId="1" xfId="1" applyFont="1" applyFill="1" applyBorder="1" applyAlignment="1">
      <alignment horizontal="right"/>
    </xf>
    <xf numFmtId="43" fontId="8" fillId="0" borderId="1" xfId="1" applyFont="1" applyFill="1" applyBorder="1" applyAlignment="1"/>
    <xf numFmtId="0" fontId="17" fillId="0" borderId="1" xfId="0" applyFont="1" applyBorder="1" applyAlignment="1">
      <alignment vertical="center"/>
    </xf>
    <xf numFmtId="43" fontId="8" fillId="0" borderId="1" xfId="1" applyFont="1" applyBorder="1" applyAlignment="1">
      <alignment horizontal="right"/>
    </xf>
    <xf numFmtId="0" fontId="10" fillId="0" borderId="1" xfId="0" applyFont="1" applyBorder="1" applyAlignment="1">
      <alignment horizontal="justify" wrapText="1"/>
    </xf>
    <xf numFmtId="0" fontId="8" fillId="0" borderId="1" xfId="0" applyFont="1" applyBorder="1" applyAlignment="1">
      <alignment horizontal="justify" wrapText="1"/>
    </xf>
    <xf numFmtId="4" fontId="9" fillId="0" borderId="1" xfId="0" applyNumberFormat="1" applyFont="1" applyFill="1" applyBorder="1"/>
    <xf numFmtId="49" fontId="8" fillId="0" borderId="1" xfId="0" applyNumberFormat="1" applyFont="1" applyFill="1" applyBorder="1" applyAlignment="1">
      <alignment horizontal="center" vertical="center"/>
    </xf>
    <xf numFmtId="0" fontId="8" fillId="0" borderId="1" xfId="0" applyFont="1" applyFill="1" applyBorder="1" applyAlignment="1">
      <alignment horizontal="justify" wrapText="1"/>
    </xf>
    <xf numFmtId="0" fontId="9" fillId="0" borderId="1" xfId="0" applyFont="1" applyFill="1" applyBorder="1" applyAlignment="1">
      <alignment horizontal="center"/>
    </xf>
    <xf numFmtId="43" fontId="9" fillId="0" borderId="1" xfId="1" applyFont="1" applyFill="1" applyBorder="1" applyAlignment="1"/>
    <xf numFmtId="0" fontId="8" fillId="0" borderId="1" xfId="0" applyFont="1" applyBorder="1" applyAlignment="1">
      <alignment horizontal="justify" vertical="center" wrapText="1"/>
    </xf>
    <xf numFmtId="0" fontId="10" fillId="0" borderId="1" xfId="0" applyFont="1" applyBorder="1" applyAlignment="1">
      <alignment horizontal="center"/>
    </xf>
    <xf numFmtId="0" fontId="16" fillId="0" borderId="1" xfId="0" applyFont="1" applyBorder="1" applyAlignment="1">
      <alignment horizontal="center"/>
    </xf>
    <xf numFmtId="0" fontId="8" fillId="0" borderId="1" xfId="0" applyFont="1" applyBorder="1"/>
    <xf numFmtId="43" fontId="9" fillId="0" borderId="1" xfId="1" applyFont="1" applyFill="1" applyBorder="1"/>
    <xf numFmtId="43" fontId="9" fillId="0" borderId="1" xfId="1" applyFont="1" applyFill="1" applyBorder="1" applyProtection="1">
      <protection locked="0"/>
    </xf>
    <xf numFmtId="43" fontId="8" fillId="0" borderId="1" xfId="1" applyFont="1" applyFill="1" applyBorder="1" applyAlignment="1">
      <alignment horizontal="right"/>
    </xf>
    <xf numFmtId="0" fontId="10" fillId="0" borderId="1" xfId="0" applyFont="1" applyBorder="1" applyAlignment="1">
      <alignment horizontal="center" vertical="center"/>
    </xf>
    <xf numFmtId="43" fontId="9" fillId="0" borderId="1" xfId="1" applyFont="1" applyBorder="1"/>
    <xf numFmtId="166" fontId="8" fillId="0" borderId="1" xfId="0" applyNumberFormat="1" applyFont="1" applyBorder="1" applyAlignment="1">
      <alignment horizontal="center" vertical="center"/>
    </xf>
    <xf numFmtId="0" fontId="9" fillId="0" borderId="1" xfId="0" applyFont="1" applyBorder="1" applyAlignment="1">
      <alignment horizontal="justify" vertical="top"/>
    </xf>
    <xf numFmtId="4" fontId="9" fillId="0" borderId="1" xfId="0" applyNumberFormat="1" applyFont="1" applyFill="1" applyBorder="1" applyAlignment="1">
      <alignment horizontal="right"/>
    </xf>
    <xf numFmtId="43" fontId="9" fillId="0" borderId="1" xfId="1" applyFont="1" applyBorder="1" applyProtection="1">
      <protection locked="0"/>
    </xf>
    <xf numFmtId="49" fontId="8" fillId="0" borderId="2" xfId="0" applyNumberFormat="1" applyFont="1" applyBorder="1" applyAlignment="1">
      <alignment horizontal="center" vertical="center"/>
    </xf>
    <xf numFmtId="0" fontId="9" fillId="0" borderId="2" xfId="0" applyFont="1" applyBorder="1"/>
    <xf numFmtId="4" fontId="9" fillId="0" borderId="2" xfId="0" applyNumberFormat="1" applyFont="1" applyBorder="1"/>
    <xf numFmtId="43" fontId="9" fillId="0" borderId="2" xfId="1" applyFont="1" applyBorder="1"/>
    <xf numFmtId="43" fontId="8" fillId="0" borderId="2" xfId="1" applyFont="1" applyBorder="1" applyAlignment="1">
      <alignment horizontal="right"/>
    </xf>
    <xf numFmtId="0" fontId="0" fillId="0" borderId="1" xfId="0" applyBorder="1"/>
    <xf numFmtId="0" fontId="24" fillId="0" borderId="1" xfId="0" applyFont="1" applyBorder="1" applyAlignment="1">
      <alignment horizontal="center"/>
    </xf>
    <xf numFmtId="43" fontId="25" fillId="0" borderId="1" xfId="0" applyNumberFormat="1" applyFont="1" applyBorder="1"/>
    <xf numFmtId="0" fontId="10" fillId="0" borderId="2" xfId="0" applyFont="1" applyBorder="1" applyAlignment="1">
      <alignment horizontal="center" vertical="center"/>
    </xf>
    <xf numFmtId="0" fontId="5" fillId="0" borderId="1" xfId="0" applyFont="1" applyBorder="1" applyAlignment="1">
      <alignment horizontal="center" wrapText="1"/>
    </xf>
    <xf numFmtId="0" fontId="3" fillId="0" borderId="1" xfId="0" applyFont="1" applyBorder="1" applyAlignment="1">
      <alignment horizontal="center" wrapText="1"/>
    </xf>
    <xf numFmtId="0" fontId="2" fillId="0" borderId="1" xfId="0" applyFont="1" applyBorder="1" applyAlignment="1">
      <alignment horizontal="center"/>
    </xf>
    <xf numFmtId="0" fontId="15" fillId="3" borderId="1" xfId="0" applyFont="1" applyFill="1" applyBorder="1" applyAlignment="1">
      <alignment horizontal="right"/>
    </xf>
    <xf numFmtId="0" fontId="9" fillId="0" borderId="1" xfId="0" applyFont="1" applyBorder="1" applyAlignment="1">
      <alignment horizontal="right"/>
    </xf>
    <xf numFmtId="0" fontId="4" fillId="0" borderId="1" xfId="0" applyFont="1" applyBorder="1" applyAlignment="1">
      <alignment horizontal="center" wrapText="1"/>
    </xf>
    <xf numFmtId="0" fontId="4" fillId="0" borderId="1" xfId="0" applyFont="1" applyBorder="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8"/>
  <sheetViews>
    <sheetView tabSelected="1" topLeftCell="A32" workbookViewId="0">
      <selection activeCell="I98" sqref="I98"/>
    </sheetView>
  </sheetViews>
  <sheetFormatPr defaultRowHeight="15"/>
  <cols>
    <col min="1" max="1" width="8.140625" customWidth="1"/>
    <col min="2" max="2" width="57" customWidth="1"/>
    <col min="3" max="3" width="8" customWidth="1"/>
    <col min="4" max="4" width="9.7109375" customWidth="1"/>
    <col min="5" max="5" width="15.140625" customWidth="1"/>
    <col min="6" max="6" width="21.28515625" customWidth="1"/>
  </cols>
  <sheetData>
    <row r="1" spans="1:6" ht="19.5">
      <c r="A1" s="73" t="s">
        <v>81</v>
      </c>
      <c r="B1" s="74"/>
      <c r="C1" s="74"/>
      <c r="D1" s="74"/>
      <c r="E1" s="74"/>
      <c r="F1" s="74"/>
    </row>
    <row r="2" spans="1:6">
      <c r="A2" s="68"/>
      <c r="B2" s="68"/>
      <c r="C2" s="68"/>
      <c r="D2" s="68"/>
      <c r="E2" s="68"/>
      <c r="F2" s="68"/>
    </row>
    <row r="3" spans="1:6" ht="15.75">
      <c r="A3" s="69"/>
      <c r="B3" s="70"/>
      <c r="C3" s="70"/>
      <c r="D3" s="70"/>
      <c r="E3" s="70"/>
      <c r="F3" s="70"/>
    </row>
    <row r="4" spans="1:6" ht="31.5">
      <c r="A4" s="2" t="s">
        <v>3</v>
      </c>
      <c r="B4" s="1" t="s">
        <v>4</v>
      </c>
      <c r="C4" s="2" t="s">
        <v>0</v>
      </c>
      <c r="D4" s="2" t="s">
        <v>26</v>
      </c>
      <c r="E4" s="3" t="s">
        <v>5</v>
      </c>
      <c r="F4" s="3" t="s">
        <v>25</v>
      </c>
    </row>
    <row r="5" spans="1:6" ht="47.25">
      <c r="A5" s="7" t="s">
        <v>6</v>
      </c>
      <c r="B5" s="8" t="s">
        <v>75</v>
      </c>
      <c r="C5" s="4"/>
      <c r="D5" s="5"/>
      <c r="E5" s="9"/>
      <c r="F5" s="6"/>
    </row>
    <row r="6" spans="1:6" ht="15.75">
      <c r="A6" s="7" t="s">
        <v>7</v>
      </c>
      <c r="B6" s="10" t="s">
        <v>8</v>
      </c>
      <c r="C6" s="4"/>
      <c r="D6" s="5"/>
      <c r="E6" s="9"/>
      <c r="F6" s="6"/>
    </row>
    <row r="7" spans="1:6" ht="213" customHeight="1">
      <c r="A7" s="11"/>
      <c r="B7" s="12" t="s">
        <v>82</v>
      </c>
      <c r="C7" s="4" t="s">
        <v>9</v>
      </c>
      <c r="D7" s="13">
        <v>1</v>
      </c>
      <c r="E7" s="9">
        <v>2500000</v>
      </c>
      <c r="F7" s="13">
        <f>D7*E7</f>
        <v>2500000</v>
      </c>
    </row>
    <row r="8" spans="1:6" ht="31.5">
      <c r="A8" s="7" t="s">
        <v>10</v>
      </c>
      <c r="B8" s="14" t="s">
        <v>83</v>
      </c>
      <c r="C8" s="4"/>
      <c r="D8" s="5"/>
      <c r="E8" s="9"/>
      <c r="F8" s="15"/>
    </row>
    <row r="9" spans="1:6" ht="176.25" customHeight="1">
      <c r="A9" s="11"/>
      <c r="B9" s="12" t="s">
        <v>84</v>
      </c>
      <c r="C9" s="4" t="s">
        <v>89</v>
      </c>
      <c r="D9" s="16">
        <v>502.66</v>
      </c>
      <c r="E9" s="9">
        <v>1300</v>
      </c>
      <c r="F9" s="13">
        <f>D9*E9</f>
        <v>653458</v>
      </c>
    </row>
    <row r="10" spans="1:6" ht="18.75">
      <c r="A10" s="18"/>
      <c r="B10" s="21" t="s">
        <v>11</v>
      </c>
      <c r="C10" s="19"/>
      <c r="D10" s="71"/>
      <c r="E10" s="71"/>
      <c r="F10" s="20">
        <f>F7+F9</f>
        <v>3153458</v>
      </c>
    </row>
    <row r="11" spans="1:6" ht="15.75">
      <c r="A11" s="7" t="s">
        <v>6</v>
      </c>
      <c r="B11" s="8" t="s">
        <v>13</v>
      </c>
      <c r="C11" s="4"/>
      <c r="D11" s="5"/>
      <c r="E11" s="6"/>
      <c r="F11" s="6"/>
    </row>
    <row r="12" spans="1:6" ht="15.75">
      <c r="A12" s="11"/>
      <c r="B12" s="23"/>
      <c r="C12" s="17"/>
      <c r="D12" s="24"/>
      <c r="E12" s="6"/>
      <c r="F12" s="13"/>
    </row>
    <row r="13" spans="1:6" ht="31.5">
      <c r="A13" s="25">
        <v>1.1000000000000001</v>
      </c>
      <c r="B13" s="26" t="s">
        <v>85</v>
      </c>
      <c r="C13" s="27"/>
      <c r="D13" s="24"/>
      <c r="E13" s="28"/>
      <c r="F13" s="15"/>
    </row>
    <row r="14" spans="1:6" ht="157.5">
      <c r="A14" s="29"/>
      <c r="B14" s="12" t="s">
        <v>90</v>
      </c>
      <c r="C14" s="17" t="s">
        <v>91</v>
      </c>
      <c r="D14" s="16">
        <v>225.64</v>
      </c>
      <c r="E14" s="9">
        <v>4750</v>
      </c>
      <c r="F14" s="13">
        <f>E14*D14</f>
        <v>1071790</v>
      </c>
    </row>
    <row r="15" spans="1:6" ht="47.25">
      <c r="A15" s="7" t="s">
        <v>10</v>
      </c>
      <c r="B15" s="26" t="s">
        <v>87</v>
      </c>
      <c r="C15" s="17"/>
      <c r="D15" s="24"/>
      <c r="E15" s="6"/>
      <c r="F15" s="13"/>
    </row>
    <row r="16" spans="1:6" ht="94.5">
      <c r="A16" s="32"/>
      <c r="B16" s="33" t="s">
        <v>45</v>
      </c>
      <c r="C16" s="17" t="s">
        <v>91</v>
      </c>
      <c r="D16" s="16">
        <v>98.74</v>
      </c>
      <c r="E16" s="9">
        <v>2150</v>
      </c>
      <c r="F16" s="13">
        <f>E16*D16</f>
        <v>212291</v>
      </c>
    </row>
    <row r="17" spans="1:6" ht="47.25">
      <c r="A17" s="7">
        <v>1.3</v>
      </c>
      <c r="B17" s="26" t="s">
        <v>86</v>
      </c>
      <c r="C17" s="17"/>
      <c r="D17" s="24"/>
      <c r="E17" s="9"/>
      <c r="F17" s="13"/>
    </row>
    <row r="18" spans="1:6" ht="199.5" customHeight="1">
      <c r="A18" s="29"/>
      <c r="B18" s="33" t="s">
        <v>92</v>
      </c>
      <c r="C18" s="17" t="s">
        <v>91</v>
      </c>
      <c r="D18" s="16">
        <v>235.62</v>
      </c>
      <c r="E18" s="34">
        <v>5200</v>
      </c>
      <c r="F18" s="35">
        <f>E18*D18</f>
        <v>1225224</v>
      </c>
    </row>
    <row r="19" spans="1:6" ht="15.75">
      <c r="A19" s="7"/>
      <c r="B19" s="47" t="s">
        <v>14</v>
      </c>
      <c r="C19" s="31"/>
      <c r="D19" s="72"/>
      <c r="E19" s="72"/>
      <c r="F19" s="36">
        <f>F14+F16+F18</f>
        <v>2509305</v>
      </c>
    </row>
    <row r="20" spans="1:6" ht="15.75">
      <c r="A20" s="7" t="s">
        <v>12</v>
      </c>
      <c r="B20" s="8" t="s">
        <v>16</v>
      </c>
      <c r="C20" s="17"/>
      <c r="D20" s="24"/>
      <c r="E20" s="6"/>
      <c r="F20" s="13"/>
    </row>
    <row r="21" spans="1:6" ht="47.25">
      <c r="A21" s="7" t="s">
        <v>58</v>
      </c>
      <c r="B21" s="26" t="s">
        <v>42</v>
      </c>
      <c r="C21" s="17"/>
      <c r="D21" s="24"/>
      <c r="E21" s="6"/>
      <c r="F21" s="13"/>
    </row>
    <row r="22" spans="1:6" ht="116.25" customHeight="1">
      <c r="A22" s="37"/>
      <c r="B22" s="33" t="s">
        <v>93</v>
      </c>
      <c r="C22" s="17" t="s">
        <v>91</v>
      </c>
      <c r="D22" s="16">
        <v>8.9700000000000006</v>
      </c>
      <c r="E22" s="9">
        <v>12500</v>
      </c>
      <c r="F22" s="13">
        <f>E22*D22</f>
        <v>112125.00000000001</v>
      </c>
    </row>
    <row r="23" spans="1:6" ht="15.75">
      <c r="A23" s="7"/>
      <c r="B23" s="47" t="s">
        <v>24</v>
      </c>
      <c r="C23" s="17"/>
      <c r="D23" s="24"/>
      <c r="E23" s="6"/>
      <c r="F23" s="38">
        <f>F22</f>
        <v>112125.00000000001</v>
      </c>
    </row>
    <row r="24" spans="1:6" ht="15.75">
      <c r="A24" s="7" t="s">
        <v>15</v>
      </c>
      <c r="B24" s="8" t="s">
        <v>18</v>
      </c>
      <c r="C24" s="17"/>
      <c r="D24" s="24"/>
      <c r="E24" s="6"/>
      <c r="F24" s="13"/>
    </row>
    <row r="25" spans="1:6" ht="222" customHeight="1">
      <c r="A25" s="7" t="s">
        <v>72</v>
      </c>
      <c r="B25" s="12" t="s">
        <v>94</v>
      </c>
      <c r="C25" s="17"/>
      <c r="D25" s="24"/>
      <c r="E25" s="6"/>
      <c r="F25" s="13"/>
    </row>
    <row r="26" spans="1:6" ht="51.75" customHeight="1">
      <c r="A26" s="7" t="s">
        <v>59</v>
      </c>
      <c r="B26" s="26" t="s">
        <v>95</v>
      </c>
      <c r="C26" s="17" t="s">
        <v>91</v>
      </c>
      <c r="D26" s="24">
        <v>16.940000000000001</v>
      </c>
      <c r="E26" s="9">
        <v>55000</v>
      </c>
      <c r="F26" s="13">
        <f>D26*E26</f>
        <v>931700.00000000012</v>
      </c>
    </row>
    <row r="27" spans="1:6" ht="63">
      <c r="A27" s="7" t="s">
        <v>60</v>
      </c>
      <c r="B27" s="39" t="s">
        <v>96</v>
      </c>
      <c r="C27" s="17" t="s">
        <v>91</v>
      </c>
      <c r="D27" s="24">
        <v>23.56</v>
      </c>
      <c r="E27" s="9">
        <v>55000</v>
      </c>
      <c r="F27" s="13">
        <f>D27*E27</f>
        <v>1295800</v>
      </c>
    </row>
    <row r="28" spans="1:6" ht="47.25">
      <c r="A28" s="7" t="s">
        <v>61</v>
      </c>
      <c r="B28" s="26" t="s">
        <v>97</v>
      </c>
      <c r="C28" s="17" t="s">
        <v>91</v>
      </c>
      <c r="D28" s="24">
        <v>15.74</v>
      </c>
      <c r="E28" s="9">
        <v>55000</v>
      </c>
      <c r="F28" s="13">
        <f>D28*E28</f>
        <v>865700</v>
      </c>
    </row>
    <row r="29" spans="1:6" ht="63">
      <c r="A29" s="7" t="s">
        <v>62</v>
      </c>
      <c r="B29" s="40" t="s">
        <v>98</v>
      </c>
      <c r="C29" s="17" t="s">
        <v>91</v>
      </c>
      <c r="D29" s="24">
        <v>17.11</v>
      </c>
      <c r="E29" s="9">
        <v>55000</v>
      </c>
      <c r="F29" s="13">
        <f>D29*E29</f>
        <v>941050</v>
      </c>
    </row>
    <row r="30" spans="1:6" ht="78.75">
      <c r="A30" s="7" t="s">
        <v>63</v>
      </c>
      <c r="B30" s="40" t="s">
        <v>99</v>
      </c>
      <c r="C30" s="17" t="s">
        <v>91</v>
      </c>
      <c r="D30" s="24">
        <v>40.049999999999997</v>
      </c>
      <c r="E30" s="9">
        <v>55000</v>
      </c>
      <c r="F30" s="13">
        <f>D30*E30</f>
        <v>2202750</v>
      </c>
    </row>
    <row r="31" spans="1:6" ht="78.75">
      <c r="A31" s="7" t="s">
        <v>64</v>
      </c>
      <c r="B31" s="39" t="s">
        <v>100</v>
      </c>
      <c r="C31" s="17" t="s">
        <v>91</v>
      </c>
      <c r="D31" s="24">
        <v>35.39</v>
      </c>
      <c r="E31" s="9">
        <v>55000</v>
      </c>
      <c r="F31" s="13">
        <f t="shared" ref="F31:F36" si="0">E31*D31</f>
        <v>1946450</v>
      </c>
    </row>
    <row r="32" spans="1:6" ht="63">
      <c r="A32" s="7" t="s">
        <v>65</v>
      </c>
      <c r="B32" s="39" t="s">
        <v>101</v>
      </c>
      <c r="C32" s="17" t="s">
        <v>91</v>
      </c>
      <c r="D32" s="24">
        <v>45.43</v>
      </c>
      <c r="E32" s="9">
        <v>55000</v>
      </c>
      <c r="F32" s="13">
        <f t="shared" si="0"/>
        <v>2498650</v>
      </c>
    </row>
    <row r="33" spans="1:6" ht="63">
      <c r="A33" s="7" t="s">
        <v>66</v>
      </c>
      <c r="B33" s="39" t="s">
        <v>102</v>
      </c>
      <c r="C33" s="17" t="s">
        <v>91</v>
      </c>
      <c r="D33" s="24">
        <v>52.47</v>
      </c>
      <c r="E33" s="9">
        <v>55000</v>
      </c>
      <c r="F33" s="13">
        <f t="shared" si="0"/>
        <v>2885850</v>
      </c>
    </row>
    <row r="34" spans="1:6" ht="78.75">
      <c r="A34" s="7" t="s">
        <v>67</v>
      </c>
      <c r="B34" s="39" t="s">
        <v>103</v>
      </c>
      <c r="C34" s="17" t="s">
        <v>91</v>
      </c>
      <c r="D34" s="41">
        <v>20.88</v>
      </c>
      <c r="E34" s="6">
        <v>55000</v>
      </c>
      <c r="F34" s="13">
        <f t="shared" si="0"/>
        <v>1148400</v>
      </c>
    </row>
    <row r="35" spans="1:6" ht="31.5">
      <c r="A35" s="42" t="s">
        <v>68</v>
      </c>
      <c r="B35" s="43" t="s">
        <v>104</v>
      </c>
      <c r="C35" s="44" t="s">
        <v>9</v>
      </c>
      <c r="D35" s="41">
        <v>1</v>
      </c>
      <c r="E35" s="45">
        <v>255000</v>
      </c>
      <c r="F35" s="35">
        <f t="shared" si="0"/>
        <v>255000</v>
      </c>
    </row>
    <row r="36" spans="1:6" ht="63">
      <c r="A36" s="7" t="s">
        <v>69</v>
      </c>
      <c r="B36" s="39" t="s">
        <v>105</v>
      </c>
      <c r="C36" s="17" t="s">
        <v>91</v>
      </c>
      <c r="D36" s="24">
        <v>95.65</v>
      </c>
      <c r="E36" s="6">
        <v>55000</v>
      </c>
      <c r="F36" s="13">
        <f t="shared" si="0"/>
        <v>5260750</v>
      </c>
    </row>
    <row r="37" spans="1:6" ht="18.75">
      <c r="A37" s="7"/>
      <c r="B37" s="48" t="s">
        <v>21</v>
      </c>
      <c r="C37" s="31"/>
      <c r="D37" s="24"/>
      <c r="E37" s="6"/>
      <c r="F37" s="38">
        <f>F33+F31+F29+F28+F26+F32+F36+F34+F27+F30+F35</f>
        <v>20232100</v>
      </c>
    </row>
    <row r="38" spans="1:6" ht="15.75">
      <c r="A38" s="7" t="s">
        <v>17</v>
      </c>
      <c r="B38" s="8" t="s">
        <v>22</v>
      </c>
      <c r="C38" s="17"/>
      <c r="D38" s="24"/>
      <c r="E38" s="6"/>
      <c r="F38" s="13"/>
    </row>
    <row r="39" spans="1:6" ht="141.75">
      <c r="A39" s="7" t="s">
        <v>19</v>
      </c>
      <c r="B39" s="26" t="s">
        <v>106</v>
      </c>
      <c r="C39" s="17" t="s">
        <v>89</v>
      </c>
      <c r="D39" s="24">
        <v>315.10000000000002</v>
      </c>
      <c r="E39" s="9">
        <v>7500</v>
      </c>
      <c r="F39" s="13">
        <f>E39*D39</f>
        <v>2363250</v>
      </c>
    </row>
    <row r="40" spans="1:6" ht="207" customHeight="1">
      <c r="A40" s="7" t="s">
        <v>20</v>
      </c>
      <c r="B40" s="26" t="s">
        <v>107</v>
      </c>
      <c r="C40" s="17" t="s">
        <v>89</v>
      </c>
      <c r="D40" s="24">
        <v>765.94</v>
      </c>
      <c r="E40" s="9">
        <v>4000</v>
      </c>
      <c r="F40" s="13">
        <f>E40*D40</f>
        <v>3063760</v>
      </c>
    </row>
    <row r="41" spans="1:6" ht="15.75">
      <c r="A41" s="37"/>
      <c r="B41" s="47" t="s">
        <v>23</v>
      </c>
      <c r="C41" s="17"/>
      <c r="D41" s="24"/>
      <c r="E41" s="6"/>
      <c r="F41" s="38">
        <f>F26+F27+F28+F29+F30+F31+F32+F33+F34+F35+F36</f>
        <v>20232100</v>
      </c>
    </row>
    <row r="42" spans="1:6" ht="31.5">
      <c r="A42" s="7" t="s">
        <v>6</v>
      </c>
      <c r="B42" s="8" t="s">
        <v>27</v>
      </c>
      <c r="C42" s="4"/>
      <c r="D42" s="5"/>
      <c r="E42" s="9"/>
      <c r="F42" s="6"/>
    </row>
    <row r="43" spans="1:6" ht="15.75">
      <c r="A43" s="7" t="s">
        <v>7</v>
      </c>
      <c r="B43" s="10" t="s">
        <v>28</v>
      </c>
      <c r="C43" s="4"/>
      <c r="D43" s="5"/>
      <c r="E43" s="9"/>
      <c r="F43" s="6"/>
    </row>
    <row r="44" spans="1:6" ht="110.25">
      <c r="A44" s="11"/>
      <c r="B44" s="33" t="s">
        <v>108</v>
      </c>
      <c r="C44" s="4" t="s">
        <v>9</v>
      </c>
      <c r="D44" s="13">
        <v>1</v>
      </c>
      <c r="E44" s="9">
        <v>150000</v>
      </c>
      <c r="F44" s="13">
        <f>D44*E44</f>
        <v>150000</v>
      </c>
    </row>
    <row r="45" spans="1:6" ht="15.75">
      <c r="A45" s="7" t="s">
        <v>10</v>
      </c>
      <c r="B45" s="49" t="s">
        <v>29</v>
      </c>
      <c r="C45" s="4"/>
      <c r="D45" s="5"/>
      <c r="E45" s="9"/>
      <c r="F45" s="15"/>
    </row>
    <row r="46" spans="1:6" ht="72.75" customHeight="1">
      <c r="A46" s="11"/>
      <c r="B46" s="33" t="s">
        <v>109</v>
      </c>
      <c r="C46" s="4" t="s">
        <v>9</v>
      </c>
      <c r="D46" s="13">
        <v>1</v>
      </c>
      <c r="E46" s="9">
        <v>250000</v>
      </c>
      <c r="F46" s="13">
        <f>D46*E46</f>
        <v>250000</v>
      </c>
    </row>
    <row r="47" spans="1:6" ht="15.75">
      <c r="A47" s="7" t="s">
        <v>30</v>
      </c>
      <c r="B47" s="49" t="s">
        <v>31</v>
      </c>
      <c r="C47" s="4"/>
      <c r="D47" s="5"/>
      <c r="E47" s="9"/>
      <c r="F47" s="15"/>
    </row>
    <row r="48" spans="1:6" ht="94.5">
      <c r="A48" s="11"/>
      <c r="B48" s="33" t="s">
        <v>110</v>
      </c>
      <c r="C48" s="4" t="s">
        <v>9</v>
      </c>
      <c r="D48" s="13">
        <v>1</v>
      </c>
      <c r="E48" s="9">
        <v>750000</v>
      </c>
      <c r="F48" s="13">
        <f>D48*E48</f>
        <v>750000</v>
      </c>
    </row>
    <row r="49" spans="1:6" ht="15.75">
      <c r="A49" s="7" t="s">
        <v>39</v>
      </c>
      <c r="B49" s="49" t="s">
        <v>46</v>
      </c>
      <c r="C49" s="4"/>
      <c r="D49" s="5"/>
      <c r="E49" s="9"/>
      <c r="F49" s="15"/>
    </row>
    <row r="50" spans="1:6" ht="78.75">
      <c r="A50" s="11"/>
      <c r="B50" s="33" t="s">
        <v>111</v>
      </c>
      <c r="C50" s="4" t="s">
        <v>9</v>
      </c>
      <c r="D50" s="13">
        <v>1</v>
      </c>
      <c r="E50" s="9">
        <v>475000</v>
      </c>
      <c r="F50" s="13">
        <f>D50*E50</f>
        <v>475000</v>
      </c>
    </row>
    <row r="51" spans="1:6" ht="15.75">
      <c r="A51" s="7" t="s">
        <v>40</v>
      </c>
      <c r="B51" s="49" t="s">
        <v>47</v>
      </c>
      <c r="C51" s="4"/>
      <c r="D51" s="5"/>
      <c r="E51" s="9"/>
      <c r="F51" s="15"/>
    </row>
    <row r="52" spans="1:6" ht="94.5">
      <c r="A52" s="11"/>
      <c r="B52" s="33" t="s">
        <v>112</v>
      </c>
      <c r="C52" s="4" t="s">
        <v>9</v>
      </c>
      <c r="D52" s="13">
        <v>1</v>
      </c>
      <c r="E52" s="9">
        <v>1750000</v>
      </c>
      <c r="F52" s="13">
        <f>D52*E52</f>
        <v>1750000</v>
      </c>
    </row>
    <row r="53" spans="1:6" ht="15.75">
      <c r="A53" s="37"/>
      <c r="B53" s="47" t="s">
        <v>32</v>
      </c>
      <c r="C53" s="17"/>
      <c r="D53" s="24"/>
      <c r="E53" s="6"/>
      <c r="F53" s="38">
        <f>F50+F48+F46+F44+F52</f>
        <v>3375000</v>
      </c>
    </row>
    <row r="54" spans="1:6" ht="15.75">
      <c r="A54" s="7" t="s">
        <v>6</v>
      </c>
      <c r="B54" s="2" t="s">
        <v>33</v>
      </c>
      <c r="C54" s="17"/>
      <c r="D54" s="24"/>
      <c r="E54" s="50"/>
      <c r="F54" s="35"/>
    </row>
    <row r="55" spans="1:6" ht="191.25" customHeight="1">
      <c r="A55" s="7"/>
      <c r="B55" s="33" t="s">
        <v>113</v>
      </c>
      <c r="C55" s="17"/>
      <c r="D55" s="24"/>
      <c r="E55" s="50"/>
      <c r="F55" s="35"/>
    </row>
    <row r="56" spans="1:6" ht="94.5">
      <c r="A56" s="7" t="s">
        <v>7</v>
      </c>
      <c r="B56" s="33" t="s">
        <v>48</v>
      </c>
      <c r="C56" s="4" t="s">
        <v>9</v>
      </c>
      <c r="D56" s="16">
        <v>1</v>
      </c>
      <c r="E56" s="51">
        <v>2650000</v>
      </c>
      <c r="F56" s="35">
        <f>E56*D56</f>
        <v>2650000</v>
      </c>
    </row>
    <row r="57" spans="1:6" ht="15.75">
      <c r="A57" s="30"/>
      <c r="B57" s="53" t="s">
        <v>34</v>
      </c>
      <c r="C57" s="31"/>
      <c r="D57" s="24"/>
      <c r="E57" s="50"/>
      <c r="F57" s="52">
        <f>SUM(F56)</f>
        <v>2650000</v>
      </c>
    </row>
    <row r="58" spans="1:6" ht="31.5">
      <c r="A58" s="7" t="s">
        <v>6</v>
      </c>
      <c r="B58" s="2" t="s">
        <v>35</v>
      </c>
      <c r="C58" s="17"/>
      <c r="D58" s="24"/>
      <c r="E58" s="54"/>
      <c r="F58" s="54"/>
    </row>
    <row r="59" spans="1:6" ht="119.25" customHeight="1">
      <c r="A59" s="55">
        <v>1</v>
      </c>
      <c r="B59" s="56" t="s">
        <v>114</v>
      </c>
      <c r="C59" s="30"/>
      <c r="D59" s="16"/>
      <c r="E59" s="51"/>
      <c r="F59" s="35"/>
    </row>
    <row r="60" spans="1:6" ht="86.25" customHeight="1">
      <c r="A60" s="25" t="s">
        <v>10</v>
      </c>
      <c r="B60" s="26" t="s">
        <v>115</v>
      </c>
      <c r="C60" s="4" t="s">
        <v>1</v>
      </c>
      <c r="D60" s="16">
        <v>14</v>
      </c>
      <c r="E60" s="51">
        <v>85000</v>
      </c>
      <c r="F60" s="35">
        <f t="shared" ref="F60:F66" si="1">E60*D60</f>
        <v>1190000</v>
      </c>
    </row>
    <row r="61" spans="1:6" ht="69" customHeight="1">
      <c r="A61" s="25">
        <v>1.3</v>
      </c>
      <c r="B61" s="26" t="s">
        <v>116</v>
      </c>
      <c r="C61" s="4" t="s">
        <v>1</v>
      </c>
      <c r="D61" s="16">
        <v>4</v>
      </c>
      <c r="E61" s="51">
        <v>75000</v>
      </c>
      <c r="F61" s="35">
        <f t="shared" si="1"/>
        <v>300000</v>
      </c>
    </row>
    <row r="62" spans="1:6" ht="78.75">
      <c r="A62" s="25">
        <v>1.4</v>
      </c>
      <c r="B62" s="26" t="s">
        <v>117</v>
      </c>
      <c r="C62" s="4" t="s">
        <v>1</v>
      </c>
      <c r="D62" s="16">
        <v>4</v>
      </c>
      <c r="E62" s="51">
        <v>100000</v>
      </c>
      <c r="F62" s="35">
        <f t="shared" si="1"/>
        <v>400000</v>
      </c>
    </row>
    <row r="63" spans="1:6" ht="85.5" customHeight="1">
      <c r="A63" s="25">
        <v>1.5</v>
      </c>
      <c r="B63" s="26" t="s">
        <v>118</v>
      </c>
      <c r="C63" s="4" t="s">
        <v>1</v>
      </c>
      <c r="D63" s="16">
        <v>1</v>
      </c>
      <c r="E63" s="51">
        <v>120000</v>
      </c>
      <c r="F63" s="35">
        <f t="shared" si="1"/>
        <v>120000</v>
      </c>
    </row>
    <row r="64" spans="1:6" ht="94.5">
      <c r="A64" s="25">
        <v>1.6</v>
      </c>
      <c r="B64" s="26" t="s">
        <v>119</v>
      </c>
      <c r="C64" s="4" t="s">
        <v>1</v>
      </c>
      <c r="D64" s="16">
        <v>8</v>
      </c>
      <c r="E64" s="51">
        <v>15000</v>
      </c>
      <c r="F64" s="35">
        <f t="shared" si="1"/>
        <v>120000</v>
      </c>
    </row>
    <row r="65" spans="1:6" ht="47.25">
      <c r="A65" s="25">
        <v>1.7</v>
      </c>
      <c r="B65" s="33" t="s">
        <v>76</v>
      </c>
      <c r="C65" s="4" t="s">
        <v>1</v>
      </c>
      <c r="D65" s="16">
        <v>3</v>
      </c>
      <c r="E65" s="51">
        <v>30175</v>
      </c>
      <c r="F65" s="35">
        <f t="shared" si="1"/>
        <v>90525</v>
      </c>
    </row>
    <row r="66" spans="1:6" ht="47.25">
      <c r="A66" s="25">
        <v>1.8</v>
      </c>
      <c r="B66" s="33" t="s">
        <v>77</v>
      </c>
      <c r="C66" s="4" t="s">
        <v>1</v>
      </c>
      <c r="D66" s="16">
        <v>10</v>
      </c>
      <c r="E66" s="51">
        <v>50175</v>
      </c>
      <c r="F66" s="35">
        <f t="shared" si="1"/>
        <v>501750</v>
      </c>
    </row>
    <row r="67" spans="1:6" ht="47.25">
      <c r="A67" s="25">
        <v>1.8</v>
      </c>
      <c r="B67" s="33" t="s">
        <v>78</v>
      </c>
      <c r="C67" s="4" t="s">
        <v>1</v>
      </c>
      <c r="D67" s="16">
        <v>6</v>
      </c>
      <c r="E67" s="51">
        <v>35175</v>
      </c>
      <c r="F67" s="35">
        <f>E68*D68</f>
        <v>120700</v>
      </c>
    </row>
    <row r="68" spans="1:6" ht="47.25">
      <c r="A68" s="25">
        <v>1.9</v>
      </c>
      <c r="B68" s="33" t="s">
        <v>79</v>
      </c>
      <c r="C68" s="4" t="s">
        <v>1</v>
      </c>
      <c r="D68" s="16">
        <v>4</v>
      </c>
      <c r="E68" s="51">
        <v>30175</v>
      </c>
      <c r="F68" s="35">
        <f>E67*D67</f>
        <v>211050</v>
      </c>
    </row>
    <row r="69" spans="1:6" ht="47.25">
      <c r="A69" s="25">
        <v>1.1000000000000001</v>
      </c>
      <c r="B69" s="33" t="s">
        <v>80</v>
      </c>
      <c r="C69" s="4" t="s">
        <v>1</v>
      </c>
      <c r="D69" s="16">
        <v>1</v>
      </c>
      <c r="E69" s="51">
        <f>E67</f>
        <v>35175</v>
      </c>
      <c r="F69" s="35">
        <f t="shared" ref="F69:F74" si="2">E69*D69</f>
        <v>35175</v>
      </c>
    </row>
    <row r="70" spans="1:6" ht="47.25">
      <c r="A70" s="25">
        <v>1.1100000000000001</v>
      </c>
      <c r="B70" s="26" t="s">
        <v>120</v>
      </c>
      <c r="C70" s="4" t="s">
        <v>1</v>
      </c>
      <c r="D70" s="16">
        <v>2</v>
      </c>
      <c r="E70" s="51">
        <v>35175</v>
      </c>
      <c r="F70" s="35">
        <f t="shared" si="2"/>
        <v>70350</v>
      </c>
    </row>
    <row r="71" spans="1:6" ht="47.25">
      <c r="A71" s="25">
        <v>1.1100000000000001</v>
      </c>
      <c r="B71" s="26" t="s">
        <v>121</v>
      </c>
      <c r="C71" s="4" t="s">
        <v>1</v>
      </c>
      <c r="D71" s="16">
        <v>1</v>
      </c>
      <c r="E71" s="51">
        <v>7850</v>
      </c>
      <c r="F71" s="35">
        <f t="shared" si="2"/>
        <v>7850</v>
      </c>
    </row>
    <row r="72" spans="1:6" ht="47.25">
      <c r="A72" s="25">
        <v>1.1100000000000001</v>
      </c>
      <c r="B72" s="26" t="s">
        <v>122</v>
      </c>
      <c r="C72" s="4" t="s">
        <v>1</v>
      </c>
      <c r="D72" s="16">
        <v>1</v>
      </c>
      <c r="E72" s="51">
        <v>40150</v>
      </c>
      <c r="F72" s="35">
        <f t="shared" si="2"/>
        <v>40150</v>
      </c>
    </row>
    <row r="73" spans="1:6" ht="31.5">
      <c r="A73" s="25">
        <v>1.1200000000000001</v>
      </c>
      <c r="B73" s="26" t="s">
        <v>123</v>
      </c>
      <c r="C73" s="17" t="s">
        <v>89</v>
      </c>
      <c r="D73" s="16">
        <v>8.6999999999999993</v>
      </c>
      <c r="E73" s="51">
        <v>35000</v>
      </c>
      <c r="F73" s="35">
        <f t="shared" si="2"/>
        <v>304500</v>
      </c>
    </row>
    <row r="74" spans="1:6" ht="47.25">
      <c r="A74" s="25">
        <v>1.1299999999999999</v>
      </c>
      <c r="B74" s="26" t="s">
        <v>124</v>
      </c>
      <c r="C74" s="4" t="s">
        <v>9</v>
      </c>
      <c r="D74" s="16">
        <v>1</v>
      </c>
      <c r="E74" s="51">
        <v>375000</v>
      </c>
      <c r="F74" s="35">
        <f t="shared" si="2"/>
        <v>375000</v>
      </c>
    </row>
    <row r="75" spans="1:6" ht="15.75">
      <c r="A75" s="7"/>
      <c r="B75" s="53" t="s">
        <v>36</v>
      </c>
      <c r="C75" s="31"/>
      <c r="D75" s="24"/>
      <c r="E75" s="54"/>
      <c r="F75" s="38">
        <f>SUM(F60:F74)</f>
        <v>3887050</v>
      </c>
    </row>
    <row r="76" spans="1:6" ht="15.75">
      <c r="A76" s="7" t="s">
        <v>6</v>
      </c>
      <c r="B76" s="2" t="s">
        <v>37</v>
      </c>
      <c r="C76" s="30"/>
      <c r="D76" s="30"/>
      <c r="E76" s="22"/>
      <c r="F76" s="22"/>
    </row>
    <row r="77" spans="1:6" ht="78.75">
      <c r="A77" s="7" t="s">
        <v>73</v>
      </c>
      <c r="B77" s="33" t="s">
        <v>50</v>
      </c>
      <c r="C77" s="30"/>
      <c r="D77" s="30"/>
      <c r="E77" s="22"/>
      <c r="F77" s="22"/>
    </row>
    <row r="78" spans="1:6" ht="31.5">
      <c r="A78" s="7" t="s">
        <v>10</v>
      </c>
      <c r="B78" s="46" t="s">
        <v>55</v>
      </c>
      <c r="C78" s="17" t="s">
        <v>89</v>
      </c>
      <c r="D78" s="24">
        <v>2872.96</v>
      </c>
      <c r="E78" s="9">
        <v>1500</v>
      </c>
      <c r="F78" s="13">
        <f>E78*D78</f>
        <v>4309440</v>
      </c>
    </row>
    <row r="79" spans="1:6" ht="15.75">
      <c r="A79" s="7"/>
      <c r="B79" s="53" t="s">
        <v>49</v>
      </c>
      <c r="C79" s="31"/>
      <c r="D79" s="24"/>
      <c r="E79" s="54"/>
      <c r="F79" s="38">
        <f>F78</f>
        <v>4309440</v>
      </c>
    </row>
    <row r="80" spans="1:6" ht="15.75">
      <c r="A80" s="7" t="s">
        <v>12</v>
      </c>
      <c r="B80" s="2" t="s">
        <v>70</v>
      </c>
      <c r="C80" s="17"/>
      <c r="D80" s="24"/>
      <c r="E80" s="54"/>
      <c r="F80" s="13"/>
    </row>
    <row r="81" spans="1:6" ht="110.25">
      <c r="A81" s="7"/>
      <c r="B81" s="33" t="s">
        <v>57</v>
      </c>
      <c r="C81" s="17"/>
      <c r="D81" s="24"/>
      <c r="E81" s="54"/>
      <c r="F81" s="13"/>
    </row>
    <row r="82" spans="1:6" ht="47.25">
      <c r="A82" s="7" t="s">
        <v>58</v>
      </c>
      <c r="B82" s="26" t="s">
        <v>125</v>
      </c>
      <c r="C82" s="17" t="s">
        <v>89</v>
      </c>
      <c r="D82" s="16">
        <f>D78</f>
        <v>2872.96</v>
      </c>
      <c r="E82" s="51">
        <v>1500</v>
      </c>
      <c r="F82" s="35">
        <f>E82*D82</f>
        <v>4309440</v>
      </c>
    </row>
    <row r="83" spans="1:6" ht="15.75">
      <c r="A83" s="7" t="s">
        <v>15</v>
      </c>
      <c r="B83" s="2" t="s">
        <v>71</v>
      </c>
      <c r="C83" s="4"/>
      <c r="D83" s="16"/>
      <c r="E83" s="54"/>
      <c r="F83" s="13"/>
    </row>
    <row r="84" spans="1:6" ht="110.25">
      <c r="A84" s="7" t="s">
        <v>72</v>
      </c>
      <c r="B84" s="33" t="s">
        <v>56</v>
      </c>
      <c r="C84" s="4"/>
      <c r="D84" s="16"/>
      <c r="E84" s="54"/>
      <c r="F84" s="13"/>
    </row>
    <row r="85" spans="1:6" ht="141.75">
      <c r="A85" s="7" t="s">
        <v>59</v>
      </c>
      <c r="B85" s="33" t="s">
        <v>126</v>
      </c>
      <c r="C85" s="4" t="s">
        <v>89</v>
      </c>
      <c r="D85" s="57">
        <v>842.82</v>
      </c>
      <c r="E85" s="58">
        <v>5000</v>
      </c>
      <c r="F85" s="13">
        <f>E85*D85</f>
        <v>4214100</v>
      </c>
    </row>
    <row r="86" spans="1:6" ht="15.75">
      <c r="A86" s="7"/>
      <c r="B86" s="53" t="s">
        <v>38</v>
      </c>
      <c r="C86" s="31"/>
      <c r="D86" s="24"/>
      <c r="E86" s="54"/>
      <c r="F86" s="38">
        <f>SUM(F82:F85)</f>
        <v>8523540</v>
      </c>
    </row>
    <row r="87" spans="1:6" ht="15.75">
      <c r="A87" s="7">
        <v>7</v>
      </c>
      <c r="B87" s="2" t="s">
        <v>53</v>
      </c>
      <c r="C87" s="30"/>
      <c r="D87" s="31"/>
      <c r="E87" s="22"/>
      <c r="F87" s="22"/>
    </row>
    <row r="88" spans="1:6" ht="110.25">
      <c r="A88" s="37"/>
      <c r="B88" s="33" t="s">
        <v>88</v>
      </c>
      <c r="C88" s="30"/>
      <c r="D88" s="31"/>
      <c r="E88" s="22"/>
      <c r="F88" s="22"/>
    </row>
    <row r="89" spans="1:6" ht="31.5">
      <c r="A89" s="7" t="s">
        <v>51</v>
      </c>
      <c r="B89" s="46" t="s">
        <v>43</v>
      </c>
      <c r="C89" s="4" t="s">
        <v>9</v>
      </c>
      <c r="D89" s="24">
        <v>1</v>
      </c>
      <c r="E89" s="9">
        <v>450000</v>
      </c>
      <c r="F89" s="13">
        <f>E89*D89</f>
        <v>450000</v>
      </c>
    </row>
    <row r="90" spans="1:6" ht="31.5">
      <c r="A90" s="7" t="s">
        <v>52</v>
      </c>
      <c r="B90" s="46" t="s">
        <v>44</v>
      </c>
      <c r="C90" s="4" t="s">
        <v>9</v>
      </c>
      <c r="D90" s="24">
        <v>1</v>
      </c>
      <c r="E90" s="9">
        <v>250000</v>
      </c>
      <c r="F90" s="13">
        <f>E90*D90</f>
        <v>250000</v>
      </c>
    </row>
    <row r="91" spans="1:6" ht="15.75">
      <c r="A91" s="59"/>
      <c r="B91" s="67" t="s">
        <v>54</v>
      </c>
      <c r="C91" s="60"/>
      <c r="D91" s="61"/>
      <c r="E91" s="62"/>
      <c r="F91" s="63">
        <f>F90+F89</f>
        <v>700000</v>
      </c>
    </row>
    <row r="92" spans="1:6" ht="31.5">
      <c r="A92" s="2" t="s">
        <v>3</v>
      </c>
      <c r="B92" s="1" t="s">
        <v>4</v>
      </c>
      <c r="C92" s="2" t="s">
        <v>0</v>
      </c>
      <c r="D92" s="2" t="s">
        <v>26</v>
      </c>
      <c r="E92" s="3" t="s">
        <v>5</v>
      </c>
      <c r="F92" s="3" t="s">
        <v>25</v>
      </c>
    </row>
    <row r="93" spans="1:6" ht="15.75">
      <c r="A93" s="37"/>
      <c r="B93" s="30"/>
      <c r="C93" s="30"/>
      <c r="D93" s="30"/>
      <c r="E93" s="22"/>
      <c r="F93" s="22"/>
    </row>
    <row r="94" spans="1:6" ht="63">
      <c r="A94" s="7" t="s">
        <v>6</v>
      </c>
      <c r="B94" s="2" t="s">
        <v>74</v>
      </c>
      <c r="C94" s="17"/>
      <c r="D94" s="24"/>
      <c r="E94" s="54"/>
      <c r="F94" s="13"/>
    </row>
    <row r="95" spans="1:6" ht="267.75">
      <c r="A95" s="7"/>
      <c r="B95" s="33" t="s">
        <v>127</v>
      </c>
      <c r="C95" s="17"/>
      <c r="D95" s="24"/>
      <c r="E95" s="54"/>
      <c r="F95" s="13"/>
    </row>
    <row r="96" spans="1:6" ht="15.75">
      <c r="A96" s="7"/>
      <c r="B96" s="33"/>
      <c r="C96" s="17"/>
      <c r="D96" s="24"/>
      <c r="E96" s="54"/>
      <c r="F96" s="13"/>
    </row>
    <row r="97" spans="1:6" ht="267.75">
      <c r="A97" s="7" t="s">
        <v>7</v>
      </c>
      <c r="B97" s="33" t="s">
        <v>128</v>
      </c>
      <c r="C97" s="4" t="s">
        <v>2</v>
      </c>
      <c r="D97" s="16">
        <v>220</v>
      </c>
      <c r="E97" s="51">
        <v>25000</v>
      </c>
      <c r="F97" s="35">
        <f t="shared" ref="F97:F106" si="3">E97*D97</f>
        <v>5500000</v>
      </c>
    </row>
    <row r="98" spans="1:6" ht="94.5">
      <c r="A98" s="7" t="s">
        <v>7</v>
      </c>
      <c r="B98" s="33" t="s">
        <v>129</v>
      </c>
      <c r="C98" s="4" t="s">
        <v>9</v>
      </c>
      <c r="D98" s="16">
        <v>1</v>
      </c>
      <c r="E98" s="51">
        <v>1750000</v>
      </c>
      <c r="F98" s="35">
        <f t="shared" si="3"/>
        <v>1750000</v>
      </c>
    </row>
    <row r="99" spans="1:6" ht="31.5">
      <c r="A99" s="7" t="s">
        <v>7</v>
      </c>
      <c r="B99" s="33" t="s">
        <v>130</v>
      </c>
      <c r="C99" s="4" t="s">
        <v>9</v>
      </c>
      <c r="D99" s="16">
        <v>1</v>
      </c>
      <c r="E99" s="51">
        <v>150000</v>
      </c>
      <c r="F99" s="35">
        <f t="shared" si="3"/>
        <v>150000</v>
      </c>
    </row>
    <row r="100" spans="1:6" ht="47.25">
      <c r="A100" s="7" t="s">
        <v>10</v>
      </c>
      <c r="B100" s="33" t="s">
        <v>131</v>
      </c>
      <c r="C100" s="4" t="s">
        <v>9</v>
      </c>
      <c r="D100" s="16">
        <v>1</v>
      </c>
      <c r="E100" s="58">
        <v>120000</v>
      </c>
      <c r="F100" s="13">
        <f t="shared" si="3"/>
        <v>120000</v>
      </c>
    </row>
    <row r="101" spans="1:6" ht="47.25">
      <c r="A101" s="7" t="s">
        <v>30</v>
      </c>
      <c r="B101" s="33" t="s">
        <v>132</v>
      </c>
      <c r="C101" s="4" t="s">
        <v>9</v>
      </c>
      <c r="D101" s="16">
        <v>1</v>
      </c>
      <c r="E101" s="58">
        <v>85000</v>
      </c>
      <c r="F101" s="13">
        <f t="shared" si="3"/>
        <v>85000</v>
      </c>
    </row>
    <row r="102" spans="1:6" ht="31.5">
      <c r="A102" s="7" t="s">
        <v>39</v>
      </c>
      <c r="B102" s="33" t="s">
        <v>133</v>
      </c>
      <c r="C102" s="4" t="s">
        <v>9</v>
      </c>
      <c r="D102" s="16">
        <v>1</v>
      </c>
      <c r="E102" s="58">
        <v>75000</v>
      </c>
      <c r="F102" s="13">
        <f t="shared" si="3"/>
        <v>75000</v>
      </c>
    </row>
    <row r="103" spans="1:6" ht="31.5">
      <c r="A103" s="7" t="s">
        <v>40</v>
      </c>
      <c r="B103" s="33" t="s">
        <v>134</v>
      </c>
      <c r="C103" s="4" t="s">
        <v>9</v>
      </c>
      <c r="D103" s="16">
        <v>1</v>
      </c>
      <c r="E103" s="58">
        <v>50000</v>
      </c>
      <c r="F103" s="13">
        <f t="shared" si="3"/>
        <v>50000</v>
      </c>
    </row>
    <row r="104" spans="1:6" ht="141.75">
      <c r="A104" s="7" t="s">
        <v>138</v>
      </c>
      <c r="B104" s="33" t="s">
        <v>135</v>
      </c>
      <c r="C104" s="17" t="s">
        <v>89</v>
      </c>
      <c r="D104" s="16">
        <v>30</v>
      </c>
      <c r="E104" s="58">
        <v>10000</v>
      </c>
      <c r="F104" s="13">
        <f t="shared" si="3"/>
        <v>300000</v>
      </c>
    </row>
    <row r="105" spans="1:6" ht="110.25">
      <c r="A105" s="7" t="s">
        <v>139</v>
      </c>
      <c r="B105" s="33" t="s">
        <v>136</v>
      </c>
      <c r="C105" s="17" t="s">
        <v>89</v>
      </c>
      <c r="D105" s="16">
        <v>6</v>
      </c>
      <c r="E105" s="58">
        <v>65000</v>
      </c>
      <c r="F105" s="13">
        <f t="shared" si="3"/>
        <v>390000</v>
      </c>
    </row>
    <row r="106" spans="1:6" ht="141.75">
      <c r="A106" s="7" t="s">
        <v>140</v>
      </c>
      <c r="B106" s="33" t="s">
        <v>137</v>
      </c>
      <c r="C106" s="17" t="s">
        <v>89</v>
      </c>
      <c r="D106" s="16">
        <v>8.35</v>
      </c>
      <c r="E106" s="58">
        <v>45000</v>
      </c>
      <c r="F106" s="13">
        <f t="shared" si="3"/>
        <v>375750</v>
      </c>
    </row>
    <row r="107" spans="1:6" ht="15.75">
      <c r="A107" s="7"/>
      <c r="B107" s="53" t="s">
        <v>41</v>
      </c>
      <c r="C107" s="31"/>
      <c r="D107" s="24"/>
      <c r="E107" s="54"/>
      <c r="F107" s="38">
        <f>SUM(F99:F106)+F98+F97</f>
        <v>8795750</v>
      </c>
    </row>
    <row r="108" spans="1:6" ht="18.75">
      <c r="A108" s="64"/>
      <c r="B108" s="65" t="s">
        <v>141</v>
      </c>
      <c r="C108" s="64"/>
      <c r="D108" s="64"/>
      <c r="E108" s="64"/>
      <c r="F108" s="66">
        <f>F10+F19+F23+F37+F41+F53+F57+F75+F79+F86+F91+F107</f>
        <v>78479868</v>
      </c>
    </row>
  </sheetData>
  <mergeCells count="5">
    <mergeCell ref="A2:F2"/>
    <mergeCell ref="A3:F3"/>
    <mergeCell ref="D10:E10"/>
    <mergeCell ref="D19:E19"/>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Ferme leblanc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UCPM DUR</dc:creator>
  <cp:lastModifiedBy>Brissely Beausejour</cp:lastModifiedBy>
  <dcterms:created xsi:type="dcterms:W3CDTF">2023-07-25T03:27:16Z</dcterms:created>
  <dcterms:modified xsi:type="dcterms:W3CDTF">2023-11-17T21:01:40Z</dcterms:modified>
</cp:coreProperties>
</file>