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xr:revisionPtr revIDLastSave="0" documentId="8_{6B92BBA4-183E-48C8-BCC8-B6EEEC6FA66A}" xr6:coauthVersionLast="47" xr6:coauthVersionMax="47" xr10:uidLastSave="{00000000-0000-0000-0000-000000000000}"/>
  <bookViews>
    <workbookView xWindow="-105" yWindow="-105" windowWidth="19425" windowHeight="10305" tabRatio="891" firstSheet="3" activeTab="3" xr2:uid="{00000000-000D-0000-FFFF-FFFF00000000}"/>
  </bookViews>
  <sheets>
    <sheet name="Page_Couverture" sheetId="11" r:id="rId1"/>
    <sheet name="0-Recapitulatif" sheetId="2" r:id="rId2"/>
    <sheet name="1-Travaux Preliminaires" sheetId="10" r:id="rId3"/>
    <sheet name="CCS Numero 2" sheetId="14" r:id="rId4"/>
  </sheets>
  <definedNames>
    <definedName name="_xlnm.Print_Area" localSheetId="1">'0-Recapitulatif'!$A$1:$C$51</definedName>
    <definedName name="_xlnm.Print_Area" localSheetId="2">'1-Travaux Preliminaires'!$A$1:$F$31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1" i="14" l="1"/>
  <c r="F110" i="14"/>
  <c r="F109" i="14"/>
  <c r="F108" i="14"/>
  <c r="F107" i="14"/>
  <c r="F106" i="14"/>
  <c r="F105" i="14"/>
  <c r="F104" i="14"/>
  <c r="F103" i="14"/>
  <c r="F102" i="14"/>
  <c r="F101" i="14"/>
  <c r="F112" i="14" s="1"/>
  <c r="F96" i="14"/>
  <c r="F95" i="14"/>
  <c r="F94" i="14"/>
  <c r="F89" i="14"/>
  <c r="F85" i="14"/>
  <c r="D78" i="14"/>
  <c r="D79" i="14" s="1"/>
  <c r="F79" i="14" s="1"/>
  <c r="F77" i="14"/>
  <c r="D76" i="14"/>
  <c r="F76" i="14" s="1"/>
  <c r="F75" i="14"/>
  <c r="F71" i="14"/>
  <c r="F69" i="14"/>
  <c r="F67" i="14"/>
  <c r="F65" i="14"/>
  <c r="F63" i="14"/>
  <c r="F59" i="14"/>
  <c r="F60" i="14" s="1"/>
  <c r="F55" i="14"/>
  <c r="F54" i="14"/>
  <c r="F53" i="14"/>
  <c r="F52" i="14"/>
  <c r="F51" i="14"/>
  <c r="F50" i="14"/>
  <c r="F49" i="14"/>
  <c r="F48" i="14"/>
  <c r="F47" i="14"/>
  <c r="F46" i="14"/>
  <c r="F45" i="14"/>
  <c r="F44" i="14"/>
  <c r="F43" i="14"/>
  <c r="F42" i="14"/>
  <c r="F41" i="14"/>
  <c r="F36" i="14"/>
  <c r="F35" i="14"/>
  <c r="F34" i="14"/>
  <c r="F31" i="14"/>
  <c r="F30" i="14"/>
  <c r="F29" i="14"/>
  <c r="F28" i="14"/>
  <c r="F27" i="14"/>
  <c r="F26" i="14"/>
  <c r="F25" i="14"/>
  <c r="F24" i="14"/>
  <c r="F23" i="14"/>
  <c r="F22" i="14"/>
  <c r="F21" i="14"/>
  <c r="F20" i="14"/>
  <c r="F19" i="14"/>
  <c r="F15" i="14"/>
  <c r="F16" i="14" s="1"/>
  <c r="F11" i="14"/>
  <c r="F9" i="14"/>
  <c r="F8" i="14"/>
  <c r="A3" i="14"/>
  <c r="F17" i="10"/>
  <c r="F113" i="14" l="1"/>
  <c r="F97" i="14"/>
  <c r="F90" i="14"/>
  <c r="F78" i="14"/>
  <c r="F80" i="14" s="1"/>
  <c r="F72" i="14"/>
  <c r="F56" i="14"/>
  <c r="F12" i="14"/>
  <c r="F37" i="14"/>
  <c r="F32" i="14"/>
  <c r="C33" i="2"/>
  <c r="A5" i="10" l="1"/>
  <c r="A3" i="10"/>
  <c r="A10" i="10"/>
  <c r="C27" i="2"/>
  <c r="C19" i="2"/>
  <c r="A7" i="10"/>
  <c r="A8" i="2"/>
  <c r="A10" i="2"/>
  <c r="A6" i="2"/>
  <c r="A4" i="2"/>
  <c r="F27" i="10"/>
  <c r="C29" i="2" l="1"/>
  <c r="C21" i="2"/>
  <c r="C35" i="2"/>
  <c r="C25" i="2"/>
  <c r="C23" i="2"/>
  <c r="C17" i="2"/>
  <c r="C31" i="2"/>
  <c r="F22" i="10"/>
  <c r="F31" i="10" s="1"/>
  <c r="C15" i="2" l="1"/>
  <c r="C37" i="2" s="1"/>
  <c r="C41" i="2" l="1"/>
</calcChain>
</file>

<file path=xl/sharedStrings.xml><?xml version="1.0" encoding="utf-8"?>
<sst xmlns="http://schemas.openxmlformats.org/spreadsheetml/2006/main" count="301" uniqueCount="186">
  <si>
    <t>CADRE DE BORDEREAU DES PRIX UNITAIRES</t>
  </si>
  <si>
    <t>LOT 2 A</t>
  </si>
  <si>
    <t>code appel d'offre a insérer</t>
  </si>
  <si>
    <t>CONSTRUCTION DU CENTRE DE SANTE NUMERO 2</t>
  </si>
  <si>
    <t xml:space="preserve">Travaux de Construction Complète du Centre de Santé Numéro 2 &amp; de la Résidence du Personnel de Santé, Route de l'Aéroport, Commune de Jérémie, Département de la Grand'Anse. </t>
  </si>
  <si>
    <t xml:space="preserve">      CADRE DE BORDEREAU DES PRIX UNITAIRES</t>
  </si>
  <si>
    <t>No</t>
  </si>
  <si>
    <t>Descriptif</t>
  </si>
  <si>
    <t>Prix chapitre
Gourdes</t>
  </si>
  <si>
    <t>MOBILISATION ET IMPLANTATION</t>
  </si>
  <si>
    <t>(en lettre)</t>
  </si>
  <si>
    <r>
      <t>MOUVEMENTS DE TERRE</t>
    </r>
    <r>
      <rPr>
        <sz val="11"/>
        <rFont val="Georgia"/>
        <family val="1"/>
      </rPr>
      <t xml:space="preserve"> </t>
    </r>
  </si>
  <si>
    <t>BETON DE PROPRETE</t>
  </si>
  <si>
    <t>TRAVAUX EN BETON ARME</t>
  </si>
  <si>
    <t>MACONNERIE DE BLOCS</t>
  </si>
  <si>
    <t>SANITAIRE ET HYDRAULIQUE</t>
  </si>
  <si>
    <t>ELECTRICITE</t>
  </si>
  <si>
    <t>BOISERIE-METAL-VITRE</t>
  </si>
  <si>
    <t>FINITION</t>
  </si>
  <si>
    <t xml:space="preserve">TRAVAUX D'AMENAGEMENT </t>
  </si>
  <si>
    <t xml:space="preserve">TRAVAUX DIVERS </t>
  </si>
  <si>
    <t>GRAND TOTAL EN GOURDES POUR LA CONSTRUCTION DU CENTRE DE SANTE NUMERO 2 + BATIMENT DES RESIDENTS</t>
  </si>
  <si>
    <t>Cout en dollar americain</t>
  </si>
  <si>
    <r>
      <t xml:space="preserve">Signée et Scelée en date du : </t>
    </r>
    <r>
      <rPr>
        <sz val="14"/>
        <color rgb="FFFF0000"/>
        <rFont val="Georgia"/>
        <family val="1"/>
      </rPr>
      <t>jj / mm / aaaa</t>
    </r>
    <r>
      <rPr>
        <sz val="14"/>
        <rFont val="Georgia"/>
        <family val="1"/>
      </rPr>
      <t xml:space="preserve"> pour l'entreprise: ________________</t>
    </r>
  </si>
  <si>
    <t>Nom complet de la personne autorisée : ___________________</t>
  </si>
  <si>
    <t xml:space="preserve"> CADRE DE BORDEREAU DES PRIX UNITAIRES</t>
  </si>
  <si>
    <r>
      <t>DEVIS ESTIMATIFS CENTRE DE SANTE NUMERO 2 (</t>
    </r>
    <r>
      <rPr>
        <b/>
        <sz val="15"/>
        <color rgb="FFFF0000"/>
        <rFont val="Georgia"/>
        <family val="1"/>
      </rPr>
      <t>Travaux Preliminaires</t>
    </r>
    <r>
      <rPr>
        <b/>
        <sz val="15"/>
        <rFont val="Georgia"/>
        <family val="1"/>
      </rPr>
      <t>)</t>
    </r>
  </si>
  <si>
    <t>Nº Item</t>
  </si>
  <si>
    <t>Désignation de l'activité</t>
  </si>
  <si>
    <t>Unité</t>
  </si>
  <si>
    <t xml:space="preserve">Quantité </t>
  </si>
  <si>
    <t>Prix Unitaire Gourdes</t>
  </si>
  <si>
    <t>Montant Total Gourdes</t>
  </si>
  <si>
    <t>1</t>
  </si>
  <si>
    <t>RELEVE TOPOGRAPHIE - MOBILISATION, IMPLANTATION, DEMOLITION ET DEMOBILISATION</t>
  </si>
  <si>
    <t>1.1</t>
  </si>
  <si>
    <t xml:space="preserve">Releve Topographique du site </t>
  </si>
  <si>
    <t xml:space="preserve">Ce prix rémunère au forfait pour faire le releve topographique du site avant le demarrage des travaux, et permettera l'emplacement des differents blocs a implantes sur le site, faire le plan de masse, amenage les allees et la cour, realise le plan asbuild et toutes sujétions.                                                                                                                                                                                                                                                   </t>
  </si>
  <si>
    <t>FFT</t>
  </si>
  <si>
    <t xml:space="preserve">Mobilisation-Replis / Organisation de Chantier </t>
  </si>
  <si>
    <t xml:space="preserve">Ce prix rémunère au forfait pour la mobilisation, la démolition, l'implantation de toute la construction du Centre de Santé Numéro 2 , du batiment logeant les residents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</si>
  <si>
    <t>1.2</t>
  </si>
  <si>
    <t>Implantation par m² pour les différentes parties du Centre de Santé Numéro 2</t>
  </si>
  <si>
    <t xml:space="preserve">Ce prix rémunère au mètre carré (m2) pour l'établissement de l'implantation de toute la construction du Centre de Santé Numéro 2 , du batiment logeant les residents et les lignes, les niveaux nécessaires pour les travaux d'excavation des fondations des ouvrages se trouvant sur le site du Centre de Santé Numero 2. Il rémunère également la fourniture des matériels et équipements topographique pour la mise en œuvre de piquets, de points de référence ainsi que tous autres travaux nécessaire a l'équipe topographique pour l'exécution complète de l'implantation du Centre de Santé et toutes sujétions. </t>
  </si>
  <si>
    <r>
      <t>m</t>
    </r>
    <r>
      <rPr>
        <vertAlign val="superscript"/>
        <sz val="10"/>
        <rFont val="Georgia"/>
        <family val="1"/>
      </rPr>
      <t>2</t>
    </r>
  </si>
  <si>
    <t xml:space="preserve"> </t>
  </si>
  <si>
    <t xml:space="preserve">Total Mobilisation et Implantation </t>
  </si>
  <si>
    <t>DEVIS ESTIMATIFS CENTRE DE SANTE NUMERO 2</t>
  </si>
  <si>
    <t>MOUVEMENTS DE TERRE ET FONDATION</t>
  </si>
  <si>
    <t xml:space="preserve">Fouilles de la Fondation du Centre de Santé Numero 2 </t>
  </si>
  <si>
    <r>
      <t>Ce prix rémunère au mètre cube (m3) pour l'exécution des travaux de fouille pour le Centre de Santé Numéro 2,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</si>
  <si>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t>m</t>
    </r>
    <r>
      <rPr>
        <vertAlign val="superscript"/>
        <sz val="12"/>
        <rFont val="Times New Roman"/>
        <family val="1"/>
      </rPr>
      <t>3</t>
    </r>
  </si>
  <si>
    <t>Ce prix rémunère pour l'achat des roches pour le foncage de la fondation du Centre de Santé, des dalles de parquet et des allées de circulation. Il inclut toutes les opérations de transport et de mise en oeuvre. Ce prix est calculé au metre carré a partir de la profondeur de fouille sur une hauteur de 5 cm. (voir les plans de détails d'exécution)</t>
  </si>
  <si>
    <t>Remblai Compacte du Centre de Sante de Javelle et du batiment du Personnel Resident + Dalles Parquets + espaces de circulation…</t>
  </si>
  <si>
    <r>
      <t xml:space="preserve">Ce prix rémunère pour les deplacements (amene et repli) de materiel, d'equipements et de personnel necessaire pour les travaux de nivellage et de compactage pour </t>
    </r>
    <r>
      <rPr>
        <u/>
        <sz val="12"/>
        <rFont val="Times New Roman"/>
        <family val="1"/>
      </rPr>
      <t xml:space="preserve">la surface a construire </t>
    </r>
    <r>
      <rPr>
        <sz val="12"/>
        <rFont val="Times New Roman"/>
        <family val="1"/>
      </rPr>
      <t>(espace dalle de parquet, galerie, rampe d'acces et baque a plante et cuisine + base chateau d'eau).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</si>
  <si>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t>Total Mouvement de terre et Fondation</t>
  </si>
  <si>
    <t>2</t>
  </si>
  <si>
    <t xml:space="preserve">BETON DE PROPRETE </t>
  </si>
  <si>
    <t>2.1</t>
  </si>
  <si>
    <t>Béton de propreté d'épaisseur 5 cm des semelles et tranché + centre de sante et les allées de circulation dosé @200 kg/m³</t>
  </si>
  <si>
    <r>
      <t xml:space="preserve">Ces prix rémunèrent pour la fabrication, le transport, le façonnage et la mise en œuvre du béton de propreté. Ils incluent tous les prix de fourniture, de transport des éléments constitutifs des bétons. Sont également compris les fournitures des matériaux, et des dispositifs de mise en œuvre. Béton de propreté BN PC 150, épaisseur de 5 cm pose sur une couche de remblai compacté </t>
    </r>
    <r>
      <rPr>
        <sz val="12"/>
        <color indexed="8"/>
        <rFont val="Times New Roman"/>
        <family val="1"/>
      </rPr>
      <t>et toutes sujétions comprises.</t>
    </r>
  </si>
  <si>
    <t>Total Beton de propreté</t>
  </si>
  <si>
    <t>3</t>
  </si>
  <si>
    <t>3.0</t>
  </si>
  <si>
    <r>
      <t>Ces prix rémunèrent au metre cube (m3) pour</t>
    </r>
    <r>
      <rPr>
        <sz val="12"/>
        <rFont val="Times New Roman"/>
        <family val="1"/>
      </rPr>
      <t xml:space="preserve">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des adjuvants de renforcement du béton (Sika), des coffrages particulierement soignés, des décoffrages et des dispositifs de mise en œuvre (échafaudage, vibrateur, malaxeur etc) ainsi que tous les essais éventuels.                                                                                                                                              
</t>
    </r>
    <r>
      <rPr>
        <b/>
        <u/>
        <sz val="12"/>
        <rFont val="Times New Roman"/>
        <family val="1"/>
      </rPr>
      <t>NB.</t>
    </r>
    <r>
      <rPr>
        <sz val="12"/>
        <rFont val="Times New Roman"/>
        <family val="1"/>
      </rPr>
      <t xml:space="preserve"> </t>
    </r>
    <r>
      <rPr>
        <b/>
        <i/>
        <sz val="12"/>
        <rFont val="Times New Roman"/>
        <family val="1"/>
      </rPr>
      <t>Coffrage soigné pour semelle, socle, colonnes, chainages, bandes sismiques, poutres et dalle avec planches de bonne qualite sans imperfection qu'on prendra soin de huiler pour un meilleur decoffrage</t>
    </r>
    <r>
      <rPr>
        <sz val="12"/>
        <color indexed="8"/>
        <rFont val="Times New Roman"/>
        <family val="1"/>
      </rPr>
      <t xml:space="preserve"> et toutes sujétions comprises.</t>
    </r>
  </si>
  <si>
    <t>3.1</t>
  </si>
  <si>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</si>
  <si>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t>3.2</t>
  </si>
  <si>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</si>
  <si>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t>3.3</t>
  </si>
  <si>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</si>
  <si>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t>3.4</t>
  </si>
  <si>
    <r>
      <t xml:space="preserve">Béton armé : chainage inférieur </t>
    </r>
    <r>
      <rPr>
        <sz val="12"/>
        <rFont val="Times New Roman"/>
        <family val="1"/>
      </rPr>
      <t>pour le Centre de Santé  dosé @375 kg/m³ (Barres armature  ½ grade 60 longitudinales avec des étriers en 3/8 )  espacement 12cm</t>
    </r>
    <r>
      <rPr>
        <b/>
        <sz val="12"/>
        <rFont val="Times New Roman"/>
        <family val="1"/>
      </rPr>
      <t xml:space="preserve"> (voir cahier de charger)</t>
    </r>
  </si>
  <si>
    <t>3.5</t>
  </si>
  <si>
    <r>
      <t xml:space="preserve">Béton armé : Dalle de Parquet + Galérie de 0.10 m </t>
    </r>
    <r>
      <rPr>
        <sz val="12"/>
        <rFont val="Times New Roman"/>
        <family val="1"/>
      </rPr>
      <t>d'épaisseur Flotté avant la pose des carrelages pour le du Centre de Santé dosé @375 kg/m³ (Ferraillage 0.30m X 0.30m @ armature: fer ½ grade 60) et toutes sujétions de mise en œuvre</t>
    </r>
    <r>
      <rPr>
        <b/>
        <sz val="12"/>
        <rFont val="Times New Roman"/>
        <family val="1"/>
      </rPr>
      <t xml:space="preserve"> (voir cahier de charger)</t>
    </r>
  </si>
  <si>
    <t>3.6</t>
  </si>
  <si>
    <r>
      <t xml:space="preserve">Béton Armé:  colonnes pour le Centre de Santé et le Batiment logeant les residents </t>
    </r>
    <r>
      <rPr>
        <sz val="12"/>
        <color indexed="8"/>
        <rFont val="Times New Roman"/>
        <family val="1"/>
      </rPr>
      <t xml:space="preserve">dosé @375 kg/m³ </t>
    </r>
    <r>
      <rPr>
        <sz val="12"/>
        <rFont val="Times New Roman"/>
        <family val="1"/>
      </rPr>
      <t>(4fer 5/8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</si>
  <si>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t>3.7</t>
  </si>
  <si>
    <r>
      <t xml:space="preserve">Béton Armé: chainage intermediaire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</si>
  <si>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t>3.8</t>
  </si>
  <si>
    <r>
      <t xml:space="preserve">Béton Armé: chainage supérieur pour le Centre de Santé et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</si>
  <si>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t>3.9</t>
  </si>
  <si>
    <r>
      <t xml:space="preserve">Béton Armé: Bande sismique des ouvertures (portes + fenetres) pour le Centre de Santé et le Batiment logeant les residents </t>
    </r>
    <r>
      <rPr>
        <sz val="12"/>
        <color rgb="FF000000"/>
        <rFont val="Times New Roman"/>
        <family val="1"/>
      </rPr>
      <t>dosé @ 375 kg/m³ (Barres armature 3/8 grade 60 longitudinales avec des épingleles en 3/8) espacement 12cm</t>
    </r>
    <r>
      <rPr>
        <b/>
        <sz val="12"/>
        <color indexed="8"/>
        <rFont val="Times New Roman"/>
        <family val="1"/>
      </rPr>
      <t xml:space="preserve"> (voir cahier de charger)</t>
    </r>
  </si>
  <si>
    <t>3.10</t>
  </si>
  <si>
    <r>
      <t xml:space="preserve">Béton Armé: Poutres de liaison du Centre de Santé et du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</si>
  <si>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t>3.11</t>
  </si>
  <si>
    <r>
      <t xml:space="preserve">Béton Armé: Cage d'escalier et escalier </t>
    </r>
    <r>
      <rPr>
        <sz val="12"/>
        <rFont val="Times New Roman"/>
        <family val="1"/>
      </rPr>
      <t>menant vers le batiment des resident a l'étage</t>
    </r>
    <r>
      <rPr>
        <b/>
        <sz val="12"/>
        <rFont val="Times New Roman"/>
        <family val="1"/>
      </rPr>
      <t xml:space="preserve"> (voir cahier de charger)</t>
    </r>
  </si>
  <si>
    <t>3.12</t>
  </si>
  <si>
    <r>
      <t xml:space="preserve">Béton Armé: Dalle pleine du Centre de Santé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</si>
  <si>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t>3.13</t>
  </si>
  <si>
    <r>
      <t xml:space="preserve">Béton Armé: Dalle pleine du Batiment logeant les residents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</si>
  <si>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t>Total travaux en beton arme</t>
  </si>
  <si>
    <t>4</t>
  </si>
  <si>
    <t xml:space="preserve">MACONNERIE DE ROCHES ET DE BLOCS </t>
  </si>
  <si>
    <t>4.1</t>
  </si>
  <si>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</si>
  <si>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t>m</t>
    </r>
    <r>
      <rPr>
        <vertAlign val="superscript"/>
        <sz val="12"/>
        <rFont val="Times New Roman"/>
        <family val="1"/>
      </rPr>
      <t>2</t>
    </r>
  </si>
  <si>
    <t>4.2</t>
  </si>
  <si>
    <r>
      <rPr>
        <sz val="12"/>
        <rFont val="Times New Roman"/>
        <family val="1"/>
      </rPr>
      <t>Ces prix rémunèrent au metre carré (m2) pour l'achat, le transport et la mise en œuvre de la pose des blocs pour le Centre de Santé et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</si>
  <si>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t>4.3</t>
  </si>
  <si>
    <r>
      <rPr>
        <sz val="12"/>
        <rFont val="Times New Roman"/>
        <family val="1"/>
      </rPr>
      <t xml:space="preserve">Ces prix rémunèrent au metre carré (m2) pour l'achat, le transport et la mise en œuvre de la pose des blocs comme ci-apres. Il inclut tous les prix de fourniture, de transport des éléments constitutifs pour la pose des blocs #10 pour le cloisonnement des blocs sanitaires et d’acier d’armature sont également compris la fourniture des matériaux ainsi que toutes autres dispositifs de mise en œuvre et tous les essais éventuels. La </t>
    </r>
    <r>
      <rPr>
        <b/>
        <sz val="12"/>
        <rFont val="Times New Roman"/>
        <family val="1"/>
      </rPr>
      <t xml:space="preserve">Maçonnerie de blocs </t>
    </r>
    <r>
      <rPr>
        <b/>
        <i/>
        <u/>
        <sz val="12"/>
        <rFont val="Times New Roman"/>
        <family val="1"/>
      </rPr>
      <t>(vibrés)</t>
    </r>
    <r>
      <rPr>
        <b/>
        <sz val="12"/>
        <rFont val="Times New Roman"/>
        <family val="1"/>
      </rPr>
      <t xml:space="preserve"> </t>
    </r>
    <r>
      <rPr>
        <sz val="12"/>
        <rFont val="Times New Roman"/>
        <family val="1"/>
      </rPr>
      <t>en élévation</t>
    </r>
    <r>
      <rPr>
        <b/>
        <sz val="12"/>
        <rFont val="Times New Roman"/>
        <family val="1"/>
      </rPr>
      <t xml:space="preserve"> </t>
    </r>
    <r>
      <rPr>
        <sz val="12"/>
        <rFont val="Times New Roman"/>
        <family val="1"/>
      </rPr>
      <t xml:space="preserve">hourdée (0.10x0.20x0.40) ferraillé en fer de 3/8'' depuis la dalle de parquet, au mortier de 300 kg de ciment CPA 250/315 par m³ de sable, </t>
    </r>
    <r>
      <rPr>
        <b/>
        <i/>
        <u/>
        <sz val="12"/>
        <rFont val="Times New Roman"/>
        <family val="1"/>
      </rPr>
      <t xml:space="preserve">remplie de béton </t>
    </r>
    <r>
      <rPr>
        <b/>
        <i/>
        <sz val="12"/>
        <rFont val="Times New Roman"/>
        <family val="1"/>
      </rPr>
      <t>dans les blocs</t>
    </r>
    <r>
      <rPr>
        <sz val="12"/>
        <rFont val="Times New Roman"/>
        <family val="1"/>
      </rPr>
      <t xml:space="preserve"> BH 350, + Centre de Santé + toutes les espaces a construire et sujétions comprises. (</t>
    </r>
    <r>
      <rPr>
        <b/>
        <i/>
        <sz val="12"/>
        <rFont val="Times New Roman"/>
        <family val="1"/>
      </rPr>
      <t>voir plans types</t>
    </r>
    <r>
      <rPr>
        <sz val="12"/>
        <rFont val="Times New Roman"/>
        <family val="1"/>
      </rPr>
      <t>).</t>
    </r>
  </si>
  <si>
    <t>Total Maconnerie de Roches et de Blocs</t>
  </si>
  <si>
    <t>MENUISERIES (PORTES - FENETRES - BRISES SOLEIL)</t>
  </si>
  <si>
    <r>
      <t xml:space="preserve">Ce prix rémunère l'achat, la fabrication, le montage/la fixation, le traitement des bois contre les termites, la quincaillerie, le transport et l’application  </t>
    </r>
    <r>
      <rPr>
        <u/>
        <sz val="12"/>
        <rFont val="Times New Roman"/>
        <family val="1"/>
      </rPr>
      <t>de trois (3) couches de peinture</t>
    </r>
    <r>
      <rPr>
        <sz val="12"/>
        <rFont val="Times New Roman"/>
        <family val="1"/>
      </rPr>
      <t xml:space="preserve"> à l'huile sur les portes, les fenetres, les rangements et les brises soleil en métal, suivant les prescription du produit choisi. Il inclut également le colmatage des micro fissures à l’aide de mastic et toutes sujétions de mise en oeuvre. (</t>
    </r>
    <r>
      <rPr>
        <b/>
        <i/>
        <sz val="12"/>
        <rFont val="Times New Roman"/>
        <family val="1"/>
      </rPr>
      <t>voir plan des portes et fenetres types</t>
    </r>
    <r>
      <rPr>
        <sz val="12"/>
        <rFont val="Times New Roman"/>
        <family val="1"/>
      </rPr>
      <t>)</t>
    </r>
  </si>
  <si>
    <r>
      <rPr>
        <sz val="12"/>
        <rFont val="Times New Roman"/>
        <family val="1"/>
      </rPr>
      <t>Portes en métal apprêté de couleur blanc a panneau en acier creux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</si>
  <si>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U</t>
  </si>
  <si>
    <r>
      <rPr>
        <sz val="12"/>
        <rFont val="Times New Roman"/>
        <family val="1"/>
      </rPr>
      <t>Portes en bois du pays (cèdre, acajou chaine)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</si>
  <si>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</si>
  <si>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 en vitre et alluminum à deux battants completes avec toute la quincaillerie et serrurerie, fournitures telles que le scellement dans la maçonnerie et securiser par des fers forges de mise en œuvre et  sujétion</t>
    </r>
    <r>
      <rPr>
        <b/>
        <sz val="12"/>
        <rFont val="Times New Roman"/>
        <family val="1"/>
      </rPr>
      <t xml:space="preserve"> (voir cahier de decharge et plan de details)
</t>
    </r>
  </si>
  <si>
    <r>
      <t>Petit porte (</t>
    </r>
    <r>
      <rPr>
        <b/>
        <sz val="12"/>
        <rFont val="Times New Roman"/>
        <family val="1"/>
      </rPr>
      <t>½ porte</t>
    </r>
    <r>
      <rPr>
        <sz val="12"/>
        <rFont val="Times New Roman"/>
        <family val="1"/>
      </rPr>
      <t>) pour les blocs sanitaires fabriquées avec plywood ½ et encadrement avec bois 2x4 y compris montage et accessoire pour la réalisation. (</t>
    </r>
    <r>
      <rPr>
        <b/>
        <sz val="12"/>
        <rFont val="Times New Roman"/>
        <family val="1"/>
      </rPr>
      <t>voir cahier de decharge et plan de details</t>
    </r>
    <r>
      <rPr>
        <sz val="12"/>
        <rFont val="Times New Roman"/>
        <family val="1"/>
      </rPr>
      <t xml:space="preserve">)
</t>
    </r>
  </si>
  <si>
    <r>
      <rPr>
        <sz val="12"/>
        <rFont val="Times New Roman"/>
        <family val="1"/>
      </rPr>
      <t>Fenetres type A, de dimension  0.85 m x 1.20 m en lame d’aluminium et tuile + grillage en fer forge</t>
    </r>
    <r>
      <rPr>
        <b/>
        <sz val="12"/>
        <rFont val="Times New Roman"/>
        <family val="1"/>
      </rPr>
      <t xml:space="preserve">
(voir cahier de decharge et plan de details)</t>
    </r>
  </si>
  <si>
    <r>
      <rPr>
        <sz val="12"/>
        <rFont val="Times New Roman"/>
        <family val="1"/>
      </rPr>
      <t>Fenetres type B1, de dimension  1.25 m x 1.20 m en lame d’aluminium et tuile + grillage en fer forge</t>
    </r>
    <r>
      <rPr>
        <b/>
        <sz val="12"/>
        <rFont val="Times New Roman"/>
        <family val="1"/>
      </rPr>
      <t xml:space="preserve">
(voir cahier de decharge et plan de details)</t>
    </r>
  </si>
  <si>
    <r>
      <rPr>
        <sz val="12"/>
        <rFont val="Times New Roman"/>
        <family val="1"/>
      </rPr>
      <t>Fenetres type B2, de dimension  0.90 m x 1.20 m en lame d’aluminium et tuile + grillage en fer forge</t>
    </r>
    <r>
      <rPr>
        <b/>
        <sz val="12"/>
        <rFont val="Times New Roman"/>
        <family val="1"/>
      </rPr>
      <t xml:space="preserve">
(voir cahier de decharge et plan de details)</t>
    </r>
  </si>
  <si>
    <r>
      <rPr>
        <sz val="12"/>
        <rFont val="Times New Roman"/>
        <family val="1"/>
      </rPr>
      <t>Fenetres type C1, de dimension  0.80 m x 0.70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</si>
  <si>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</si>
  <si>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sz val="12"/>
        <rFont val="Times New Roman"/>
        <family val="1"/>
      </rPr>
      <t>Fenetres type C2, de dimension  2.60 m x 0.70 m en lame d’aluminium et tuile + grillage en fer forge</t>
    </r>
    <r>
      <rPr>
        <b/>
        <sz val="12"/>
        <rFont val="Times New Roman"/>
        <family val="1"/>
      </rPr>
      <t xml:space="preserve">
(voir cahier de decharge et plan de details)</t>
    </r>
  </si>
  <si>
    <r>
      <rPr>
        <sz val="12"/>
        <rFont val="Times New Roman"/>
        <family val="1"/>
      </rPr>
      <t>Fenetres type C3, de dimension  0.40 m x 0.70 m en lame d’aluminium et tuile + grillage en fer forge</t>
    </r>
    <r>
      <rPr>
        <b/>
        <sz val="12"/>
        <rFont val="Times New Roman"/>
        <family val="1"/>
      </rPr>
      <t xml:space="preserve">
(voir cahier de decharge et plan de details)</t>
    </r>
  </si>
  <si>
    <r>
      <rPr>
        <sz val="12"/>
        <rFont val="Times New Roman"/>
        <family val="1"/>
      </rPr>
      <t>Fenetres type C4, de dimension  2.60 m x 1.20 m en lame d’aluminium et tuile + grillage en fer forge</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</si>
  <si>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</si>
  <si>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rPr>
        <sz val="12"/>
        <rFont val="Times New Roman"/>
        <family val="1"/>
      </rPr>
      <t>Placard pour la cuisine et armoire dans les chambres avec bois du pays</t>
    </r>
    <r>
      <rPr>
        <b/>
        <sz val="12"/>
        <rFont val="Times New Roman"/>
        <family val="1"/>
      </rPr>
      <t xml:space="preserve">
(voir cahier de decharge et plan de details)</t>
    </r>
  </si>
  <si>
    <t>Total Travaux Menuiserie</t>
  </si>
  <si>
    <t>SYSTEME ELECTRIQUE / ECLAIRAGE</t>
  </si>
  <si>
    <r>
      <t xml:space="preserve">Ce prix rémunère au forfait pour l'achat et l'installation des accessoires électriques et luminaires pour le Centre de Sante Numero 2 et du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</si>
  <si>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t>Équipements de distribution de basse tension intérieure et extérieure apparent, y compris fouilles, pose tableau principal, safety switch pour breakers, fouille, conduits de fil, sorties pour prises 125 V - 15 A, sorties pour lumière, boîte de raccordement, pose appareils d'éclairage de type energy saver et toutes sujétions d'installation.</t>
  </si>
  <si>
    <t>Total Systeme Electrique</t>
  </si>
  <si>
    <t>FOURNITURES ET INSTALLATION EQUIPEMENT HYDRAULIQUES ET SANITAIRES</t>
  </si>
  <si>
    <t xml:space="preserve">Alimentation en eau potable </t>
  </si>
  <si>
    <r>
      <t>Ce prix rémunère au forfait pour l'achat et la pose des fournitures et équipements hydrauliques et sanitaires pour le Centre de Santé Numero 2 et le batiment des resident, l'emplacement de deux (2) Chateaux d'eau un de 500 gallons et un deuxieme de 400 gallons, Conduite PVC 3/4'' et 1/2'' SCH 40, Fourniture et installation de goutières plastiques, 2 robinets) et toutes sujétions. (</t>
    </r>
    <r>
      <rPr>
        <b/>
        <sz val="12"/>
        <rFont val="Times New Roman"/>
        <family val="1"/>
      </rPr>
      <t>voir cahier de charges</t>
    </r>
    <r>
      <rPr>
        <sz val="12"/>
        <rFont val="Times New Roman"/>
        <family val="1"/>
      </rPr>
      <t xml:space="preserve">)                                                                                                                                                                                                                                                   </t>
    </r>
  </si>
  <si>
    <t xml:space="preserve">Réseaux d'évacuation eaux vannes et ménagères </t>
  </si>
  <si>
    <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</si>
  <si>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t>1.3</t>
  </si>
  <si>
    <t>Fournitures d'appareils hydrauliques et sanitaires</t>
  </si>
  <si>
    <r>
      <t>Ce prix rémunère au forfait pour l'achat et la pose, l'installation des fournitures et equipements pour les blocs sanitaires, Water Closet complet (WC), Lavabo,  sur piedestal, evier complet,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</si>
  <si>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t>1.4</t>
  </si>
  <si>
    <t>Fournitures Sanitaires / Fosse septique + Puisard</t>
  </si>
  <si>
    <r>
      <t>Ce prix rémunère au forfait pour l'achat et la pose des fournitures et équipements pour la Construction de la fosse septique 6x2.2x2.4, soit 35m3, repartie en 2.8x2x1.2 et le puisard pour la mis en oeuvre et toutes sujétions. (</t>
    </r>
    <r>
      <rPr>
        <b/>
        <sz val="12"/>
        <color rgb="FF000000"/>
        <rFont val="Times New Roman"/>
        <family val="1"/>
      </rPr>
      <t>voir cahier de charges</t>
    </r>
    <r>
      <rPr>
        <sz val="12"/>
        <color indexed="8"/>
        <rFont val="Times New Roman"/>
        <family val="1"/>
      </rPr>
      <t xml:space="preserve">) </t>
    </r>
  </si>
  <si>
    <t>1.5</t>
  </si>
  <si>
    <t>Reservoir semi-enterre</t>
  </si>
  <si>
    <r>
      <t>Ce prix rémunère au forfait pour l'achat et la pose des fournitures et équipements pour les travaux hydraulique de construction du reservoir semi-enterre de 45 m3 volume utile (6m x3m x2.5m) et linstallation de pompe 1Hp pour faire monter l’eau  dans les châteaux et toutes sujétions. (</t>
    </r>
    <r>
      <rPr>
        <b/>
        <sz val="12"/>
        <color rgb="FF000000"/>
        <rFont val="Times New Roman"/>
        <family val="1"/>
      </rPr>
      <t>voir cahier de charges</t>
    </r>
    <r>
      <rPr>
        <sz val="12"/>
        <color indexed="8"/>
        <rFont val="Times New Roman"/>
        <family val="1"/>
      </rPr>
      <t>).</t>
    </r>
  </si>
  <si>
    <t>Total Travaux Hydrauliques et Sanitaires</t>
  </si>
  <si>
    <t>PEINTURE ET POSE DE REVETMENT</t>
  </si>
  <si>
    <t>1.0</t>
  </si>
  <si>
    <t>Ce prix rémunère au m2 pour le crepissage et l'enduissage des murs et plafond, la fourniture, le transport pour les cloisons, les plafonds et les murs d'ecran, suivant les prescriptions technique du cahier de charge. Il inclut également le colmatage des micro fissures à l’aide de mastic et toutes sujétions de mise en oeuvre.</t>
  </si>
  <si>
    <t>Crépissage murs + Plafonds (intérieures/extérieures)</t>
  </si>
  <si>
    <t>Enduisage murs + Plafonds (intérieures/extérieures Centre de Santé et Batiment residents)</t>
  </si>
  <si>
    <t>Soubassement en maconnerie moellon (Centre de Santé)</t>
  </si>
  <si>
    <t>Crépissage soubassement (extérieures du Centre de Santé)</t>
  </si>
  <si>
    <t>Enduisage soubassment (face extérieure du Centre de Santé)</t>
  </si>
  <si>
    <t>Total Travaux Crepis et Enduit</t>
  </si>
  <si>
    <t>PEINTURE</t>
  </si>
  <si>
    <t xml:space="preserve">Ce prix rémunère au forfait pour le ponçage, la fourniture, le transport et l’application  de trois (3) couches de peinture Sherwin Williams ou peinture vlou sur les cloisons, les murs d'ecran et les plafonds pour le Centre de Sante et le batiment des residents suivant les prescriptions des produits choisis. Il inclut également le colmatage des micro fissures à l’aide de mastic et toutes sujétions de mise en oeuvre. </t>
  </si>
  <si>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</si>
  <si>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t>CERAMIQUE - POSE DE REVETMENT</t>
  </si>
  <si>
    <t>Ce prix rémunère au metre carré pour l'achat et Pose de céramiques anti-derapante dans le Centre de Santé, les allées de circulation, le dortoir, le batiment des residents, les blocs sanitaires, la fourniture, le transport et l’application de mastique de finition, suivant les prescriptions des produits choisis. Il inclut également le colmatage des micro fissures à l’aide de mastic et toutes sujétions de mise en oeuvre.</t>
  </si>
  <si>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</si>
  <si>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t>Total Travaux de finition</t>
  </si>
  <si>
    <t>AMENAGEMENT</t>
  </si>
  <si>
    <t>Ce prix rémunère au forfait pour l'amenagment complete de la pharmacie et du laboratoire du Centre de Sante Numero 2 y compris les fournitures pour la fabrication des placards, des etageres pour les medicaments, le transport, suivant les prescriptions technique du cahier de charge. Il inclut également letraitement des materiaux et le vernissage des elements a fabriques et toutes sujétions de mise en oeuvre.</t>
  </si>
  <si>
    <t>7.1</t>
  </si>
  <si>
    <t>Aménagement de la pharmacie y compris placard et étagère pour les médicaments</t>
  </si>
  <si>
    <t>7.2</t>
  </si>
  <si>
    <t>Aménagement du labo y compris paillasse et placard en bois du pays</t>
  </si>
  <si>
    <t>7.3</t>
  </si>
  <si>
    <t>Amenagement des chambres du personnel resident y compris les placards et rengements….</t>
  </si>
  <si>
    <t>Total Travaux d'Amenagement</t>
  </si>
  <si>
    <t>AMENAGEMENT EXTERIEUR - BACS A PLANTE -  INCINERATEUR - CLOTURE - MUR DE SOUTEMENET - GUERITE DE SECURITE - BUANDERIE</t>
  </si>
  <si>
    <r>
      <t>Ce prix rémunère pour les operations d'extraction de dechets et de surplus de terre meuble pour la preparation d'un nivellement dans les aires de circulation aux abords du Centre et toutes la cour du Centre de Sante, travaux fait a la main ou a l'aide d'engin de terrassement. Il inclut toutes les opérations d'extraction, de transport, de déchargement et de compactage. Ce prix remunere aussi tous les travaux de preparation pour la mise en place des bacs a plantes, des rampes d'acces, des gardes corps en fer forges, du parking pour l'ambulance, de la tonnelle d'attente et des marches/perrons exterieurs qui seront en blocs ou en maconnerie recouverts d'un petit beton de 8 cm d'epaisseur, de la construction complete de la cloture, la construction complete de l'incinerateur et de l'entrepot de stockage. Toutes sujestion comprises. Il s'entend au mètre carre mesuré sur place sans correction et toutes sujestions comprises. (</t>
    </r>
    <r>
      <rPr>
        <b/>
        <sz val="12"/>
        <rFont val="Times New Roman"/>
        <family val="1"/>
      </rPr>
      <t>voir specifications techniques dans les plans et le cahier de charge</t>
    </r>
    <r>
      <rPr>
        <sz val="12"/>
        <rFont val="Times New Roman"/>
        <family val="1"/>
      </rPr>
      <t>).</t>
    </r>
  </si>
  <si>
    <r>
      <rPr>
        <b/>
        <sz val="12"/>
        <rFont val="Times New Roman"/>
        <family val="1"/>
      </rPr>
      <t>Cloture en maconnerie de blocs complete du Centre de Sante Numero 2</t>
    </r>
    <r>
      <rPr>
        <sz val="12"/>
        <rFont val="Times New Roman"/>
        <family val="1"/>
      </rPr>
      <t xml:space="preserve">
Ces prix rémunèrent au metre lineaire (ml) pour l'achat, le transport et la mise en œuvre de la pose des blocs comme ci-apres. Il inclut tous les prix de fourniture, de transport des éléments constitutifs pour la pose des blocs #15 pour le cloisonnement des blocs sanitaires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2"/>
        <rFont val="Times New Roman"/>
        <family val="1"/>
      </rPr>
      <t>(voir specifications techniques dans les plans et le cahier de charge)</t>
    </r>
    <r>
      <rPr>
        <sz val="12"/>
        <rFont val="Times New Roman"/>
        <family val="1"/>
      </rPr>
      <t>.</t>
    </r>
  </si>
  <si>
    <t>ml</t>
  </si>
  <si>
    <r>
      <rPr>
        <b/>
        <sz val="12"/>
        <rFont val="Times New Roman"/>
        <family val="1"/>
      </rPr>
      <t>Mur de Soutenement en maconnerie de moellon sur la rive descent droite de la ravine du Centre de Sante Numero 2.</t>
    </r>
    <r>
      <rPr>
        <sz val="12"/>
        <rFont val="Times New Roman"/>
        <family val="1"/>
      </rPr>
      <t xml:space="preserve">
Ces prix rémunèrent au metre cube (m3) pour l'achat, le transport et la mise en œuvre du mur en maconnerie de moellon du mur de soutenement de la rive droite du centre de sante numero 2 comme defini ci-apres. Il inclut tous les prix de fourniture, de transport des éléments constitutifs pour le pied d'encrage du mur de soutenement de 1.00 m de largeur et d'une hauteur de 0,50 m y compris la fourniture des matériaux ainsi que toutes autres dispositifs de mise en œuvre et tous les essais éventuels. Le mur de soutenmement en maçonnerie de moellon en élévation de dimension de la base 0,50 m pour la grande sur une hauteur de 2,00 m et 0,40 m pour la petite base au sommet avec un chainage beton arme de 0,20 x 0,40 x 50 ml et sujétions comprises. </t>
    </r>
    <r>
      <rPr>
        <b/>
        <sz val="12"/>
        <rFont val="Times New Roman"/>
        <family val="1"/>
      </rPr>
      <t>(voir specifications techniques dans les plans et le cahier de charge)</t>
    </r>
  </si>
  <si>
    <r>
      <rPr>
        <b/>
        <sz val="12"/>
        <rFont val="Times New Roman"/>
        <family val="1"/>
      </rPr>
      <t>Incinerateur comple</t>
    </r>
    <r>
      <rPr>
        <sz val="12"/>
        <rFont val="Times New Roman"/>
        <family val="1"/>
      </rPr>
      <t>t du Centre de Sante Numero 2
Ces prix rémunèrent au metre forfait (fft)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</si>
  <si>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r>
      <rPr>
        <sz val="12"/>
        <rFont val="Times New Roman"/>
        <family val="1"/>
      </rPr>
      <t>Mains courantes / Garde Corps</t>
    </r>
    <r>
      <rPr>
        <b/>
        <sz val="12"/>
        <rFont val="Times New Roman"/>
        <family val="1"/>
      </rPr>
      <t xml:space="preserve"> (voir Specification techniques dans le cahier de charge et plans de details).</t>
    </r>
  </si>
  <si>
    <r>
      <rPr>
        <sz val="12"/>
        <rFont val="Times New Roman"/>
        <family val="1"/>
      </rPr>
      <t>Amenagement des espaces de Parking ambulance et 10 voitures</t>
    </r>
    <r>
      <rPr>
        <b/>
        <sz val="12"/>
        <rFont val="Times New Roman"/>
        <family val="1"/>
      </rPr>
      <t xml:space="preserve"> (voir Specification techniques dans le cahier de charge et plans de details).</t>
    </r>
  </si>
  <si>
    <r>
      <rPr>
        <sz val="12"/>
        <rFont val="Times New Roman"/>
        <family val="1"/>
      </rPr>
      <t xml:space="preserve">Construction Rampes d'Acces + espaces de circulation </t>
    </r>
    <r>
      <rPr>
        <b/>
        <sz val="12"/>
        <rFont val="Times New Roman"/>
        <family val="1"/>
      </rPr>
      <t>(voir Specification techniques dans le cahier de charge et plans de details).</t>
    </r>
  </si>
  <si>
    <r>
      <rPr>
        <sz val="12"/>
        <rFont val="Times New Roman"/>
        <family val="1"/>
      </rPr>
      <t>Bacs a plantes</t>
    </r>
    <r>
      <rPr>
        <b/>
        <sz val="12"/>
        <rFont val="Times New Roman"/>
        <family val="1"/>
      </rPr>
      <t xml:space="preserve"> (voir Specification techniques dans le cahier de charge et plans de details).</t>
    </r>
  </si>
  <si>
    <r>
      <rPr>
        <sz val="12"/>
        <rFont val="Times New Roman"/>
        <family val="1"/>
      </rPr>
      <t>Construction perrons exterieurs</t>
    </r>
    <r>
      <rPr>
        <b/>
        <sz val="12"/>
        <rFont val="Times New Roman"/>
        <family val="1"/>
      </rPr>
      <t xml:space="preserve"> (voir Specification techniques dans le cahier de charge et plans de details).</t>
    </r>
  </si>
  <si>
    <t>1.6</t>
  </si>
  <si>
    <r>
      <rPr>
        <b/>
        <sz val="12"/>
        <rFont val="Times New Roman"/>
        <family val="1"/>
      </rPr>
      <t>Tonelle d'attente</t>
    </r>
    <r>
      <rPr>
        <sz val="12"/>
        <rFont val="Times New Roman"/>
        <family val="1"/>
      </rPr>
      <t xml:space="preserve">
Ces prix rémunèrent au metre carre (m2) pour la fabrication de la structure, l'achat, le transport et la mise en œuvre de la construction de la Tonnelle d’accueil pour le Centre de Sante, toiture en structure métallique y compris toutes sujétions de mis en œuvre. (</t>
    </r>
    <r>
      <rPr>
        <b/>
        <sz val="12"/>
        <rFont val="Times New Roman"/>
        <family val="1"/>
      </rPr>
      <t>voir Specification techniques dans le cahier de charge et plans de details</t>
    </r>
    <r>
      <rPr>
        <sz val="12"/>
        <rFont val="Times New Roman"/>
        <family val="1"/>
      </rPr>
      <t>).</t>
    </r>
  </si>
  <si>
    <t>1.7</t>
  </si>
  <si>
    <r>
      <rPr>
        <b/>
        <sz val="12"/>
        <rFont val="Times New Roman"/>
        <family val="1"/>
      </rPr>
      <t>Guerite de securite</t>
    </r>
    <r>
      <rPr>
        <sz val="12"/>
        <rFont val="Times New Roman"/>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2"/>
        <rFont val="Times New Roman"/>
        <family val="1"/>
      </rPr>
      <t>voir Specification techniques dans le cahier de charge et plans de details</t>
    </r>
    <r>
      <rPr>
        <sz val="12"/>
        <rFont val="Times New Roman"/>
        <family val="1"/>
      </rPr>
      <t>).</t>
    </r>
  </si>
  <si>
    <t>1.8</t>
  </si>
  <si>
    <r>
      <rPr>
        <b/>
        <sz val="12"/>
        <rFont val="Times New Roman"/>
        <family val="1"/>
      </rPr>
      <t>Buanderie</t>
    </r>
    <r>
      <rPr>
        <sz val="12"/>
        <rFont val="Times New Roman"/>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2"/>
        <rFont val="Times New Roman"/>
        <family val="1"/>
      </rPr>
      <t>(voir Specification techniques dans le cahier de charge et plans de details</t>
    </r>
    <r>
      <rPr>
        <sz val="12"/>
        <rFont val="Times New Roman"/>
        <family val="1"/>
      </rPr>
      <t>).</t>
    </r>
  </si>
  <si>
    <t>1.9</t>
  </si>
  <si>
    <t>Total Amenagement exterieur</t>
  </si>
  <si>
    <t>10</t>
  </si>
  <si>
    <t>Total  General des Travaux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</si>
</sst>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C]mmmm\-yy;@"/>
    <numFmt numFmtId="165" formatCode="0.0"/>
  </numFmts>
  <fonts count="57">
    <font>
      <sz val="11"/>
      <color theme="1"/>
      <name val="Calibri"/>
      <family val="2"/>
      <scheme val="minor"/>
    </font>
    <font>
      <sz val="11"/>
      <color theme="1"/>
      <name val="Calibri"/>
      <family val="2"/>
      <scheme val="minor"/>
    </font>
    <font>
      <b/>
      <sz val="16"/>
      <name val="Georgia"/>
      <family val="1"/>
    </font>
    <font>
      <sz val="11"/>
      <color theme="1"/>
      <name val="Georgia"/>
      <family val="1"/>
    </font>
    <font>
      <sz val="12"/>
      <name val="Georgia"/>
      <family val="1"/>
    </font>
    <font>
      <b/>
      <sz val="18"/>
      <name val="Georgia"/>
      <family val="1"/>
    </font>
    <font>
      <b/>
      <sz val="15"/>
      <name val="Georgia"/>
      <family val="1"/>
    </font>
    <font>
      <b/>
      <sz val="14"/>
      <name val="Georgia"/>
      <family val="1"/>
    </font>
    <font>
      <sz val="15"/>
      <name val="Georgia"/>
      <family val="1"/>
    </font>
    <font>
      <sz val="15"/>
      <color rgb="FF00B0F0"/>
      <name val="Georgia"/>
      <family val="1"/>
    </font>
    <font>
      <sz val="15"/>
      <color theme="1"/>
      <name val="Georgia"/>
      <family val="1"/>
    </font>
    <font>
      <b/>
      <sz val="11"/>
      <name val="Georgia"/>
      <family val="1"/>
    </font>
    <font>
      <b/>
      <sz val="9"/>
      <name val="Georgia"/>
      <family val="1"/>
    </font>
    <font>
      <b/>
      <sz val="12"/>
      <name val="Georgia"/>
      <family val="1"/>
    </font>
    <font>
      <sz val="9"/>
      <name val="Georgia"/>
      <family val="1"/>
    </font>
    <font>
      <sz val="10"/>
      <name val="Georgia"/>
      <family val="1"/>
    </font>
    <font>
      <b/>
      <sz val="10"/>
      <color indexed="8"/>
      <name val="Georgia"/>
      <family val="1"/>
    </font>
    <font>
      <sz val="10"/>
      <color indexed="8"/>
      <name val="Georgia"/>
      <family val="1"/>
    </font>
    <font>
      <i/>
      <sz val="10"/>
      <name val="Georgia"/>
      <family val="1"/>
    </font>
    <font>
      <sz val="10"/>
      <color rgb="FFFF0000"/>
      <name val="Georgia"/>
      <family val="1"/>
    </font>
    <font>
      <vertAlign val="superscript"/>
      <sz val="10"/>
      <name val="Georgia"/>
      <family val="1"/>
    </font>
    <font>
      <sz val="12"/>
      <color theme="1"/>
      <name val="Georgia"/>
      <family val="1"/>
    </font>
    <font>
      <b/>
      <i/>
      <sz val="10"/>
      <color indexed="8"/>
      <name val="Georgia"/>
      <family val="1"/>
    </font>
    <font>
      <b/>
      <sz val="10"/>
      <name val="Georgia"/>
      <family val="1"/>
    </font>
    <font>
      <sz val="10"/>
      <name val="Arial"/>
      <family val="2"/>
    </font>
    <font>
      <b/>
      <sz val="11"/>
      <color indexed="8"/>
      <name val="Georgia"/>
      <family val="1"/>
    </font>
    <font>
      <b/>
      <sz val="15"/>
      <color rgb="FFFF0000"/>
      <name val="Georgia"/>
      <family val="1"/>
    </font>
    <font>
      <b/>
      <sz val="25"/>
      <name val="Georgia"/>
      <family val="1"/>
    </font>
    <font>
      <sz val="20"/>
      <color rgb="FF00B0F0"/>
      <name val="Georgia"/>
      <family val="1"/>
    </font>
    <font>
      <b/>
      <sz val="25"/>
      <color theme="1"/>
      <name val="Georgia"/>
      <family val="1"/>
    </font>
    <font>
      <b/>
      <sz val="13"/>
      <name val="Georgia"/>
      <family val="1"/>
    </font>
    <font>
      <b/>
      <i/>
      <sz val="11"/>
      <name val="Georgia"/>
      <family val="1"/>
    </font>
    <font>
      <sz val="11"/>
      <name val="Georgia"/>
      <family val="1"/>
    </font>
    <font>
      <sz val="14"/>
      <name val="Georgia"/>
      <family val="1"/>
    </font>
    <font>
      <b/>
      <sz val="17"/>
      <name val="Georgia"/>
      <family val="1"/>
    </font>
    <font>
      <sz val="14"/>
      <color rgb="FFFF0000"/>
      <name val="Georgia"/>
      <family val="1"/>
    </font>
    <font>
      <i/>
      <sz val="11"/>
      <name val="Georgia"/>
      <family val="1"/>
    </font>
    <font>
      <b/>
      <sz val="11"/>
      <color theme="1"/>
      <name val="Georgia"/>
      <family val="1"/>
    </font>
    <font>
      <b/>
      <sz val="12"/>
      <color rgb="FF00B050"/>
      <name val="Georgia"/>
      <family val="1"/>
    </font>
    <font>
      <b/>
      <sz val="12"/>
      <name val="Times New Roman"/>
      <family val="1"/>
    </font>
    <font>
      <sz val="12"/>
      <color rgb="FFFF0000"/>
      <name val="Times New Roman"/>
      <family val="1"/>
    </font>
    <font>
      <sz val="12"/>
      <name val="Times New Roman"/>
      <family val="1"/>
    </font>
    <font>
      <b/>
      <sz val="12"/>
      <color rgb="FFFF0000"/>
      <name val="Times New Roman"/>
      <family val="1"/>
    </font>
    <font>
      <sz val="12"/>
      <color indexed="8"/>
      <name val="Times New Roman"/>
      <family val="1"/>
    </font>
    <font>
      <b/>
      <sz val="12"/>
      <color rgb="FF000000"/>
      <name val="Times New Roman"/>
      <family val="1"/>
    </font>
    <font>
      <vertAlign val="superscript"/>
      <sz val="12"/>
      <name val="Times New Roman"/>
      <family val="1"/>
    </font>
    <font>
      <u/>
      <sz val="12"/>
      <name val="Times New Roman"/>
      <family val="1"/>
    </font>
    <font>
      <b/>
      <i/>
      <sz val="12"/>
      <color indexed="8"/>
      <name val="Times New Roman"/>
      <family val="1"/>
    </font>
    <font>
      <sz val="12"/>
      <color theme="1"/>
      <name val="Times New Roman"/>
      <family val="1"/>
    </font>
    <font>
      <b/>
      <u/>
      <sz val="12"/>
      <name val="Times New Roman"/>
      <family val="1"/>
    </font>
    <font>
      <b/>
      <i/>
      <sz val="12"/>
      <name val="Times New Roman"/>
      <family val="1"/>
    </font>
    <font>
      <b/>
      <sz val="12"/>
      <color indexed="8"/>
      <name val="Times New Roman"/>
      <family val="1"/>
    </font>
    <font>
      <sz val="12"/>
      <color rgb="FF000000"/>
      <name val="Times New Roman"/>
      <family val="1"/>
    </font>
    <font>
      <b/>
      <i/>
      <u/>
      <sz val="12"/>
      <name val="Times New Roman"/>
      <family val="1"/>
    </font>
    <font>
      <i/>
      <sz val="12"/>
      <name val="Times New Roman"/>
      <family val="1"/>
    </font>
    <font>
      <b/>
      <i/>
      <sz val="14"/>
      <color indexed="8"/>
      <name val="Times New Roman"/>
      <family val="1"/>
    </font>
    <font>
      <b/>
      <sz val="14"/>
      <color indexed="8"/>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39997558519241921"/>
        <bgColor indexed="64"/>
      </patternFill>
    </fill>
    <fill>
      <patternFill patternType="solid">
        <fgColor indexed="9"/>
        <bgColor indexed="64"/>
      </patternFill>
    </fill>
    <fill>
      <patternFill patternType="solid">
        <fgColor theme="9" tint="0.79998168889431442"/>
        <bgColor indexed="64"/>
      </patternFill>
    </fill>
  </fills>
  <borders count="43">
    <border>
      <left/>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24" fillId="0" borderId="0"/>
  </cellStyleXfs>
  <cellXfs count="231">
    <xf numFmtId="0" fontId="0" fillId="0" borderId="0" xfId="0"/>
    <xf numFmtId="0" fontId="3" fillId="0" borderId="0" xfId="0" applyFont="1"/>
    <xf numFmtId="0" fontId="6" fillId="0" borderId="0" xfId="0" applyFont="1" applyAlignment="1">
      <alignment horizontal="center" vertical="center" wrapText="1"/>
    </xf>
    <xf numFmtId="0" fontId="6" fillId="0" borderId="0" xfId="0" applyFont="1" applyAlignment="1">
      <alignment horizontal="center"/>
    </xf>
    <xf numFmtId="43" fontId="6" fillId="0" borderId="0" xfId="1" applyFont="1" applyFill="1" applyBorder="1" applyAlignment="1">
      <alignment horizontal="center"/>
    </xf>
    <xf numFmtId="0" fontId="7" fillId="0" borderId="0" xfId="0" applyFont="1" applyAlignment="1">
      <alignment horizontal="center" vertical="center" wrapText="1"/>
    </xf>
    <xf numFmtId="0" fontId="8" fillId="0" borderId="0" xfId="0" applyFont="1" applyAlignment="1">
      <alignment horizontal="center" vertical="center" wrapText="1"/>
    </xf>
    <xf numFmtId="43" fontId="10" fillId="0" borderId="0" xfId="1" applyFont="1" applyFill="1" applyBorder="1" applyAlignment="1">
      <alignment horizontal="center"/>
    </xf>
    <xf numFmtId="0" fontId="9" fillId="0" borderId="0" xfId="0" applyFont="1" applyAlignment="1">
      <alignment horizontal="center"/>
    </xf>
    <xf numFmtId="0" fontId="12" fillId="2" borderId="2" xfId="0" applyFont="1" applyFill="1" applyBorder="1" applyAlignment="1">
      <alignment horizontal="center" vertical="center" wrapText="1"/>
    </xf>
    <xf numFmtId="0" fontId="13" fillId="2" borderId="3" xfId="0" applyFont="1" applyFill="1" applyBorder="1" applyAlignment="1" applyProtection="1">
      <alignment horizontal="center" vertical="center" wrapText="1"/>
      <protection locked="0"/>
    </xf>
    <xf numFmtId="0" fontId="12" fillId="2" borderId="4" xfId="0" applyFont="1" applyFill="1" applyBorder="1" applyAlignment="1">
      <alignment horizontal="center" vertical="center" wrapText="1"/>
    </xf>
    <xf numFmtId="43" fontId="12" fillId="2" borderId="4" xfId="1" applyFont="1" applyFill="1" applyBorder="1" applyAlignment="1">
      <alignment horizontal="center" vertical="center" wrapText="1"/>
    </xf>
    <xf numFmtId="43" fontId="12" fillId="2" borderId="5" xfId="1" applyFont="1" applyFill="1" applyBorder="1" applyAlignment="1">
      <alignment horizontal="center" vertical="center" wrapText="1"/>
    </xf>
    <xf numFmtId="0" fontId="3" fillId="0" borderId="0" xfId="0" applyFont="1" applyAlignment="1">
      <alignment vertical="center"/>
    </xf>
    <xf numFmtId="0" fontId="14" fillId="0" borderId="0" xfId="0" applyFont="1" applyAlignment="1">
      <alignment vertical="center"/>
    </xf>
    <xf numFmtId="0" fontId="14" fillId="0" borderId="6" xfId="0" applyFont="1" applyBorder="1" applyAlignment="1">
      <alignment wrapText="1"/>
    </xf>
    <xf numFmtId="0" fontId="15" fillId="0" borderId="0" xfId="0" applyFont="1" applyAlignment="1">
      <alignment horizontal="center"/>
    </xf>
    <xf numFmtId="2" fontId="15" fillId="0" borderId="0" xfId="0" applyNumberFormat="1" applyFont="1"/>
    <xf numFmtId="43" fontId="15" fillId="0" borderId="0" xfId="1" applyFont="1" applyBorder="1" applyAlignment="1"/>
    <xf numFmtId="43" fontId="15" fillId="0" borderId="6" xfId="1" applyFont="1" applyBorder="1" applyAlignment="1"/>
    <xf numFmtId="49" fontId="12" fillId="0" borderId="0" xfId="0" applyNumberFormat="1" applyFont="1" applyAlignment="1">
      <alignment horizontal="center" vertical="center"/>
    </xf>
    <xf numFmtId="0" fontId="12" fillId="2" borderId="7" xfId="0" applyFont="1" applyFill="1" applyBorder="1" applyAlignment="1">
      <alignment horizontal="center" wrapText="1"/>
    </xf>
    <xf numFmtId="43" fontId="15" fillId="0" borderId="0" xfId="1" applyFont="1" applyBorder="1" applyAlignment="1" applyProtection="1">
      <protection locked="0"/>
    </xf>
    <xf numFmtId="0" fontId="12" fillId="0" borderId="0" xfId="0" applyFont="1" applyAlignment="1">
      <alignment horizontal="center" wrapText="1"/>
    </xf>
    <xf numFmtId="0" fontId="16" fillId="0" borderId="0" xfId="0" applyFont="1"/>
    <xf numFmtId="49" fontId="14" fillId="0" borderId="0" xfId="0" applyNumberFormat="1" applyFont="1" applyAlignment="1">
      <alignment horizontal="center" vertical="center"/>
    </xf>
    <xf numFmtId="0" fontId="17" fillId="0" borderId="0" xfId="0" applyFont="1" applyAlignment="1">
      <alignment horizontal="justify" vertical="top" wrapText="1"/>
    </xf>
    <xf numFmtId="43" fontId="15" fillId="0" borderId="0" xfId="1" applyFont="1" applyBorder="1" applyAlignment="1">
      <alignment horizontal="right"/>
    </xf>
    <xf numFmtId="0" fontId="18" fillId="0" borderId="0" xfId="0" applyFont="1" applyAlignment="1">
      <alignment horizontal="center" wrapText="1"/>
    </xf>
    <xf numFmtId="43" fontId="19" fillId="0" borderId="0" xfId="1" applyFont="1" applyBorder="1" applyAlignment="1">
      <alignment horizontal="right"/>
    </xf>
    <xf numFmtId="4" fontId="15" fillId="0" borderId="0" xfId="0" applyNumberFormat="1" applyFont="1" applyAlignment="1">
      <alignment horizontal="right"/>
    </xf>
    <xf numFmtId="43" fontId="21" fillId="0" borderId="0" xfId="1" applyFont="1" applyAlignment="1"/>
    <xf numFmtId="0" fontId="17" fillId="0" borderId="0" xfId="0" applyFont="1" applyAlignment="1">
      <alignment wrapText="1"/>
    </xf>
    <xf numFmtId="4" fontId="15" fillId="0" borderId="0" xfId="0" applyNumberFormat="1" applyFont="1" applyAlignment="1">
      <alignment horizontal="center"/>
    </xf>
    <xf numFmtId="0" fontId="18" fillId="0" borderId="0" xfId="0" applyFont="1" applyAlignment="1" applyProtection="1">
      <alignment horizontal="center" wrapText="1"/>
      <protection locked="0"/>
    </xf>
    <xf numFmtId="0" fontId="22" fillId="3" borderId="8" xfId="0" applyFont="1" applyFill="1" applyBorder="1" applyAlignment="1">
      <alignment horizontal="center"/>
    </xf>
    <xf numFmtId="0" fontId="15" fillId="3" borderId="9" xfId="0" applyFont="1" applyFill="1" applyBorder="1"/>
    <xf numFmtId="43" fontId="23" fillId="3" borderId="2" xfId="1" applyFont="1" applyFill="1" applyBorder="1" applyAlignment="1"/>
    <xf numFmtId="43" fontId="3" fillId="0" borderId="0" xfId="0" applyNumberFormat="1" applyFont="1"/>
    <xf numFmtId="0" fontId="4" fillId="0" borderId="0" xfId="0" applyFont="1" applyAlignment="1">
      <alignment horizontal="center"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12" fillId="0" borderId="0" xfId="0" applyFont="1" applyAlignment="1">
      <alignment horizontal="center"/>
    </xf>
    <xf numFmtId="0" fontId="23" fillId="0" borderId="15" xfId="0" applyFont="1" applyBorder="1" applyAlignment="1">
      <alignment horizontal="center"/>
    </xf>
    <xf numFmtId="0" fontId="3" fillId="0" borderId="6" xfId="0" applyFont="1" applyBorder="1"/>
    <xf numFmtId="0" fontId="3" fillId="0" borderId="16" xfId="0" applyFont="1" applyBorder="1"/>
    <xf numFmtId="0" fontId="7" fillId="0" borderId="17" xfId="0" applyFont="1" applyBorder="1" applyAlignment="1">
      <alignment vertical="center"/>
    </xf>
    <xf numFmtId="0" fontId="7" fillId="0" borderId="0" xfId="0" applyFont="1"/>
    <xf numFmtId="0" fontId="2" fillId="0" borderId="17" xfId="0" applyFont="1" applyBorder="1" applyAlignment="1">
      <alignment horizontal="center"/>
    </xf>
    <xf numFmtId="0" fontId="2" fillId="0" borderId="18" xfId="0" applyFont="1" applyBorder="1" applyAlignment="1">
      <alignment horizontal="center"/>
    </xf>
    <xf numFmtId="0" fontId="2" fillId="0" borderId="0" xfId="0" applyFont="1" applyAlignment="1">
      <alignment wrapText="1"/>
    </xf>
    <xf numFmtId="0" fontId="2" fillId="0" borderId="17" xfId="0" applyFont="1" applyBorder="1" applyAlignment="1">
      <alignment horizontal="center" wrapText="1"/>
    </xf>
    <xf numFmtId="0" fontId="2" fillId="0" borderId="18" xfId="0" applyFont="1" applyBorder="1" applyAlignment="1">
      <alignment horizontal="center" wrapText="1"/>
    </xf>
    <xf numFmtId="0" fontId="9" fillId="0" borderId="0" xfId="0" applyFont="1"/>
    <xf numFmtId="0" fontId="12" fillId="0" borderId="17" xfId="0" applyFont="1" applyBorder="1" applyAlignment="1">
      <alignment horizontal="center" wrapText="1"/>
    </xf>
    <xf numFmtId="0" fontId="12" fillId="0" borderId="18" xfId="0" applyFont="1" applyBorder="1" applyAlignment="1">
      <alignment horizontal="center"/>
    </xf>
    <xf numFmtId="0" fontId="23" fillId="0" borderId="0" xfId="0" applyFont="1" applyAlignment="1">
      <alignment vertical="center"/>
    </xf>
    <xf numFmtId="0" fontId="4" fillId="0" borderId="17" xfId="0" applyFont="1" applyBorder="1" applyAlignment="1">
      <alignment horizontal="center" wrapText="1"/>
    </xf>
    <xf numFmtId="0" fontId="3" fillId="0" borderId="18" xfId="0" applyFont="1" applyBorder="1" applyAlignment="1">
      <alignment horizontal="center"/>
    </xf>
    <xf numFmtId="0" fontId="13" fillId="0" borderId="0" xfId="0" applyFont="1" applyAlignment="1">
      <alignment wrapText="1"/>
    </xf>
    <xf numFmtId="0" fontId="4" fillId="0" borderId="18" xfId="0" applyFont="1" applyBorder="1" applyAlignment="1">
      <alignment horizontal="center" wrapText="1"/>
    </xf>
    <xf numFmtId="0" fontId="3" fillId="0" borderId="0" xfId="0" applyFont="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vertical="center"/>
    </xf>
    <xf numFmtId="4" fontId="31" fillId="0" borderId="21" xfId="0" applyNumberFormat="1" applyFont="1" applyBorder="1" applyAlignment="1" applyProtection="1">
      <alignment horizontal="center" vertical="center"/>
      <protection locked="0"/>
    </xf>
    <xf numFmtId="0" fontId="11" fillId="0" borderId="22" xfId="0" applyFont="1" applyBorder="1" applyAlignment="1">
      <alignment horizontal="center" vertical="center"/>
    </xf>
    <xf numFmtId="0" fontId="11" fillId="0" borderId="11" xfId="0" applyFont="1" applyBorder="1" applyAlignment="1">
      <alignment horizontal="left" vertical="center" wrapText="1"/>
    </xf>
    <xf numFmtId="4" fontId="32" fillId="3" borderId="23" xfId="0" applyNumberFormat="1" applyFont="1" applyFill="1" applyBorder="1" applyAlignment="1" applyProtection="1">
      <alignment horizontal="center" vertical="center"/>
      <protection locked="0"/>
    </xf>
    <xf numFmtId="0" fontId="23" fillId="0" borderId="24" xfId="0" applyFont="1" applyBorder="1" applyAlignment="1">
      <alignment horizontal="center" vertical="center"/>
    </xf>
    <xf numFmtId="0" fontId="11" fillId="5" borderId="7" xfId="0" applyFont="1" applyFill="1" applyBorder="1" applyAlignment="1">
      <alignment horizontal="left" vertical="center"/>
    </xf>
    <xf numFmtId="4" fontId="4" fillId="0" borderId="23" xfId="0" applyNumberFormat="1" applyFont="1" applyBorder="1" applyAlignment="1" applyProtection="1">
      <alignment horizontal="center" vertical="center"/>
      <protection locked="0"/>
    </xf>
    <xf numFmtId="0" fontId="23" fillId="0" borderId="17" xfId="0" applyFont="1" applyBorder="1" applyAlignment="1">
      <alignment horizontal="center" vertical="center"/>
    </xf>
    <xf numFmtId="0" fontId="11" fillId="0" borderId="7" xfId="0" applyFont="1" applyBorder="1" applyAlignment="1">
      <alignment horizontal="left" vertical="center"/>
    </xf>
    <xf numFmtId="4" fontId="4" fillId="0" borderId="25" xfId="0" applyNumberFormat="1" applyFont="1" applyBorder="1" applyAlignment="1" applyProtection="1">
      <alignment horizontal="center" vertical="center"/>
      <protection locked="0"/>
    </xf>
    <xf numFmtId="0" fontId="25" fillId="0" borderId="27" xfId="0" applyFont="1" applyBorder="1" applyAlignment="1">
      <alignment horizontal="left" vertical="center"/>
    </xf>
    <xf numFmtId="0" fontId="23" fillId="0" borderId="29" xfId="0" applyFont="1" applyBorder="1" applyAlignment="1">
      <alignment horizontal="center" vertical="center"/>
    </xf>
    <xf numFmtId="0" fontId="23" fillId="4" borderId="24" xfId="0" applyFont="1" applyFill="1" applyBorder="1" applyAlignment="1">
      <alignment horizontal="center" vertical="center"/>
    </xf>
    <xf numFmtId="0" fontId="13" fillId="4" borderId="7" xfId="0" applyFont="1" applyFill="1" applyBorder="1" applyAlignment="1">
      <alignment horizontal="left" vertical="center" wrapText="1"/>
    </xf>
    <xf numFmtId="4" fontId="13" fillId="4" borderId="23" xfId="0" applyNumberFormat="1" applyFont="1" applyFill="1" applyBorder="1" applyAlignment="1" applyProtection="1">
      <alignment horizontal="center" vertical="center"/>
      <protection locked="0"/>
    </xf>
    <xf numFmtId="0" fontId="15" fillId="0" borderId="0" xfId="0" applyFont="1" applyAlignment="1">
      <alignment horizontal="left" vertical="center"/>
    </xf>
    <xf numFmtId="4" fontId="15" fillId="5" borderId="18" xfId="0" applyNumberFormat="1" applyFont="1" applyFill="1" applyBorder="1" applyAlignment="1">
      <alignment vertical="center"/>
    </xf>
    <xf numFmtId="0" fontId="23" fillId="0" borderId="17" xfId="0" applyFont="1" applyBorder="1" applyAlignment="1">
      <alignment horizontal="center"/>
    </xf>
    <xf numFmtId="0" fontId="3" fillId="0" borderId="18" xfId="0" applyFont="1" applyBorder="1"/>
    <xf numFmtId="43" fontId="4" fillId="0" borderId="0" xfId="1" applyFont="1" applyBorder="1"/>
    <xf numFmtId="0" fontId="23" fillId="0" borderId="31" xfId="0" applyFont="1" applyBorder="1" applyAlignment="1">
      <alignment horizontal="center"/>
    </xf>
    <xf numFmtId="0" fontId="3" fillId="0" borderId="32" xfId="0" applyFont="1" applyBorder="1"/>
    <xf numFmtId="0" fontId="3" fillId="0" borderId="1" xfId="0" applyFont="1" applyBorder="1"/>
    <xf numFmtId="0" fontId="23" fillId="0" borderId="0" xfId="0" applyFont="1" applyAlignment="1">
      <alignment horizontal="center"/>
    </xf>
    <xf numFmtId="0" fontId="33" fillId="0" borderId="17" xfId="0" applyFont="1" applyBorder="1" applyAlignment="1">
      <alignment vertical="center"/>
    </xf>
    <xf numFmtId="0" fontId="4" fillId="0" borderId="0" xfId="0" applyFont="1" applyAlignment="1">
      <alignment vertical="center"/>
    </xf>
    <xf numFmtId="0" fontId="4" fillId="0" borderId="18" xfId="0" applyFont="1" applyBorder="1" applyAlignment="1">
      <alignment vertical="center"/>
    </xf>
    <xf numFmtId="0" fontId="33" fillId="0" borderId="17" xfId="0" applyFont="1" applyBorder="1" applyAlignment="1">
      <alignment horizontal="left" vertical="center"/>
    </xf>
    <xf numFmtId="0" fontId="37" fillId="0" borderId="0" xfId="0" applyFont="1" applyAlignment="1">
      <alignment horizontal="center" vertical="center"/>
    </xf>
    <xf numFmtId="43" fontId="3" fillId="0" borderId="0" xfId="0" applyNumberFormat="1" applyFont="1" applyAlignment="1">
      <alignment horizontal="center"/>
    </xf>
    <xf numFmtId="43" fontId="37" fillId="0" borderId="0" xfId="0" applyNumberFormat="1" applyFont="1" applyAlignment="1">
      <alignment horizontal="center" vertical="center"/>
    </xf>
    <xf numFmtId="2" fontId="3" fillId="0" borderId="0" xfId="0" applyNumberFormat="1" applyFont="1"/>
    <xf numFmtId="0" fontId="21" fillId="0" borderId="0" xfId="0" applyFont="1"/>
    <xf numFmtId="4" fontId="3" fillId="0" borderId="0" xfId="0" applyNumberFormat="1" applyFont="1"/>
    <xf numFmtId="4" fontId="38" fillId="6" borderId="13" xfId="0" applyNumberFormat="1" applyFont="1" applyFill="1" applyBorder="1" applyAlignment="1">
      <alignment vertical="center"/>
    </xf>
    <xf numFmtId="0" fontId="38" fillId="0" borderId="17" xfId="0" applyFont="1" applyBorder="1" applyAlignment="1">
      <alignment horizontal="center" vertical="center"/>
    </xf>
    <xf numFmtId="0" fontId="38" fillId="0" borderId="0" xfId="0" applyFont="1" applyAlignment="1">
      <alignment horizontal="left" vertical="center"/>
    </xf>
    <xf numFmtId="4" fontId="38" fillId="0" borderId="18" xfId="0" applyNumberFormat="1" applyFont="1" applyBorder="1" applyAlignment="1">
      <alignment vertical="center"/>
    </xf>
    <xf numFmtId="4" fontId="3" fillId="0" borderId="18" xfId="0" applyNumberFormat="1" applyFont="1" applyBorder="1"/>
    <xf numFmtId="43" fontId="21" fillId="0" borderId="0" xfId="0" applyNumberFormat="1" applyFont="1"/>
    <xf numFmtId="0" fontId="12" fillId="2" borderId="7" xfId="0" applyFont="1" applyFill="1" applyBorder="1" applyAlignment="1">
      <alignment horizontal="left" wrapText="1"/>
    </xf>
    <xf numFmtId="0" fontId="15" fillId="0" borderId="7" xfId="0" applyFont="1" applyBorder="1" applyAlignment="1">
      <alignment horizontal="left"/>
    </xf>
    <xf numFmtId="2" fontId="15" fillId="0" borderId="7" xfId="0" applyNumberFormat="1" applyFont="1" applyBorder="1" applyAlignment="1">
      <alignment horizontal="left"/>
    </xf>
    <xf numFmtId="43" fontId="15" fillId="0" borderId="7" xfId="1" applyFont="1" applyBorder="1" applyAlignment="1">
      <alignment horizontal="left"/>
    </xf>
    <xf numFmtId="0" fontId="13" fillId="2" borderId="7" xfId="0" applyFont="1" applyFill="1" applyBorder="1" applyAlignment="1" applyProtection="1">
      <alignment horizontal="left" wrapText="1"/>
      <protection locked="0"/>
    </xf>
    <xf numFmtId="43" fontId="12" fillId="2" borderId="7" xfId="1" applyFont="1" applyFill="1" applyBorder="1" applyAlignment="1">
      <alignment horizontal="left" wrapText="1"/>
    </xf>
    <xf numFmtId="49" fontId="12" fillId="0" borderId="7" xfId="0" applyNumberFormat="1" applyFont="1" applyBorder="1" applyAlignment="1">
      <alignment horizontal="left"/>
    </xf>
    <xf numFmtId="0" fontId="39" fillId="0" borderId="7" xfId="0" applyFont="1" applyBorder="1" applyAlignment="1">
      <alignment horizontal="left"/>
    </xf>
    <xf numFmtId="0" fontId="39" fillId="0" borderId="7" xfId="0" applyFont="1" applyBorder="1" applyAlignment="1">
      <alignment horizontal="left" wrapText="1"/>
    </xf>
    <xf numFmtId="4" fontId="40" fillId="0" borderId="7" xfId="0" applyNumberFormat="1" applyFont="1" applyBorder="1" applyAlignment="1">
      <alignment horizontal="left"/>
    </xf>
    <xf numFmtId="4" fontId="41" fillId="0" borderId="7" xfId="0" applyNumberFormat="1" applyFont="1" applyBorder="1" applyAlignment="1">
      <alignment horizontal="left"/>
    </xf>
    <xf numFmtId="43" fontId="41" fillId="0" borderId="7" xfId="1" applyFont="1" applyBorder="1" applyAlignment="1">
      <alignment horizontal="left"/>
    </xf>
    <xf numFmtId="43" fontId="40" fillId="0" borderId="7" xfId="1" applyFont="1" applyBorder="1" applyAlignment="1">
      <alignment horizontal="left"/>
    </xf>
    <xf numFmtId="49" fontId="42" fillId="0" borderId="7" xfId="0" applyNumberFormat="1" applyFont="1" applyBorder="1" applyAlignment="1">
      <alignment horizontal="left"/>
    </xf>
    <xf numFmtId="0" fontId="43" fillId="0" borderId="7" xfId="0" applyFont="1" applyBorder="1" applyAlignment="1">
      <alignment horizontal="left" wrapText="1"/>
    </xf>
    <xf numFmtId="43" fontId="41" fillId="0" borderId="7" xfId="1" applyFont="1" applyBorder="1" applyAlignment="1" applyProtection="1">
      <alignment horizontal="left"/>
      <protection locked="0"/>
    </xf>
    <xf numFmtId="0" fontId="40" fillId="0" borderId="7" xfId="0" applyFont="1" applyBorder="1" applyAlignment="1">
      <alignment horizontal="left"/>
    </xf>
    <xf numFmtId="0" fontId="41" fillId="0" borderId="7" xfId="0" applyFont="1" applyBorder="1" applyAlignment="1">
      <alignment horizontal="left" wrapText="1"/>
    </xf>
    <xf numFmtId="49" fontId="39" fillId="0" borderId="7" xfId="0" applyNumberFormat="1" applyFont="1" applyBorder="1" applyAlignment="1">
      <alignment horizontal="left"/>
    </xf>
    <xf numFmtId="43" fontId="41" fillId="0" borderId="7" xfId="1" applyFont="1" applyFill="1" applyBorder="1" applyAlignment="1" applyProtection="1">
      <alignment horizontal="left"/>
      <protection locked="0"/>
    </xf>
    <xf numFmtId="43" fontId="41" fillId="0" borderId="7" xfId="1" applyFont="1" applyFill="1" applyBorder="1" applyAlignment="1">
      <alignment horizontal="left"/>
    </xf>
    <xf numFmtId="0" fontId="47" fillId="0" borderId="7" xfId="0" applyFont="1" applyBorder="1" applyAlignment="1">
      <alignment horizontal="left"/>
    </xf>
    <xf numFmtId="0" fontId="41" fillId="0" borderId="7" xfId="0" applyFont="1" applyBorder="1" applyAlignment="1">
      <alignment horizontal="left"/>
    </xf>
    <xf numFmtId="43" fontId="39" fillId="0" borderId="7" xfId="1" applyFont="1" applyFill="1" applyBorder="1" applyAlignment="1">
      <alignment horizontal="left"/>
    </xf>
    <xf numFmtId="0" fontId="39" fillId="2" borderId="7" xfId="0" applyFont="1" applyFill="1" applyBorder="1" applyAlignment="1">
      <alignment horizontal="left" wrapText="1"/>
    </xf>
    <xf numFmtId="0" fontId="48" fillId="0" borderId="7" xfId="0" applyFont="1" applyBorder="1" applyAlignment="1">
      <alignment horizontal="left"/>
    </xf>
    <xf numFmtId="43" fontId="39" fillId="0" borderId="7" xfId="1" applyFont="1" applyBorder="1" applyAlignment="1">
      <alignment horizontal="left"/>
    </xf>
    <xf numFmtId="0" fontId="51" fillId="0" borderId="7" xfId="0" applyFont="1" applyBorder="1" applyAlignment="1">
      <alignment horizontal="left" wrapText="1"/>
    </xf>
    <xf numFmtId="49" fontId="39" fillId="0" borderId="7" xfId="0" applyNumberFormat="1" applyFont="1" applyBorder="1" applyAlignment="1">
      <alignment horizontal="center" vertical="center"/>
    </xf>
    <xf numFmtId="0" fontId="39" fillId="2" borderId="7" xfId="0" applyFont="1" applyFill="1" applyBorder="1" applyAlignment="1">
      <alignment horizontal="center" vertical="center" wrapText="1"/>
    </xf>
    <xf numFmtId="4" fontId="41" fillId="0" borderId="7" xfId="0" applyNumberFormat="1" applyFont="1" applyBorder="1" applyAlignment="1">
      <alignment horizontal="center"/>
    </xf>
    <xf numFmtId="4" fontId="41" fillId="0" borderId="7" xfId="0" applyNumberFormat="1" applyFont="1" applyBorder="1"/>
    <xf numFmtId="43" fontId="41" fillId="0" borderId="7" xfId="1" applyFont="1" applyBorder="1"/>
    <xf numFmtId="0" fontId="39" fillId="0" borderId="7" xfId="0" applyFont="1" applyBorder="1" applyAlignment="1">
      <alignment horizontal="center" vertical="center"/>
    </xf>
    <xf numFmtId="0" fontId="54" fillId="0" borderId="7" xfId="0" applyFont="1" applyBorder="1" applyAlignment="1" applyProtection="1">
      <alignment horizontal="center" vertical="top" wrapText="1"/>
      <protection locked="0"/>
    </xf>
    <xf numFmtId="0" fontId="41" fillId="0" borderId="7" xfId="0" applyFont="1" applyBorder="1" applyAlignment="1">
      <alignment horizontal="center"/>
    </xf>
    <xf numFmtId="4" fontId="41" fillId="0" borderId="7" xfId="0" applyNumberFormat="1" applyFont="1" applyBorder="1" applyAlignment="1">
      <alignment horizontal="right"/>
    </xf>
    <xf numFmtId="43" fontId="41" fillId="0" borderId="7" xfId="1" applyFont="1" applyFill="1" applyBorder="1" applyProtection="1">
      <protection locked="0"/>
    </xf>
    <xf numFmtId="43" fontId="41" fillId="0" borderId="7" xfId="1" applyFont="1" applyFill="1" applyBorder="1" applyAlignment="1">
      <alignment horizontal="right"/>
    </xf>
    <xf numFmtId="165" fontId="39" fillId="0" borderId="7" xfId="0" applyNumberFormat="1" applyFont="1" applyBorder="1" applyAlignment="1">
      <alignment horizontal="center" vertical="center"/>
    </xf>
    <xf numFmtId="0" fontId="41" fillId="0" borderId="7" xfId="0" applyFont="1" applyBorder="1" applyAlignment="1">
      <alignment horizontal="justify" vertical="top"/>
    </xf>
    <xf numFmtId="0" fontId="48" fillId="0" borderId="7" xfId="0" applyFont="1" applyBorder="1"/>
    <xf numFmtId="43" fontId="41" fillId="0" borderId="7" xfId="1" applyFont="1" applyFill="1" applyBorder="1"/>
    <xf numFmtId="0" fontId="39" fillId="0" borderId="7" xfId="0" applyFont="1" applyBorder="1" applyAlignment="1">
      <alignment horizontal="justify" vertical="top" wrapText="1"/>
    </xf>
    <xf numFmtId="0" fontId="41" fillId="0" borderId="7" xfId="0" applyFont="1" applyBorder="1" applyAlignment="1">
      <alignment horizontal="justify" vertical="top" wrapText="1"/>
    </xf>
    <xf numFmtId="43" fontId="41" fillId="0" borderId="7" xfId="1" applyFont="1" applyBorder="1" applyAlignment="1">
      <alignment horizontal="right"/>
    </xf>
    <xf numFmtId="0" fontId="41" fillId="0" borderId="7" xfId="0" applyFont="1" applyBorder="1"/>
    <xf numFmtId="43" fontId="39" fillId="0" borderId="7" xfId="1" applyFont="1" applyBorder="1" applyAlignment="1">
      <alignment horizontal="right"/>
    </xf>
    <xf numFmtId="0" fontId="55" fillId="0" borderId="7" xfId="0" applyFont="1" applyBorder="1" applyAlignment="1">
      <alignment horizontal="left"/>
    </xf>
    <xf numFmtId="0" fontId="56" fillId="0" borderId="7" xfId="0" applyFont="1" applyBorder="1" applyAlignment="1">
      <alignment horizontal="center" vertical="center"/>
    </xf>
    <xf numFmtId="0" fontId="56" fillId="0" borderId="7" xfId="0" applyFont="1" applyBorder="1" applyAlignment="1">
      <alignment horizontal="left"/>
    </xf>
    <xf numFmtId="0" fontId="39" fillId="0" borderId="7" xfId="0" applyFont="1" applyBorder="1" applyAlignment="1">
      <alignment wrapText="1"/>
    </xf>
    <xf numFmtId="43" fontId="39" fillId="0" borderId="7" xfId="1" applyFont="1" applyFill="1" applyBorder="1" applyAlignment="1">
      <alignment horizontal="right"/>
    </xf>
    <xf numFmtId="43" fontId="48" fillId="0" borderId="7" xfId="1" applyFont="1" applyBorder="1" applyAlignment="1"/>
    <xf numFmtId="0" fontId="39" fillId="2" borderId="7" xfId="0" applyFont="1" applyFill="1" applyBorder="1" applyAlignment="1">
      <alignment horizontal="center" wrapText="1"/>
    </xf>
    <xf numFmtId="2" fontId="41" fillId="0" borderId="7" xfId="0" applyNumberFormat="1" applyFont="1" applyBorder="1"/>
    <xf numFmtId="43" fontId="41" fillId="0" borderId="7" xfId="1" applyFont="1" applyBorder="1" applyAlignment="1" applyProtection="1">
      <protection locked="0"/>
    </xf>
    <xf numFmtId="43" fontId="41" fillId="0" borderId="7" xfId="1" applyFont="1" applyBorder="1" applyAlignment="1"/>
    <xf numFmtId="0" fontId="43" fillId="0" borderId="7" xfId="0" applyFont="1" applyBorder="1" applyAlignment="1">
      <alignment horizontal="justify" vertical="top" wrapText="1"/>
    </xf>
    <xf numFmtId="0" fontId="51" fillId="0" borderId="7" xfId="0" applyFont="1" applyBorder="1"/>
    <xf numFmtId="49" fontId="41" fillId="0" borderId="7" xfId="0" applyNumberFormat="1" applyFont="1" applyBorder="1" applyAlignment="1">
      <alignment horizontal="center" vertical="center"/>
    </xf>
    <xf numFmtId="43" fontId="40" fillId="0" borderId="7" xfId="1" applyFont="1" applyBorder="1" applyAlignment="1">
      <alignment horizontal="right"/>
    </xf>
    <xf numFmtId="0" fontId="48" fillId="0" borderId="7" xfId="0" applyFont="1" applyBorder="1" applyAlignment="1">
      <alignment vertical="center"/>
    </xf>
    <xf numFmtId="0" fontId="56" fillId="0" borderId="7" xfId="0" applyFont="1" applyBorder="1" applyAlignment="1">
      <alignment horizontal="center"/>
    </xf>
    <xf numFmtId="0" fontId="39" fillId="0" borderId="7" xfId="0" applyFont="1" applyBorder="1" applyAlignment="1">
      <alignment horizontal="justify" vertical="center" wrapText="1"/>
    </xf>
    <xf numFmtId="43" fontId="41" fillId="0" borderId="7" xfId="1" applyFont="1" applyBorder="1" applyProtection="1">
      <protection locked="0"/>
    </xf>
    <xf numFmtId="49" fontId="39" fillId="0" borderId="26" xfId="0" applyNumberFormat="1" applyFont="1" applyBorder="1" applyAlignment="1">
      <alignment horizontal="center" vertical="center"/>
    </xf>
    <xf numFmtId="0" fontId="47" fillId="0" borderId="26" xfId="0" applyFont="1" applyBorder="1" applyAlignment="1">
      <alignment horizontal="center" vertical="center"/>
    </xf>
    <xf numFmtId="0" fontId="41" fillId="0" borderId="26" xfId="0" applyFont="1" applyBorder="1"/>
    <xf numFmtId="4" fontId="41" fillId="0" borderId="26" xfId="0" applyNumberFormat="1" applyFont="1" applyBorder="1"/>
    <xf numFmtId="43" fontId="41" fillId="0" borderId="26" xfId="1" applyFont="1" applyBorder="1"/>
    <xf numFmtId="43" fontId="39" fillId="0" borderId="26" xfId="1" applyFont="1" applyBorder="1" applyAlignment="1">
      <alignment horizontal="right"/>
    </xf>
    <xf numFmtId="0" fontId="39" fillId="2" borderId="7" xfId="0" applyFont="1" applyFill="1" applyBorder="1" applyAlignment="1" applyProtection="1">
      <alignment horizontal="center" vertical="center" wrapText="1"/>
      <protection locked="0"/>
    </xf>
    <xf numFmtId="43" fontId="39" fillId="2" borderId="7" xfId="1" applyFont="1" applyFill="1" applyBorder="1" applyAlignment="1">
      <alignment horizontal="center" vertical="center" wrapText="1"/>
    </xf>
    <xf numFmtId="0" fontId="39" fillId="0" borderId="7" xfId="0" applyFont="1" applyBorder="1" applyAlignment="1">
      <alignment vertical="center" wrapText="1"/>
    </xf>
    <xf numFmtId="0" fontId="56" fillId="0" borderId="7" xfId="0" applyFont="1" applyBorder="1" applyAlignment="1">
      <alignment horizontal="left" vertical="center"/>
    </xf>
    <xf numFmtId="164" fontId="29" fillId="0" borderId="0" xfId="0" applyNumberFormat="1" applyFont="1" applyAlignment="1">
      <alignment horizontal="center"/>
    </xf>
    <xf numFmtId="0" fontId="5" fillId="0" borderId="0" xfId="0" applyFont="1" applyAlignment="1">
      <alignment horizontal="center" vertical="center" wrapText="1"/>
    </xf>
    <xf numFmtId="0" fontId="27" fillId="0" borderId="0" xfId="0" applyFont="1" applyAlignment="1">
      <alignment horizontal="center" wrapText="1"/>
    </xf>
    <xf numFmtId="0" fontId="28" fillId="0" borderId="0" xfId="0" applyFont="1" applyAlignment="1">
      <alignment horizontal="center"/>
    </xf>
    <xf numFmtId="0" fontId="6" fillId="0" borderId="0" xfId="0" applyFont="1" applyAlignment="1">
      <alignment horizontal="center" vertical="center" wrapText="1"/>
    </xf>
    <xf numFmtId="0" fontId="34" fillId="0" borderId="0" xfId="0" applyFont="1" applyAlignment="1">
      <alignment horizontal="center" vertical="center" wrapText="1"/>
    </xf>
    <xf numFmtId="0" fontId="30" fillId="0" borderId="0" xfId="0" applyFont="1" applyAlignment="1">
      <alignment horizontal="center" vertical="center"/>
    </xf>
    <xf numFmtId="0" fontId="30" fillId="0" borderId="18" xfId="0" applyFont="1" applyBorder="1" applyAlignment="1">
      <alignment horizontal="center" vertical="center"/>
    </xf>
    <xf numFmtId="0" fontId="2" fillId="0" borderId="17" xfId="0" applyFont="1" applyBorder="1" applyAlignment="1">
      <alignment horizontal="center" wrapText="1"/>
    </xf>
    <xf numFmtId="0" fontId="2" fillId="0" borderId="0" xfId="0" applyFont="1" applyAlignment="1">
      <alignment horizontal="center" wrapText="1"/>
    </xf>
    <xf numFmtId="0" fontId="2" fillId="0" borderId="18" xfId="0" applyFont="1" applyBorder="1" applyAlignment="1">
      <alignment horizont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0" xfId="0" applyFont="1" applyAlignment="1">
      <alignment horizontal="center" vertical="center" wrapText="1"/>
    </xf>
    <xf numFmtId="0" fontId="11" fillId="0" borderId="18" xfId="0" applyFont="1" applyBorder="1" applyAlignment="1">
      <alignment horizontal="center" vertical="center" wrapText="1"/>
    </xf>
    <xf numFmtId="0" fontId="36" fillId="0" borderId="27" xfId="0" applyFont="1" applyBorder="1" applyAlignment="1">
      <alignment horizontal="left" vertical="center"/>
    </xf>
    <xf numFmtId="0" fontId="36" fillId="0" borderId="30" xfId="0" applyFont="1" applyBorder="1" applyAlignment="1">
      <alignment horizontal="left" vertical="center"/>
    </xf>
    <xf numFmtId="0" fontId="9" fillId="0" borderId="17" xfId="0" applyFont="1" applyBorder="1" applyAlignment="1">
      <alignment horizontal="center"/>
    </xf>
    <xf numFmtId="0" fontId="9" fillId="0" borderId="0" xfId="0" applyFont="1" applyAlignment="1">
      <alignment horizontal="center"/>
    </xf>
    <xf numFmtId="0" fontId="9" fillId="0" borderId="18" xfId="0" applyFont="1" applyBorder="1" applyAlignment="1">
      <alignment horizontal="center"/>
    </xf>
    <xf numFmtId="0" fontId="13" fillId="4" borderId="33" xfId="0" applyFont="1" applyFill="1" applyBorder="1" applyAlignment="1">
      <alignment horizontal="center" vertical="center"/>
    </xf>
    <xf numFmtId="0" fontId="13" fillId="4" borderId="34" xfId="0" applyFont="1" applyFill="1" applyBorder="1" applyAlignment="1">
      <alignment horizontal="center" vertical="center"/>
    </xf>
    <xf numFmtId="0" fontId="13" fillId="4" borderId="35" xfId="0" applyFont="1" applyFill="1" applyBorder="1" applyAlignment="1">
      <alignment horizontal="center" vertical="center"/>
    </xf>
    <xf numFmtId="0" fontId="13" fillId="4" borderId="36" xfId="0" applyFont="1" applyFill="1" applyBorder="1" applyAlignment="1">
      <alignment horizontal="center" vertical="center"/>
    </xf>
    <xf numFmtId="4" fontId="13" fillId="4" borderId="21" xfId="0" applyNumberFormat="1" applyFont="1" applyFill="1" applyBorder="1" applyAlignment="1">
      <alignment horizontal="center" vertical="center" wrapText="1"/>
    </xf>
    <xf numFmtId="4" fontId="13" fillId="4" borderId="37" xfId="0" applyNumberFormat="1" applyFont="1" applyFill="1" applyBorder="1" applyAlignment="1">
      <alignment horizontal="center" vertical="center" wrapText="1"/>
    </xf>
    <xf numFmtId="0" fontId="38" fillId="6" borderId="8" xfId="0" applyFont="1" applyFill="1" applyBorder="1" applyAlignment="1">
      <alignment horizontal="left" vertical="center"/>
    </xf>
    <xf numFmtId="0" fontId="38" fillId="6" borderId="14" xfId="0" applyFont="1" applyFill="1" applyBorder="1" applyAlignment="1">
      <alignment horizontal="left" vertical="center"/>
    </xf>
    <xf numFmtId="0" fontId="11" fillId="0" borderId="0" xfId="0" applyFont="1"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15" fillId="3" borderId="9" xfId="0" applyFont="1" applyFill="1" applyBorder="1" applyAlignment="1">
      <alignment horizontal="right"/>
    </xf>
    <xf numFmtId="0" fontId="2"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11" fillId="0" borderId="12" xfId="0" applyFont="1" applyBorder="1" applyAlignment="1">
      <alignment horizontal="center" wrapText="1"/>
    </xf>
    <xf numFmtId="0" fontId="0" fillId="0" borderId="0" xfId="0" applyAlignment="1">
      <alignment wrapText="1"/>
    </xf>
    <xf numFmtId="0" fontId="0" fillId="0" borderId="10" xfId="0" applyBorder="1" applyAlignment="1">
      <alignment wrapText="1"/>
    </xf>
    <xf numFmtId="0" fontId="4" fillId="0" borderId="28" xfId="0" applyFont="1" applyBorder="1" applyAlignment="1">
      <alignment horizontal="center" wrapText="1"/>
    </xf>
    <xf numFmtId="0" fontId="0" fillId="0" borderId="41" xfId="0" applyBorder="1" applyAlignment="1">
      <alignment wrapText="1"/>
    </xf>
    <xf numFmtId="0" fontId="0" fillId="0" borderId="42" xfId="0" applyBorder="1" applyAlignment="1">
      <alignment wrapText="1"/>
    </xf>
    <xf numFmtId="0" fontId="41" fillId="0" borderId="7" xfId="0" applyFont="1" applyBorder="1" applyAlignment="1">
      <alignment horizontal="left"/>
    </xf>
    <xf numFmtId="0" fontId="9" fillId="0" borderId="38" xfId="0" applyFont="1" applyBorder="1" applyAlignment="1">
      <alignment horizontal="center" wrapText="1"/>
    </xf>
    <xf numFmtId="0" fontId="0" fillId="0" borderId="39" xfId="0" applyBorder="1" applyAlignment="1">
      <alignment wrapText="1"/>
    </xf>
    <xf numFmtId="0" fontId="0" fillId="0" borderId="40" xfId="0" applyBorder="1" applyAlignment="1">
      <alignment wrapText="1"/>
    </xf>
    <xf numFmtId="0" fontId="6" fillId="0" borderId="12" xfId="0" applyFont="1" applyBorder="1" applyAlignment="1">
      <alignment horizontal="center" wrapText="1"/>
    </xf>
  </cellXfs>
  <cellStyles count="3">
    <cellStyle name="Comma" xfId="1" builtinId="3"/>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view="pageBreakPreview" zoomScaleSheetLayoutView="100" workbookViewId="0">
      <selection activeCell="A3" sqref="A3:C3"/>
    </sheetView>
  </sheetViews>
  <sheetFormatPr defaultColWidth="10.85546875" defaultRowHeight="14.25"/>
  <cols>
    <col min="1" max="2" width="33" style="1" customWidth="1"/>
    <col min="3" max="3" width="24.85546875" style="1" customWidth="1"/>
    <col min="4" max="16384" width="10.85546875" style="1"/>
  </cols>
  <sheetData>
    <row r="1" spans="1:3" ht="23.25">
      <c r="A1" s="183" t="s">
        <v>0</v>
      </c>
      <c r="B1" s="183"/>
      <c r="C1" s="183"/>
    </row>
    <row r="2" spans="1:3" ht="20.25">
      <c r="A2" s="42"/>
      <c r="B2" s="42"/>
      <c r="C2" s="42"/>
    </row>
    <row r="3" spans="1:3" ht="30.75">
      <c r="A3" s="184" t="s">
        <v>1</v>
      </c>
      <c r="B3" s="184"/>
      <c r="C3" s="184"/>
    </row>
    <row r="4" spans="1:3" ht="20.25">
      <c r="A4" s="43"/>
      <c r="B4" s="43"/>
      <c r="C4" s="43"/>
    </row>
    <row r="5" spans="1:3" ht="25.5">
      <c r="A5" s="185" t="s">
        <v>2</v>
      </c>
      <c r="B5" s="185"/>
      <c r="C5" s="185"/>
    </row>
    <row r="6" spans="1:3">
      <c r="A6" s="24"/>
      <c r="B6" s="44"/>
      <c r="C6" s="44"/>
    </row>
    <row r="7" spans="1:3" ht="45.95" customHeight="1">
      <c r="A7" s="186" t="s">
        <v>3</v>
      </c>
      <c r="B7" s="186"/>
      <c r="C7" s="186"/>
    </row>
    <row r="8" spans="1:3" ht="15">
      <c r="A8" s="40"/>
      <c r="B8" s="41"/>
      <c r="C8" s="41"/>
    </row>
    <row r="9" spans="1:3" ht="89.45" customHeight="1">
      <c r="A9" s="187" t="s">
        <v>4</v>
      </c>
      <c r="B9" s="187"/>
      <c r="C9" s="187"/>
    </row>
    <row r="12" spans="1:3" ht="30.75">
      <c r="A12" s="182">
        <v>45108</v>
      </c>
      <c r="B12" s="182"/>
      <c r="C12" s="182"/>
    </row>
  </sheetData>
  <mergeCells count="6">
    <mergeCell ref="A12:C12"/>
    <mergeCell ref="A1:C1"/>
    <mergeCell ref="A3:C3"/>
    <mergeCell ref="A5:C5"/>
    <mergeCell ref="A7:C7"/>
    <mergeCell ref="A9:C9"/>
  </mergeCells>
  <pageMargins left="0.7" right="0.7" top="0.75" bottom="0.75" header="0.3" footer="0.3"/>
  <pageSetup scale="9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
  <sheetViews>
    <sheetView view="pageBreakPreview" topLeftCell="A10" zoomScaleSheetLayoutView="100" workbookViewId="0">
      <selection activeCell="D45" sqref="D45"/>
    </sheetView>
  </sheetViews>
  <sheetFormatPr defaultColWidth="9.42578125" defaultRowHeight="14.25"/>
  <cols>
    <col min="1" max="1" width="7.140625" style="89" customWidth="1"/>
    <col min="2" max="2" width="72.140625" style="1" customWidth="1"/>
    <col min="3" max="3" width="20.7109375" style="1" customWidth="1"/>
    <col min="4" max="6" width="15.140625" style="1" customWidth="1"/>
    <col min="7" max="16384" width="9.42578125" style="1"/>
  </cols>
  <sheetData>
    <row r="1" spans="1:6" ht="8.4499999999999993" customHeight="1">
      <c r="A1" s="45"/>
      <c r="B1" s="46"/>
      <c r="C1" s="47"/>
    </row>
    <row r="2" spans="1:6" ht="27.95" customHeight="1">
      <c r="A2" s="48"/>
      <c r="B2" s="188" t="s">
        <v>5</v>
      </c>
      <c r="C2" s="189"/>
      <c r="D2" s="49"/>
      <c r="E2" s="49"/>
      <c r="F2" s="49"/>
    </row>
    <row r="3" spans="1:6" ht="6.95" customHeight="1">
      <c r="A3" s="50"/>
      <c r="B3" s="42"/>
      <c r="C3" s="51"/>
    </row>
    <row r="4" spans="1:6" ht="24" customHeight="1">
      <c r="A4" s="190" t="str">
        <f>Page_Couverture!A3</f>
        <v>LOT 2 A</v>
      </c>
      <c r="B4" s="191"/>
      <c r="C4" s="192"/>
      <c r="D4" s="52"/>
      <c r="E4" s="52"/>
      <c r="F4" s="52"/>
    </row>
    <row r="5" spans="1:6" ht="6.75" customHeight="1">
      <c r="A5" s="53"/>
      <c r="B5" s="43"/>
      <c r="C5" s="54"/>
      <c r="D5" s="52"/>
      <c r="E5" s="52"/>
      <c r="F5" s="52"/>
    </row>
    <row r="6" spans="1:6" ht="24" customHeight="1">
      <c r="A6" s="201" t="str">
        <f>Page_Couverture!A5</f>
        <v>code appel d'offre a insérer</v>
      </c>
      <c r="B6" s="202"/>
      <c r="C6" s="203"/>
      <c r="D6" s="55"/>
      <c r="E6" s="55"/>
      <c r="F6" s="52"/>
    </row>
    <row r="7" spans="1:6" ht="6.6" customHeight="1">
      <c r="A7" s="56"/>
      <c r="B7" s="44"/>
      <c r="C7" s="57"/>
      <c r="D7" s="44"/>
      <c r="E7" s="44"/>
      <c r="F7" s="44"/>
    </row>
    <row r="8" spans="1:6" ht="24.6" customHeight="1">
      <c r="A8" s="193" t="str">
        <f>Page_Couverture!A7</f>
        <v>CONSTRUCTION DU CENTRE DE SANTE NUMERO 2</v>
      </c>
      <c r="B8" s="194"/>
      <c r="C8" s="195"/>
      <c r="D8" s="58"/>
      <c r="E8" s="58"/>
      <c r="F8" s="58"/>
    </row>
    <row r="9" spans="1:6" ht="5.45" customHeight="1">
      <c r="A9" s="59"/>
      <c r="B9" s="41"/>
      <c r="C9" s="60"/>
      <c r="D9" s="41"/>
      <c r="E9" s="41"/>
      <c r="F9" s="41"/>
    </row>
    <row r="10" spans="1:6" ht="39.950000000000003" customHeight="1">
      <c r="A10" s="196" t="str">
        <f>Page_Couverture!A9</f>
        <v xml:space="preserve">Travaux de Construction Complète du Centre de Santé Numéro 2 &amp; de la Résidence du Personnel de Santé, Route de l'Aéroport, Commune de Jérémie, Département de la Grand'Anse. </v>
      </c>
      <c r="B10" s="197"/>
      <c r="C10" s="198"/>
      <c r="D10" s="61"/>
      <c r="E10" s="61"/>
      <c r="F10" s="61"/>
    </row>
    <row r="11" spans="1:6" ht="10.15" customHeight="1" thickBot="1">
      <c r="A11" s="59"/>
      <c r="B11" s="40"/>
      <c r="C11" s="62"/>
      <c r="D11" s="40"/>
      <c r="E11" s="40"/>
      <c r="F11" s="40"/>
    </row>
    <row r="12" spans="1:6" s="14" customFormat="1" ht="30" customHeight="1">
      <c r="A12" s="204" t="s">
        <v>6</v>
      </c>
      <c r="B12" s="206" t="s">
        <v>7</v>
      </c>
      <c r="C12" s="208" t="s">
        <v>8</v>
      </c>
      <c r="D12" s="63"/>
      <c r="E12" s="63"/>
      <c r="F12" s="63"/>
    </row>
    <row r="13" spans="1:6" s="14" customFormat="1" ht="6" customHeight="1" thickBot="1">
      <c r="A13" s="205"/>
      <c r="B13" s="207"/>
      <c r="C13" s="209"/>
      <c r="D13" s="63"/>
      <c r="E13" s="63"/>
      <c r="F13" s="63"/>
    </row>
    <row r="14" spans="1:6" ht="15" customHeight="1">
      <c r="A14" s="64"/>
      <c r="B14" s="65"/>
      <c r="C14" s="66"/>
    </row>
    <row r="15" spans="1:6" ht="15" customHeight="1">
      <c r="A15" s="67">
        <v>0</v>
      </c>
      <c r="B15" s="68" t="s">
        <v>9</v>
      </c>
      <c r="C15" s="69">
        <f>'1-Travaux Preliminaires'!F31</f>
        <v>0</v>
      </c>
    </row>
    <row r="16" spans="1:6" ht="15" customHeight="1">
      <c r="A16" s="67"/>
      <c r="B16" s="199" t="s">
        <v>10</v>
      </c>
      <c r="C16" s="200"/>
    </row>
    <row r="17" spans="1:3" ht="20.45" customHeight="1">
      <c r="A17" s="70">
        <v>1</v>
      </c>
      <c r="B17" s="68" t="s">
        <v>11</v>
      </c>
      <c r="C17" s="69" t="e">
        <f>#REF!</f>
        <v>#REF!</v>
      </c>
    </row>
    <row r="18" spans="1:3" ht="15" customHeight="1">
      <c r="A18" s="70"/>
      <c r="B18" s="199" t="s">
        <v>10</v>
      </c>
      <c r="C18" s="200"/>
    </row>
    <row r="19" spans="1:3" ht="20.25" customHeight="1">
      <c r="A19" s="70">
        <v>2</v>
      </c>
      <c r="B19" s="71" t="s">
        <v>12</v>
      </c>
      <c r="C19" s="72" t="e">
        <f>#REF!</f>
        <v>#REF!</v>
      </c>
    </row>
    <row r="20" spans="1:3" ht="15" customHeight="1">
      <c r="A20" s="73"/>
      <c r="B20" s="199" t="s">
        <v>10</v>
      </c>
      <c r="C20" s="200"/>
    </row>
    <row r="21" spans="1:3" ht="18.95" customHeight="1">
      <c r="A21" s="70">
        <v>3</v>
      </c>
      <c r="B21" s="71" t="s">
        <v>13</v>
      </c>
      <c r="C21" s="72" t="e">
        <f>#REF!</f>
        <v>#REF!</v>
      </c>
    </row>
    <row r="22" spans="1:3">
      <c r="A22" s="70"/>
      <c r="B22" s="199" t="s">
        <v>10</v>
      </c>
      <c r="C22" s="200"/>
    </row>
    <row r="23" spans="1:3" ht="15">
      <c r="A23" s="70">
        <v>4</v>
      </c>
      <c r="B23" s="74" t="s">
        <v>14</v>
      </c>
      <c r="C23" s="72" t="e">
        <f>#REF!</f>
        <v>#REF!</v>
      </c>
    </row>
    <row r="24" spans="1:3">
      <c r="A24" s="70"/>
      <c r="B24" s="199" t="s">
        <v>10</v>
      </c>
      <c r="C24" s="200"/>
    </row>
    <row r="25" spans="1:3" ht="15">
      <c r="A25" s="70">
        <v>6</v>
      </c>
      <c r="B25" s="74" t="s">
        <v>15</v>
      </c>
      <c r="C25" s="72" t="e">
        <f>#REF!</f>
        <v>#REF!</v>
      </c>
    </row>
    <row r="26" spans="1:3">
      <c r="A26" s="70"/>
      <c r="B26" s="199" t="s">
        <v>10</v>
      </c>
      <c r="C26" s="200"/>
    </row>
    <row r="27" spans="1:3" ht="15">
      <c r="A27" s="70">
        <v>7</v>
      </c>
      <c r="B27" s="76" t="s">
        <v>16</v>
      </c>
      <c r="C27" s="72" t="e">
        <f>#REF!</f>
        <v>#REF!</v>
      </c>
    </row>
    <row r="28" spans="1:3">
      <c r="A28" s="70"/>
      <c r="B28" s="199" t="s">
        <v>10</v>
      </c>
      <c r="C28" s="200"/>
    </row>
    <row r="29" spans="1:3" ht="15">
      <c r="A29" s="77">
        <v>8</v>
      </c>
      <c r="B29" s="76" t="s">
        <v>17</v>
      </c>
      <c r="C29" s="72" t="e">
        <f>#REF!</f>
        <v>#REF!</v>
      </c>
    </row>
    <row r="30" spans="1:3">
      <c r="A30" s="70"/>
      <c r="B30" s="199" t="s">
        <v>10</v>
      </c>
      <c r="C30" s="200"/>
    </row>
    <row r="31" spans="1:3" ht="15">
      <c r="A31" s="77">
        <v>9</v>
      </c>
      <c r="B31" s="76" t="s">
        <v>18</v>
      </c>
      <c r="C31" s="75" t="e">
        <f>#REF!+#REF!</f>
        <v>#REF!</v>
      </c>
    </row>
    <row r="32" spans="1:3">
      <c r="A32" s="77"/>
      <c r="B32" s="199" t="s">
        <v>10</v>
      </c>
      <c r="C32" s="200"/>
    </row>
    <row r="33" spans="1:4" ht="15">
      <c r="A33" s="77">
        <v>9</v>
      </c>
      <c r="B33" s="76" t="s">
        <v>19</v>
      </c>
      <c r="C33" s="75" t="e">
        <f>#REF!</f>
        <v>#REF!</v>
      </c>
    </row>
    <row r="34" spans="1:4">
      <c r="A34" s="77"/>
      <c r="B34" s="199" t="s">
        <v>10</v>
      </c>
      <c r="C34" s="200"/>
    </row>
    <row r="35" spans="1:4" ht="15">
      <c r="A35" s="70">
        <v>10</v>
      </c>
      <c r="B35" s="76" t="s">
        <v>20</v>
      </c>
      <c r="C35" s="75" t="e">
        <f>#REF!</f>
        <v>#REF!</v>
      </c>
    </row>
    <row r="36" spans="1:4">
      <c r="A36" s="70"/>
      <c r="B36" s="199" t="s">
        <v>10</v>
      </c>
      <c r="C36" s="200"/>
    </row>
    <row r="37" spans="1:4" ht="39" customHeight="1">
      <c r="A37" s="78">
        <v>12</v>
      </c>
      <c r="B37" s="79" t="s">
        <v>21</v>
      </c>
      <c r="C37" s="80" t="e">
        <f>C35+C31+C29+C27+C25++C23+C21+C19+C17+C15</f>
        <v>#REF!</v>
      </c>
      <c r="D37" s="39"/>
    </row>
    <row r="38" spans="1:4">
      <c r="A38" s="70"/>
      <c r="B38" s="199" t="s">
        <v>10</v>
      </c>
      <c r="C38" s="200"/>
    </row>
    <row r="39" spans="1:4">
      <c r="A39" s="73"/>
      <c r="B39" s="81"/>
      <c r="C39" s="82"/>
    </row>
    <row r="40" spans="1:4" ht="15" thickBot="1">
      <c r="A40" s="73"/>
      <c r="B40" s="81"/>
      <c r="C40" s="82"/>
    </row>
    <row r="41" spans="1:4" s="98" customFormat="1" ht="15.75" thickBot="1">
      <c r="A41" s="210" t="s">
        <v>22</v>
      </c>
      <c r="B41" s="211"/>
      <c r="C41" s="100" t="e">
        <f>C37/130</f>
        <v>#REF!</v>
      </c>
    </row>
    <row r="42" spans="1:4" s="98" customFormat="1" ht="15">
      <c r="A42" s="101"/>
      <c r="B42" s="102"/>
      <c r="C42" s="103"/>
    </row>
    <row r="43" spans="1:4" s="98" customFormat="1" ht="15">
      <c r="A43" s="101"/>
      <c r="B43" s="102"/>
      <c r="C43" s="103"/>
      <c r="D43" s="105"/>
    </row>
    <row r="44" spans="1:4">
      <c r="A44" s="83"/>
      <c r="C44" s="104"/>
      <c r="D44" s="97"/>
    </row>
    <row r="45" spans="1:4" ht="18">
      <c r="A45" s="90" t="s">
        <v>23</v>
      </c>
      <c r="C45" s="84"/>
    </row>
    <row r="46" spans="1:4" ht="15">
      <c r="A46" s="1"/>
      <c r="B46" s="91"/>
      <c r="C46" s="92"/>
      <c r="D46" s="85"/>
    </row>
    <row r="47" spans="1:4" ht="15">
      <c r="A47" s="83"/>
      <c r="C47" s="84"/>
      <c r="D47" s="85"/>
    </row>
    <row r="48" spans="1:4">
      <c r="A48" s="83"/>
      <c r="C48" s="84"/>
    </row>
    <row r="49" spans="1:3" ht="18">
      <c r="A49" s="93" t="s">
        <v>24</v>
      </c>
      <c r="B49" s="91"/>
      <c r="C49" s="92"/>
    </row>
    <row r="50" spans="1:3">
      <c r="A50" s="83"/>
      <c r="C50" s="84"/>
    </row>
    <row r="51" spans="1:3" ht="15" thickBot="1">
      <c r="A51" s="86"/>
      <c r="B51" s="87"/>
      <c r="C51" s="88"/>
    </row>
    <row r="54" spans="1:3">
      <c r="C54" s="99"/>
    </row>
    <row r="56" spans="1:3">
      <c r="C56" s="99"/>
    </row>
    <row r="57" spans="1:3">
      <c r="C57" s="99"/>
    </row>
  </sheetData>
  <mergeCells count="21">
    <mergeCell ref="A41:B41"/>
    <mergeCell ref="B28:C28"/>
    <mergeCell ref="B30:C30"/>
    <mergeCell ref="B32:C32"/>
    <mergeCell ref="B36:C36"/>
    <mergeCell ref="B38:C38"/>
    <mergeCell ref="B34:C34"/>
    <mergeCell ref="B18:C18"/>
    <mergeCell ref="B20:C20"/>
    <mergeCell ref="B22:C22"/>
    <mergeCell ref="B24:C24"/>
    <mergeCell ref="B26:C26"/>
    <mergeCell ref="B2:C2"/>
    <mergeCell ref="A4:C4"/>
    <mergeCell ref="A8:C8"/>
    <mergeCell ref="A10:C10"/>
    <mergeCell ref="B16:C16"/>
    <mergeCell ref="A6:C6"/>
    <mergeCell ref="A12:A13"/>
    <mergeCell ref="B12:B13"/>
    <mergeCell ref="C12:C13"/>
  </mergeCells>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2"/>
  <sheetViews>
    <sheetView view="pageBreakPreview" topLeftCell="A22" zoomScaleSheetLayoutView="100" workbookViewId="0">
      <selection activeCell="G28" sqref="G28"/>
    </sheetView>
  </sheetViews>
  <sheetFormatPr defaultColWidth="9.85546875" defaultRowHeight="15"/>
  <cols>
    <col min="1" max="1" width="6.5703125" style="14" customWidth="1"/>
    <col min="2" max="2" width="62.140625" style="1" customWidth="1"/>
    <col min="3" max="3" width="7.7109375" style="1" customWidth="1"/>
    <col min="4" max="4" width="9.5703125" style="1" customWidth="1"/>
    <col min="5" max="5" width="12.5703125" style="32" customWidth="1"/>
    <col min="6" max="6" width="15.5703125" style="32" customWidth="1"/>
    <col min="7" max="7" width="14.85546875" style="63" customWidth="1"/>
    <col min="8" max="8" width="12.140625" style="1" bestFit="1" customWidth="1"/>
    <col min="9" max="253" width="9.85546875" style="1"/>
    <col min="254" max="254" width="6.5703125" style="1" customWidth="1"/>
    <col min="255" max="255" width="80.42578125" style="1" customWidth="1"/>
    <col min="256" max="256" width="7.7109375" style="1" customWidth="1"/>
    <col min="257" max="257" width="9.5703125" style="1" customWidth="1"/>
    <col min="258" max="258" width="12.5703125" style="1" customWidth="1"/>
    <col min="259" max="259" width="13.140625" style="1" customWidth="1"/>
    <col min="260" max="260" width="12.5703125" style="1" customWidth="1"/>
    <col min="261" max="261" width="18.42578125" style="1" bestFit="1" customWidth="1"/>
    <col min="262" max="262" width="15.140625" style="1" customWidth="1"/>
    <col min="263" max="263" width="9.28515625" style="1" customWidth="1"/>
    <col min="264" max="264" width="12.140625" style="1" bestFit="1" customWidth="1"/>
    <col min="265" max="509" width="9.85546875" style="1"/>
    <col min="510" max="510" width="6.5703125" style="1" customWidth="1"/>
    <col min="511" max="511" width="80.42578125" style="1" customWidth="1"/>
    <col min="512" max="512" width="7.7109375" style="1" customWidth="1"/>
    <col min="513" max="513" width="9.5703125" style="1" customWidth="1"/>
    <col min="514" max="514" width="12.5703125" style="1" customWidth="1"/>
    <col min="515" max="515" width="13.140625" style="1" customWidth="1"/>
    <col min="516" max="516" width="12.5703125" style="1" customWidth="1"/>
    <col min="517" max="517" width="18.42578125" style="1" bestFit="1" customWidth="1"/>
    <col min="518" max="518" width="15.140625" style="1" customWidth="1"/>
    <col min="519" max="519" width="9.28515625" style="1" customWidth="1"/>
    <col min="520" max="520" width="12.140625" style="1" bestFit="1" customWidth="1"/>
    <col min="521" max="765" width="9.85546875" style="1"/>
    <col min="766" max="766" width="6.5703125" style="1" customWidth="1"/>
    <col min="767" max="767" width="80.42578125" style="1" customWidth="1"/>
    <col min="768" max="768" width="7.7109375" style="1" customWidth="1"/>
    <col min="769" max="769" width="9.5703125" style="1" customWidth="1"/>
    <col min="770" max="770" width="12.5703125" style="1" customWidth="1"/>
    <col min="771" max="771" width="13.140625" style="1" customWidth="1"/>
    <col min="772" max="772" width="12.5703125" style="1" customWidth="1"/>
    <col min="773" max="773" width="18.42578125" style="1" bestFit="1" customWidth="1"/>
    <col min="774" max="774" width="15.140625" style="1" customWidth="1"/>
    <col min="775" max="775" width="9.28515625" style="1" customWidth="1"/>
    <col min="776" max="776" width="12.140625" style="1" bestFit="1" customWidth="1"/>
    <col min="777" max="1021" width="9.85546875" style="1"/>
    <col min="1022" max="1022" width="6.5703125" style="1" customWidth="1"/>
    <col min="1023" max="1023" width="80.42578125" style="1" customWidth="1"/>
    <col min="1024" max="1024" width="7.7109375" style="1" customWidth="1"/>
    <col min="1025" max="1025" width="9.5703125" style="1" customWidth="1"/>
    <col min="1026" max="1026" width="12.5703125" style="1" customWidth="1"/>
    <col min="1027" max="1027" width="13.140625" style="1" customWidth="1"/>
    <col min="1028" max="1028" width="12.5703125" style="1" customWidth="1"/>
    <col min="1029" max="1029" width="18.42578125" style="1" bestFit="1" customWidth="1"/>
    <col min="1030" max="1030" width="15.140625" style="1" customWidth="1"/>
    <col min="1031" max="1031" width="9.28515625" style="1" customWidth="1"/>
    <col min="1032" max="1032" width="12.140625" style="1" bestFit="1" customWidth="1"/>
    <col min="1033" max="1277" width="9.85546875" style="1"/>
    <col min="1278" max="1278" width="6.5703125" style="1" customWidth="1"/>
    <col min="1279" max="1279" width="80.42578125" style="1" customWidth="1"/>
    <col min="1280" max="1280" width="7.7109375" style="1" customWidth="1"/>
    <col min="1281" max="1281" width="9.5703125" style="1" customWidth="1"/>
    <col min="1282" max="1282" width="12.5703125" style="1" customWidth="1"/>
    <col min="1283" max="1283" width="13.140625" style="1" customWidth="1"/>
    <col min="1284" max="1284" width="12.5703125" style="1" customWidth="1"/>
    <col min="1285" max="1285" width="18.42578125" style="1" bestFit="1" customWidth="1"/>
    <col min="1286" max="1286" width="15.140625" style="1" customWidth="1"/>
    <col min="1287" max="1287" width="9.28515625" style="1" customWidth="1"/>
    <col min="1288" max="1288" width="12.140625" style="1" bestFit="1" customWidth="1"/>
    <col min="1289" max="1533" width="9.85546875" style="1"/>
    <col min="1534" max="1534" width="6.5703125" style="1" customWidth="1"/>
    <col min="1535" max="1535" width="80.42578125" style="1" customWidth="1"/>
    <col min="1536" max="1536" width="7.7109375" style="1" customWidth="1"/>
    <col min="1537" max="1537" width="9.5703125" style="1" customWidth="1"/>
    <col min="1538" max="1538" width="12.5703125" style="1" customWidth="1"/>
    <col min="1539" max="1539" width="13.140625" style="1" customWidth="1"/>
    <col min="1540" max="1540" width="12.5703125" style="1" customWidth="1"/>
    <col min="1541" max="1541" width="18.42578125" style="1" bestFit="1" customWidth="1"/>
    <col min="1542" max="1542" width="15.140625" style="1" customWidth="1"/>
    <col min="1543" max="1543" width="9.28515625" style="1" customWidth="1"/>
    <col min="1544" max="1544" width="12.140625" style="1" bestFit="1" customWidth="1"/>
    <col min="1545" max="1789" width="9.85546875" style="1"/>
    <col min="1790" max="1790" width="6.5703125" style="1" customWidth="1"/>
    <col min="1791" max="1791" width="80.42578125" style="1" customWidth="1"/>
    <col min="1792" max="1792" width="7.7109375" style="1" customWidth="1"/>
    <col min="1793" max="1793" width="9.5703125" style="1" customWidth="1"/>
    <col min="1794" max="1794" width="12.5703125" style="1" customWidth="1"/>
    <col min="1795" max="1795" width="13.140625" style="1" customWidth="1"/>
    <col min="1796" max="1796" width="12.5703125" style="1" customWidth="1"/>
    <col min="1797" max="1797" width="18.42578125" style="1" bestFit="1" customWidth="1"/>
    <col min="1798" max="1798" width="15.140625" style="1" customWidth="1"/>
    <col min="1799" max="1799" width="9.28515625" style="1" customWidth="1"/>
    <col min="1800" max="1800" width="12.140625" style="1" bestFit="1" customWidth="1"/>
    <col min="1801" max="2045" width="9.85546875" style="1"/>
    <col min="2046" max="2046" width="6.5703125" style="1" customWidth="1"/>
    <col min="2047" max="2047" width="80.42578125" style="1" customWidth="1"/>
    <col min="2048" max="2048" width="7.7109375" style="1" customWidth="1"/>
    <col min="2049" max="2049" width="9.5703125" style="1" customWidth="1"/>
    <col min="2050" max="2050" width="12.5703125" style="1" customWidth="1"/>
    <col min="2051" max="2051" width="13.140625" style="1" customWidth="1"/>
    <col min="2052" max="2052" width="12.5703125" style="1" customWidth="1"/>
    <col min="2053" max="2053" width="18.42578125" style="1" bestFit="1" customWidth="1"/>
    <col min="2054" max="2054" width="15.140625" style="1" customWidth="1"/>
    <col min="2055" max="2055" width="9.28515625" style="1" customWidth="1"/>
    <col min="2056" max="2056" width="12.140625" style="1" bestFit="1" customWidth="1"/>
    <col min="2057" max="2301" width="9.85546875" style="1"/>
    <col min="2302" max="2302" width="6.5703125" style="1" customWidth="1"/>
    <col min="2303" max="2303" width="80.42578125" style="1" customWidth="1"/>
    <col min="2304" max="2304" width="7.7109375" style="1" customWidth="1"/>
    <col min="2305" max="2305" width="9.5703125" style="1" customWidth="1"/>
    <col min="2306" max="2306" width="12.5703125" style="1" customWidth="1"/>
    <col min="2307" max="2307" width="13.140625" style="1" customWidth="1"/>
    <col min="2308" max="2308" width="12.5703125" style="1" customWidth="1"/>
    <col min="2309" max="2309" width="18.42578125" style="1" bestFit="1" customWidth="1"/>
    <col min="2310" max="2310" width="15.140625" style="1" customWidth="1"/>
    <col min="2311" max="2311" width="9.28515625" style="1" customWidth="1"/>
    <col min="2312" max="2312" width="12.140625" style="1" bestFit="1" customWidth="1"/>
    <col min="2313" max="2557" width="9.85546875" style="1"/>
    <col min="2558" max="2558" width="6.5703125" style="1" customWidth="1"/>
    <col min="2559" max="2559" width="80.42578125" style="1" customWidth="1"/>
    <col min="2560" max="2560" width="7.7109375" style="1" customWidth="1"/>
    <col min="2561" max="2561" width="9.5703125" style="1" customWidth="1"/>
    <col min="2562" max="2562" width="12.5703125" style="1" customWidth="1"/>
    <col min="2563" max="2563" width="13.140625" style="1" customWidth="1"/>
    <col min="2564" max="2564" width="12.5703125" style="1" customWidth="1"/>
    <col min="2565" max="2565" width="18.42578125" style="1" bestFit="1" customWidth="1"/>
    <col min="2566" max="2566" width="15.140625" style="1" customWidth="1"/>
    <col min="2567" max="2567" width="9.28515625" style="1" customWidth="1"/>
    <col min="2568" max="2568" width="12.140625" style="1" bestFit="1" customWidth="1"/>
    <col min="2569" max="2813" width="9.85546875" style="1"/>
    <col min="2814" max="2814" width="6.5703125" style="1" customWidth="1"/>
    <col min="2815" max="2815" width="80.42578125" style="1" customWidth="1"/>
    <col min="2816" max="2816" width="7.7109375" style="1" customWidth="1"/>
    <col min="2817" max="2817" width="9.5703125" style="1" customWidth="1"/>
    <col min="2818" max="2818" width="12.5703125" style="1" customWidth="1"/>
    <col min="2819" max="2819" width="13.140625" style="1" customWidth="1"/>
    <col min="2820" max="2820" width="12.5703125" style="1" customWidth="1"/>
    <col min="2821" max="2821" width="18.42578125" style="1" bestFit="1" customWidth="1"/>
    <col min="2822" max="2822" width="15.140625" style="1" customWidth="1"/>
    <col min="2823" max="2823" width="9.28515625" style="1" customWidth="1"/>
    <col min="2824" max="2824" width="12.140625" style="1" bestFit="1" customWidth="1"/>
    <col min="2825" max="3069" width="9.85546875" style="1"/>
    <col min="3070" max="3070" width="6.5703125" style="1" customWidth="1"/>
    <col min="3071" max="3071" width="80.42578125" style="1" customWidth="1"/>
    <col min="3072" max="3072" width="7.7109375" style="1" customWidth="1"/>
    <col min="3073" max="3073" width="9.5703125" style="1" customWidth="1"/>
    <col min="3074" max="3074" width="12.5703125" style="1" customWidth="1"/>
    <col min="3075" max="3075" width="13.140625" style="1" customWidth="1"/>
    <col min="3076" max="3076" width="12.5703125" style="1" customWidth="1"/>
    <col min="3077" max="3077" width="18.42578125" style="1" bestFit="1" customWidth="1"/>
    <col min="3078" max="3078" width="15.140625" style="1" customWidth="1"/>
    <col min="3079" max="3079" width="9.28515625" style="1" customWidth="1"/>
    <col min="3080" max="3080" width="12.140625" style="1" bestFit="1" customWidth="1"/>
    <col min="3081" max="3325" width="9.85546875" style="1"/>
    <col min="3326" max="3326" width="6.5703125" style="1" customWidth="1"/>
    <col min="3327" max="3327" width="80.42578125" style="1" customWidth="1"/>
    <col min="3328" max="3328" width="7.7109375" style="1" customWidth="1"/>
    <col min="3329" max="3329" width="9.5703125" style="1" customWidth="1"/>
    <col min="3330" max="3330" width="12.5703125" style="1" customWidth="1"/>
    <col min="3331" max="3331" width="13.140625" style="1" customWidth="1"/>
    <col min="3332" max="3332" width="12.5703125" style="1" customWidth="1"/>
    <col min="3333" max="3333" width="18.42578125" style="1" bestFit="1" customWidth="1"/>
    <col min="3334" max="3334" width="15.140625" style="1" customWidth="1"/>
    <col min="3335" max="3335" width="9.28515625" style="1" customWidth="1"/>
    <col min="3336" max="3336" width="12.140625" style="1" bestFit="1" customWidth="1"/>
    <col min="3337" max="3581" width="9.85546875" style="1"/>
    <col min="3582" max="3582" width="6.5703125" style="1" customWidth="1"/>
    <col min="3583" max="3583" width="80.42578125" style="1" customWidth="1"/>
    <col min="3584" max="3584" width="7.7109375" style="1" customWidth="1"/>
    <col min="3585" max="3585" width="9.5703125" style="1" customWidth="1"/>
    <col min="3586" max="3586" width="12.5703125" style="1" customWidth="1"/>
    <col min="3587" max="3587" width="13.140625" style="1" customWidth="1"/>
    <col min="3588" max="3588" width="12.5703125" style="1" customWidth="1"/>
    <col min="3589" max="3589" width="18.42578125" style="1" bestFit="1" customWidth="1"/>
    <col min="3590" max="3590" width="15.140625" style="1" customWidth="1"/>
    <col min="3591" max="3591" width="9.28515625" style="1" customWidth="1"/>
    <col min="3592" max="3592" width="12.140625" style="1" bestFit="1" customWidth="1"/>
    <col min="3593" max="3837" width="9.85546875" style="1"/>
    <col min="3838" max="3838" width="6.5703125" style="1" customWidth="1"/>
    <col min="3839" max="3839" width="80.42578125" style="1" customWidth="1"/>
    <col min="3840" max="3840" width="7.7109375" style="1" customWidth="1"/>
    <col min="3841" max="3841" width="9.5703125" style="1" customWidth="1"/>
    <col min="3842" max="3842" width="12.5703125" style="1" customWidth="1"/>
    <col min="3843" max="3843" width="13.140625" style="1" customWidth="1"/>
    <col min="3844" max="3844" width="12.5703125" style="1" customWidth="1"/>
    <col min="3845" max="3845" width="18.42578125" style="1" bestFit="1" customWidth="1"/>
    <col min="3846" max="3846" width="15.140625" style="1" customWidth="1"/>
    <col min="3847" max="3847" width="9.28515625" style="1" customWidth="1"/>
    <col min="3848" max="3848" width="12.140625" style="1" bestFit="1" customWidth="1"/>
    <col min="3849" max="4093" width="9.85546875" style="1"/>
    <col min="4094" max="4094" width="6.5703125" style="1" customWidth="1"/>
    <col min="4095" max="4095" width="80.42578125" style="1" customWidth="1"/>
    <col min="4096" max="4096" width="7.7109375" style="1" customWidth="1"/>
    <col min="4097" max="4097" width="9.5703125" style="1" customWidth="1"/>
    <col min="4098" max="4098" width="12.5703125" style="1" customWidth="1"/>
    <col min="4099" max="4099" width="13.140625" style="1" customWidth="1"/>
    <col min="4100" max="4100" width="12.5703125" style="1" customWidth="1"/>
    <col min="4101" max="4101" width="18.42578125" style="1" bestFit="1" customWidth="1"/>
    <col min="4102" max="4102" width="15.140625" style="1" customWidth="1"/>
    <col min="4103" max="4103" width="9.28515625" style="1" customWidth="1"/>
    <col min="4104" max="4104" width="12.140625" style="1" bestFit="1" customWidth="1"/>
    <col min="4105" max="4349" width="9.85546875" style="1"/>
    <col min="4350" max="4350" width="6.5703125" style="1" customWidth="1"/>
    <col min="4351" max="4351" width="80.42578125" style="1" customWidth="1"/>
    <col min="4352" max="4352" width="7.7109375" style="1" customWidth="1"/>
    <col min="4353" max="4353" width="9.5703125" style="1" customWidth="1"/>
    <col min="4354" max="4354" width="12.5703125" style="1" customWidth="1"/>
    <col min="4355" max="4355" width="13.140625" style="1" customWidth="1"/>
    <col min="4356" max="4356" width="12.5703125" style="1" customWidth="1"/>
    <col min="4357" max="4357" width="18.42578125" style="1" bestFit="1" customWidth="1"/>
    <col min="4358" max="4358" width="15.140625" style="1" customWidth="1"/>
    <col min="4359" max="4359" width="9.28515625" style="1" customWidth="1"/>
    <col min="4360" max="4360" width="12.140625" style="1" bestFit="1" customWidth="1"/>
    <col min="4361" max="4605" width="9.85546875" style="1"/>
    <col min="4606" max="4606" width="6.5703125" style="1" customWidth="1"/>
    <col min="4607" max="4607" width="80.42578125" style="1" customWidth="1"/>
    <col min="4608" max="4608" width="7.7109375" style="1" customWidth="1"/>
    <col min="4609" max="4609" width="9.5703125" style="1" customWidth="1"/>
    <col min="4610" max="4610" width="12.5703125" style="1" customWidth="1"/>
    <col min="4611" max="4611" width="13.140625" style="1" customWidth="1"/>
    <col min="4612" max="4612" width="12.5703125" style="1" customWidth="1"/>
    <col min="4613" max="4613" width="18.42578125" style="1" bestFit="1" customWidth="1"/>
    <col min="4614" max="4614" width="15.140625" style="1" customWidth="1"/>
    <col min="4615" max="4615" width="9.28515625" style="1" customWidth="1"/>
    <col min="4616" max="4616" width="12.140625" style="1" bestFit="1" customWidth="1"/>
    <col min="4617" max="4861" width="9.85546875" style="1"/>
    <col min="4862" max="4862" width="6.5703125" style="1" customWidth="1"/>
    <col min="4863" max="4863" width="80.42578125" style="1" customWidth="1"/>
    <col min="4864" max="4864" width="7.7109375" style="1" customWidth="1"/>
    <col min="4865" max="4865" width="9.5703125" style="1" customWidth="1"/>
    <col min="4866" max="4866" width="12.5703125" style="1" customWidth="1"/>
    <col min="4867" max="4867" width="13.140625" style="1" customWidth="1"/>
    <col min="4868" max="4868" width="12.5703125" style="1" customWidth="1"/>
    <col min="4869" max="4869" width="18.42578125" style="1" bestFit="1" customWidth="1"/>
    <col min="4870" max="4870" width="15.140625" style="1" customWidth="1"/>
    <col min="4871" max="4871" width="9.28515625" style="1" customWidth="1"/>
    <col min="4872" max="4872" width="12.140625" style="1" bestFit="1" customWidth="1"/>
    <col min="4873" max="5117" width="9.85546875" style="1"/>
    <col min="5118" max="5118" width="6.5703125" style="1" customWidth="1"/>
    <col min="5119" max="5119" width="80.42578125" style="1" customWidth="1"/>
    <col min="5120" max="5120" width="7.7109375" style="1" customWidth="1"/>
    <col min="5121" max="5121" width="9.5703125" style="1" customWidth="1"/>
    <col min="5122" max="5122" width="12.5703125" style="1" customWidth="1"/>
    <col min="5123" max="5123" width="13.140625" style="1" customWidth="1"/>
    <col min="5124" max="5124" width="12.5703125" style="1" customWidth="1"/>
    <col min="5125" max="5125" width="18.42578125" style="1" bestFit="1" customWidth="1"/>
    <col min="5126" max="5126" width="15.140625" style="1" customWidth="1"/>
    <col min="5127" max="5127" width="9.28515625" style="1" customWidth="1"/>
    <col min="5128" max="5128" width="12.140625" style="1" bestFit="1" customWidth="1"/>
    <col min="5129" max="5373" width="9.85546875" style="1"/>
    <col min="5374" max="5374" width="6.5703125" style="1" customWidth="1"/>
    <col min="5375" max="5375" width="80.42578125" style="1" customWidth="1"/>
    <col min="5376" max="5376" width="7.7109375" style="1" customWidth="1"/>
    <col min="5377" max="5377" width="9.5703125" style="1" customWidth="1"/>
    <col min="5378" max="5378" width="12.5703125" style="1" customWidth="1"/>
    <col min="5379" max="5379" width="13.140625" style="1" customWidth="1"/>
    <col min="5380" max="5380" width="12.5703125" style="1" customWidth="1"/>
    <col min="5381" max="5381" width="18.42578125" style="1" bestFit="1" customWidth="1"/>
    <col min="5382" max="5382" width="15.140625" style="1" customWidth="1"/>
    <col min="5383" max="5383" width="9.28515625" style="1" customWidth="1"/>
    <col min="5384" max="5384" width="12.140625" style="1" bestFit="1" customWidth="1"/>
    <col min="5385" max="5629" width="9.85546875" style="1"/>
    <col min="5630" max="5630" width="6.5703125" style="1" customWidth="1"/>
    <col min="5631" max="5631" width="80.42578125" style="1" customWidth="1"/>
    <col min="5632" max="5632" width="7.7109375" style="1" customWidth="1"/>
    <col min="5633" max="5633" width="9.5703125" style="1" customWidth="1"/>
    <col min="5634" max="5634" width="12.5703125" style="1" customWidth="1"/>
    <col min="5635" max="5635" width="13.140625" style="1" customWidth="1"/>
    <col min="5636" max="5636" width="12.5703125" style="1" customWidth="1"/>
    <col min="5637" max="5637" width="18.42578125" style="1" bestFit="1" customWidth="1"/>
    <col min="5638" max="5638" width="15.140625" style="1" customWidth="1"/>
    <col min="5639" max="5639" width="9.28515625" style="1" customWidth="1"/>
    <col min="5640" max="5640" width="12.140625" style="1" bestFit="1" customWidth="1"/>
    <col min="5641" max="5885" width="9.85546875" style="1"/>
    <col min="5886" max="5886" width="6.5703125" style="1" customWidth="1"/>
    <col min="5887" max="5887" width="80.42578125" style="1" customWidth="1"/>
    <col min="5888" max="5888" width="7.7109375" style="1" customWidth="1"/>
    <col min="5889" max="5889" width="9.5703125" style="1" customWidth="1"/>
    <col min="5890" max="5890" width="12.5703125" style="1" customWidth="1"/>
    <col min="5891" max="5891" width="13.140625" style="1" customWidth="1"/>
    <col min="5892" max="5892" width="12.5703125" style="1" customWidth="1"/>
    <col min="5893" max="5893" width="18.42578125" style="1" bestFit="1" customWidth="1"/>
    <col min="5894" max="5894" width="15.140625" style="1" customWidth="1"/>
    <col min="5895" max="5895" width="9.28515625" style="1" customWidth="1"/>
    <col min="5896" max="5896" width="12.140625" style="1" bestFit="1" customWidth="1"/>
    <col min="5897" max="6141" width="9.85546875" style="1"/>
    <col min="6142" max="6142" width="6.5703125" style="1" customWidth="1"/>
    <col min="6143" max="6143" width="80.42578125" style="1" customWidth="1"/>
    <col min="6144" max="6144" width="7.7109375" style="1" customWidth="1"/>
    <col min="6145" max="6145" width="9.5703125" style="1" customWidth="1"/>
    <col min="6146" max="6146" width="12.5703125" style="1" customWidth="1"/>
    <col min="6147" max="6147" width="13.140625" style="1" customWidth="1"/>
    <col min="6148" max="6148" width="12.5703125" style="1" customWidth="1"/>
    <col min="6149" max="6149" width="18.42578125" style="1" bestFit="1" customWidth="1"/>
    <col min="6150" max="6150" width="15.140625" style="1" customWidth="1"/>
    <col min="6151" max="6151" width="9.28515625" style="1" customWidth="1"/>
    <col min="6152" max="6152" width="12.140625" style="1" bestFit="1" customWidth="1"/>
    <col min="6153" max="6397" width="9.85546875" style="1"/>
    <col min="6398" max="6398" width="6.5703125" style="1" customWidth="1"/>
    <col min="6399" max="6399" width="80.42578125" style="1" customWidth="1"/>
    <col min="6400" max="6400" width="7.7109375" style="1" customWidth="1"/>
    <col min="6401" max="6401" width="9.5703125" style="1" customWidth="1"/>
    <col min="6402" max="6402" width="12.5703125" style="1" customWidth="1"/>
    <col min="6403" max="6403" width="13.140625" style="1" customWidth="1"/>
    <col min="6404" max="6404" width="12.5703125" style="1" customWidth="1"/>
    <col min="6405" max="6405" width="18.42578125" style="1" bestFit="1" customWidth="1"/>
    <col min="6406" max="6406" width="15.140625" style="1" customWidth="1"/>
    <col min="6407" max="6407" width="9.28515625" style="1" customWidth="1"/>
    <col min="6408" max="6408" width="12.140625" style="1" bestFit="1" customWidth="1"/>
    <col min="6409" max="6653" width="9.85546875" style="1"/>
    <col min="6654" max="6654" width="6.5703125" style="1" customWidth="1"/>
    <col min="6655" max="6655" width="80.42578125" style="1" customWidth="1"/>
    <col min="6656" max="6656" width="7.7109375" style="1" customWidth="1"/>
    <col min="6657" max="6657" width="9.5703125" style="1" customWidth="1"/>
    <col min="6658" max="6658" width="12.5703125" style="1" customWidth="1"/>
    <col min="6659" max="6659" width="13.140625" style="1" customWidth="1"/>
    <col min="6660" max="6660" width="12.5703125" style="1" customWidth="1"/>
    <col min="6661" max="6661" width="18.42578125" style="1" bestFit="1" customWidth="1"/>
    <col min="6662" max="6662" width="15.140625" style="1" customWidth="1"/>
    <col min="6663" max="6663" width="9.28515625" style="1" customWidth="1"/>
    <col min="6664" max="6664" width="12.140625" style="1" bestFit="1" customWidth="1"/>
    <col min="6665" max="6909" width="9.85546875" style="1"/>
    <col min="6910" max="6910" width="6.5703125" style="1" customWidth="1"/>
    <col min="6911" max="6911" width="80.42578125" style="1" customWidth="1"/>
    <col min="6912" max="6912" width="7.7109375" style="1" customWidth="1"/>
    <col min="6913" max="6913" width="9.5703125" style="1" customWidth="1"/>
    <col min="6914" max="6914" width="12.5703125" style="1" customWidth="1"/>
    <col min="6915" max="6915" width="13.140625" style="1" customWidth="1"/>
    <col min="6916" max="6916" width="12.5703125" style="1" customWidth="1"/>
    <col min="6917" max="6917" width="18.42578125" style="1" bestFit="1" customWidth="1"/>
    <col min="6918" max="6918" width="15.140625" style="1" customWidth="1"/>
    <col min="6919" max="6919" width="9.28515625" style="1" customWidth="1"/>
    <col min="6920" max="6920" width="12.140625" style="1" bestFit="1" customWidth="1"/>
    <col min="6921" max="7165" width="9.85546875" style="1"/>
    <col min="7166" max="7166" width="6.5703125" style="1" customWidth="1"/>
    <col min="7167" max="7167" width="80.42578125" style="1" customWidth="1"/>
    <col min="7168" max="7168" width="7.7109375" style="1" customWidth="1"/>
    <col min="7169" max="7169" width="9.5703125" style="1" customWidth="1"/>
    <col min="7170" max="7170" width="12.5703125" style="1" customWidth="1"/>
    <col min="7171" max="7171" width="13.140625" style="1" customWidth="1"/>
    <col min="7172" max="7172" width="12.5703125" style="1" customWidth="1"/>
    <col min="7173" max="7173" width="18.42578125" style="1" bestFit="1" customWidth="1"/>
    <col min="7174" max="7174" width="15.140625" style="1" customWidth="1"/>
    <col min="7175" max="7175" width="9.28515625" style="1" customWidth="1"/>
    <col min="7176" max="7176" width="12.140625" style="1" bestFit="1" customWidth="1"/>
    <col min="7177" max="7421" width="9.85546875" style="1"/>
    <col min="7422" max="7422" width="6.5703125" style="1" customWidth="1"/>
    <col min="7423" max="7423" width="80.42578125" style="1" customWidth="1"/>
    <col min="7424" max="7424" width="7.7109375" style="1" customWidth="1"/>
    <col min="7425" max="7425" width="9.5703125" style="1" customWidth="1"/>
    <col min="7426" max="7426" width="12.5703125" style="1" customWidth="1"/>
    <col min="7427" max="7427" width="13.140625" style="1" customWidth="1"/>
    <col min="7428" max="7428" width="12.5703125" style="1" customWidth="1"/>
    <col min="7429" max="7429" width="18.42578125" style="1" bestFit="1" customWidth="1"/>
    <col min="7430" max="7430" width="15.140625" style="1" customWidth="1"/>
    <col min="7431" max="7431" width="9.28515625" style="1" customWidth="1"/>
    <col min="7432" max="7432" width="12.140625" style="1" bestFit="1" customWidth="1"/>
    <col min="7433" max="7677" width="9.85546875" style="1"/>
    <col min="7678" max="7678" width="6.5703125" style="1" customWidth="1"/>
    <col min="7679" max="7679" width="80.42578125" style="1" customWidth="1"/>
    <col min="7680" max="7680" width="7.7109375" style="1" customWidth="1"/>
    <col min="7681" max="7681" width="9.5703125" style="1" customWidth="1"/>
    <col min="7682" max="7682" width="12.5703125" style="1" customWidth="1"/>
    <col min="7683" max="7683" width="13.140625" style="1" customWidth="1"/>
    <col min="7684" max="7684" width="12.5703125" style="1" customWidth="1"/>
    <col min="7685" max="7685" width="18.42578125" style="1" bestFit="1" customWidth="1"/>
    <col min="7686" max="7686" width="15.140625" style="1" customWidth="1"/>
    <col min="7687" max="7687" width="9.28515625" style="1" customWidth="1"/>
    <col min="7688" max="7688" width="12.140625" style="1" bestFit="1" customWidth="1"/>
    <col min="7689" max="7933" width="9.85546875" style="1"/>
    <col min="7934" max="7934" width="6.5703125" style="1" customWidth="1"/>
    <col min="7935" max="7935" width="80.42578125" style="1" customWidth="1"/>
    <col min="7936" max="7936" width="7.7109375" style="1" customWidth="1"/>
    <col min="7937" max="7937" width="9.5703125" style="1" customWidth="1"/>
    <col min="7938" max="7938" width="12.5703125" style="1" customWidth="1"/>
    <col min="7939" max="7939" width="13.140625" style="1" customWidth="1"/>
    <col min="7940" max="7940" width="12.5703125" style="1" customWidth="1"/>
    <col min="7941" max="7941" width="18.42578125" style="1" bestFit="1" customWidth="1"/>
    <col min="7942" max="7942" width="15.140625" style="1" customWidth="1"/>
    <col min="7943" max="7943" width="9.28515625" style="1" customWidth="1"/>
    <col min="7944" max="7944" width="12.140625" style="1" bestFit="1" customWidth="1"/>
    <col min="7945" max="8189" width="9.85546875" style="1"/>
    <col min="8190" max="8190" width="6.5703125" style="1" customWidth="1"/>
    <col min="8191" max="8191" width="80.42578125" style="1" customWidth="1"/>
    <col min="8192" max="8192" width="7.7109375" style="1" customWidth="1"/>
    <col min="8193" max="8193" width="9.5703125" style="1" customWidth="1"/>
    <col min="8194" max="8194" width="12.5703125" style="1" customWidth="1"/>
    <col min="8195" max="8195" width="13.140625" style="1" customWidth="1"/>
    <col min="8196" max="8196" width="12.5703125" style="1" customWidth="1"/>
    <col min="8197" max="8197" width="18.42578125" style="1" bestFit="1" customWidth="1"/>
    <col min="8198" max="8198" width="15.140625" style="1" customWidth="1"/>
    <col min="8199" max="8199" width="9.28515625" style="1" customWidth="1"/>
    <col min="8200" max="8200" width="12.140625" style="1" bestFit="1" customWidth="1"/>
    <col min="8201" max="8445" width="9.85546875" style="1"/>
    <col min="8446" max="8446" width="6.5703125" style="1" customWidth="1"/>
    <col min="8447" max="8447" width="80.42578125" style="1" customWidth="1"/>
    <col min="8448" max="8448" width="7.7109375" style="1" customWidth="1"/>
    <col min="8449" max="8449" width="9.5703125" style="1" customWidth="1"/>
    <col min="8450" max="8450" width="12.5703125" style="1" customWidth="1"/>
    <col min="8451" max="8451" width="13.140625" style="1" customWidth="1"/>
    <col min="8452" max="8452" width="12.5703125" style="1" customWidth="1"/>
    <col min="8453" max="8453" width="18.42578125" style="1" bestFit="1" customWidth="1"/>
    <col min="8454" max="8454" width="15.140625" style="1" customWidth="1"/>
    <col min="8455" max="8455" width="9.28515625" style="1" customWidth="1"/>
    <col min="8456" max="8456" width="12.140625" style="1" bestFit="1" customWidth="1"/>
    <col min="8457" max="8701" width="9.85546875" style="1"/>
    <col min="8702" max="8702" width="6.5703125" style="1" customWidth="1"/>
    <col min="8703" max="8703" width="80.42578125" style="1" customWidth="1"/>
    <col min="8704" max="8704" width="7.7109375" style="1" customWidth="1"/>
    <col min="8705" max="8705" width="9.5703125" style="1" customWidth="1"/>
    <col min="8706" max="8706" width="12.5703125" style="1" customWidth="1"/>
    <col min="8707" max="8707" width="13.140625" style="1" customWidth="1"/>
    <col min="8708" max="8708" width="12.5703125" style="1" customWidth="1"/>
    <col min="8709" max="8709" width="18.42578125" style="1" bestFit="1" customWidth="1"/>
    <col min="8710" max="8710" width="15.140625" style="1" customWidth="1"/>
    <col min="8711" max="8711" width="9.28515625" style="1" customWidth="1"/>
    <col min="8712" max="8712" width="12.140625" style="1" bestFit="1" customWidth="1"/>
    <col min="8713" max="8957" width="9.85546875" style="1"/>
    <col min="8958" max="8958" width="6.5703125" style="1" customWidth="1"/>
    <col min="8959" max="8959" width="80.42578125" style="1" customWidth="1"/>
    <col min="8960" max="8960" width="7.7109375" style="1" customWidth="1"/>
    <col min="8961" max="8961" width="9.5703125" style="1" customWidth="1"/>
    <col min="8962" max="8962" width="12.5703125" style="1" customWidth="1"/>
    <col min="8963" max="8963" width="13.140625" style="1" customWidth="1"/>
    <col min="8964" max="8964" width="12.5703125" style="1" customWidth="1"/>
    <col min="8965" max="8965" width="18.42578125" style="1" bestFit="1" customWidth="1"/>
    <col min="8966" max="8966" width="15.140625" style="1" customWidth="1"/>
    <col min="8967" max="8967" width="9.28515625" style="1" customWidth="1"/>
    <col min="8968" max="8968" width="12.140625" style="1" bestFit="1" customWidth="1"/>
    <col min="8969" max="9213" width="9.85546875" style="1"/>
    <col min="9214" max="9214" width="6.5703125" style="1" customWidth="1"/>
    <col min="9215" max="9215" width="80.42578125" style="1" customWidth="1"/>
    <col min="9216" max="9216" width="7.7109375" style="1" customWidth="1"/>
    <col min="9217" max="9217" width="9.5703125" style="1" customWidth="1"/>
    <col min="9218" max="9218" width="12.5703125" style="1" customWidth="1"/>
    <col min="9219" max="9219" width="13.140625" style="1" customWidth="1"/>
    <col min="9220" max="9220" width="12.5703125" style="1" customWidth="1"/>
    <col min="9221" max="9221" width="18.42578125" style="1" bestFit="1" customWidth="1"/>
    <col min="9222" max="9222" width="15.140625" style="1" customWidth="1"/>
    <col min="9223" max="9223" width="9.28515625" style="1" customWidth="1"/>
    <col min="9224" max="9224" width="12.140625" style="1" bestFit="1" customWidth="1"/>
    <col min="9225" max="9469" width="9.85546875" style="1"/>
    <col min="9470" max="9470" width="6.5703125" style="1" customWidth="1"/>
    <col min="9471" max="9471" width="80.42578125" style="1" customWidth="1"/>
    <col min="9472" max="9472" width="7.7109375" style="1" customWidth="1"/>
    <col min="9473" max="9473" width="9.5703125" style="1" customWidth="1"/>
    <col min="9474" max="9474" width="12.5703125" style="1" customWidth="1"/>
    <col min="9475" max="9475" width="13.140625" style="1" customWidth="1"/>
    <col min="9476" max="9476" width="12.5703125" style="1" customWidth="1"/>
    <col min="9477" max="9477" width="18.42578125" style="1" bestFit="1" customWidth="1"/>
    <col min="9478" max="9478" width="15.140625" style="1" customWidth="1"/>
    <col min="9479" max="9479" width="9.28515625" style="1" customWidth="1"/>
    <col min="9480" max="9480" width="12.140625" style="1" bestFit="1" customWidth="1"/>
    <col min="9481" max="9725" width="9.85546875" style="1"/>
    <col min="9726" max="9726" width="6.5703125" style="1" customWidth="1"/>
    <col min="9727" max="9727" width="80.42578125" style="1" customWidth="1"/>
    <col min="9728" max="9728" width="7.7109375" style="1" customWidth="1"/>
    <col min="9729" max="9729" width="9.5703125" style="1" customWidth="1"/>
    <col min="9730" max="9730" width="12.5703125" style="1" customWidth="1"/>
    <col min="9731" max="9731" width="13.140625" style="1" customWidth="1"/>
    <col min="9732" max="9732" width="12.5703125" style="1" customWidth="1"/>
    <col min="9733" max="9733" width="18.42578125" style="1" bestFit="1" customWidth="1"/>
    <col min="9734" max="9734" width="15.140625" style="1" customWidth="1"/>
    <col min="9735" max="9735" width="9.28515625" style="1" customWidth="1"/>
    <col min="9736" max="9736" width="12.140625" style="1" bestFit="1" customWidth="1"/>
    <col min="9737" max="9981" width="9.85546875" style="1"/>
    <col min="9982" max="9982" width="6.5703125" style="1" customWidth="1"/>
    <col min="9983" max="9983" width="80.42578125" style="1" customWidth="1"/>
    <col min="9984" max="9984" width="7.7109375" style="1" customWidth="1"/>
    <col min="9985" max="9985" width="9.5703125" style="1" customWidth="1"/>
    <col min="9986" max="9986" width="12.5703125" style="1" customWidth="1"/>
    <col min="9987" max="9987" width="13.140625" style="1" customWidth="1"/>
    <col min="9988" max="9988" width="12.5703125" style="1" customWidth="1"/>
    <col min="9989" max="9989" width="18.42578125" style="1" bestFit="1" customWidth="1"/>
    <col min="9990" max="9990" width="15.140625" style="1" customWidth="1"/>
    <col min="9991" max="9991" width="9.28515625" style="1" customWidth="1"/>
    <col min="9992" max="9992" width="12.140625" style="1" bestFit="1" customWidth="1"/>
    <col min="9993" max="10237" width="9.85546875" style="1"/>
    <col min="10238" max="10238" width="6.5703125" style="1" customWidth="1"/>
    <col min="10239" max="10239" width="80.42578125" style="1" customWidth="1"/>
    <col min="10240" max="10240" width="7.7109375" style="1" customWidth="1"/>
    <col min="10241" max="10241" width="9.5703125" style="1" customWidth="1"/>
    <col min="10242" max="10242" width="12.5703125" style="1" customWidth="1"/>
    <col min="10243" max="10243" width="13.140625" style="1" customWidth="1"/>
    <col min="10244" max="10244" width="12.5703125" style="1" customWidth="1"/>
    <col min="10245" max="10245" width="18.42578125" style="1" bestFit="1" customWidth="1"/>
    <col min="10246" max="10246" width="15.140625" style="1" customWidth="1"/>
    <col min="10247" max="10247" width="9.28515625" style="1" customWidth="1"/>
    <col min="10248" max="10248" width="12.140625" style="1" bestFit="1" customWidth="1"/>
    <col min="10249" max="10493" width="9.85546875" style="1"/>
    <col min="10494" max="10494" width="6.5703125" style="1" customWidth="1"/>
    <col min="10495" max="10495" width="80.42578125" style="1" customWidth="1"/>
    <col min="10496" max="10496" width="7.7109375" style="1" customWidth="1"/>
    <col min="10497" max="10497" width="9.5703125" style="1" customWidth="1"/>
    <col min="10498" max="10498" width="12.5703125" style="1" customWidth="1"/>
    <col min="10499" max="10499" width="13.140625" style="1" customWidth="1"/>
    <col min="10500" max="10500" width="12.5703125" style="1" customWidth="1"/>
    <col min="10501" max="10501" width="18.42578125" style="1" bestFit="1" customWidth="1"/>
    <col min="10502" max="10502" width="15.140625" style="1" customWidth="1"/>
    <col min="10503" max="10503" width="9.28515625" style="1" customWidth="1"/>
    <col min="10504" max="10504" width="12.140625" style="1" bestFit="1" customWidth="1"/>
    <col min="10505" max="10749" width="9.85546875" style="1"/>
    <col min="10750" max="10750" width="6.5703125" style="1" customWidth="1"/>
    <col min="10751" max="10751" width="80.42578125" style="1" customWidth="1"/>
    <col min="10752" max="10752" width="7.7109375" style="1" customWidth="1"/>
    <col min="10753" max="10753" width="9.5703125" style="1" customWidth="1"/>
    <col min="10754" max="10754" width="12.5703125" style="1" customWidth="1"/>
    <col min="10755" max="10755" width="13.140625" style="1" customWidth="1"/>
    <col min="10756" max="10756" width="12.5703125" style="1" customWidth="1"/>
    <col min="10757" max="10757" width="18.42578125" style="1" bestFit="1" customWidth="1"/>
    <col min="10758" max="10758" width="15.140625" style="1" customWidth="1"/>
    <col min="10759" max="10759" width="9.28515625" style="1" customWidth="1"/>
    <col min="10760" max="10760" width="12.140625" style="1" bestFit="1" customWidth="1"/>
    <col min="10761" max="11005" width="9.85546875" style="1"/>
    <col min="11006" max="11006" width="6.5703125" style="1" customWidth="1"/>
    <col min="11007" max="11007" width="80.42578125" style="1" customWidth="1"/>
    <col min="11008" max="11008" width="7.7109375" style="1" customWidth="1"/>
    <col min="11009" max="11009" width="9.5703125" style="1" customWidth="1"/>
    <col min="11010" max="11010" width="12.5703125" style="1" customWidth="1"/>
    <col min="11011" max="11011" width="13.140625" style="1" customWidth="1"/>
    <col min="11012" max="11012" width="12.5703125" style="1" customWidth="1"/>
    <col min="11013" max="11013" width="18.42578125" style="1" bestFit="1" customWidth="1"/>
    <col min="11014" max="11014" width="15.140625" style="1" customWidth="1"/>
    <col min="11015" max="11015" width="9.28515625" style="1" customWidth="1"/>
    <col min="11016" max="11016" width="12.140625" style="1" bestFit="1" customWidth="1"/>
    <col min="11017" max="11261" width="9.85546875" style="1"/>
    <col min="11262" max="11262" width="6.5703125" style="1" customWidth="1"/>
    <col min="11263" max="11263" width="80.42578125" style="1" customWidth="1"/>
    <col min="11264" max="11264" width="7.7109375" style="1" customWidth="1"/>
    <col min="11265" max="11265" width="9.5703125" style="1" customWidth="1"/>
    <col min="11266" max="11266" width="12.5703125" style="1" customWidth="1"/>
    <col min="11267" max="11267" width="13.140625" style="1" customWidth="1"/>
    <col min="11268" max="11268" width="12.5703125" style="1" customWidth="1"/>
    <col min="11269" max="11269" width="18.42578125" style="1" bestFit="1" customWidth="1"/>
    <col min="11270" max="11270" width="15.140625" style="1" customWidth="1"/>
    <col min="11271" max="11271" width="9.28515625" style="1" customWidth="1"/>
    <col min="11272" max="11272" width="12.140625" style="1" bestFit="1" customWidth="1"/>
    <col min="11273" max="11517" width="9.85546875" style="1"/>
    <col min="11518" max="11518" width="6.5703125" style="1" customWidth="1"/>
    <col min="11519" max="11519" width="80.42578125" style="1" customWidth="1"/>
    <col min="11520" max="11520" width="7.7109375" style="1" customWidth="1"/>
    <col min="11521" max="11521" width="9.5703125" style="1" customWidth="1"/>
    <col min="11522" max="11522" width="12.5703125" style="1" customWidth="1"/>
    <col min="11523" max="11523" width="13.140625" style="1" customWidth="1"/>
    <col min="11524" max="11524" width="12.5703125" style="1" customWidth="1"/>
    <col min="11525" max="11525" width="18.42578125" style="1" bestFit="1" customWidth="1"/>
    <col min="11526" max="11526" width="15.140625" style="1" customWidth="1"/>
    <col min="11527" max="11527" width="9.28515625" style="1" customWidth="1"/>
    <col min="11528" max="11528" width="12.140625" style="1" bestFit="1" customWidth="1"/>
    <col min="11529" max="11773" width="9.85546875" style="1"/>
    <col min="11774" max="11774" width="6.5703125" style="1" customWidth="1"/>
    <col min="11775" max="11775" width="80.42578125" style="1" customWidth="1"/>
    <col min="11776" max="11776" width="7.7109375" style="1" customWidth="1"/>
    <col min="11777" max="11777" width="9.5703125" style="1" customWidth="1"/>
    <col min="11778" max="11778" width="12.5703125" style="1" customWidth="1"/>
    <col min="11779" max="11779" width="13.140625" style="1" customWidth="1"/>
    <col min="11780" max="11780" width="12.5703125" style="1" customWidth="1"/>
    <col min="11781" max="11781" width="18.42578125" style="1" bestFit="1" customWidth="1"/>
    <col min="11782" max="11782" width="15.140625" style="1" customWidth="1"/>
    <col min="11783" max="11783" width="9.28515625" style="1" customWidth="1"/>
    <col min="11784" max="11784" width="12.140625" style="1" bestFit="1" customWidth="1"/>
    <col min="11785" max="12029" width="9.85546875" style="1"/>
    <col min="12030" max="12030" width="6.5703125" style="1" customWidth="1"/>
    <col min="12031" max="12031" width="80.42578125" style="1" customWidth="1"/>
    <col min="12032" max="12032" width="7.7109375" style="1" customWidth="1"/>
    <col min="12033" max="12033" width="9.5703125" style="1" customWidth="1"/>
    <col min="12034" max="12034" width="12.5703125" style="1" customWidth="1"/>
    <col min="12035" max="12035" width="13.140625" style="1" customWidth="1"/>
    <col min="12036" max="12036" width="12.5703125" style="1" customWidth="1"/>
    <col min="12037" max="12037" width="18.42578125" style="1" bestFit="1" customWidth="1"/>
    <col min="12038" max="12038" width="15.140625" style="1" customWidth="1"/>
    <col min="12039" max="12039" width="9.28515625" style="1" customWidth="1"/>
    <col min="12040" max="12040" width="12.140625" style="1" bestFit="1" customWidth="1"/>
    <col min="12041" max="12285" width="9.85546875" style="1"/>
    <col min="12286" max="12286" width="6.5703125" style="1" customWidth="1"/>
    <col min="12287" max="12287" width="80.42578125" style="1" customWidth="1"/>
    <col min="12288" max="12288" width="7.7109375" style="1" customWidth="1"/>
    <col min="12289" max="12289" width="9.5703125" style="1" customWidth="1"/>
    <col min="12290" max="12290" width="12.5703125" style="1" customWidth="1"/>
    <col min="12291" max="12291" width="13.140625" style="1" customWidth="1"/>
    <col min="12292" max="12292" width="12.5703125" style="1" customWidth="1"/>
    <col min="12293" max="12293" width="18.42578125" style="1" bestFit="1" customWidth="1"/>
    <col min="12294" max="12294" width="15.140625" style="1" customWidth="1"/>
    <col min="12295" max="12295" width="9.28515625" style="1" customWidth="1"/>
    <col min="12296" max="12296" width="12.140625" style="1" bestFit="1" customWidth="1"/>
    <col min="12297" max="12541" width="9.85546875" style="1"/>
    <col min="12542" max="12542" width="6.5703125" style="1" customWidth="1"/>
    <col min="12543" max="12543" width="80.42578125" style="1" customWidth="1"/>
    <col min="12544" max="12544" width="7.7109375" style="1" customWidth="1"/>
    <col min="12545" max="12545" width="9.5703125" style="1" customWidth="1"/>
    <col min="12546" max="12546" width="12.5703125" style="1" customWidth="1"/>
    <col min="12547" max="12547" width="13.140625" style="1" customWidth="1"/>
    <col min="12548" max="12548" width="12.5703125" style="1" customWidth="1"/>
    <col min="12549" max="12549" width="18.42578125" style="1" bestFit="1" customWidth="1"/>
    <col min="12550" max="12550" width="15.140625" style="1" customWidth="1"/>
    <col min="12551" max="12551" width="9.28515625" style="1" customWidth="1"/>
    <col min="12552" max="12552" width="12.140625" style="1" bestFit="1" customWidth="1"/>
    <col min="12553" max="12797" width="9.85546875" style="1"/>
    <col min="12798" max="12798" width="6.5703125" style="1" customWidth="1"/>
    <col min="12799" max="12799" width="80.42578125" style="1" customWidth="1"/>
    <col min="12800" max="12800" width="7.7109375" style="1" customWidth="1"/>
    <col min="12801" max="12801" width="9.5703125" style="1" customWidth="1"/>
    <col min="12802" max="12802" width="12.5703125" style="1" customWidth="1"/>
    <col min="12803" max="12803" width="13.140625" style="1" customWidth="1"/>
    <col min="12804" max="12804" width="12.5703125" style="1" customWidth="1"/>
    <col min="12805" max="12805" width="18.42578125" style="1" bestFit="1" customWidth="1"/>
    <col min="12806" max="12806" width="15.140625" style="1" customWidth="1"/>
    <col min="12807" max="12807" width="9.28515625" style="1" customWidth="1"/>
    <col min="12808" max="12808" width="12.140625" style="1" bestFit="1" customWidth="1"/>
    <col min="12809" max="13053" width="9.85546875" style="1"/>
    <col min="13054" max="13054" width="6.5703125" style="1" customWidth="1"/>
    <col min="13055" max="13055" width="80.42578125" style="1" customWidth="1"/>
    <col min="13056" max="13056" width="7.7109375" style="1" customWidth="1"/>
    <col min="13057" max="13057" width="9.5703125" style="1" customWidth="1"/>
    <col min="13058" max="13058" width="12.5703125" style="1" customWidth="1"/>
    <col min="13059" max="13059" width="13.140625" style="1" customWidth="1"/>
    <col min="13060" max="13060" width="12.5703125" style="1" customWidth="1"/>
    <col min="13061" max="13061" width="18.42578125" style="1" bestFit="1" customWidth="1"/>
    <col min="13062" max="13062" width="15.140625" style="1" customWidth="1"/>
    <col min="13063" max="13063" width="9.28515625" style="1" customWidth="1"/>
    <col min="13064" max="13064" width="12.140625" style="1" bestFit="1" customWidth="1"/>
    <col min="13065" max="13309" width="9.85546875" style="1"/>
    <col min="13310" max="13310" width="6.5703125" style="1" customWidth="1"/>
    <col min="13311" max="13311" width="80.42578125" style="1" customWidth="1"/>
    <col min="13312" max="13312" width="7.7109375" style="1" customWidth="1"/>
    <col min="13313" max="13313" width="9.5703125" style="1" customWidth="1"/>
    <col min="13314" max="13314" width="12.5703125" style="1" customWidth="1"/>
    <col min="13315" max="13315" width="13.140625" style="1" customWidth="1"/>
    <col min="13316" max="13316" width="12.5703125" style="1" customWidth="1"/>
    <col min="13317" max="13317" width="18.42578125" style="1" bestFit="1" customWidth="1"/>
    <col min="13318" max="13318" width="15.140625" style="1" customWidth="1"/>
    <col min="13319" max="13319" width="9.28515625" style="1" customWidth="1"/>
    <col min="13320" max="13320" width="12.140625" style="1" bestFit="1" customWidth="1"/>
    <col min="13321" max="13565" width="9.85546875" style="1"/>
    <col min="13566" max="13566" width="6.5703125" style="1" customWidth="1"/>
    <col min="13567" max="13567" width="80.42578125" style="1" customWidth="1"/>
    <col min="13568" max="13568" width="7.7109375" style="1" customWidth="1"/>
    <col min="13569" max="13569" width="9.5703125" style="1" customWidth="1"/>
    <col min="13570" max="13570" width="12.5703125" style="1" customWidth="1"/>
    <col min="13571" max="13571" width="13.140625" style="1" customWidth="1"/>
    <col min="13572" max="13572" width="12.5703125" style="1" customWidth="1"/>
    <col min="13573" max="13573" width="18.42578125" style="1" bestFit="1" customWidth="1"/>
    <col min="13574" max="13574" width="15.140625" style="1" customWidth="1"/>
    <col min="13575" max="13575" width="9.28515625" style="1" customWidth="1"/>
    <col min="13576" max="13576" width="12.140625" style="1" bestFit="1" customWidth="1"/>
    <col min="13577" max="13821" width="9.85546875" style="1"/>
    <col min="13822" max="13822" width="6.5703125" style="1" customWidth="1"/>
    <col min="13823" max="13823" width="80.42578125" style="1" customWidth="1"/>
    <col min="13824" max="13824" width="7.7109375" style="1" customWidth="1"/>
    <col min="13825" max="13825" width="9.5703125" style="1" customWidth="1"/>
    <col min="13826" max="13826" width="12.5703125" style="1" customWidth="1"/>
    <col min="13827" max="13827" width="13.140625" style="1" customWidth="1"/>
    <col min="13828" max="13828" width="12.5703125" style="1" customWidth="1"/>
    <col min="13829" max="13829" width="18.42578125" style="1" bestFit="1" customWidth="1"/>
    <col min="13830" max="13830" width="15.140625" style="1" customWidth="1"/>
    <col min="13831" max="13831" width="9.28515625" style="1" customWidth="1"/>
    <col min="13832" max="13832" width="12.140625" style="1" bestFit="1" customWidth="1"/>
    <col min="13833" max="14077" width="9.85546875" style="1"/>
    <col min="14078" max="14078" width="6.5703125" style="1" customWidth="1"/>
    <col min="14079" max="14079" width="80.42578125" style="1" customWidth="1"/>
    <col min="14080" max="14080" width="7.7109375" style="1" customWidth="1"/>
    <col min="14081" max="14081" width="9.5703125" style="1" customWidth="1"/>
    <col min="14082" max="14082" width="12.5703125" style="1" customWidth="1"/>
    <col min="14083" max="14083" width="13.140625" style="1" customWidth="1"/>
    <col min="14084" max="14084" width="12.5703125" style="1" customWidth="1"/>
    <col min="14085" max="14085" width="18.42578125" style="1" bestFit="1" customWidth="1"/>
    <col min="14086" max="14086" width="15.140625" style="1" customWidth="1"/>
    <col min="14087" max="14087" width="9.28515625" style="1" customWidth="1"/>
    <col min="14088" max="14088" width="12.140625" style="1" bestFit="1" customWidth="1"/>
    <col min="14089" max="14333" width="9.85546875" style="1"/>
    <col min="14334" max="14334" width="6.5703125" style="1" customWidth="1"/>
    <col min="14335" max="14335" width="80.42578125" style="1" customWidth="1"/>
    <col min="14336" max="14336" width="7.7109375" style="1" customWidth="1"/>
    <col min="14337" max="14337" width="9.5703125" style="1" customWidth="1"/>
    <col min="14338" max="14338" width="12.5703125" style="1" customWidth="1"/>
    <col min="14339" max="14339" width="13.140625" style="1" customWidth="1"/>
    <col min="14340" max="14340" width="12.5703125" style="1" customWidth="1"/>
    <col min="14341" max="14341" width="18.42578125" style="1" bestFit="1" customWidth="1"/>
    <col min="14342" max="14342" width="15.140625" style="1" customWidth="1"/>
    <col min="14343" max="14343" width="9.28515625" style="1" customWidth="1"/>
    <col min="14344" max="14344" width="12.140625" style="1" bestFit="1" customWidth="1"/>
    <col min="14345" max="14589" width="9.85546875" style="1"/>
    <col min="14590" max="14590" width="6.5703125" style="1" customWidth="1"/>
    <col min="14591" max="14591" width="80.42578125" style="1" customWidth="1"/>
    <col min="14592" max="14592" width="7.7109375" style="1" customWidth="1"/>
    <col min="14593" max="14593" width="9.5703125" style="1" customWidth="1"/>
    <col min="14594" max="14594" width="12.5703125" style="1" customWidth="1"/>
    <col min="14595" max="14595" width="13.140625" style="1" customWidth="1"/>
    <col min="14596" max="14596" width="12.5703125" style="1" customWidth="1"/>
    <col min="14597" max="14597" width="18.42578125" style="1" bestFit="1" customWidth="1"/>
    <col min="14598" max="14598" width="15.140625" style="1" customWidth="1"/>
    <col min="14599" max="14599" width="9.28515625" style="1" customWidth="1"/>
    <col min="14600" max="14600" width="12.140625" style="1" bestFit="1" customWidth="1"/>
    <col min="14601" max="14845" width="9.85546875" style="1"/>
    <col min="14846" max="14846" width="6.5703125" style="1" customWidth="1"/>
    <col min="14847" max="14847" width="80.42578125" style="1" customWidth="1"/>
    <col min="14848" max="14848" width="7.7109375" style="1" customWidth="1"/>
    <col min="14849" max="14849" width="9.5703125" style="1" customWidth="1"/>
    <col min="14850" max="14850" width="12.5703125" style="1" customWidth="1"/>
    <col min="14851" max="14851" width="13.140625" style="1" customWidth="1"/>
    <col min="14852" max="14852" width="12.5703125" style="1" customWidth="1"/>
    <col min="14853" max="14853" width="18.42578125" style="1" bestFit="1" customWidth="1"/>
    <col min="14854" max="14854" width="15.140625" style="1" customWidth="1"/>
    <col min="14855" max="14855" width="9.28515625" style="1" customWidth="1"/>
    <col min="14856" max="14856" width="12.140625" style="1" bestFit="1" customWidth="1"/>
    <col min="14857" max="15101" width="9.85546875" style="1"/>
    <col min="15102" max="15102" width="6.5703125" style="1" customWidth="1"/>
    <col min="15103" max="15103" width="80.42578125" style="1" customWidth="1"/>
    <col min="15104" max="15104" width="7.7109375" style="1" customWidth="1"/>
    <col min="15105" max="15105" width="9.5703125" style="1" customWidth="1"/>
    <col min="15106" max="15106" width="12.5703125" style="1" customWidth="1"/>
    <col min="15107" max="15107" width="13.140625" style="1" customWidth="1"/>
    <col min="15108" max="15108" width="12.5703125" style="1" customWidth="1"/>
    <col min="15109" max="15109" width="18.42578125" style="1" bestFit="1" customWidth="1"/>
    <col min="15110" max="15110" width="15.140625" style="1" customWidth="1"/>
    <col min="15111" max="15111" width="9.28515625" style="1" customWidth="1"/>
    <col min="15112" max="15112" width="12.140625" style="1" bestFit="1" customWidth="1"/>
    <col min="15113" max="15357" width="9.85546875" style="1"/>
    <col min="15358" max="15358" width="6.5703125" style="1" customWidth="1"/>
    <col min="15359" max="15359" width="80.42578125" style="1" customWidth="1"/>
    <col min="15360" max="15360" width="7.7109375" style="1" customWidth="1"/>
    <col min="15361" max="15361" width="9.5703125" style="1" customWidth="1"/>
    <col min="15362" max="15362" width="12.5703125" style="1" customWidth="1"/>
    <col min="15363" max="15363" width="13.140625" style="1" customWidth="1"/>
    <col min="15364" max="15364" width="12.5703125" style="1" customWidth="1"/>
    <col min="15365" max="15365" width="18.42578125" style="1" bestFit="1" customWidth="1"/>
    <col min="15366" max="15366" width="15.140625" style="1" customWidth="1"/>
    <col min="15367" max="15367" width="9.28515625" style="1" customWidth="1"/>
    <col min="15368" max="15368" width="12.140625" style="1" bestFit="1" customWidth="1"/>
    <col min="15369" max="15613" width="9.85546875" style="1"/>
    <col min="15614" max="15614" width="6.5703125" style="1" customWidth="1"/>
    <col min="15615" max="15615" width="80.42578125" style="1" customWidth="1"/>
    <col min="15616" max="15616" width="7.7109375" style="1" customWidth="1"/>
    <col min="15617" max="15617" width="9.5703125" style="1" customWidth="1"/>
    <col min="15618" max="15618" width="12.5703125" style="1" customWidth="1"/>
    <col min="15619" max="15619" width="13.140625" style="1" customWidth="1"/>
    <col min="15620" max="15620" width="12.5703125" style="1" customWidth="1"/>
    <col min="15621" max="15621" width="18.42578125" style="1" bestFit="1" customWidth="1"/>
    <col min="15622" max="15622" width="15.140625" style="1" customWidth="1"/>
    <col min="15623" max="15623" width="9.28515625" style="1" customWidth="1"/>
    <col min="15624" max="15624" width="12.140625" style="1" bestFit="1" customWidth="1"/>
    <col min="15625" max="15869" width="9.85546875" style="1"/>
    <col min="15870" max="15870" width="6.5703125" style="1" customWidth="1"/>
    <col min="15871" max="15871" width="80.42578125" style="1" customWidth="1"/>
    <col min="15872" max="15872" width="7.7109375" style="1" customWidth="1"/>
    <col min="15873" max="15873" width="9.5703125" style="1" customWidth="1"/>
    <col min="15874" max="15874" width="12.5703125" style="1" customWidth="1"/>
    <col min="15875" max="15875" width="13.140625" style="1" customWidth="1"/>
    <col min="15876" max="15876" width="12.5703125" style="1" customWidth="1"/>
    <col min="15877" max="15877" width="18.42578125" style="1" bestFit="1" customWidth="1"/>
    <col min="15878" max="15878" width="15.140625" style="1" customWidth="1"/>
    <col min="15879" max="15879" width="9.28515625" style="1" customWidth="1"/>
    <col min="15880" max="15880" width="12.140625" style="1" bestFit="1" customWidth="1"/>
    <col min="15881" max="16125" width="9.85546875" style="1"/>
    <col min="16126" max="16126" width="6.5703125" style="1" customWidth="1"/>
    <col min="16127" max="16127" width="80.42578125" style="1" customWidth="1"/>
    <col min="16128" max="16128" width="7.7109375" style="1" customWidth="1"/>
    <col min="16129" max="16129" width="9.5703125" style="1" customWidth="1"/>
    <col min="16130" max="16130" width="12.5703125" style="1" customWidth="1"/>
    <col min="16131" max="16131" width="13.140625" style="1" customWidth="1"/>
    <col min="16132" max="16132" width="12.5703125" style="1" customWidth="1"/>
    <col min="16133" max="16133" width="18.42578125" style="1" bestFit="1" customWidth="1"/>
    <col min="16134" max="16134" width="15.140625" style="1" customWidth="1"/>
    <col min="16135" max="16135" width="9.28515625" style="1" customWidth="1"/>
    <col min="16136" max="16136" width="12.140625" style="1" bestFit="1" customWidth="1"/>
    <col min="16137" max="16384" width="9.85546875" style="1"/>
  </cols>
  <sheetData>
    <row r="1" spans="1:7" ht="20.25">
      <c r="A1" s="216" t="s">
        <v>25</v>
      </c>
      <c r="B1" s="216"/>
      <c r="C1" s="216"/>
      <c r="D1" s="216"/>
      <c r="E1" s="216"/>
      <c r="F1" s="216"/>
    </row>
    <row r="2" spans="1:7">
      <c r="A2" s="217"/>
      <c r="B2" s="214"/>
      <c r="C2" s="214"/>
      <c r="D2" s="214"/>
      <c r="E2" s="214"/>
      <c r="F2" s="214"/>
    </row>
    <row r="3" spans="1:7" ht="23.25">
      <c r="A3" s="218" t="str">
        <f>Page_Couverture!A3</f>
        <v>LOT 2 A</v>
      </c>
      <c r="B3" s="218"/>
      <c r="C3" s="218"/>
      <c r="D3" s="218"/>
      <c r="E3" s="218"/>
      <c r="F3" s="218"/>
    </row>
    <row r="4" spans="1:7" ht="9" customHeight="1">
      <c r="A4" s="2"/>
      <c r="B4" s="3"/>
      <c r="C4" s="3"/>
      <c r="D4" s="3"/>
      <c r="E4" s="4"/>
      <c r="F4" s="4"/>
    </row>
    <row r="5" spans="1:7" ht="18" customHeight="1">
      <c r="A5" s="194" t="str">
        <f>Page_Couverture!A7</f>
        <v>CONSTRUCTION DU CENTRE DE SANTE NUMERO 2</v>
      </c>
      <c r="B5" s="194"/>
      <c r="C5" s="194"/>
      <c r="D5" s="194"/>
      <c r="E5" s="194"/>
      <c r="F5" s="194"/>
    </row>
    <row r="6" spans="1:7" ht="8.25" customHeight="1">
      <c r="A6" s="5"/>
      <c r="B6" s="5"/>
      <c r="C6" s="5"/>
      <c r="D6" s="5"/>
      <c r="E6" s="5"/>
      <c r="F6" s="5"/>
    </row>
    <row r="7" spans="1:7" ht="19.5">
      <c r="A7" s="202" t="str">
        <f>Page_Couverture!A5</f>
        <v>code appel d'offre a insérer</v>
      </c>
      <c r="B7" s="202"/>
      <c r="C7" s="202"/>
      <c r="D7" s="202"/>
      <c r="E7" s="202"/>
      <c r="F7" s="202"/>
    </row>
    <row r="8" spans="1:7" ht="5.25" customHeight="1">
      <c r="A8" s="6"/>
      <c r="B8" s="8"/>
      <c r="C8" s="8"/>
      <c r="D8" s="8"/>
      <c r="E8" s="8"/>
      <c r="F8" s="7"/>
    </row>
    <row r="9" spans="1:7" ht="19.5">
      <c r="A9" s="219" t="s">
        <v>26</v>
      </c>
      <c r="B9" s="219"/>
      <c r="C9" s="219"/>
      <c r="D9" s="219"/>
      <c r="E9" s="219"/>
      <c r="F9" s="219"/>
    </row>
    <row r="10" spans="1:7" ht="30" customHeight="1">
      <c r="A10" s="212" t="str">
        <f>Page_Couverture!A9</f>
        <v xml:space="preserve">Travaux de Construction Complète du Centre de Santé Numéro 2 &amp; de la Résidence du Personnel de Santé, Route de l'Aéroport, Commune de Jérémie, Département de la Grand'Anse. </v>
      </c>
      <c r="B10" s="212"/>
      <c r="C10" s="212"/>
      <c r="D10" s="212"/>
      <c r="E10" s="212"/>
      <c r="F10" s="212"/>
    </row>
    <row r="11" spans="1:7" ht="15.75" thickBot="1">
      <c r="A11" s="213"/>
      <c r="B11" s="214"/>
      <c r="C11" s="214"/>
      <c r="D11" s="214"/>
      <c r="E11" s="214"/>
      <c r="F11" s="214"/>
    </row>
    <row r="12" spans="1:7" s="14" customFormat="1" ht="36.75" thickBot="1">
      <c r="A12" s="9" t="s">
        <v>27</v>
      </c>
      <c r="B12" s="10" t="s">
        <v>28</v>
      </c>
      <c r="C12" s="11" t="s">
        <v>29</v>
      </c>
      <c r="D12" s="11" t="s">
        <v>30</v>
      </c>
      <c r="E12" s="12" t="s">
        <v>31</v>
      </c>
      <c r="F12" s="13" t="s">
        <v>32</v>
      </c>
      <c r="G12" s="94"/>
    </row>
    <row r="13" spans="1:7" ht="14.25">
      <c r="A13" s="15"/>
      <c r="B13" s="16"/>
      <c r="C13" s="17"/>
      <c r="D13" s="18"/>
      <c r="E13" s="19"/>
      <c r="F13" s="20"/>
    </row>
    <row r="14" spans="1:7" ht="24">
      <c r="A14" s="21" t="s">
        <v>33</v>
      </c>
      <c r="B14" s="22" t="s">
        <v>34</v>
      </c>
      <c r="C14" s="17"/>
      <c r="D14" s="18"/>
      <c r="E14" s="23"/>
      <c r="F14" s="19"/>
    </row>
    <row r="15" spans="1:7" ht="7.5" customHeight="1">
      <c r="A15" s="21"/>
      <c r="B15" s="24"/>
      <c r="C15" s="17"/>
      <c r="D15" s="18"/>
      <c r="E15" s="23"/>
      <c r="F15" s="19"/>
    </row>
    <row r="16" spans="1:7" ht="14.25">
      <c r="A16" s="21" t="s">
        <v>35</v>
      </c>
      <c r="B16" s="25" t="s">
        <v>36</v>
      </c>
      <c r="C16" s="17"/>
      <c r="D16" s="18"/>
      <c r="E16" s="23"/>
      <c r="F16" s="19"/>
    </row>
    <row r="17" spans="1:8" ht="63.75">
      <c r="A17" s="26"/>
      <c r="B17" s="27" t="s">
        <v>37</v>
      </c>
      <c r="C17" s="17" t="s">
        <v>38</v>
      </c>
      <c r="D17" s="28">
        <v>1</v>
      </c>
      <c r="E17" s="23">
        <v>0</v>
      </c>
      <c r="F17" s="28">
        <f>D17*E17</f>
        <v>0</v>
      </c>
    </row>
    <row r="18" spans="1:8" ht="7.5" customHeight="1">
      <c r="A18" s="26"/>
      <c r="B18" s="27"/>
      <c r="C18" s="17"/>
      <c r="D18" s="28"/>
      <c r="E18" s="23"/>
      <c r="F18" s="28"/>
    </row>
    <row r="19" spans="1:8" ht="14.25">
      <c r="A19" s="26"/>
      <c r="B19" s="35" t="s">
        <v>10</v>
      </c>
      <c r="C19" s="17"/>
      <c r="D19" s="18"/>
      <c r="E19" s="23"/>
      <c r="F19" s="28"/>
    </row>
    <row r="20" spans="1:8" ht="6.95" customHeight="1">
      <c r="A20" s="21"/>
      <c r="B20" s="24"/>
      <c r="C20" s="17"/>
      <c r="D20" s="18"/>
      <c r="E20" s="23"/>
      <c r="F20" s="19"/>
    </row>
    <row r="21" spans="1:8" ht="14.25">
      <c r="A21" s="21" t="s">
        <v>35</v>
      </c>
      <c r="B21" s="25" t="s">
        <v>39</v>
      </c>
      <c r="C21" s="17"/>
      <c r="D21" s="18"/>
      <c r="E21" s="23"/>
      <c r="F21" s="19"/>
    </row>
    <row r="22" spans="1:8" ht="144.94999999999999" customHeight="1">
      <c r="A22" s="26"/>
      <c r="B22" s="27" t="s">
        <v>40</v>
      </c>
      <c r="C22" s="17" t="s">
        <v>38</v>
      </c>
      <c r="D22" s="28">
        <v>1</v>
      </c>
      <c r="E22" s="23">
        <v>0</v>
      </c>
      <c r="F22" s="28">
        <f>D22*E22</f>
        <v>0</v>
      </c>
      <c r="G22" s="95"/>
    </row>
    <row r="23" spans="1:8" ht="6.95" customHeight="1">
      <c r="A23" s="26"/>
      <c r="B23" s="27"/>
      <c r="C23" s="17"/>
      <c r="D23" s="28"/>
      <c r="E23" s="23"/>
      <c r="F23" s="28"/>
      <c r="G23" s="95"/>
    </row>
    <row r="24" spans="1:8" ht="17.45" customHeight="1">
      <c r="A24" s="26"/>
      <c r="B24" s="35" t="s">
        <v>10</v>
      </c>
      <c r="C24" s="17"/>
      <c r="D24" s="18"/>
      <c r="E24" s="23"/>
      <c r="F24" s="28"/>
      <c r="G24" s="41"/>
    </row>
    <row r="25" spans="1:8" ht="6.95" customHeight="1">
      <c r="A25" s="26"/>
      <c r="B25" s="35"/>
      <c r="C25" s="17"/>
      <c r="D25" s="18"/>
      <c r="E25" s="23"/>
      <c r="F25" s="28"/>
      <c r="G25" s="41"/>
    </row>
    <row r="26" spans="1:8" ht="18" customHeight="1">
      <c r="A26" s="21" t="s">
        <v>41</v>
      </c>
      <c r="B26" s="25" t="s">
        <v>42</v>
      </c>
      <c r="C26" s="17"/>
      <c r="D26" s="18"/>
      <c r="E26" s="23"/>
      <c r="F26" s="30"/>
      <c r="G26" s="41"/>
    </row>
    <row r="27" spans="1:8" ht="117.95" customHeight="1">
      <c r="A27" s="26"/>
      <c r="B27" s="27" t="s">
        <v>43</v>
      </c>
      <c r="C27" s="17" t="s">
        <v>44</v>
      </c>
      <c r="D27" s="31">
        <v>480</v>
      </c>
      <c r="E27" s="23">
        <v>0</v>
      </c>
      <c r="F27" s="28">
        <f>D27*E27</f>
        <v>0</v>
      </c>
      <c r="G27" s="95"/>
      <c r="H27" s="32"/>
    </row>
    <row r="28" spans="1:8" ht="6" customHeight="1">
      <c r="A28" s="26"/>
      <c r="B28" s="33"/>
      <c r="C28" s="34"/>
      <c r="D28" s="18"/>
      <c r="E28" s="23"/>
      <c r="F28" s="28" t="s">
        <v>45</v>
      </c>
    </row>
    <row r="29" spans="1:8" ht="16.5" customHeight="1">
      <c r="A29" s="26"/>
      <c r="B29" s="35" t="s">
        <v>10</v>
      </c>
      <c r="C29" s="17"/>
      <c r="D29" s="18"/>
      <c r="E29" s="23"/>
      <c r="F29" s="28"/>
    </row>
    <row r="30" spans="1:8" ht="8.25" customHeight="1" thickBot="1">
      <c r="A30" s="26"/>
      <c r="B30" s="29"/>
      <c r="C30" s="17"/>
      <c r="D30" s="18"/>
      <c r="E30" s="19"/>
      <c r="F30" s="28"/>
    </row>
    <row r="31" spans="1:8" ht="19.899999999999999" customHeight="1" thickBot="1">
      <c r="A31" s="21"/>
      <c r="B31" s="36" t="s">
        <v>46</v>
      </c>
      <c r="C31" s="37"/>
      <c r="D31" s="215"/>
      <c r="E31" s="215"/>
      <c r="F31" s="38">
        <f>F27+F22+F17</f>
        <v>0</v>
      </c>
      <c r="G31" s="96"/>
      <c r="H31" s="39"/>
    </row>
    <row r="32" spans="1:8" ht="10.35" customHeight="1"/>
  </sheetData>
  <mergeCells count="9">
    <mergeCell ref="A10:F10"/>
    <mergeCell ref="A11:F11"/>
    <mergeCell ref="D31:E31"/>
    <mergeCell ref="A7:F7"/>
    <mergeCell ref="A1:F1"/>
    <mergeCell ref="A2:F2"/>
    <mergeCell ref="A3:F3"/>
    <mergeCell ref="A5:F5"/>
    <mergeCell ref="A9:F9"/>
  </mergeCells>
  <pageMargins left="0.7" right="0.7" top="0.75" bottom="0.75" header="0.3" footer="0.3"/>
  <pageSetup scale="5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3"/>
  <sheetViews>
    <sheetView tabSelected="1" topLeftCell="A104" workbookViewId="0">
      <selection activeCell="I8" sqref="I8"/>
    </sheetView>
  </sheetViews>
  <sheetFormatPr defaultRowHeight="15"/>
  <cols>
    <col min="1" max="1" width="6.5703125" customWidth="1"/>
    <col min="2" max="2" width="56.85546875" customWidth="1"/>
    <col min="3" max="3" width="9.7109375" customWidth="1"/>
    <col min="4" max="4" width="11.42578125" customWidth="1"/>
    <col min="5" max="5" width="13" customWidth="1"/>
    <col min="6" max="6" width="17.85546875" customWidth="1"/>
  </cols>
  <sheetData>
    <row r="1" spans="1:6" ht="19.5">
      <c r="A1" s="227"/>
      <c r="B1" s="228"/>
      <c r="C1" s="228"/>
      <c r="D1" s="228"/>
      <c r="E1" s="228"/>
      <c r="F1" s="229"/>
    </row>
    <row r="2" spans="1:6" ht="15.75">
      <c r="A2" s="230" t="s">
        <v>47</v>
      </c>
      <c r="B2" s="221"/>
      <c r="C2" s="221"/>
      <c r="D2" s="221"/>
      <c r="E2" s="221"/>
      <c r="F2" s="222"/>
    </row>
    <row r="3" spans="1:6" ht="15" customHeight="1">
      <c r="A3" s="220" t="str">
        <f>Page_Couverture!A9</f>
        <v xml:space="preserve">Travaux de Construction Complète du Centre de Santé Numéro 2 &amp; de la Résidence du Personnel de Santé, Route de l'Aéroport, Commune de Jérémie, Département de la Grand'Anse. </v>
      </c>
      <c r="B3" s="221"/>
      <c r="C3" s="221"/>
      <c r="D3" s="221"/>
      <c r="E3" s="221"/>
      <c r="F3" s="222"/>
    </row>
    <row r="4" spans="1:6" ht="15.75">
      <c r="A4" s="223"/>
      <c r="B4" s="224"/>
      <c r="C4" s="224"/>
      <c r="D4" s="224"/>
      <c r="E4" s="224"/>
      <c r="F4" s="225"/>
    </row>
    <row r="5" spans="1:6" ht="36.75">
      <c r="A5" s="106" t="s">
        <v>27</v>
      </c>
      <c r="B5" s="110" t="s">
        <v>28</v>
      </c>
      <c r="C5" s="106" t="s">
        <v>29</v>
      </c>
      <c r="D5" s="106" t="s">
        <v>30</v>
      </c>
      <c r="E5" s="111" t="s">
        <v>31</v>
      </c>
      <c r="F5" s="111" t="s">
        <v>32</v>
      </c>
    </row>
    <row r="6" spans="1:6">
      <c r="A6" s="112" t="s">
        <v>33</v>
      </c>
      <c r="B6" s="106" t="s">
        <v>48</v>
      </c>
      <c r="C6" s="107"/>
      <c r="D6" s="108"/>
      <c r="E6" s="109"/>
      <c r="F6" s="109"/>
    </row>
    <row r="7" spans="1:6" ht="15.75">
      <c r="A7" s="113">
        <v>1.1000000000000001</v>
      </c>
      <c r="B7" s="114" t="s">
        <v>49</v>
      </c>
      <c r="C7" s="115"/>
      <c r="D7" s="116"/>
      <c r="E7" s="117"/>
      <c r="F7" s="118"/>
    </row>
    <row r="8" spans="1:6" ht="168" customHeight="1">
      <c r="A8" s="119"/>
      <c r="B8" s="120" t="s">
        <v>50</v>
      </c>
      <c r="C8" s="116" t="s">
        <v>51</v>
      </c>
      <c r="D8" s="116">
        <v>395.96</v>
      </c>
      <c r="E8" s="121">
        <v>0</v>
      </c>
      <c r="F8" s="117">
        <f>E8*D8</f>
        <v>0</v>
      </c>
    </row>
    <row r="9" spans="1:6" ht="97.5" customHeight="1">
      <c r="A9" s="122"/>
      <c r="B9" s="123" t="s">
        <v>52</v>
      </c>
      <c r="C9" s="116" t="s">
        <v>51</v>
      </c>
      <c r="D9" s="116">
        <v>264.60000000000002</v>
      </c>
      <c r="E9" s="121">
        <v>0</v>
      </c>
      <c r="F9" s="117">
        <f>E9*D9</f>
        <v>0</v>
      </c>
    </row>
    <row r="10" spans="1:6" ht="51" customHeight="1">
      <c r="A10" s="124">
        <v>1.3</v>
      </c>
      <c r="B10" s="114" t="s">
        <v>53</v>
      </c>
      <c r="C10" s="116"/>
      <c r="D10" s="116"/>
      <c r="E10" s="121"/>
      <c r="F10" s="117"/>
    </row>
    <row r="11" spans="1:6" ht="169.5" customHeight="1">
      <c r="A11" s="119"/>
      <c r="B11" s="123" t="s">
        <v>54</v>
      </c>
      <c r="C11" s="116" t="s">
        <v>51</v>
      </c>
      <c r="D11" s="116">
        <v>317.52</v>
      </c>
      <c r="E11" s="125">
        <v>0</v>
      </c>
      <c r="F11" s="126">
        <f>E11*D11</f>
        <v>0</v>
      </c>
    </row>
    <row r="12" spans="1:6" ht="15.75">
      <c r="A12" s="124"/>
      <c r="B12" s="127" t="s">
        <v>55</v>
      </c>
      <c r="C12" s="128"/>
      <c r="D12" s="226"/>
      <c r="E12" s="226"/>
      <c r="F12" s="129">
        <f>F11+F9+F8</f>
        <v>0</v>
      </c>
    </row>
    <row r="13" spans="1:6" ht="15.75">
      <c r="A13" s="124" t="s">
        <v>56</v>
      </c>
      <c r="B13" s="130" t="s">
        <v>57</v>
      </c>
      <c r="C13" s="116"/>
      <c r="D13" s="116"/>
      <c r="E13" s="117"/>
      <c r="F13" s="117"/>
    </row>
    <row r="14" spans="1:6" ht="47.25">
      <c r="A14" s="124" t="s">
        <v>58</v>
      </c>
      <c r="B14" s="114" t="s">
        <v>59</v>
      </c>
      <c r="C14" s="116"/>
      <c r="D14" s="116"/>
      <c r="E14" s="117"/>
      <c r="F14" s="117"/>
    </row>
    <row r="15" spans="1:6" ht="108" customHeight="1">
      <c r="A15" s="131"/>
      <c r="B15" s="123" t="s">
        <v>60</v>
      </c>
      <c r="C15" s="116" t="s">
        <v>51</v>
      </c>
      <c r="D15" s="116">
        <v>31.68</v>
      </c>
      <c r="E15" s="121">
        <v>0</v>
      </c>
      <c r="F15" s="117">
        <f>E15*D15</f>
        <v>0</v>
      </c>
    </row>
    <row r="16" spans="1:6" ht="18.75">
      <c r="A16" s="124"/>
      <c r="B16" s="156" t="s">
        <v>61</v>
      </c>
      <c r="C16" s="116"/>
      <c r="D16" s="116"/>
      <c r="E16" s="117"/>
      <c r="F16" s="132">
        <f>F15</f>
        <v>0</v>
      </c>
    </row>
    <row r="17" spans="1:6" ht="15.75">
      <c r="A17" s="124" t="s">
        <v>62</v>
      </c>
      <c r="B17" s="130" t="s">
        <v>13</v>
      </c>
      <c r="C17" s="116"/>
      <c r="D17" s="116"/>
      <c r="E17" s="117"/>
      <c r="F17" s="117"/>
    </row>
    <row r="18" spans="1:6" ht="204.75" customHeight="1">
      <c r="A18" s="124" t="s">
        <v>63</v>
      </c>
      <c r="B18" s="120" t="s">
        <v>64</v>
      </c>
      <c r="C18" s="116"/>
      <c r="D18" s="116"/>
      <c r="E18" s="117"/>
      <c r="F18" s="117"/>
    </row>
    <row r="19" spans="1:6" ht="51.75" customHeight="1">
      <c r="A19" s="124" t="s">
        <v>65</v>
      </c>
      <c r="B19" s="114" t="s">
        <v>66</v>
      </c>
      <c r="C19" s="116" t="s">
        <v>51</v>
      </c>
      <c r="D19" s="116">
        <v>10.75</v>
      </c>
      <c r="E19" s="121">
        <v>0</v>
      </c>
      <c r="F19" s="117">
        <f>D19*E19</f>
        <v>0</v>
      </c>
    </row>
    <row r="20" spans="1:6" ht="63">
      <c r="A20" s="124" t="s">
        <v>67</v>
      </c>
      <c r="B20" s="133" t="s">
        <v>68</v>
      </c>
      <c r="C20" s="116" t="s">
        <v>51</v>
      </c>
      <c r="D20" s="116">
        <v>54.23</v>
      </c>
      <c r="E20" s="121">
        <v>0</v>
      </c>
      <c r="F20" s="117">
        <f>D20*E20</f>
        <v>0</v>
      </c>
    </row>
    <row r="21" spans="1:6" ht="47.25">
      <c r="A21" s="124" t="s">
        <v>69</v>
      </c>
      <c r="B21" s="114" t="s">
        <v>70</v>
      </c>
      <c r="C21" s="116" t="s">
        <v>51</v>
      </c>
      <c r="D21" s="116">
        <v>13.75</v>
      </c>
      <c r="E21" s="121">
        <v>0</v>
      </c>
      <c r="F21" s="117">
        <f>D21*E21</f>
        <v>0</v>
      </c>
    </row>
    <row r="22" spans="1:6" ht="63">
      <c r="A22" s="124" t="s">
        <v>71</v>
      </c>
      <c r="B22" s="114" t="s">
        <v>72</v>
      </c>
      <c r="C22" s="116" t="s">
        <v>51</v>
      </c>
      <c r="D22" s="116">
        <v>15.1</v>
      </c>
      <c r="E22" s="121"/>
      <c r="F22" s="117">
        <f>D22*E22</f>
        <v>0</v>
      </c>
    </row>
    <row r="23" spans="1:6" ht="78.75">
      <c r="A23" s="124" t="s">
        <v>73</v>
      </c>
      <c r="B23" s="114" t="s">
        <v>74</v>
      </c>
      <c r="C23" s="116" t="s">
        <v>51</v>
      </c>
      <c r="D23" s="116">
        <v>72</v>
      </c>
      <c r="E23" s="121">
        <v>0</v>
      </c>
      <c r="F23" s="117">
        <f>D23*E23</f>
        <v>0</v>
      </c>
    </row>
    <row r="24" spans="1:6" ht="78.75">
      <c r="A24" s="124" t="s">
        <v>75</v>
      </c>
      <c r="B24" s="133" t="s">
        <v>76</v>
      </c>
      <c r="C24" s="116" t="s">
        <v>51</v>
      </c>
      <c r="D24" s="116">
        <v>23.42</v>
      </c>
      <c r="E24" s="121">
        <v>0</v>
      </c>
      <c r="F24" s="117">
        <f t="shared" ref="F24:F31" si="0">E24*D24</f>
        <v>0</v>
      </c>
    </row>
    <row r="25" spans="1:6" ht="63">
      <c r="A25" s="124" t="s">
        <v>77</v>
      </c>
      <c r="B25" s="133" t="s">
        <v>78</v>
      </c>
      <c r="C25" s="116" t="s">
        <v>51</v>
      </c>
      <c r="D25" s="116">
        <v>18.98</v>
      </c>
      <c r="E25" s="121">
        <v>0</v>
      </c>
      <c r="F25" s="117">
        <f t="shared" si="0"/>
        <v>0</v>
      </c>
    </row>
    <row r="26" spans="1:6" ht="63">
      <c r="A26" s="124" t="s">
        <v>79</v>
      </c>
      <c r="B26" s="133" t="s">
        <v>80</v>
      </c>
      <c r="C26" s="116" t="s">
        <v>51</v>
      </c>
      <c r="D26" s="116">
        <v>20.175000000000001</v>
      </c>
      <c r="E26" s="121">
        <v>0</v>
      </c>
      <c r="F26" s="117">
        <f t="shared" si="0"/>
        <v>0</v>
      </c>
    </row>
    <row r="27" spans="1:6" ht="78.75">
      <c r="A27" s="124" t="s">
        <v>81</v>
      </c>
      <c r="B27" s="133" t="s">
        <v>82</v>
      </c>
      <c r="C27" s="116" t="s">
        <v>51</v>
      </c>
      <c r="D27" s="116">
        <v>10.78</v>
      </c>
      <c r="E27" s="117">
        <v>0</v>
      </c>
      <c r="F27" s="117">
        <f t="shared" si="0"/>
        <v>0</v>
      </c>
    </row>
    <row r="28" spans="1:6" ht="63">
      <c r="A28" s="124" t="s">
        <v>83</v>
      </c>
      <c r="B28" s="133" t="s">
        <v>84</v>
      </c>
      <c r="C28" s="116" t="s">
        <v>51</v>
      </c>
      <c r="D28" s="116">
        <v>36.200000000000003</v>
      </c>
      <c r="E28" s="117">
        <v>0</v>
      </c>
      <c r="F28" s="117">
        <f t="shared" si="0"/>
        <v>0</v>
      </c>
    </row>
    <row r="29" spans="1:6" ht="31.5">
      <c r="A29" s="124" t="s">
        <v>85</v>
      </c>
      <c r="B29" s="114" t="s">
        <v>86</v>
      </c>
      <c r="C29" s="128" t="s">
        <v>38</v>
      </c>
      <c r="D29" s="116">
        <v>1</v>
      </c>
      <c r="E29" s="126"/>
      <c r="F29" s="126">
        <f t="shared" si="0"/>
        <v>0</v>
      </c>
    </row>
    <row r="30" spans="1:6" ht="47.25">
      <c r="A30" s="124" t="s">
        <v>87</v>
      </c>
      <c r="B30" s="133" t="s">
        <v>88</v>
      </c>
      <c r="C30" s="116" t="s">
        <v>51</v>
      </c>
      <c r="D30" s="116">
        <v>66.95</v>
      </c>
      <c r="E30" s="117">
        <v>0</v>
      </c>
      <c r="F30" s="117">
        <f t="shared" si="0"/>
        <v>0</v>
      </c>
    </row>
    <row r="31" spans="1:6" ht="47.25" customHeight="1">
      <c r="A31" s="124" t="s">
        <v>89</v>
      </c>
      <c r="B31" s="133" t="s">
        <v>90</v>
      </c>
      <c r="C31" s="116" t="s">
        <v>51</v>
      </c>
      <c r="D31" s="116">
        <v>23.05</v>
      </c>
      <c r="E31" s="117">
        <v>0</v>
      </c>
      <c r="F31" s="117">
        <f t="shared" si="0"/>
        <v>0</v>
      </c>
    </row>
    <row r="32" spans="1:6" ht="18.75">
      <c r="A32" s="124"/>
      <c r="B32" s="156" t="s">
        <v>91</v>
      </c>
      <c r="C32" s="128"/>
      <c r="D32" s="116"/>
      <c r="E32" s="117"/>
      <c r="F32" s="132">
        <f>F28+F26+F24+F22+F21+F19+F25+F30+F27+F20+F23+F29+F31</f>
        <v>0</v>
      </c>
    </row>
    <row r="33" spans="1:6" ht="15.75">
      <c r="A33" s="124" t="s">
        <v>92</v>
      </c>
      <c r="B33" s="130" t="s">
        <v>93</v>
      </c>
      <c r="C33" s="116"/>
      <c r="D33" s="116"/>
      <c r="E33" s="117"/>
      <c r="F33" s="117"/>
    </row>
    <row r="34" spans="1:6" ht="123.75" customHeight="1">
      <c r="A34" s="124" t="s">
        <v>94</v>
      </c>
      <c r="B34" s="114" t="s">
        <v>95</v>
      </c>
      <c r="C34" s="116" t="s">
        <v>96</v>
      </c>
      <c r="D34" s="116">
        <v>215.12</v>
      </c>
      <c r="E34" s="121">
        <v>0</v>
      </c>
      <c r="F34" s="117">
        <f>E34*D34</f>
        <v>0</v>
      </c>
    </row>
    <row r="35" spans="1:6" ht="171" customHeight="1">
      <c r="A35" s="124" t="s">
        <v>97</v>
      </c>
      <c r="B35" s="114" t="s">
        <v>98</v>
      </c>
      <c r="C35" s="116" t="s">
        <v>96</v>
      </c>
      <c r="D35" s="116">
        <v>627.33000000000004</v>
      </c>
      <c r="E35" s="121"/>
      <c r="F35" s="117">
        <f>E35*D35</f>
        <v>0</v>
      </c>
    </row>
    <row r="36" spans="1:6" ht="204.75">
      <c r="A36" s="124" t="s">
        <v>99</v>
      </c>
      <c r="B36" s="114" t="s">
        <v>100</v>
      </c>
      <c r="C36" s="116" t="s">
        <v>96</v>
      </c>
      <c r="D36" s="116">
        <v>69.5</v>
      </c>
      <c r="E36" s="121">
        <v>0</v>
      </c>
      <c r="F36" s="117">
        <f>E36*D36</f>
        <v>0</v>
      </c>
    </row>
    <row r="37" spans="1:6" ht="19.5">
      <c r="A37" s="131"/>
      <c r="B37" s="154" t="s">
        <v>101</v>
      </c>
      <c r="C37" s="116"/>
      <c r="D37" s="116"/>
      <c r="E37" s="117"/>
      <c r="F37" s="132">
        <f>F36+F35+F34</f>
        <v>0</v>
      </c>
    </row>
    <row r="38" spans="1:6" ht="31.5">
      <c r="A38" s="134" t="s">
        <v>33</v>
      </c>
      <c r="B38" s="135" t="s">
        <v>102</v>
      </c>
      <c r="C38" s="136"/>
      <c r="D38" s="137"/>
      <c r="E38" s="138"/>
      <c r="F38" s="138"/>
    </row>
    <row r="39" spans="1:6" ht="15.75">
      <c r="A39" s="139"/>
      <c r="B39" s="140"/>
      <c r="C39" s="141"/>
      <c r="D39" s="142"/>
      <c r="E39" s="143"/>
      <c r="F39" s="144"/>
    </row>
    <row r="40" spans="1:6" ht="126">
      <c r="A40" s="145">
        <v>1</v>
      </c>
      <c r="B40" s="146" t="s">
        <v>103</v>
      </c>
      <c r="C40" s="147"/>
      <c r="D40" s="142"/>
      <c r="E40" s="143"/>
      <c r="F40" s="144"/>
    </row>
    <row r="41" spans="1:6" ht="63.75" customHeight="1">
      <c r="A41" s="139" t="s">
        <v>41</v>
      </c>
      <c r="B41" s="149" t="s">
        <v>104</v>
      </c>
      <c r="C41" s="141" t="s">
        <v>105</v>
      </c>
      <c r="D41" s="142">
        <v>22</v>
      </c>
      <c r="E41" s="143">
        <v>0</v>
      </c>
      <c r="F41" s="144">
        <f t="shared" ref="F41:F55" si="1">E41*D41</f>
        <v>0</v>
      </c>
    </row>
    <row r="42" spans="1:6" ht="69" customHeight="1">
      <c r="A42" s="139">
        <v>1.3</v>
      </c>
      <c r="B42" s="149" t="s">
        <v>106</v>
      </c>
      <c r="C42" s="141" t="s">
        <v>105</v>
      </c>
      <c r="D42" s="142">
        <v>7</v>
      </c>
      <c r="E42" s="143">
        <v>0</v>
      </c>
      <c r="F42" s="144">
        <f t="shared" si="1"/>
        <v>0</v>
      </c>
    </row>
    <row r="43" spans="1:6" ht="60.75" customHeight="1">
      <c r="A43" s="139">
        <v>1.4</v>
      </c>
      <c r="B43" s="149" t="s">
        <v>107</v>
      </c>
      <c r="C43" s="141" t="s">
        <v>105</v>
      </c>
      <c r="D43" s="142">
        <v>1</v>
      </c>
      <c r="E43" s="143">
        <v>0</v>
      </c>
      <c r="F43" s="144">
        <f t="shared" si="1"/>
        <v>0</v>
      </c>
    </row>
    <row r="44" spans="1:6" ht="69.75" customHeight="1">
      <c r="A44" s="139">
        <v>1.5</v>
      </c>
      <c r="B44" s="149" t="s">
        <v>108</v>
      </c>
      <c r="C44" s="141" t="s">
        <v>105</v>
      </c>
      <c r="D44" s="142">
        <v>4</v>
      </c>
      <c r="E44" s="143">
        <v>0</v>
      </c>
      <c r="F44" s="144">
        <f t="shared" si="1"/>
        <v>0</v>
      </c>
    </row>
    <row r="45" spans="1:6" ht="64.5" customHeight="1">
      <c r="A45" s="139">
        <v>1.6</v>
      </c>
      <c r="B45" s="150" t="s">
        <v>109</v>
      </c>
      <c r="C45" s="141" t="s">
        <v>105</v>
      </c>
      <c r="D45" s="142">
        <v>10</v>
      </c>
      <c r="E45" s="143">
        <v>0</v>
      </c>
      <c r="F45" s="144">
        <f t="shared" si="1"/>
        <v>0</v>
      </c>
    </row>
    <row r="46" spans="1:6" ht="47.25">
      <c r="A46" s="139">
        <v>1.7</v>
      </c>
      <c r="B46" s="149" t="s">
        <v>110</v>
      </c>
      <c r="C46" s="141" t="s">
        <v>105</v>
      </c>
      <c r="D46" s="142">
        <v>8</v>
      </c>
      <c r="E46" s="143">
        <v>0</v>
      </c>
      <c r="F46" s="144">
        <f t="shared" si="1"/>
        <v>0</v>
      </c>
    </row>
    <row r="47" spans="1:6" ht="47.25">
      <c r="A47" s="139">
        <v>1.8</v>
      </c>
      <c r="B47" s="149" t="s">
        <v>111</v>
      </c>
      <c r="C47" s="141" t="s">
        <v>105</v>
      </c>
      <c r="D47" s="142">
        <v>23</v>
      </c>
      <c r="E47" s="143">
        <v>0</v>
      </c>
      <c r="F47" s="144">
        <f t="shared" si="1"/>
        <v>0</v>
      </c>
    </row>
    <row r="48" spans="1:6" ht="47.25">
      <c r="A48" s="139">
        <v>1.8</v>
      </c>
      <c r="B48" s="149" t="s">
        <v>112</v>
      </c>
      <c r="C48" s="141" t="s">
        <v>105</v>
      </c>
      <c r="D48" s="142">
        <v>7</v>
      </c>
      <c r="E48" s="143">
        <v>0</v>
      </c>
      <c r="F48" s="144">
        <f t="shared" si="1"/>
        <v>0</v>
      </c>
    </row>
    <row r="49" spans="1:6" ht="47.25">
      <c r="A49" s="139">
        <v>1.9</v>
      </c>
      <c r="B49" s="149" t="s">
        <v>113</v>
      </c>
      <c r="C49" s="141" t="s">
        <v>105</v>
      </c>
      <c r="D49" s="142">
        <v>11</v>
      </c>
      <c r="E49" s="143">
        <v>0</v>
      </c>
      <c r="F49" s="144">
        <f t="shared" si="1"/>
        <v>0</v>
      </c>
    </row>
    <row r="50" spans="1:6" ht="47.25">
      <c r="A50" s="139">
        <v>1.1000000000000001</v>
      </c>
      <c r="B50" s="149" t="s">
        <v>114</v>
      </c>
      <c r="C50" s="141" t="s">
        <v>105</v>
      </c>
      <c r="D50" s="142">
        <v>3</v>
      </c>
      <c r="E50" s="143">
        <v>0</v>
      </c>
      <c r="F50" s="144">
        <f t="shared" si="1"/>
        <v>0</v>
      </c>
    </row>
    <row r="51" spans="1:6" ht="47.25">
      <c r="A51" s="139">
        <v>1.1100000000000001</v>
      </c>
      <c r="B51" s="149" t="s">
        <v>115</v>
      </c>
      <c r="C51" s="141" t="s">
        <v>105</v>
      </c>
      <c r="D51" s="142">
        <v>2</v>
      </c>
      <c r="E51" s="143">
        <v>0</v>
      </c>
      <c r="F51" s="144">
        <f t="shared" si="1"/>
        <v>0</v>
      </c>
    </row>
    <row r="52" spans="1:6" ht="47.25">
      <c r="A52" s="139">
        <v>1.1100000000000001</v>
      </c>
      <c r="B52" s="149" t="s">
        <v>116</v>
      </c>
      <c r="C52" s="141" t="s">
        <v>105</v>
      </c>
      <c r="D52" s="142">
        <v>1</v>
      </c>
      <c r="E52" s="143">
        <v>0</v>
      </c>
      <c r="F52" s="144">
        <f t="shared" si="1"/>
        <v>0</v>
      </c>
    </row>
    <row r="53" spans="1:6" ht="47.25">
      <c r="A53" s="139">
        <v>1.1100000000000001</v>
      </c>
      <c r="B53" s="149" t="s">
        <v>117</v>
      </c>
      <c r="C53" s="141" t="s">
        <v>105</v>
      </c>
      <c r="D53" s="142">
        <v>1</v>
      </c>
      <c r="E53" s="143">
        <v>0</v>
      </c>
      <c r="F53" s="144">
        <f t="shared" si="1"/>
        <v>0</v>
      </c>
    </row>
    <row r="54" spans="1:6" ht="31.5">
      <c r="A54" s="139">
        <v>1.1200000000000001</v>
      </c>
      <c r="B54" s="149" t="s">
        <v>118</v>
      </c>
      <c r="C54" s="136" t="s">
        <v>96</v>
      </c>
      <c r="D54" s="142">
        <v>1.85</v>
      </c>
      <c r="E54" s="143">
        <v>0</v>
      </c>
      <c r="F54" s="144">
        <f t="shared" si="1"/>
        <v>0</v>
      </c>
    </row>
    <row r="55" spans="1:6" ht="47.25">
      <c r="A55" s="139">
        <v>1.1299999999999999</v>
      </c>
      <c r="B55" s="149" t="s">
        <v>119</v>
      </c>
      <c r="C55" s="141" t="s">
        <v>38</v>
      </c>
      <c r="D55" s="142">
        <v>1</v>
      </c>
      <c r="E55" s="143">
        <v>0</v>
      </c>
      <c r="F55" s="144">
        <f t="shared" si="1"/>
        <v>0</v>
      </c>
    </row>
    <row r="56" spans="1:6" ht="18.75">
      <c r="A56" s="134"/>
      <c r="B56" s="155" t="s">
        <v>120</v>
      </c>
      <c r="C56" s="152"/>
      <c r="D56" s="137"/>
      <c r="E56" s="138"/>
      <c r="F56" s="153">
        <f>F46+F41+F45+F44+F47+F49+F50+F51+F42+F43+F55+F54+F53+F52+F48</f>
        <v>0</v>
      </c>
    </row>
    <row r="57" spans="1:6" ht="15.75">
      <c r="A57" s="134" t="s">
        <v>33</v>
      </c>
      <c r="B57" s="135" t="s">
        <v>121</v>
      </c>
      <c r="C57" s="136"/>
      <c r="D57" s="137"/>
      <c r="E57" s="148"/>
      <c r="F57" s="144"/>
    </row>
    <row r="58" spans="1:6" ht="189">
      <c r="A58" s="134"/>
      <c r="B58" s="150" t="s">
        <v>122</v>
      </c>
      <c r="C58" s="136"/>
      <c r="D58" s="137"/>
      <c r="E58" s="148"/>
      <c r="F58" s="144"/>
    </row>
    <row r="59" spans="1:6" ht="94.5">
      <c r="A59" s="134" t="s">
        <v>35</v>
      </c>
      <c r="B59" s="150" t="s">
        <v>123</v>
      </c>
      <c r="C59" s="141" t="s">
        <v>38</v>
      </c>
      <c r="D59" s="142">
        <v>1</v>
      </c>
      <c r="E59" s="143">
        <v>0</v>
      </c>
      <c r="F59" s="144">
        <f>E59*D59</f>
        <v>0</v>
      </c>
    </row>
    <row r="60" spans="1:6" ht="18.75">
      <c r="A60" s="147"/>
      <c r="B60" s="155" t="s">
        <v>124</v>
      </c>
      <c r="C60" s="152"/>
      <c r="D60" s="137"/>
      <c r="E60" s="148"/>
      <c r="F60" s="158">
        <f>SUM(F59)</f>
        <v>0</v>
      </c>
    </row>
    <row r="61" spans="1:6" ht="31.5">
      <c r="A61" s="134" t="s">
        <v>33</v>
      </c>
      <c r="B61" s="160" t="s">
        <v>125</v>
      </c>
      <c r="C61" s="141"/>
      <c r="D61" s="161"/>
      <c r="E61" s="162"/>
      <c r="F61" s="163"/>
    </row>
    <row r="62" spans="1:6" ht="15.75">
      <c r="A62" s="134" t="s">
        <v>35</v>
      </c>
      <c r="B62" s="165" t="s">
        <v>126</v>
      </c>
      <c r="C62" s="141"/>
      <c r="D62" s="161"/>
      <c r="E62" s="162"/>
      <c r="F62" s="163"/>
    </row>
    <row r="63" spans="1:6" ht="110.25">
      <c r="A63" s="166"/>
      <c r="B63" s="150" t="s">
        <v>127</v>
      </c>
      <c r="C63" s="141" t="s">
        <v>38</v>
      </c>
      <c r="D63" s="151">
        <v>1</v>
      </c>
      <c r="E63" s="162">
        <v>0</v>
      </c>
      <c r="F63" s="151">
        <f>D63*E63</f>
        <v>0</v>
      </c>
    </row>
    <row r="64" spans="1:6" ht="15.75">
      <c r="A64" s="134" t="s">
        <v>41</v>
      </c>
      <c r="B64" s="165" t="s">
        <v>128</v>
      </c>
      <c r="C64" s="141"/>
      <c r="D64" s="161"/>
      <c r="E64" s="162"/>
      <c r="F64" s="167"/>
    </row>
    <row r="65" spans="1:6" ht="78.75">
      <c r="A65" s="166"/>
      <c r="B65" s="164" t="s">
        <v>129</v>
      </c>
      <c r="C65" s="141" t="s">
        <v>38</v>
      </c>
      <c r="D65" s="151">
        <v>1</v>
      </c>
      <c r="E65" s="162">
        <v>0</v>
      </c>
      <c r="F65" s="151">
        <f>D65*E65</f>
        <v>0</v>
      </c>
    </row>
    <row r="66" spans="1:6" ht="15.75">
      <c r="A66" s="134" t="s">
        <v>130</v>
      </c>
      <c r="B66" s="165" t="s">
        <v>131</v>
      </c>
      <c r="C66" s="141"/>
      <c r="D66" s="161"/>
      <c r="E66" s="162"/>
      <c r="F66" s="167"/>
    </row>
    <row r="67" spans="1:6" ht="94.5">
      <c r="A67" s="166"/>
      <c r="B67" s="164" t="s">
        <v>132</v>
      </c>
      <c r="C67" s="141" t="s">
        <v>38</v>
      </c>
      <c r="D67" s="151">
        <v>1</v>
      </c>
      <c r="E67" s="162">
        <v>0</v>
      </c>
      <c r="F67" s="151">
        <f>D67*E67</f>
        <v>0</v>
      </c>
    </row>
    <row r="68" spans="1:6" ht="15.75">
      <c r="A68" s="134" t="s">
        <v>133</v>
      </c>
      <c r="B68" s="165" t="s">
        <v>134</v>
      </c>
      <c r="C68" s="141"/>
      <c r="D68" s="161"/>
      <c r="E68" s="162"/>
      <c r="F68" s="167"/>
    </row>
    <row r="69" spans="1:6" ht="78.75">
      <c r="A69" s="166"/>
      <c r="B69" s="164" t="s">
        <v>135</v>
      </c>
      <c r="C69" s="141" t="s">
        <v>38</v>
      </c>
      <c r="D69" s="151">
        <v>1</v>
      </c>
      <c r="E69" s="162">
        <v>0</v>
      </c>
      <c r="F69" s="151">
        <f>D69*E69</f>
        <v>0</v>
      </c>
    </row>
    <row r="70" spans="1:6" ht="15.75">
      <c r="A70" s="134" t="s">
        <v>136</v>
      </c>
      <c r="B70" s="165" t="s">
        <v>137</v>
      </c>
      <c r="C70" s="141"/>
      <c r="D70" s="161"/>
      <c r="E70" s="162"/>
      <c r="F70" s="167"/>
    </row>
    <row r="71" spans="1:6" ht="94.5">
      <c r="A71" s="166"/>
      <c r="B71" s="164" t="s">
        <v>138</v>
      </c>
      <c r="C71" s="141" t="s">
        <v>38</v>
      </c>
      <c r="D71" s="151">
        <v>1</v>
      </c>
      <c r="E71" s="162">
        <v>0</v>
      </c>
      <c r="F71" s="151">
        <f>D71*E71</f>
        <v>0</v>
      </c>
    </row>
    <row r="72" spans="1:6" ht="18.75">
      <c r="A72" s="168"/>
      <c r="B72" s="169" t="s">
        <v>139</v>
      </c>
      <c r="C72" s="136"/>
      <c r="D72" s="137"/>
      <c r="E72" s="163"/>
      <c r="F72" s="153">
        <f>F69+F67+F65+F63+F71</f>
        <v>0</v>
      </c>
    </row>
    <row r="73" spans="1:6" ht="15.75">
      <c r="A73" s="134" t="s">
        <v>33</v>
      </c>
      <c r="B73" s="135" t="s">
        <v>140</v>
      </c>
      <c r="C73" s="147"/>
      <c r="D73" s="147"/>
      <c r="E73" s="159"/>
      <c r="F73" s="159"/>
    </row>
    <row r="74" spans="1:6" ht="84" customHeight="1">
      <c r="A74" s="134" t="s">
        <v>141</v>
      </c>
      <c r="B74" s="150" t="s">
        <v>142</v>
      </c>
      <c r="C74" s="147"/>
      <c r="D74" s="147"/>
      <c r="E74" s="159"/>
      <c r="F74" s="159"/>
    </row>
    <row r="75" spans="1:6" ht="18.75">
      <c r="A75" s="134" t="s">
        <v>35</v>
      </c>
      <c r="B75" s="170" t="s">
        <v>143</v>
      </c>
      <c r="C75" s="136" t="s">
        <v>96</v>
      </c>
      <c r="D75" s="137">
        <v>1927.87</v>
      </c>
      <c r="E75" s="162">
        <v>0</v>
      </c>
      <c r="F75" s="151">
        <f>E75*D75</f>
        <v>0</v>
      </c>
    </row>
    <row r="76" spans="1:6" ht="31.5">
      <c r="A76" s="134" t="s">
        <v>41</v>
      </c>
      <c r="B76" s="170" t="s">
        <v>144</v>
      </c>
      <c r="C76" s="136" t="s">
        <v>96</v>
      </c>
      <c r="D76" s="137">
        <f>D75</f>
        <v>1927.87</v>
      </c>
      <c r="E76" s="162">
        <v>0</v>
      </c>
      <c r="F76" s="151">
        <f>E76*D76</f>
        <v>0</v>
      </c>
    </row>
    <row r="77" spans="1:6" ht="18.75">
      <c r="A77" s="134" t="s">
        <v>130</v>
      </c>
      <c r="B77" s="170" t="s">
        <v>145</v>
      </c>
      <c r="C77" s="136" t="s">
        <v>96</v>
      </c>
      <c r="D77" s="137">
        <v>261.10000000000002</v>
      </c>
      <c r="E77" s="162">
        <v>0</v>
      </c>
      <c r="F77" s="151">
        <f>E77*D77</f>
        <v>0</v>
      </c>
    </row>
    <row r="78" spans="1:6" ht="31.5">
      <c r="A78" s="134" t="s">
        <v>133</v>
      </c>
      <c r="B78" s="170" t="s">
        <v>146</v>
      </c>
      <c r="C78" s="136" t="s">
        <v>96</v>
      </c>
      <c r="D78" s="137">
        <f>D77</f>
        <v>261.10000000000002</v>
      </c>
      <c r="E78" s="162">
        <v>0</v>
      </c>
      <c r="F78" s="151">
        <f>E78*D78</f>
        <v>0</v>
      </c>
    </row>
    <row r="79" spans="1:6" ht="31.5">
      <c r="A79" s="134" t="s">
        <v>136</v>
      </c>
      <c r="B79" s="170" t="s">
        <v>147</v>
      </c>
      <c r="C79" s="136" t="s">
        <v>96</v>
      </c>
      <c r="D79" s="137">
        <f>D78</f>
        <v>261.10000000000002</v>
      </c>
      <c r="E79" s="163">
        <v>0</v>
      </c>
      <c r="F79" s="151">
        <f>E79*D79</f>
        <v>0</v>
      </c>
    </row>
    <row r="80" spans="1:6" ht="18.75">
      <c r="A80" s="134"/>
      <c r="B80" s="155" t="s">
        <v>148</v>
      </c>
      <c r="C80" s="152"/>
      <c r="D80" s="137"/>
      <c r="E80" s="138"/>
      <c r="F80" s="153">
        <f>F79+F78+F77+F76+F75</f>
        <v>0</v>
      </c>
    </row>
    <row r="81" spans="1:6" ht="15.75">
      <c r="A81" s="168"/>
      <c r="B81" s="147"/>
      <c r="C81" s="147"/>
      <c r="D81" s="147"/>
      <c r="E81" s="159"/>
      <c r="F81" s="159"/>
    </row>
    <row r="82" spans="1:6" ht="15.75">
      <c r="A82" s="134" t="s">
        <v>56</v>
      </c>
      <c r="B82" s="135" t="s">
        <v>149</v>
      </c>
      <c r="C82" s="136"/>
      <c r="D82" s="137"/>
      <c r="E82" s="138"/>
      <c r="F82" s="151"/>
    </row>
    <row r="83" spans="1:6" ht="15.75">
      <c r="A83" s="134"/>
      <c r="B83" s="157"/>
      <c r="C83" s="136"/>
      <c r="D83" s="137"/>
      <c r="E83" s="138"/>
      <c r="F83" s="151"/>
    </row>
    <row r="84" spans="1:6" ht="110.25">
      <c r="A84" s="134"/>
      <c r="B84" s="150" t="s">
        <v>150</v>
      </c>
      <c r="C84" s="136"/>
      <c r="D84" s="137"/>
      <c r="E84" s="138"/>
      <c r="F84" s="151"/>
    </row>
    <row r="85" spans="1:6" ht="47.25">
      <c r="A85" s="134" t="s">
        <v>58</v>
      </c>
      <c r="B85" s="149" t="s">
        <v>151</v>
      </c>
      <c r="C85" s="136" t="s">
        <v>96</v>
      </c>
      <c r="D85" s="142">
        <v>2081.75</v>
      </c>
      <c r="E85" s="143">
        <v>0</v>
      </c>
      <c r="F85" s="144">
        <f>E85*D85</f>
        <v>0</v>
      </c>
    </row>
    <row r="86" spans="1:6" ht="15.75">
      <c r="A86" s="134" t="s">
        <v>62</v>
      </c>
      <c r="B86" s="135" t="s">
        <v>152</v>
      </c>
      <c r="C86" s="141"/>
      <c r="D86" s="142"/>
      <c r="E86" s="138"/>
      <c r="F86" s="151"/>
    </row>
    <row r="87" spans="1:6" ht="15.75">
      <c r="A87" s="134"/>
      <c r="B87" s="140"/>
      <c r="C87" s="141"/>
      <c r="D87" s="142"/>
      <c r="E87" s="138"/>
      <c r="F87" s="151"/>
    </row>
    <row r="88" spans="1:6" ht="110.25">
      <c r="A88" s="134" t="s">
        <v>63</v>
      </c>
      <c r="B88" s="150" t="s">
        <v>153</v>
      </c>
      <c r="C88" s="141"/>
      <c r="D88" s="142"/>
      <c r="E88" s="138"/>
      <c r="F88" s="151"/>
    </row>
    <row r="89" spans="1:6" ht="141.75">
      <c r="A89" s="134" t="s">
        <v>65</v>
      </c>
      <c r="B89" s="150" t="s">
        <v>154</v>
      </c>
      <c r="C89" s="141" t="s">
        <v>96</v>
      </c>
      <c r="D89" s="142">
        <v>685.36</v>
      </c>
      <c r="E89" s="171">
        <v>0</v>
      </c>
      <c r="F89" s="151">
        <f>E89*D89</f>
        <v>0</v>
      </c>
    </row>
    <row r="90" spans="1:6" ht="18.75">
      <c r="A90" s="134"/>
      <c r="B90" s="155" t="s">
        <v>155</v>
      </c>
      <c r="C90" s="152"/>
      <c r="D90" s="137"/>
      <c r="E90" s="138"/>
      <c r="F90" s="153">
        <f>SUM(F85:F89)</f>
        <v>0</v>
      </c>
    </row>
    <row r="91" spans="1:6" ht="15.75">
      <c r="A91" s="134">
        <v>7</v>
      </c>
      <c r="B91" s="135" t="s">
        <v>156</v>
      </c>
      <c r="C91" s="147"/>
      <c r="D91" s="152"/>
      <c r="E91" s="159"/>
      <c r="F91" s="159"/>
    </row>
    <row r="92" spans="1:6" ht="15.75">
      <c r="A92" s="168"/>
      <c r="B92" s="147"/>
      <c r="C92" s="147"/>
      <c r="D92" s="152"/>
      <c r="E92" s="159"/>
      <c r="F92" s="159"/>
    </row>
    <row r="93" spans="1:6" ht="110.25">
      <c r="A93" s="168"/>
      <c r="B93" s="150" t="s">
        <v>157</v>
      </c>
      <c r="C93" s="147"/>
      <c r="D93" s="152"/>
      <c r="E93" s="159"/>
      <c r="F93" s="159"/>
    </row>
    <row r="94" spans="1:6" ht="31.5">
      <c r="A94" s="134" t="s">
        <v>158</v>
      </c>
      <c r="B94" s="170" t="s">
        <v>159</v>
      </c>
      <c r="C94" s="141" t="s">
        <v>38</v>
      </c>
      <c r="D94" s="137">
        <v>1</v>
      </c>
      <c r="E94" s="162">
        <v>0</v>
      </c>
      <c r="F94" s="151">
        <f>E94*D94</f>
        <v>0</v>
      </c>
    </row>
    <row r="95" spans="1:6" ht="31.5">
      <c r="A95" s="134" t="s">
        <v>160</v>
      </c>
      <c r="B95" s="170" t="s">
        <v>161</v>
      </c>
      <c r="C95" s="141" t="s">
        <v>38</v>
      </c>
      <c r="D95" s="137">
        <v>1</v>
      </c>
      <c r="E95" s="162">
        <v>0</v>
      </c>
      <c r="F95" s="151">
        <f>E95*D95</f>
        <v>0</v>
      </c>
    </row>
    <row r="96" spans="1:6" ht="31.5">
      <c r="A96" s="134" t="s">
        <v>162</v>
      </c>
      <c r="B96" s="170" t="s">
        <v>163</v>
      </c>
      <c r="C96" s="141" t="s">
        <v>38</v>
      </c>
      <c r="D96" s="137">
        <v>1</v>
      </c>
      <c r="E96" s="162">
        <v>0</v>
      </c>
      <c r="F96" s="151">
        <f>E96*D96</f>
        <v>0</v>
      </c>
    </row>
    <row r="97" spans="1:6" ht="15.75">
      <c r="A97" s="172"/>
      <c r="B97" s="173" t="s">
        <v>164</v>
      </c>
      <c r="C97" s="174"/>
      <c r="D97" s="175"/>
      <c r="E97" s="176"/>
      <c r="F97" s="177">
        <f>F96+F95+F94</f>
        <v>0</v>
      </c>
    </row>
    <row r="98" spans="1:6" ht="47.25">
      <c r="A98" s="135" t="s">
        <v>27</v>
      </c>
      <c r="B98" s="178" t="s">
        <v>28</v>
      </c>
      <c r="C98" s="135" t="s">
        <v>29</v>
      </c>
      <c r="D98" s="135" t="s">
        <v>30</v>
      </c>
      <c r="E98" s="179" t="s">
        <v>31</v>
      </c>
      <c r="F98" s="179" t="s">
        <v>32</v>
      </c>
    </row>
    <row r="99" spans="1:6" ht="63">
      <c r="A99" s="134" t="s">
        <v>33</v>
      </c>
      <c r="B99" s="135" t="s">
        <v>165</v>
      </c>
      <c r="C99" s="136"/>
      <c r="D99" s="137"/>
      <c r="E99" s="138"/>
      <c r="F99" s="151"/>
    </row>
    <row r="100" spans="1:6" ht="267.75">
      <c r="A100" s="134"/>
      <c r="B100" s="150" t="s">
        <v>166</v>
      </c>
      <c r="C100" s="136"/>
      <c r="D100" s="137"/>
      <c r="E100" s="138"/>
      <c r="F100" s="151"/>
    </row>
    <row r="101" spans="1:6" ht="267.75">
      <c r="A101" s="134" t="s">
        <v>35</v>
      </c>
      <c r="B101" s="150" t="s">
        <v>167</v>
      </c>
      <c r="C101" s="141" t="s">
        <v>168</v>
      </c>
      <c r="D101" s="142">
        <v>162</v>
      </c>
      <c r="E101" s="143">
        <v>0</v>
      </c>
      <c r="F101" s="144">
        <f t="shared" ref="F101:F111" si="2">E101*D101</f>
        <v>0</v>
      </c>
    </row>
    <row r="102" spans="1:6" ht="267.75">
      <c r="A102" s="134" t="s">
        <v>35</v>
      </c>
      <c r="B102" s="150" t="s">
        <v>169</v>
      </c>
      <c r="C102" s="136" t="s">
        <v>51</v>
      </c>
      <c r="D102" s="142">
        <v>80.5</v>
      </c>
      <c r="E102" s="143">
        <v>0</v>
      </c>
      <c r="F102" s="144">
        <f t="shared" si="2"/>
        <v>0</v>
      </c>
    </row>
    <row r="103" spans="1:6" ht="94.5">
      <c r="A103" s="134" t="s">
        <v>35</v>
      </c>
      <c r="B103" s="150" t="s">
        <v>170</v>
      </c>
      <c r="C103" s="141" t="s">
        <v>38</v>
      </c>
      <c r="D103" s="142">
        <v>1</v>
      </c>
      <c r="E103" s="143">
        <v>0</v>
      </c>
      <c r="F103" s="144">
        <f t="shared" si="2"/>
        <v>0</v>
      </c>
    </row>
    <row r="104" spans="1:6" ht="31.5">
      <c r="A104" s="134" t="s">
        <v>35</v>
      </c>
      <c r="B104" s="157" t="s">
        <v>171</v>
      </c>
      <c r="C104" s="141" t="s">
        <v>38</v>
      </c>
      <c r="D104" s="142">
        <v>1</v>
      </c>
      <c r="E104" s="143">
        <v>0</v>
      </c>
      <c r="F104" s="144">
        <f t="shared" si="2"/>
        <v>0</v>
      </c>
    </row>
    <row r="105" spans="1:6" ht="47.25">
      <c r="A105" s="134" t="s">
        <v>41</v>
      </c>
      <c r="B105" s="157" t="s">
        <v>172</v>
      </c>
      <c r="C105" s="141" t="s">
        <v>38</v>
      </c>
      <c r="D105" s="142">
        <v>1</v>
      </c>
      <c r="E105" s="171">
        <v>0</v>
      </c>
      <c r="F105" s="151">
        <f t="shared" si="2"/>
        <v>0</v>
      </c>
    </row>
    <row r="106" spans="1:6" ht="47.25">
      <c r="A106" s="134" t="s">
        <v>130</v>
      </c>
      <c r="B106" s="157" t="s">
        <v>173</v>
      </c>
      <c r="C106" s="141" t="s">
        <v>38</v>
      </c>
      <c r="D106" s="142">
        <v>1</v>
      </c>
      <c r="E106" s="171">
        <v>0</v>
      </c>
      <c r="F106" s="151">
        <f t="shared" si="2"/>
        <v>0</v>
      </c>
    </row>
    <row r="107" spans="1:6" ht="31.5">
      <c r="A107" s="134" t="s">
        <v>133</v>
      </c>
      <c r="B107" s="180" t="s">
        <v>174</v>
      </c>
      <c r="C107" s="141" t="s">
        <v>38</v>
      </c>
      <c r="D107" s="142">
        <v>1</v>
      </c>
      <c r="E107" s="171">
        <v>0</v>
      </c>
      <c r="F107" s="151">
        <f t="shared" si="2"/>
        <v>0</v>
      </c>
    </row>
    <row r="108" spans="1:6" ht="31.5">
      <c r="A108" s="134" t="s">
        <v>136</v>
      </c>
      <c r="B108" s="157" t="s">
        <v>175</v>
      </c>
      <c r="C108" s="141" t="s">
        <v>38</v>
      </c>
      <c r="D108" s="142">
        <v>1</v>
      </c>
      <c r="E108" s="171">
        <v>0</v>
      </c>
      <c r="F108" s="151">
        <f t="shared" si="2"/>
        <v>0</v>
      </c>
    </row>
    <row r="109" spans="1:6" ht="110.25">
      <c r="A109" s="134" t="s">
        <v>176</v>
      </c>
      <c r="B109" s="150" t="s">
        <v>177</v>
      </c>
      <c r="C109" s="136" t="s">
        <v>96</v>
      </c>
      <c r="D109" s="142">
        <v>30</v>
      </c>
      <c r="E109" s="171">
        <v>0</v>
      </c>
      <c r="F109" s="151">
        <f t="shared" si="2"/>
        <v>0</v>
      </c>
    </row>
    <row r="110" spans="1:6" ht="110.25">
      <c r="A110" s="134" t="s">
        <v>178</v>
      </c>
      <c r="B110" s="150" t="s">
        <v>179</v>
      </c>
      <c r="C110" s="136" t="s">
        <v>96</v>
      </c>
      <c r="D110" s="142">
        <v>6</v>
      </c>
      <c r="E110" s="171">
        <v>0</v>
      </c>
      <c r="F110" s="151">
        <f t="shared" si="2"/>
        <v>0</v>
      </c>
    </row>
    <row r="111" spans="1:6" ht="141.75">
      <c r="A111" s="134" t="s">
        <v>180</v>
      </c>
      <c r="B111" s="150" t="s">
        <v>181</v>
      </c>
      <c r="C111" s="136" t="s">
        <v>96</v>
      </c>
      <c r="D111" s="142">
        <v>8.35</v>
      </c>
      <c r="E111" s="171">
        <v>0</v>
      </c>
      <c r="F111" s="151">
        <f t="shared" si="2"/>
        <v>0</v>
      </c>
    </row>
    <row r="112" spans="1:6" ht="18.75">
      <c r="A112" s="134" t="s">
        <v>182</v>
      </c>
      <c r="B112" s="181" t="s">
        <v>183</v>
      </c>
      <c r="C112" s="136"/>
      <c r="D112" s="142"/>
      <c r="E112" s="171"/>
      <c r="F112" s="151">
        <f>SUM(F101:F111)</f>
        <v>0</v>
      </c>
    </row>
    <row r="113" spans="1:6" ht="18.75">
      <c r="A113" s="134" t="s">
        <v>184</v>
      </c>
      <c r="B113" s="181" t="s">
        <v>185</v>
      </c>
      <c r="C113" s="152"/>
      <c r="D113" s="137"/>
      <c r="E113" s="138"/>
      <c r="F113" s="153">
        <f>SUM(F104:F111)+F103+F101+F102</f>
        <v>0</v>
      </c>
    </row>
  </sheetData>
  <mergeCells count="5">
    <mergeCell ref="A3:F3"/>
    <mergeCell ref="A4:F4"/>
    <mergeCell ref="D12:E12"/>
    <mergeCell ref="A1:F1"/>
    <mergeCell ref="A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UCPM DUR</dc:creator>
  <cp:keywords/>
  <dc:description/>
  <cp:lastModifiedBy/>
  <cp:revision/>
  <dcterms:created xsi:type="dcterms:W3CDTF">2023-07-25T03:27:16Z</dcterms:created>
  <dcterms:modified xsi:type="dcterms:W3CDTF">2023-11-17T18:32:08Z</dcterms:modified>
  <cp:category/>
  <cp:contentStatus/>
</cp:coreProperties>
</file>